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5 - Copy\OrklaRTReports\"/>
    </mc:Choice>
  </mc:AlternateContent>
  <workbookProtection workbookAlgorithmName="SHA-512" workbookHashValue="HJjXXJeVT9Sd+/oMhwJ+JzD9G4dKIA6ZzXwKCoMNLvkzgdSW1ENsQPW1gNNJw92Y6xa80zMEsC5TYgyZCngYmw==" workbookSaltValue="VkjC90X2MnbwGZ5H8Zl+MQ==" workbookSpinCount="100000" lockStructure="1"/>
  <bookViews>
    <workbookView xWindow="1536" yWindow="3000" windowWidth="17388" windowHeight="726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47" r:id="rId7"/>
    <sheet name="MD04" sheetId="42" r:id="rId8"/>
    <sheet name="Material_Periode" sheetId="46" r:id="rId9"/>
    <sheet name="Daglig" sheetId="43" r:id="rId10"/>
    <sheet name="Lager" sheetId="44" r:id="rId11"/>
    <sheet name="Detaljer" sheetId="45" r:id="rId12"/>
  </sheets>
  <definedNames>
    <definedName name="Currency">ReportOptions!$B$10</definedName>
    <definedName name="CustomerHierarchy">ReportOptions!$B$7</definedName>
    <definedName name="Datafor">Material_Periode!$A$3</definedName>
    <definedName name="FirstSheet">Version!$B$6</definedName>
    <definedName name="FirstTable">Version!$B$7</definedName>
    <definedName name="MaterialPrice">ReportOptions!$B$5</definedName>
    <definedName name="_xlnm.Print_Titles" localSheetId="9">Daglig!$12:$13</definedName>
    <definedName name="_xlnm.Print_Titles" localSheetId="11">Detaljer!$14:$15</definedName>
    <definedName name="_xlnm.Print_Titles" localSheetId="10">Lager!$13:$14</definedName>
    <definedName name="_xlnm.Print_Titles" localSheetId="8">Material_Periode!$15:$16</definedName>
    <definedName name="_xlnm.Print_Titles" localSheetId="7">'MD04'!$15:$16</definedName>
    <definedName name="ProductHierarchy">ReportOptions!$B$6</definedName>
    <definedName name="QuantityUnit">ReportOptions!$B$9</definedName>
    <definedName name="RecNum" localSheetId="6">'Rapport info'!$K$10</definedName>
    <definedName name="ReportCaption">Version!$B$8</definedName>
    <definedName name="ReportCaption1">Version!$B$9</definedName>
    <definedName name="ReportID">Version!$B$4</definedName>
    <definedName name="ReportType">"Special"</definedName>
    <definedName name="RollReq">Lager!$O$2</definedName>
    <definedName name="S_Cov" localSheetId="11">Detaljer!$D$15:$D$38</definedName>
    <definedName name="S_Cov" localSheetId="10">Lager!$E$14:$E$37</definedName>
    <definedName name="S_Cov" localSheetId="8">Material_Periode!$F$16:$F$39</definedName>
    <definedName name="S_Cov" localSheetId="7">'MD04'!$F$16:$F$39</definedName>
    <definedName name="S_Req" localSheetId="11">Detaljer!$C$15:$C$38</definedName>
    <definedName name="S_Req" localSheetId="10">Lager!$C$14:$C$37</definedName>
    <definedName name="S_Roll" localSheetId="11">Detaljer!$E$15:$E$38</definedName>
    <definedName name="S_Roll" localSheetId="10">Lager!$D$14:$D$37</definedName>
    <definedName name="S_Stock" localSheetId="11">Detaljer!$B$15:$B$38</definedName>
    <definedName name="S_Stock" localSheetId="10">Lager!$B$14:$B$37</definedName>
    <definedName name="SapExlReportName">Version!$B$5</definedName>
    <definedName name="ShowMD04Data">ReportOptions!$B$8</definedName>
    <definedName name="T_Cov" localSheetId="11">Detaljer!$D$14</definedName>
    <definedName name="T_Req" localSheetId="11">Detaljer!$C$14</definedName>
    <definedName name="T_Roll" localSheetId="11">Detaljer!$E$14</definedName>
    <definedName name="T_Stock" localSheetId="11">Detaljer!$B$14</definedName>
    <definedName name="Time_Used" localSheetId="6">'Rapport info'!$K$12</definedName>
    <definedName name="Updated" localSheetId="6">'Rapport info'!$K$11</definedName>
    <definedName name="x_axis" localSheetId="11">Detaljer!$A$15:$A$38</definedName>
    <definedName name="x_axis" localSheetId="10">Lager!$A$14:$A$37</definedName>
    <definedName name="x_axis" localSheetId="8">Material_Periode!$A$16:$A$39</definedName>
    <definedName name="x_axis" localSheetId="7">'MD04'!$A$16:$A$39</definedName>
  </definedNames>
  <calcPr calcId="171027"/>
  <pivotCaches>
    <pivotCache cacheId="96" r:id="rId13"/>
  </pivotCaches>
</workbook>
</file>

<file path=xl/calcChain.xml><?xml version="1.0" encoding="utf-8"?>
<calcChain xmlns="http://schemas.openxmlformats.org/spreadsheetml/2006/main">
  <c r="A2" i="45" l="1"/>
  <c r="A2" i="44"/>
  <c r="A2" i="43"/>
  <c r="A2" i="46"/>
  <c r="A2" i="42"/>
  <c r="AL2" i="9" l="1"/>
  <c r="AL3" i="9"/>
  <c r="AL4" i="9"/>
  <c r="AL5" i="9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25" i="9"/>
  <c r="AE25" i="9" l="1"/>
  <c r="AE24" i="9" s="1"/>
  <c r="AE23" i="9" s="1"/>
  <c r="AE22" i="9" s="1"/>
  <c r="AE21" i="9" s="1"/>
  <c r="AE20" i="9" s="1"/>
  <c r="AE19" i="9" s="1"/>
  <c r="AE18" i="9" s="1"/>
  <c r="AE17" i="9" s="1"/>
  <c r="AE16" i="9" s="1"/>
  <c r="AE15" i="9" s="1"/>
  <c r="AE14" i="9" s="1"/>
  <c r="AE13" i="9" s="1"/>
  <c r="AE12" i="9" s="1"/>
  <c r="AE11" i="9" s="1"/>
  <c r="AE10" i="9" s="1"/>
  <c r="AE9" i="9" s="1"/>
  <c r="AE8" i="9" s="1"/>
  <c r="AE7" i="9" s="1"/>
  <c r="AE6" i="9" s="1"/>
  <c r="AE5" i="9" s="1"/>
  <c r="AE4" i="9" s="1"/>
  <c r="AE3" i="9" s="1"/>
  <c r="AE2" i="9" s="1"/>
  <c r="AB2" i="9" l="1"/>
  <c r="AB3" i="9"/>
  <c r="AB4" i="9"/>
  <c r="AB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D11" i="9" l="1"/>
  <c r="AK11" i="9"/>
  <c r="AI25" i="9"/>
  <c r="AK25" i="9"/>
  <c r="AD25" i="9"/>
  <c r="AD17" i="9"/>
  <c r="AK17" i="9"/>
  <c r="AD9" i="9"/>
  <c r="AK9" i="9"/>
  <c r="AD15" i="9"/>
  <c r="AK15" i="9"/>
  <c r="AD7" i="9"/>
  <c r="AK7" i="9"/>
  <c r="AD16" i="9"/>
  <c r="AK16" i="9"/>
  <c r="AK22" i="9"/>
  <c r="AD22" i="9"/>
  <c r="AK14" i="9"/>
  <c r="AD14" i="9"/>
  <c r="AK6" i="9"/>
  <c r="AD6" i="9"/>
  <c r="AD24" i="9"/>
  <c r="AK24" i="9"/>
  <c r="AD23" i="9"/>
  <c r="AK23" i="9"/>
  <c r="AK21" i="9"/>
  <c r="AD21" i="9"/>
  <c r="AK13" i="9"/>
  <c r="AD13" i="9"/>
  <c r="AK5" i="9"/>
  <c r="AD5" i="9"/>
  <c r="AD8" i="9"/>
  <c r="AK8" i="9"/>
  <c r="AK20" i="9"/>
  <c r="AD20" i="9"/>
  <c r="AK12" i="9"/>
  <c r="AD12" i="9"/>
  <c r="AK4" i="9"/>
  <c r="AD4" i="9"/>
  <c r="AK3" i="9"/>
  <c r="AD3" i="9"/>
  <c r="AK19" i="9"/>
  <c r="AD19" i="9"/>
  <c r="AK18" i="9"/>
  <c r="AD18" i="9"/>
  <c r="AK10" i="9"/>
  <c r="AD10" i="9"/>
  <c r="AK2" i="9"/>
  <c r="AD2" i="9"/>
  <c r="A3" i="46"/>
  <c r="AO2" i="9" l="1"/>
  <c r="AO3" i="9"/>
  <c r="AO4" i="9"/>
  <c r="AO5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25" i="9"/>
  <c r="AJ2" i="9" l="1"/>
  <c r="AJ3" i="9"/>
  <c r="AJ4" i="9"/>
  <c r="AJ5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P2" i="9"/>
  <c r="AP3" i="9"/>
  <c r="AP4" i="9"/>
  <c r="AP5" i="9"/>
  <c r="AP6" i="9"/>
  <c r="AP7" i="9"/>
  <c r="AP8" i="9"/>
  <c r="AP9" i="9"/>
  <c r="AP10" i="9"/>
  <c r="AP11" i="9"/>
  <c r="AP12" i="9"/>
  <c r="AP13" i="9"/>
  <c r="AP14" i="9"/>
  <c r="AP15" i="9"/>
  <c r="AP16" i="9"/>
  <c r="AP17" i="9"/>
  <c r="AP18" i="9"/>
  <c r="AP19" i="9"/>
  <c r="AP20" i="9"/>
  <c r="AP21" i="9"/>
  <c r="AP22" i="9"/>
  <c r="AP23" i="9"/>
  <c r="AP24" i="9"/>
  <c r="AP25" i="9"/>
  <c r="AN2" i="9" l="1"/>
  <c r="AN3" i="9"/>
  <c r="AN4" i="9"/>
  <c r="AN5" i="9"/>
  <c r="AN6" i="9"/>
  <c r="AN7" i="9"/>
  <c r="AN8" i="9"/>
  <c r="AN9" i="9"/>
  <c r="AN10" i="9"/>
  <c r="AN11" i="9"/>
  <c r="AN12" i="9"/>
  <c r="AN13" i="9"/>
  <c r="AN14" i="9"/>
  <c r="AN15" i="9"/>
  <c r="AN16" i="9"/>
  <c r="AN17" i="9"/>
  <c r="AN18" i="9"/>
  <c r="AN19" i="9"/>
  <c r="AN20" i="9"/>
  <c r="AN21" i="9"/>
  <c r="AN22" i="9"/>
  <c r="AN23" i="9"/>
  <c r="AN24" i="9"/>
  <c r="AN25" i="9"/>
  <c r="AM2" i="9"/>
  <c r="AM3" i="9"/>
  <c r="AM4" i="9"/>
  <c r="AM5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H2" i="9"/>
  <c r="AH3" i="9"/>
  <c r="AH4" i="9"/>
  <c r="AH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G25" i="9"/>
  <c r="AI24" i="9" s="1"/>
  <c r="AG24" i="9" l="1"/>
  <c r="AI23" i="9" s="1"/>
  <c r="AC2" i="9"/>
  <c r="AC3" i="9"/>
  <c r="AC4" i="9"/>
  <c r="AC5" i="9"/>
  <c r="AC6" i="9"/>
  <c r="AC7" i="9"/>
  <c r="AC8" i="9"/>
  <c r="AC9" i="9"/>
  <c r="AC10" i="9"/>
  <c r="AC11" i="9"/>
  <c r="AC12" i="9"/>
  <c r="AC13" i="9"/>
  <c r="AC14" i="9"/>
  <c r="AC15" i="9"/>
  <c r="AC16" i="9"/>
  <c r="AC17" i="9"/>
  <c r="AC18" i="9"/>
  <c r="AC19" i="9"/>
  <c r="AC20" i="9"/>
  <c r="AC21" i="9"/>
  <c r="AC22" i="9"/>
  <c r="AC23" i="9"/>
  <c r="AC24" i="9"/>
  <c r="AC25" i="9"/>
  <c r="AG23" i="9" l="1"/>
  <c r="AI22" i="9" s="1"/>
  <c r="AF25" i="9"/>
  <c r="AG22" i="9" l="1"/>
  <c r="AI21" i="9" s="1"/>
  <c r="AF24" i="9"/>
  <c r="AG21" i="9" l="1"/>
  <c r="AI20" i="9" s="1"/>
  <c r="AF23" i="9"/>
  <c r="AG20" i="9" l="1"/>
  <c r="AI19" i="9" s="1"/>
  <c r="AF22" i="9"/>
  <c r="J8" i="10"/>
  <c r="J7" i="10"/>
  <c r="J6" i="10"/>
  <c r="C7" i="10" s="1"/>
  <c r="J5" i="10"/>
  <c r="C6" i="10"/>
  <c r="C5" i="10"/>
  <c r="C8" i="10"/>
  <c r="C9" i="10"/>
  <c r="AG19" i="9" l="1"/>
  <c r="AI18" i="9" s="1"/>
  <c r="AF21" i="9"/>
  <c r="AG18" i="9" l="1"/>
  <c r="AI17" i="9" s="1"/>
  <c r="AF20" i="9"/>
  <c r="C10" i="10"/>
  <c r="AG17" i="9" l="1"/>
  <c r="AI16" i="9" s="1"/>
  <c r="AF19" i="9"/>
  <c r="AG16" i="9" l="1"/>
  <c r="AI15" i="9" s="1"/>
  <c r="AF18" i="9"/>
  <c r="AG15" i="9" l="1"/>
  <c r="AI14" i="9" s="1"/>
  <c r="AF17" i="9"/>
  <c r="AG14" i="9" l="1"/>
  <c r="AI13" i="9" s="1"/>
  <c r="AF16" i="9"/>
  <c r="AG13" i="9" l="1"/>
  <c r="AI12" i="9" s="1"/>
  <c r="AF15" i="9"/>
  <c r="AG12" i="9" l="1"/>
  <c r="AI11" i="9" s="1"/>
  <c r="AF14" i="9"/>
  <c r="AG11" i="9" l="1"/>
  <c r="AI10" i="9" s="1"/>
  <c r="AF13" i="9"/>
  <c r="AG10" i="9" l="1"/>
  <c r="AI9" i="9" s="1"/>
  <c r="AF12" i="9"/>
  <c r="AG9" i="9" l="1"/>
  <c r="AI8" i="9" s="1"/>
  <c r="AF11" i="9"/>
  <c r="AG8" i="9" l="1"/>
  <c r="AI7" i="9" s="1"/>
  <c r="AF10" i="9"/>
  <c r="AG7" i="9" l="1"/>
  <c r="AI6" i="9" s="1"/>
  <c r="AF9" i="9"/>
  <c r="AG6" i="9" l="1"/>
  <c r="AI5" i="9" s="1"/>
  <c r="AF8" i="9"/>
  <c r="AG5" i="9" l="1"/>
  <c r="AI4" i="9" s="1"/>
  <c r="AF7" i="9"/>
  <c r="AG4" i="9" l="1"/>
  <c r="AI3" i="9" s="1"/>
  <c r="AF6" i="9"/>
  <c r="AG3" i="9" l="1"/>
  <c r="AI2" i="9" s="1"/>
  <c r="AF5" i="9"/>
  <c r="AG2" i="9" l="1"/>
  <c r="AF4" i="9"/>
  <c r="AF2" i="9" l="1"/>
  <c r="AF3" i="9"/>
</calcChain>
</file>

<file path=xl/connections.xml><?xml version="1.0" encoding="utf-8"?>
<connections xmlns="http://schemas.openxmlformats.org/spreadsheetml/2006/main">
  <connection id="1" name="PlantData1" type="6" refreshedVersion="4" background="1" saveData="1">
    <textPr prompt="0" codePage="65001" sourceFile="C:\Tmp\SapExl\PlantData.txt" decimal="," thousands=".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<sst xmlns="http://schemas.openxmlformats.org/spreadsheetml/2006/main" count="376" uniqueCount="256">
  <si>
    <t>Material Name</t>
  </si>
  <si>
    <t>ReportName</t>
  </si>
  <si>
    <t>ReportID</t>
  </si>
  <si>
    <t>Material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</si>
  <si>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</si>
  <si>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</si>
  <si>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</si>
  <si>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</si>
  <si>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</si>
  <si>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</si>
  <si>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</si>
  <si>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</si>
  <si>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</si>
  <si>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</si>
  <si>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</si>
  <si>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</si>
  <si>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</si>
  <si>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</si>
  <si>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</si>
  <si>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</si>
  <si>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</si>
  <si>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</si>
  <si>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</si>
  <si>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</si>
  <si>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</si>
  <si>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</si>
  <si>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</si>
  <si>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</si>
  <si>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</si>
  <si>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</si>
  <si>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</si>
  <si>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</si>
  <si>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</si>
  <si>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</si>
  <si>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</si>
  <si>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</si>
  <si>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</si>
  <si>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</si>
  <si>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</si>
  <si>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</si>
  <si>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</si>
  <si>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</si>
  <si>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</si>
  <si>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</si>
  <si>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</si>
  <si>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</si>
  <si>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</si>
  <si>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</si>
  <si>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</si>
  <si>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</si>
  <si>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</si>
  <si>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</si>
  <si>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</si>
  <si>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</si>
  <si>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</si>
  <si>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</si>
  <si>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</si>
  <si>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</si>
  <si>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</si>
  <si>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</si>
  <si>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</si>
  <si>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</si>
  <si>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</si>
  <si>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</si>
  <si>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</si>
  <si>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</si>
  <si>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</si>
  <si>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</si>
  <si>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</si>
  <si>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</si>
  <si>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</si>
  <si>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</si>
  <si>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</si>
  <si>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</si>
  <si>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</si>
  <si>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</si>
  <si>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</si>
  <si>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</si>
  <si>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</si>
  <si>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</si>
  <si>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</si>
  <si>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</si>
  <si>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</si>
  <si>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</si>
  <si>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</si>
  <si>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</si>
  <si>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</si>
  <si>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</si>
  <si>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</si>
  <si>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</si>
  <si>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</si>
  <si>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</si>
  <si>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</si>
  <si>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</si>
  <si>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</si>
  <si>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Default</t>
  </si>
  <si>
    <t>PLNGSEGMT</t>
  </si>
  <si>
    <t>MRP_ELEMENT_IND</t>
  </si>
  <si>
    <t>AVAIL_DATE</t>
  </si>
  <si>
    <t>PLD_IND_REQS</t>
  </si>
  <si>
    <t>REQMTS</t>
  </si>
  <si>
    <t>RECEIPTS</t>
  </si>
  <si>
    <t>AVAIL_QTY</t>
  </si>
  <si>
    <t>ACTL_COVERAGE</t>
  </si>
  <si>
    <t>Log_Date</t>
  </si>
  <si>
    <t>Sys01</t>
  </si>
  <si>
    <t>Week</t>
  </si>
  <si>
    <t>Month</t>
  </si>
  <si>
    <t>TargetDate</t>
  </si>
  <si>
    <t>LastDate</t>
  </si>
  <si>
    <t>ZeroTest</t>
  </si>
  <si>
    <t>Help</t>
  </si>
  <si>
    <t>FutureUsage</t>
  </si>
  <si>
    <t>Rolling_Req</t>
  </si>
  <si>
    <t>Period</t>
  </si>
  <si>
    <t>Requirm</t>
  </si>
  <si>
    <t>Order</t>
  </si>
  <si>
    <t>MRP_Type</t>
  </si>
  <si>
    <t>WB</t>
  </si>
  <si>
    <t>SAP Update - Lot Size and Safety Time data</t>
  </si>
  <si>
    <t>System field - not to be displayed</t>
  </si>
  <si>
    <t>Availability date for receipts (after control time)</t>
  </si>
  <si>
    <t>Planned independed requirements (sales forecast)</t>
  </si>
  <si>
    <t>Requirements</t>
  </si>
  <si>
    <t>Total receipts</t>
  </si>
  <si>
    <t>Available stock</t>
  </si>
  <si>
    <t>Calculated coverage of actual available stock</t>
  </si>
  <si>
    <t>Material number</t>
  </si>
  <si>
    <t>MRP Element</t>
  </si>
  <si>
    <t>Alert</t>
  </si>
  <si>
    <t>Tag for showing receipt alerts</t>
  </si>
  <si>
    <t>Tag to differensiate between current period and the past</t>
  </si>
  <si>
    <t>Coverage</t>
  </si>
  <si>
    <t>Calculated coverage at stock delivery date (after control time)</t>
  </si>
  <si>
    <t>PO_#</t>
  </si>
  <si>
    <t>Purchase Order counter</t>
  </si>
  <si>
    <t>Material number and name</t>
  </si>
  <si>
    <t>PurchOrder</t>
  </si>
  <si>
    <t>Tag to identify goods receipts</t>
  </si>
  <si>
    <t>Missing POs</t>
  </si>
  <si>
    <t>Test to identify materials with no receipts in the period</t>
  </si>
  <si>
    <t>QM_Lot</t>
  </si>
  <si>
    <t>Total quantity in quality inspection - may be several POs - and avaiability date is not known</t>
  </si>
  <si>
    <t>Year and month of the availability date</t>
  </si>
  <si>
    <t>Year and week of the availability date</t>
  </si>
  <si>
    <t>Calculated rolling usage (requirements) for selected number of days</t>
  </si>
  <si>
    <t>Either Stock or Req/Rec (requirements and/or receipts)</t>
  </si>
  <si>
    <t>Total requirements</t>
  </si>
  <si>
    <t>Avg_Coverage</t>
  </si>
  <si>
    <t>Calculated average coverage weighted for all materials</t>
  </si>
  <si>
    <t>Actual stock the last day before new receipt - shown as Yes or No. Use this field to evaluate planned safety stock coverage.</t>
  </si>
  <si>
    <t>(All)</t>
  </si>
  <si>
    <t>Grand Total</t>
  </si>
  <si>
    <t>Pivottabell1</t>
  </si>
  <si>
    <t>ReportCaption1</t>
  </si>
  <si>
    <t>Språk</t>
  </si>
  <si>
    <t>Varegruppe</t>
  </si>
  <si>
    <t>Materialtype</t>
  </si>
  <si>
    <t>Fabrikk</t>
  </si>
  <si>
    <t>Innkjøpsgruppe</t>
  </si>
  <si>
    <t>Materialplanlegger</t>
  </si>
  <si>
    <t>Måned</t>
  </si>
  <si>
    <t>Enhet</t>
  </si>
  <si>
    <t>Valuta</t>
  </si>
  <si>
    <t>MaterialKode</t>
  </si>
  <si>
    <t>Materialtypekode</t>
  </si>
  <si>
    <t>Språkkode</t>
  </si>
  <si>
    <t>Fabrikkode</t>
  </si>
  <si>
    <t>Ind. MRP-elem.</t>
  </si>
  <si>
    <t xml:space="preserve"> </t>
  </si>
  <si>
    <t>planleggingssegment</t>
  </si>
  <si>
    <t>Rapporten Inneholder</t>
  </si>
  <si>
    <t>- Beregn gjennomsnittlig dekning for alle materialer.</t>
  </si>
  <si>
    <t>- Les alle fabrikkmateriale MD04 data.</t>
  </si>
  <si>
    <t>Rapporter Statistikker</t>
  </si>
  <si>
    <t>05.12.2013</t>
  </si>
  <si>
    <t>05.12.2014</t>
  </si>
  <si>
    <t>05.12.2015</t>
  </si>
  <si>
    <t>05.12.2016</t>
  </si>
  <si>
    <t>05.12.2017</t>
  </si>
  <si>
    <t>05.12.2018</t>
  </si>
  <si>
    <t>05.12.2019</t>
  </si>
  <si>
    <t>05.12.2020</t>
  </si>
  <si>
    <t>05.12.2021</t>
  </si>
  <si>
    <t>05.12.2022</t>
  </si>
  <si>
    <t>05.12.2023</t>
  </si>
  <si>
    <t>05.12.2024</t>
  </si>
  <si>
    <t>05.12.2025</t>
  </si>
  <si>
    <t>05.12.2026</t>
  </si>
  <si>
    <t>05.12.2027</t>
  </si>
  <si>
    <t>05.12.2028</t>
  </si>
  <si>
    <t>05.12.2029</t>
  </si>
  <si>
    <t>05.12.2030</t>
  </si>
  <si>
    <t>05.12.2031</t>
  </si>
  <si>
    <t>05.12.2032</t>
  </si>
  <si>
    <t>05.12.2033</t>
  </si>
  <si>
    <t>05.12.2034</t>
  </si>
  <si>
    <t>05.12.2035</t>
  </si>
  <si>
    <t>05.12.2036</t>
  </si>
  <si>
    <t>Uke</t>
  </si>
  <si>
    <t>År</t>
  </si>
  <si>
    <t>Tilgj_Kva</t>
  </si>
  <si>
    <t>Behov</t>
  </si>
  <si>
    <t>Beløp</t>
  </si>
  <si>
    <t>Lagerdekning</t>
  </si>
  <si>
    <t>kva.mottatt</t>
  </si>
  <si>
    <t>Planl.behov</t>
  </si>
  <si>
    <t>Material Navn</t>
  </si>
  <si>
    <t>Hjelp</t>
  </si>
  <si>
    <t>NullTest</t>
  </si>
  <si>
    <t>Sistedato</t>
  </si>
  <si>
    <t>Måldato</t>
  </si>
  <si>
    <t>Fremtidig bruk</t>
  </si>
  <si>
    <t>Periode</t>
  </si>
  <si>
    <t>Beh.</t>
  </si>
  <si>
    <t>Ordre</t>
  </si>
  <si>
    <t>Verdi</t>
  </si>
  <si>
    <t>Måned1</t>
  </si>
  <si>
    <t>kaneldardager</t>
  </si>
  <si>
    <t>Advarsel! Lagernivåer vil bare være riktig når du ser på daglig basis. Lager dekning er gyldig også på aggregerte perioder.</t>
  </si>
  <si>
    <t>For å vise planlagte sikkerhetslager dekning - velg "Ja" i Order Fielt.</t>
  </si>
  <si>
    <t>Dato</t>
  </si>
  <si>
    <t xml:space="preserve">Tilgj_Kva </t>
  </si>
  <si>
    <t xml:space="preserve">Behov </t>
  </si>
  <si>
    <t>Andel av totalt stock</t>
  </si>
  <si>
    <t>TILGJ_DATO</t>
  </si>
  <si>
    <t>Tilgjengelig_dato</t>
  </si>
  <si>
    <t>Future</t>
  </si>
  <si>
    <t>SAP MD04 Oversikt</t>
  </si>
  <si>
    <t>Rullerende_beh</t>
  </si>
  <si>
    <t xml:space="preserve">Rullerende_beh </t>
  </si>
  <si>
    <t>Snitt dekn.</t>
  </si>
  <si>
    <t>Beholding</t>
  </si>
  <si>
    <t xml:space="preserve">Beholding </t>
  </si>
  <si>
    <t xml:space="preserve">Snitt dekn.  </t>
  </si>
  <si>
    <t>Rullerende behov periode:</t>
  </si>
  <si>
    <t xml:space="preserve">Snitt lagerdekn. </t>
  </si>
  <si>
    <t xml:space="preserve">Planl. behov  </t>
  </si>
  <si>
    <t xml:space="preserve">Inngang  </t>
  </si>
  <si>
    <t>MD04</t>
  </si>
  <si>
    <t>(blank)</t>
  </si>
  <si>
    <t>Data</t>
  </si>
  <si>
    <t>ShowMD04Data</t>
  </si>
  <si>
    <t xml:space="preserve">Data </t>
  </si>
  <si>
    <t xml:space="preserve">Tilgj.dato </t>
  </si>
  <si>
    <t>Tilgj.dato</t>
  </si>
  <si>
    <t>Trykk F10 for å få fram utvalg rapportinnhold</t>
  </si>
  <si>
    <t>MD04 folder viser snitt lagerdekning for utvalget.. Ønskes for gitt material velges det i utvalg.</t>
  </si>
  <si>
    <t>Folder Material_Periode viser pr uke planlagt behov basert på prognose (VSF).</t>
  </si>
  <si>
    <t>Kollonne vil være sortert på ukenr</t>
  </si>
  <si>
    <t>Folder Daglig viser andel av totalt lagerandel i % pr produkt pr dag.  Negative angir OOS.  Utvalg periode Future.</t>
  </si>
  <si>
    <t>Folder Lager og Detaljer viser utvikling lagerdekning i Dpak – Beholdning - og dager – Snitt dekn..</t>
  </si>
  <si>
    <t>Behov inneholder ordre og behov fra overliggende prepakk-strukturer.</t>
  </si>
  <si>
    <t>Rullerende_behov er basert på angitt tids-bucket som her er 7 dager frem i tid.</t>
  </si>
  <si>
    <t>- Presentere lagernivåer og lagerdekning i grafer.</t>
  </si>
  <si>
    <t>- Dersom ikke enkeltprodukter velges vises grupperinger laget i SAP (MC86) under Produktgruppe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</si>
</sst>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0_ ;[Red]\-0\ "/>
    <numFmt numFmtId="166" formatCode="#,##0.0;[Red]\-#,##0.0"/>
    <numFmt numFmtId="167" formatCode="#,##0.00%;[Red]\-#,##0.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7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</cellStyleXfs>
  <cellXfs count="89">
    <xf numFmtId="0" fontId="0" fillId="0" borderId="0" xfId="0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2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3" borderId="0" xfId="0" applyFont="1" applyFill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2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1" fontId="0" fillId="0" borderId="0" xfId="0" applyNumberFormat="1"/>
    <xf numFmtId="21" fontId="0" fillId="0" borderId="0" xfId="0" applyNumberFormat="1"/>
    <xf numFmtId="38" fontId="0" fillId="0" borderId="0" xfId="0" applyNumberFormat="1"/>
    <xf numFmtId="0" fontId="10" fillId="0" borderId="0" xfId="1" applyFont="1"/>
    <xf numFmtId="0" fontId="7" fillId="0" borderId="0" xfId="1"/>
    <xf numFmtId="0" fontId="11" fillId="0" borderId="0" xfId="1" applyFont="1" applyFill="1"/>
    <xf numFmtId="0" fontId="7" fillId="0" borderId="0" xfId="1" applyFill="1"/>
    <xf numFmtId="0" fontId="7" fillId="0" borderId="0" xfId="1" applyAlignment="1">
      <alignment horizontal="right"/>
    </xf>
    <xf numFmtId="0" fontId="7" fillId="4" borderId="0" xfId="1" applyFill="1"/>
    <xf numFmtId="0" fontId="7" fillId="0" borderId="0" xfId="1" applyFont="1"/>
    <xf numFmtId="0" fontId="1" fillId="0" borderId="2" xfId="0" applyFont="1" applyBorder="1"/>
    <xf numFmtId="0" fontId="1" fillId="0" borderId="0" xfId="0" applyFont="1" applyBorder="1"/>
    <xf numFmtId="0" fontId="1" fillId="5" borderId="3" xfId="0" applyFont="1" applyFill="1" applyBorder="1"/>
    <xf numFmtId="49" fontId="0" fillId="0" borderId="0" xfId="0" applyNumberFormat="1" applyBorder="1"/>
    <xf numFmtId="0" fontId="0" fillId="0" borderId="0" xfId="0" applyBorder="1"/>
    <xf numFmtId="0" fontId="4" fillId="0" borderId="0" xfId="0" applyFont="1"/>
    <xf numFmtId="0" fontId="4" fillId="0" borderId="0" xfId="0" quotePrefix="1" applyFont="1"/>
    <xf numFmtId="164" fontId="1" fillId="0" borderId="0" xfId="0" applyNumberFormat="1" applyFont="1"/>
    <xf numFmtId="164" fontId="0" fillId="0" borderId="0" xfId="0" applyNumberFormat="1"/>
    <xf numFmtId="14" fontId="0" fillId="0" borderId="0" xfId="0" quotePrefix="1" applyNumberFormat="1"/>
    <xf numFmtId="164" fontId="0" fillId="0" borderId="0" xfId="0" applyNumberFormat="1" applyBorder="1"/>
    <xf numFmtId="164" fontId="1" fillId="5" borderId="3" xfId="0" applyNumberFormat="1" applyFont="1" applyFill="1" applyBorder="1"/>
    <xf numFmtId="0" fontId="1" fillId="0" borderId="0" xfId="0" applyNumberFormat="1" applyFont="1" applyBorder="1"/>
    <xf numFmtId="165" fontId="1" fillId="3" borderId="0" xfId="0" applyNumberFormat="1" applyFont="1" applyFill="1"/>
    <xf numFmtId="165" fontId="0" fillId="0" borderId="0" xfId="0" applyNumberFormat="1"/>
    <xf numFmtId="38" fontId="0" fillId="0" borderId="0" xfId="0" applyNumberFormat="1" applyAlignment="1">
      <alignment horizontal="right"/>
    </xf>
    <xf numFmtId="38" fontId="1" fillId="5" borderId="4" xfId="0" applyNumberFormat="1" applyFont="1" applyFill="1" applyBorder="1" applyAlignment="1">
      <alignment horizontal="right"/>
    </xf>
    <xf numFmtId="166" fontId="1" fillId="5" borderId="5" xfId="0" applyNumberFormat="1" applyFont="1" applyFill="1" applyBorder="1" applyAlignment="1">
      <alignment horizontal="right"/>
    </xf>
    <xf numFmtId="164" fontId="0" fillId="0" borderId="0" xfId="0" quotePrefix="1" applyNumberFormat="1"/>
    <xf numFmtId="166" fontId="0" fillId="0" borderId="0" xfId="0" applyNumberFormat="1" applyAlignment="1">
      <alignment horizontal="right"/>
    </xf>
    <xf numFmtId="166" fontId="1" fillId="5" borderId="4" xfId="0" applyNumberFormat="1" applyFont="1" applyFill="1" applyBorder="1" applyAlignment="1">
      <alignment horizontal="right"/>
    </xf>
    <xf numFmtId="38" fontId="1" fillId="5" borderId="5" xfId="0" applyNumberFormat="1" applyFont="1" applyFill="1" applyBorder="1" applyAlignment="1">
      <alignment horizontal="right"/>
    </xf>
    <xf numFmtId="0" fontId="12" fillId="0" borderId="0" xfId="1" applyFont="1"/>
    <xf numFmtId="164" fontId="1" fillId="3" borderId="0" xfId="0" applyNumberFormat="1" applyFont="1" applyFill="1"/>
    <xf numFmtId="167" fontId="1" fillId="5" borderId="4" xfId="0" applyNumberFormat="1" applyFont="1" applyFill="1" applyBorder="1" applyAlignment="1">
      <alignment horizontal="right"/>
    </xf>
    <xf numFmtId="167" fontId="1" fillId="5" borderId="5" xfId="0" applyNumberFormat="1" applyFont="1" applyFill="1" applyBorder="1" applyAlignment="1">
      <alignment horizontal="right"/>
    </xf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quotePrefix="1" applyFont="1" applyAlignment="1">
      <alignment vertical="center"/>
    </xf>
    <xf numFmtId="0" fontId="0" fillId="0" borderId="7" xfId="0" applyBorder="1"/>
    <xf numFmtId="0" fontId="0" fillId="0" borderId="11" xfId="0" pivotButton="1" applyBorder="1"/>
    <xf numFmtId="0" fontId="0" fillId="0" borderId="11" xfId="0" applyBorder="1"/>
    <xf numFmtId="164" fontId="0" fillId="0" borderId="7" xfId="0" applyNumberFormat="1" applyBorder="1"/>
    <xf numFmtId="164" fontId="0" fillId="0" borderId="12" xfId="0" applyNumberFormat="1" applyBorder="1"/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38" fontId="0" fillId="0" borderId="6" xfId="0" applyNumberFormat="1" applyBorder="1" applyAlignment="1">
      <alignment horizontal="right"/>
    </xf>
    <xf numFmtId="38" fontId="0" fillId="0" borderId="7" xfId="0" applyNumberFormat="1" applyBorder="1" applyAlignment="1">
      <alignment horizontal="right"/>
    </xf>
    <xf numFmtId="166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66" fontId="0" fillId="0" borderId="10" xfId="0" applyNumberFormat="1" applyBorder="1" applyAlignment="1">
      <alignment horizontal="right"/>
    </xf>
    <xf numFmtId="0" fontId="1" fillId="0" borderId="13" xfId="0" applyFont="1" applyBorder="1" applyAlignment="1">
      <alignment horizontal="right"/>
    </xf>
    <xf numFmtId="38" fontId="0" fillId="0" borderId="13" xfId="0" applyNumberForma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7" xfId="0" applyNumberFormat="1" applyFont="1" applyBorder="1" applyAlignment="1">
      <alignment horizontal="right"/>
    </xf>
    <xf numFmtId="167" fontId="0" fillId="0" borderId="6" xfId="0" applyNumberFormat="1" applyBorder="1" applyAlignment="1">
      <alignment horizontal="right"/>
    </xf>
    <xf numFmtId="167" fontId="0" fillId="0" borderId="7" xfId="0" applyNumberFormat="1" applyBorder="1" applyAlignment="1">
      <alignment horizontal="right"/>
    </xf>
    <xf numFmtId="164" fontId="1" fillId="0" borderId="13" xfId="0" applyNumberFormat="1" applyFont="1" applyBorder="1" applyAlignment="1">
      <alignment horizontal="right"/>
    </xf>
    <xf numFmtId="167" fontId="0" fillId="0" borderId="13" xfId="0" applyNumberFormat="1" applyBorder="1" applyAlignment="1">
      <alignment horizontal="right"/>
    </xf>
    <xf numFmtId="38" fontId="0" fillId="0" borderId="14" xfId="0" applyNumberFormat="1" applyBorder="1" applyAlignment="1">
      <alignment horizontal="right"/>
    </xf>
    <xf numFmtId="38" fontId="0" fillId="0" borderId="12" xfId="0" applyNumberFormat="1" applyBorder="1" applyAlignment="1">
      <alignment horizontal="right"/>
    </xf>
    <xf numFmtId="166" fontId="0" fillId="0" borderId="15" xfId="0" applyNumberFormat="1" applyBorder="1" applyAlignment="1">
      <alignment horizontal="right"/>
    </xf>
    <xf numFmtId="166" fontId="0" fillId="0" borderId="7" xfId="0" applyNumberForma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10" xfId="0" applyNumberFormat="1" applyBorder="1" applyAlignment="1">
      <alignment horizontal="right"/>
    </xf>
  </cellXfs>
  <cellStyles count="7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</cellStyles>
  <dxfs count="60">
    <dxf>
      <fill>
        <patternFill>
          <bgColor indexed="50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numFmt numFmtId="167" formatCode="#,##0.00%;[Red]\-#,##0.00%"/>
    </dxf>
    <dxf>
      <numFmt numFmtId="0" formatCode="General"/>
    </dxf>
    <dxf>
      <fill>
        <patternFill>
          <bgColor indexed="50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_ ;[Red]\-0\ "/>
    </dxf>
    <dxf>
      <numFmt numFmtId="0" formatCode="General"/>
    </dxf>
    <dxf>
      <numFmt numFmtId="0" formatCode="General"/>
    </dxf>
    <dxf>
      <numFmt numFmtId="6" formatCode="#,##0;[Red]\-#,##0"/>
    </dxf>
    <dxf>
      <numFmt numFmtId="6" formatCode="#,##0;[Red]\-#,##0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26" formatCode="hh:mm:ss"/>
    </dxf>
    <dxf>
      <numFmt numFmtId="164" formatCode="dd/mm/yyyy;@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64" formatCode="dd/mm/yyyy;@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/>
              <a:t>Lager deknings utvikling</a:t>
            </a:r>
            <a:endParaRPr lang="nb-NO"/>
          </a:p>
        </c:rich>
      </c:tx>
      <c:layout>
        <c:manualLayout>
          <c:xMode val="edge"/>
          <c:yMode val="edge"/>
          <c:x val="0.36342042755344417"/>
          <c:y val="0.0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5510688836104506E-2"/>
          <c:y val="0.154"/>
          <c:w val="0.86935866983372923"/>
          <c:h val="0.79"/>
        </c:manualLayout>
      </c:layout>
      <c:lineChart>
        <c:grouping val="standard"/>
        <c:varyColors val="0"/>
        <c:ser>
          <c:idx val="0"/>
          <c:order val="0"/>
          <c:tx>
            <c:strRef>
              <c:f>Detaljer!T_Cov</c:f>
              <c:strCache>
                <c:ptCount val="1"/>
                <c:pt idx="0">
                  <c:v>Snitt dekn.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'MD04'!x_axis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'MD04'!S_Cov</c:f>
              <c:numCache>
                <c:formatCode>#\ ##0.0;[Red]\-#\ ##0.0</c:formatCode>
                <c:ptCount val="24"/>
                <c:pt idx="0">
                  <c:v>47.8</c:v>
                </c:pt>
                <c:pt idx="1">
                  <c:v>47.8</c:v>
                </c:pt>
                <c:pt idx="2">
                  <c:v>46.8</c:v>
                </c:pt>
                <c:pt idx="3">
                  <c:v>45.8</c:v>
                </c:pt>
                <c:pt idx="4">
                  <c:v>44.8</c:v>
                </c:pt>
                <c:pt idx="5">
                  <c:v>43.8</c:v>
                </c:pt>
                <c:pt idx="6">
                  <c:v>42.8</c:v>
                </c:pt>
                <c:pt idx="7">
                  <c:v>41.8</c:v>
                </c:pt>
                <c:pt idx="8">
                  <c:v>40.799999999999997</c:v>
                </c:pt>
                <c:pt idx="9">
                  <c:v>39.799999999999997</c:v>
                </c:pt>
                <c:pt idx="10">
                  <c:v>38.799999999999997</c:v>
                </c:pt>
                <c:pt idx="11">
                  <c:v>37.799999999999997</c:v>
                </c:pt>
                <c:pt idx="12">
                  <c:v>36.799999999999997</c:v>
                </c:pt>
                <c:pt idx="13">
                  <c:v>35.799999999999997</c:v>
                </c:pt>
                <c:pt idx="14">
                  <c:v>34.799999999999997</c:v>
                </c:pt>
                <c:pt idx="15">
                  <c:v>33.799999999999997</c:v>
                </c:pt>
                <c:pt idx="16">
                  <c:v>32.799999999999997</c:v>
                </c:pt>
                <c:pt idx="17">
                  <c:v>31.799999999999997</c:v>
                </c:pt>
                <c:pt idx="18">
                  <c:v>30.8</c:v>
                </c:pt>
                <c:pt idx="19">
                  <c:v>29.8</c:v>
                </c:pt>
                <c:pt idx="20">
                  <c:v>28.8</c:v>
                </c:pt>
                <c:pt idx="21">
                  <c:v>27.799999999999997</c:v>
                </c:pt>
                <c:pt idx="22">
                  <c:v>26.8</c:v>
                </c:pt>
                <c:pt idx="23">
                  <c:v>25.8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E2C-48B2-9B71-0626277D1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143136"/>
        <c:axId val="350139608"/>
      </c:lineChart>
      <c:dateAx>
        <c:axId val="350143136"/>
        <c:scaling>
          <c:orientation val="minMax"/>
        </c:scaling>
        <c:delete val="0"/>
        <c:axPos val="b"/>
        <c:numFmt formatCode="dd\.mm\.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50139608"/>
        <c:crosses val="autoZero"/>
        <c:auto val="1"/>
        <c:lblOffset val="100"/>
        <c:baseTimeUnit val="days"/>
        <c:minorUnit val="1"/>
      </c:dateAx>
      <c:valAx>
        <c:axId val="350139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00" b="1" i="0" u="none" strike="noStrike" baseline="0"/>
                  <a:t>Gjennomsnittlig lager dekning i arbeidsdager</a:t>
                </a:r>
                <a:endParaRPr lang="nb-NO"/>
              </a:p>
            </c:rich>
          </c:tx>
          <c:layout>
            <c:manualLayout>
              <c:xMode val="edge"/>
              <c:yMode val="edge"/>
              <c:x val="2.0190023752969122E-2"/>
              <c:y val="0.308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;[Red]\-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50143136"/>
        <c:crosses val="autoZero"/>
        <c:crossBetween val="between"/>
      </c:valAx>
      <c:spPr>
        <a:solidFill>
          <a:srgbClr val="D3D3D3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89315849973174"/>
          <c:y val="0.23599999999999999"/>
          <c:w val="0.15677187990930774"/>
          <c:h val="4.950237887226095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baseline="0">
                <a:effectLst/>
                <a:latin typeface="Arial" panose="020B0604020202020204" pitchFamily="34" charset="0"/>
                <a:cs typeface="Arial" panose="020B0604020202020204" pitchFamily="34" charset="0"/>
              </a:rPr>
              <a:t>Lager og utviklingsbehov</a:t>
            </a:r>
            <a:endParaRPr lang="en-US" sz="12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2779097387173395"/>
          <c:y val="0.0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23908853208591"/>
          <c:y val="0.154"/>
          <c:w val="0.78781327564267101"/>
          <c:h val="0.79"/>
        </c:manualLayout>
      </c:layout>
      <c:lineChart>
        <c:grouping val="standard"/>
        <c:varyColors val="0"/>
        <c:ser>
          <c:idx val="0"/>
          <c:order val="0"/>
          <c:tx>
            <c:strRef>
              <c:f>Detaljer!T_Stock</c:f>
              <c:strCache>
                <c:ptCount val="1"/>
                <c:pt idx="0">
                  <c:v>Beholding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Lager!x_axis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Lager!S_Stock</c:f>
              <c:numCache>
                <c:formatCode>#,##0_);[Red]\(#,##0\)</c:formatCode>
                <c:ptCount val="24"/>
                <c:pt idx="0">
                  <c:v>2290</c:v>
                </c:pt>
                <c:pt idx="1">
                  <c:v>2256</c:v>
                </c:pt>
                <c:pt idx="2">
                  <c:v>2222</c:v>
                </c:pt>
                <c:pt idx="3">
                  <c:v>2186</c:v>
                </c:pt>
                <c:pt idx="4">
                  <c:v>2150</c:v>
                </c:pt>
                <c:pt idx="5">
                  <c:v>2114</c:v>
                </c:pt>
                <c:pt idx="6">
                  <c:v>2078</c:v>
                </c:pt>
                <c:pt idx="7">
                  <c:v>2042</c:v>
                </c:pt>
                <c:pt idx="8">
                  <c:v>2008</c:v>
                </c:pt>
                <c:pt idx="9">
                  <c:v>1974</c:v>
                </c:pt>
                <c:pt idx="10">
                  <c:v>1940</c:v>
                </c:pt>
                <c:pt idx="11">
                  <c:v>1906</c:v>
                </c:pt>
                <c:pt idx="12">
                  <c:v>1872</c:v>
                </c:pt>
                <c:pt idx="13">
                  <c:v>1822</c:v>
                </c:pt>
                <c:pt idx="14">
                  <c:v>1772</c:v>
                </c:pt>
                <c:pt idx="15">
                  <c:v>1732</c:v>
                </c:pt>
                <c:pt idx="16">
                  <c:v>1692</c:v>
                </c:pt>
                <c:pt idx="17">
                  <c:v>1652</c:v>
                </c:pt>
                <c:pt idx="18">
                  <c:v>1606</c:v>
                </c:pt>
                <c:pt idx="19">
                  <c:v>1560</c:v>
                </c:pt>
                <c:pt idx="20">
                  <c:v>1514</c:v>
                </c:pt>
                <c:pt idx="21">
                  <c:v>1468</c:v>
                </c:pt>
                <c:pt idx="22">
                  <c:v>1422</c:v>
                </c:pt>
                <c:pt idx="23">
                  <c:v>1376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A4D-44C8-A021-9012C0FB0B24}"/>
            </c:ext>
          </c:extLst>
        </c:ser>
        <c:ser>
          <c:idx val="1"/>
          <c:order val="1"/>
          <c:tx>
            <c:strRef>
              <c:f>Detaljer!T_Req</c:f>
              <c:strCache>
                <c:ptCount val="1"/>
                <c:pt idx="0">
                  <c:v>Behov 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numRef>
              <c:f>Detaljer!x_axis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Lager!S_Req</c:f>
              <c:numCache>
                <c:formatCode>#,##0_);[Red]\(#,##0\)</c:formatCode>
                <c:ptCount val="24"/>
                <c:pt idx="0">
                  <c:v>0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A4D-44C8-A021-9012C0FB0B24}"/>
            </c:ext>
          </c:extLst>
        </c:ser>
        <c:ser>
          <c:idx val="2"/>
          <c:order val="2"/>
          <c:tx>
            <c:strRef>
              <c:f>Detaljer!T_Roll</c:f>
              <c:strCache>
                <c:ptCount val="1"/>
                <c:pt idx="0">
                  <c:v>Rullerende_beh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Detaljer!x_axis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Lager!S_Roll</c:f>
              <c:numCache>
                <c:formatCode>#,##0_);[Red]\(#,##0\)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4D-44C8-A021-9012C0FB0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40784"/>
        <c:axId val="348215896"/>
      </c:lineChart>
      <c:lineChart>
        <c:grouping val="standard"/>
        <c:varyColors val="0"/>
        <c:ser>
          <c:idx val="3"/>
          <c:order val="3"/>
          <c:tx>
            <c:strRef>
              <c:f>Detaljer!T_Cov</c:f>
              <c:strCache>
                <c:ptCount val="1"/>
                <c:pt idx="0">
                  <c:v>Snitt dekn.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Lager!x_axis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Lager!S_Cov</c:f>
              <c:numCache>
                <c:formatCode>#\ ##0.0;[Red]\-#\ ##0.0</c:formatCode>
                <c:ptCount val="24"/>
                <c:pt idx="0">
                  <c:v>47.8</c:v>
                </c:pt>
                <c:pt idx="1">
                  <c:v>47.8</c:v>
                </c:pt>
                <c:pt idx="2">
                  <c:v>46.8</c:v>
                </c:pt>
                <c:pt idx="3">
                  <c:v>45.8</c:v>
                </c:pt>
                <c:pt idx="4">
                  <c:v>44.8</c:v>
                </c:pt>
                <c:pt idx="5">
                  <c:v>43.8</c:v>
                </c:pt>
                <c:pt idx="6">
                  <c:v>42.8</c:v>
                </c:pt>
                <c:pt idx="7">
                  <c:v>41.8</c:v>
                </c:pt>
                <c:pt idx="8">
                  <c:v>40.799999999999997</c:v>
                </c:pt>
                <c:pt idx="9">
                  <c:v>39.799999999999997</c:v>
                </c:pt>
                <c:pt idx="10">
                  <c:v>38.799999999999997</c:v>
                </c:pt>
                <c:pt idx="11">
                  <c:v>37.799999999999997</c:v>
                </c:pt>
                <c:pt idx="12">
                  <c:v>36.799999999999997</c:v>
                </c:pt>
                <c:pt idx="13">
                  <c:v>35.799999999999997</c:v>
                </c:pt>
                <c:pt idx="14">
                  <c:v>34.799999999999997</c:v>
                </c:pt>
                <c:pt idx="15">
                  <c:v>33.799999999999997</c:v>
                </c:pt>
                <c:pt idx="16">
                  <c:v>32.799999999999997</c:v>
                </c:pt>
                <c:pt idx="17">
                  <c:v>31.799999999999997</c:v>
                </c:pt>
                <c:pt idx="18">
                  <c:v>30.8</c:v>
                </c:pt>
                <c:pt idx="19">
                  <c:v>29.8</c:v>
                </c:pt>
                <c:pt idx="20">
                  <c:v>28.8</c:v>
                </c:pt>
                <c:pt idx="21">
                  <c:v>27.799999999999997</c:v>
                </c:pt>
                <c:pt idx="22">
                  <c:v>26.8</c:v>
                </c:pt>
                <c:pt idx="23">
                  <c:v>25.8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A4D-44C8-A021-9012C0FB0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19424"/>
        <c:axId val="348222952"/>
      </c:lineChart>
      <c:dateAx>
        <c:axId val="350140784"/>
        <c:scaling>
          <c:orientation val="minMax"/>
        </c:scaling>
        <c:delete val="0"/>
        <c:axPos val="b"/>
        <c:numFmt formatCode="dd\.mm\.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48215896"/>
        <c:crosses val="autoZero"/>
        <c:auto val="1"/>
        <c:lblOffset val="100"/>
        <c:baseTimeUnit val="days"/>
        <c:minorUnit val="1"/>
        <c:minorTimeUnit val="years"/>
      </c:dateAx>
      <c:valAx>
        <c:axId val="348215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2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30" b="1" i="0" baseline="0">
                    <a:effectLst/>
                  </a:rPr>
                  <a:t>Lager kva enh</a:t>
                </a:r>
                <a:endParaRPr lang="en-US" sz="1030">
                  <a:effectLst/>
                </a:endParaRPr>
              </a:p>
            </c:rich>
          </c:tx>
          <c:layout>
            <c:manualLayout>
              <c:xMode val="edge"/>
              <c:yMode val="edge"/>
              <c:x val="1.7814726840855107E-2"/>
              <c:y val="0.444000000000000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50140784"/>
        <c:crosses val="autoZero"/>
        <c:crossBetween val="between"/>
      </c:valAx>
      <c:dateAx>
        <c:axId val="348219424"/>
        <c:scaling>
          <c:orientation val="minMax"/>
        </c:scaling>
        <c:delete val="1"/>
        <c:axPos val="b"/>
        <c:numFmt formatCode="dd/mm/yyyy;@" sourceLinked="1"/>
        <c:majorTickMark val="out"/>
        <c:minorTickMark val="none"/>
        <c:tickLblPos val="nextTo"/>
        <c:crossAx val="348222952"/>
        <c:crosses val="autoZero"/>
        <c:auto val="1"/>
        <c:lblOffset val="100"/>
        <c:baseTimeUnit val="years"/>
      </c:dateAx>
      <c:valAx>
        <c:axId val="3482229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30" b="1" i="0" baseline="0">
                    <a:effectLst/>
                  </a:rPr>
                  <a:t>Dekning arbeidsdager</a:t>
                </a:r>
                <a:endParaRPr lang="en-US" sz="1030">
                  <a:effectLst/>
                </a:endParaRPr>
              </a:p>
            </c:rich>
          </c:tx>
          <c:layout>
            <c:manualLayout>
              <c:xMode val="edge"/>
              <c:yMode val="edge"/>
              <c:x val="0.9560570071258907"/>
              <c:y val="0.40200000000000002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;[Red]\-#\ ##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48219424"/>
        <c:crosses val="max"/>
        <c:crossBetween val="between"/>
      </c:valAx>
      <c:spPr>
        <a:solidFill>
          <a:srgbClr val="D3D3D3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630032447880735"/>
          <c:y val="0.17799999999999999"/>
          <c:w val="0.14804646354004919"/>
          <c:h val="0.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>
                <a:effectLst/>
                <a:latin typeface="Arial" panose="020B0604020202020204" pitchFamily="34" charset="0"/>
                <a:cs typeface="Arial" panose="020B0604020202020204" pitchFamily="34" charset="0"/>
              </a:rPr>
              <a:t>Lager og utviklingsbehov</a:t>
            </a:r>
          </a:p>
        </c:rich>
      </c:tx>
      <c:layout>
        <c:manualLayout>
          <c:xMode val="edge"/>
          <c:yMode val="edge"/>
          <c:x val="0.32779097387173395"/>
          <c:y val="0.0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82239850016911"/>
          <c:y val="0.154"/>
          <c:w val="0.78622996567458781"/>
          <c:h val="0.79"/>
        </c:manualLayout>
      </c:layout>
      <c:lineChart>
        <c:grouping val="standard"/>
        <c:varyColors val="0"/>
        <c:ser>
          <c:idx val="0"/>
          <c:order val="0"/>
          <c:tx>
            <c:strRef>
              <c:f>Detaljer!T_Stock</c:f>
              <c:strCache>
                <c:ptCount val="1"/>
                <c:pt idx="0">
                  <c:v>Beholding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Detaljer!x_axis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Detaljer!S_Stock</c:f>
              <c:numCache>
                <c:formatCode>#,##0_);[Red]\(#,##0\)</c:formatCode>
                <c:ptCount val="24"/>
                <c:pt idx="0">
                  <c:v>2290</c:v>
                </c:pt>
                <c:pt idx="1">
                  <c:v>2256</c:v>
                </c:pt>
                <c:pt idx="2">
                  <c:v>2222</c:v>
                </c:pt>
                <c:pt idx="3">
                  <c:v>2186</c:v>
                </c:pt>
                <c:pt idx="4">
                  <c:v>2150</c:v>
                </c:pt>
                <c:pt idx="5">
                  <c:v>2114</c:v>
                </c:pt>
                <c:pt idx="6">
                  <c:v>2078</c:v>
                </c:pt>
                <c:pt idx="7">
                  <c:v>2042</c:v>
                </c:pt>
                <c:pt idx="8">
                  <c:v>2008</c:v>
                </c:pt>
                <c:pt idx="9">
                  <c:v>1974</c:v>
                </c:pt>
                <c:pt idx="10">
                  <c:v>1940</c:v>
                </c:pt>
                <c:pt idx="11">
                  <c:v>1906</c:v>
                </c:pt>
                <c:pt idx="12">
                  <c:v>1872</c:v>
                </c:pt>
                <c:pt idx="13">
                  <c:v>1822</c:v>
                </c:pt>
                <c:pt idx="14">
                  <c:v>1772</c:v>
                </c:pt>
                <c:pt idx="15">
                  <c:v>1732</c:v>
                </c:pt>
                <c:pt idx="16">
                  <c:v>1692</c:v>
                </c:pt>
                <c:pt idx="17">
                  <c:v>1652</c:v>
                </c:pt>
                <c:pt idx="18">
                  <c:v>1606</c:v>
                </c:pt>
                <c:pt idx="19">
                  <c:v>1560</c:v>
                </c:pt>
                <c:pt idx="20">
                  <c:v>1514</c:v>
                </c:pt>
                <c:pt idx="21">
                  <c:v>1468</c:v>
                </c:pt>
                <c:pt idx="22">
                  <c:v>1422</c:v>
                </c:pt>
                <c:pt idx="23">
                  <c:v>1376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15D-4C39-AA6C-8675C711B940}"/>
            </c:ext>
          </c:extLst>
        </c:ser>
        <c:ser>
          <c:idx val="1"/>
          <c:order val="1"/>
          <c:tx>
            <c:strRef>
              <c:f>Detaljer!T_Req</c:f>
              <c:strCache>
                <c:ptCount val="1"/>
                <c:pt idx="0">
                  <c:v>Behov 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numRef>
              <c:f>Detaljer!x_axis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Detaljer!S_Req</c:f>
              <c:numCache>
                <c:formatCode>#,##0_);[Red]\(#,##0\)</c:formatCode>
                <c:ptCount val="24"/>
                <c:pt idx="0">
                  <c:v>0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15D-4C39-AA6C-8675C711B940}"/>
            </c:ext>
          </c:extLst>
        </c:ser>
        <c:ser>
          <c:idx val="2"/>
          <c:order val="3"/>
          <c:tx>
            <c:strRef>
              <c:f>Detaljer!T_Roll</c:f>
              <c:strCache>
                <c:ptCount val="1"/>
                <c:pt idx="0">
                  <c:v>Rullerende_beh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Detaljer!x_axis</c:f>
              <c:numCache>
                <c:formatCode>dd/mm/yyyy;@</c:formatCode>
                <c:ptCount val="24"/>
                <c:pt idx="0">
                  <c:v>41613</c:v>
                </c:pt>
                <c:pt idx="1">
                  <c:v>41978</c:v>
                </c:pt>
                <c:pt idx="2">
                  <c:v>42343</c:v>
                </c:pt>
                <c:pt idx="3">
                  <c:v>42709</c:v>
                </c:pt>
                <c:pt idx="4">
                  <c:v>43074</c:v>
                </c:pt>
                <c:pt idx="5">
                  <c:v>43439</c:v>
                </c:pt>
                <c:pt idx="6">
                  <c:v>43804</c:v>
                </c:pt>
                <c:pt idx="7">
                  <c:v>44170</c:v>
                </c:pt>
                <c:pt idx="8">
                  <c:v>44535</c:v>
                </c:pt>
                <c:pt idx="9">
                  <c:v>44900</c:v>
                </c:pt>
                <c:pt idx="10">
                  <c:v>45265</c:v>
                </c:pt>
                <c:pt idx="11">
                  <c:v>45631</c:v>
                </c:pt>
                <c:pt idx="12">
                  <c:v>45996</c:v>
                </c:pt>
                <c:pt idx="13">
                  <c:v>46361</c:v>
                </c:pt>
                <c:pt idx="14">
                  <c:v>46726</c:v>
                </c:pt>
                <c:pt idx="15">
                  <c:v>47092</c:v>
                </c:pt>
                <c:pt idx="16">
                  <c:v>47457</c:v>
                </c:pt>
                <c:pt idx="17">
                  <c:v>47822</c:v>
                </c:pt>
                <c:pt idx="18">
                  <c:v>48187</c:v>
                </c:pt>
                <c:pt idx="19">
                  <c:v>48553</c:v>
                </c:pt>
                <c:pt idx="20">
                  <c:v>48918</c:v>
                </c:pt>
                <c:pt idx="21">
                  <c:v>49283</c:v>
                </c:pt>
                <c:pt idx="22">
                  <c:v>49648</c:v>
                </c:pt>
                <c:pt idx="23">
                  <c:v>50014</c:v>
                </c:pt>
              </c:numCache>
            </c:numRef>
          </c:cat>
          <c:val>
            <c:numRef>
              <c:f>Detaljer!S_Roll</c:f>
              <c:numCache>
                <c:formatCode>#,##0_);[Red]\(#,##0\)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15D-4C39-AA6C-8675C711B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19816"/>
        <c:axId val="348211976"/>
      </c:lineChart>
      <c:lineChart>
        <c:grouping val="standard"/>
        <c:varyColors val="0"/>
        <c:ser>
          <c:idx val="3"/>
          <c:order val="2"/>
          <c:tx>
            <c:strRef>
              <c:f>Detaljer!T_Cov</c:f>
              <c:strCache>
                <c:ptCount val="1"/>
                <c:pt idx="0">
                  <c:v>Snitt dekn.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Detaljer!S_Cov</c:f>
              <c:numCache>
                <c:formatCode>#\ ##0.0;[Red]\-#\ ##0.0</c:formatCode>
                <c:ptCount val="24"/>
                <c:pt idx="0">
                  <c:v>47.8</c:v>
                </c:pt>
                <c:pt idx="1">
                  <c:v>47.8</c:v>
                </c:pt>
                <c:pt idx="2">
                  <c:v>46.8</c:v>
                </c:pt>
                <c:pt idx="3">
                  <c:v>45.8</c:v>
                </c:pt>
                <c:pt idx="4">
                  <c:v>44.8</c:v>
                </c:pt>
                <c:pt idx="5">
                  <c:v>43.8</c:v>
                </c:pt>
                <c:pt idx="6">
                  <c:v>42.8</c:v>
                </c:pt>
                <c:pt idx="7">
                  <c:v>41.8</c:v>
                </c:pt>
                <c:pt idx="8">
                  <c:v>40.799999999999997</c:v>
                </c:pt>
                <c:pt idx="9">
                  <c:v>39.799999999999997</c:v>
                </c:pt>
                <c:pt idx="10">
                  <c:v>38.799999999999997</c:v>
                </c:pt>
                <c:pt idx="11">
                  <c:v>37.799999999999997</c:v>
                </c:pt>
                <c:pt idx="12">
                  <c:v>36.799999999999997</c:v>
                </c:pt>
                <c:pt idx="13">
                  <c:v>35.799999999999997</c:v>
                </c:pt>
                <c:pt idx="14">
                  <c:v>34.799999999999997</c:v>
                </c:pt>
                <c:pt idx="15">
                  <c:v>33.799999999999997</c:v>
                </c:pt>
                <c:pt idx="16">
                  <c:v>32.799999999999997</c:v>
                </c:pt>
                <c:pt idx="17">
                  <c:v>31.799999999999997</c:v>
                </c:pt>
                <c:pt idx="18">
                  <c:v>30.8</c:v>
                </c:pt>
                <c:pt idx="19">
                  <c:v>29.8</c:v>
                </c:pt>
                <c:pt idx="20">
                  <c:v>28.8</c:v>
                </c:pt>
                <c:pt idx="21">
                  <c:v>27.799999999999997</c:v>
                </c:pt>
                <c:pt idx="22">
                  <c:v>26.8</c:v>
                </c:pt>
                <c:pt idx="23">
                  <c:v>25.8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15D-4C39-AA6C-8675C711B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18640"/>
        <c:axId val="348217464"/>
      </c:lineChart>
      <c:dateAx>
        <c:axId val="348219816"/>
        <c:scaling>
          <c:orientation val="minMax"/>
        </c:scaling>
        <c:delete val="0"/>
        <c:axPos val="b"/>
        <c:numFmt formatCode="dd\.mm\.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48211976"/>
        <c:crosses val="autoZero"/>
        <c:auto val="1"/>
        <c:lblOffset val="100"/>
        <c:baseTimeUnit val="days"/>
        <c:minorUnit val="1"/>
      </c:dateAx>
      <c:valAx>
        <c:axId val="348211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25" b="1" i="0" u="none" strike="noStrike" baseline="0"/>
                  <a:t>Lager kva enh</a:t>
                </a:r>
                <a:endParaRPr lang="nb-NO"/>
              </a:p>
            </c:rich>
          </c:tx>
          <c:layout>
            <c:manualLayout>
              <c:xMode val="edge"/>
              <c:yMode val="edge"/>
              <c:x val="1.7814726840855107E-2"/>
              <c:y val="0.444000000000000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48219816"/>
        <c:crosses val="autoZero"/>
        <c:crossBetween val="between"/>
      </c:valAx>
      <c:catAx>
        <c:axId val="348218640"/>
        <c:scaling>
          <c:orientation val="minMax"/>
        </c:scaling>
        <c:delete val="1"/>
        <c:axPos val="b"/>
        <c:majorTickMark val="out"/>
        <c:minorTickMark val="none"/>
        <c:tickLblPos val="nextTo"/>
        <c:crossAx val="348217464"/>
        <c:crosses val="autoZero"/>
        <c:auto val="1"/>
        <c:lblAlgn val="ctr"/>
        <c:lblOffset val="100"/>
        <c:noMultiLvlLbl val="0"/>
      </c:catAx>
      <c:valAx>
        <c:axId val="3482174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25" b="1" i="0" u="none" strike="noStrike" baseline="0"/>
                  <a:t>Dekning arbeidsdager</a:t>
                </a:r>
                <a:endParaRPr lang="nb-NO"/>
              </a:p>
            </c:rich>
          </c:tx>
          <c:layout>
            <c:manualLayout>
              <c:xMode val="edge"/>
              <c:yMode val="edge"/>
              <c:x val="0.9560570071258907"/>
              <c:y val="0.40200000000000002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;[Red]\-#\ ##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348218640"/>
        <c:crosses val="max"/>
        <c:crossBetween val="between"/>
      </c:valAx>
      <c:spPr>
        <a:solidFill>
          <a:srgbClr val="D3D3D3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342559334541049"/>
          <c:y val="0.18"/>
          <c:w val="0.15801066338554573"/>
          <c:h val="0.178253492056236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2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874658" y="17253"/>
          <a:ext cx="2534441" cy="111405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3" name="Dialog1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80845" y="2072640"/>
          <a:ext cx="5828331" cy="2550114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4" name="Avrundet rektangel 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602464" y="301628"/>
          <a:ext cx="3655875" cy="539578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SAP MD04 Oversikt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5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9550" y="2615568"/>
          <a:ext cx="1883577" cy="1480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6" name="Dialog2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5307" y="1125586"/>
          <a:ext cx="3521928" cy="3548679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7" name="Dialog3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85327" y="1513216"/>
          <a:ext cx="3466285" cy="31610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34470"/>
          <a:ext cx="1997000" cy="1078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11205</xdr:colOff>
      <xdr:row>15</xdr:row>
      <xdr:rowOff>0</xdr:rowOff>
    </xdr:from>
    <xdr:to>
      <xdr:col>9</xdr:col>
      <xdr:colOff>140073</xdr:colOff>
      <xdr:row>24</xdr:row>
      <xdr:rowOff>61633</xdr:rowOff>
    </xdr:to>
    <xdr:pic>
      <xdr:nvPicPr>
        <xdr:cNvPr id="9" name="Bild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6005" y="3063240"/>
          <a:ext cx="6163908" cy="1844713"/>
        </a:xfrm>
        <a:prstGeom prst="rect">
          <a:avLst/>
        </a:prstGeom>
      </xdr:spPr>
    </xdr:pic>
    <xdr:clientData/>
  </xdr:twoCellAnchor>
  <xdr:twoCellAnchor editAs="oneCell">
    <xdr:from>
      <xdr:col>1</xdr:col>
      <xdr:colOff>33618</xdr:colOff>
      <xdr:row>23</xdr:row>
      <xdr:rowOff>84045</xdr:rowOff>
    </xdr:from>
    <xdr:to>
      <xdr:col>6</xdr:col>
      <xdr:colOff>330573</xdr:colOff>
      <xdr:row>33</xdr:row>
      <xdr:rowOff>128868</xdr:rowOff>
    </xdr:to>
    <xdr:pic>
      <xdr:nvPicPr>
        <xdr:cNvPr id="10" name="Bilde 14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38418" y="4732245"/>
          <a:ext cx="4068855" cy="2026023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313764</xdr:colOff>
      <xdr:row>36</xdr:row>
      <xdr:rowOff>0</xdr:rowOff>
    </xdr:from>
    <xdr:to>
      <xdr:col>10</xdr:col>
      <xdr:colOff>487454</xdr:colOff>
      <xdr:row>43</xdr:row>
      <xdr:rowOff>95250</xdr:rowOff>
    </xdr:to>
    <xdr:pic>
      <xdr:nvPicPr>
        <xdr:cNvPr id="11" name="Bilde 15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06144" y="7223760"/>
          <a:ext cx="7275530" cy="1482090"/>
        </a:xfrm>
        <a:prstGeom prst="rect">
          <a:avLst/>
        </a:prstGeom>
      </xdr:spPr>
    </xdr:pic>
    <xdr:clientData/>
  </xdr:twoCellAnchor>
  <xdr:twoCellAnchor editAs="oneCell">
    <xdr:from>
      <xdr:col>0</xdr:col>
      <xdr:colOff>257736</xdr:colOff>
      <xdr:row>45</xdr:row>
      <xdr:rowOff>44824</xdr:rowOff>
    </xdr:from>
    <xdr:to>
      <xdr:col>10</xdr:col>
      <xdr:colOff>509867</xdr:colOff>
      <xdr:row>54</xdr:row>
      <xdr:rowOff>151279</xdr:rowOff>
    </xdr:to>
    <xdr:pic>
      <xdr:nvPicPr>
        <xdr:cNvPr id="12" name="Bilde 16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7736" y="9051664"/>
          <a:ext cx="7346351" cy="188953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10</xdr:col>
      <xdr:colOff>397808</xdr:colOff>
      <xdr:row>70</xdr:row>
      <xdr:rowOff>84044</xdr:rowOff>
    </xdr:to>
    <xdr:pic>
      <xdr:nvPicPr>
        <xdr:cNvPr id="13" name="Bilde 17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" y="11582400"/>
          <a:ext cx="7187228" cy="24614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298766</xdr:colOff>
      <xdr:row>8</xdr:row>
      <xdr:rowOff>33057</xdr:rowOff>
    </xdr:from>
    <xdr:to>
      <xdr:col>18</xdr:col>
      <xdr:colOff>687514</xdr:colOff>
      <xdr:row>32</xdr:row>
      <xdr:rowOff>88526</xdr:rowOff>
    </xdr:to>
    <xdr:graphicFrame macro="">
      <xdr:nvGraphicFramePr>
        <xdr:cNvPr id="2" name="Diagram 509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22412</xdr:colOff>
      <xdr:row>0</xdr:row>
      <xdr:rowOff>33618</xdr:rowOff>
    </xdr:from>
    <xdr:ext cx="1856361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2412" y="33618"/>
          <a:ext cx="1856361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SAP MD04 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856361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2412" y="33618"/>
          <a:ext cx="1856361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SAP MD04 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856361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2412" y="33618"/>
          <a:ext cx="1856361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SAP MD04 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336795</xdr:colOff>
      <xdr:row>7</xdr:row>
      <xdr:rowOff>33058</xdr:rowOff>
    </xdr:from>
    <xdr:to>
      <xdr:col>18</xdr:col>
      <xdr:colOff>162731</xdr:colOff>
      <xdr:row>31</xdr:row>
      <xdr:rowOff>88526</xdr:rowOff>
    </xdr:to>
    <xdr:graphicFrame macro="">
      <xdr:nvGraphicFramePr>
        <xdr:cNvPr id="2" name="Diagram 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22412</xdr:colOff>
      <xdr:row>0</xdr:row>
      <xdr:rowOff>33618</xdr:rowOff>
    </xdr:from>
    <xdr:ext cx="1856361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2412" y="33618"/>
          <a:ext cx="1856361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SAP MD04 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1169377</xdr:colOff>
      <xdr:row>7</xdr:row>
      <xdr:rowOff>33058</xdr:rowOff>
    </xdr:from>
    <xdr:to>
      <xdr:col>13</xdr:col>
      <xdr:colOff>39983</xdr:colOff>
      <xdr:row>31</xdr:row>
      <xdr:rowOff>88526</xdr:rowOff>
    </xdr:to>
    <xdr:graphicFrame macro="">
      <xdr:nvGraphicFramePr>
        <xdr:cNvPr id="2" name="Diagram 7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22412</xdr:colOff>
      <xdr:row>0</xdr:row>
      <xdr:rowOff>33618</xdr:rowOff>
    </xdr:from>
    <xdr:ext cx="1856361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2412" y="33618"/>
          <a:ext cx="1856361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SAP MD04 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830.906069328703" createdVersion="4" refreshedVersion="6" minRefreshableVersion="3" recordCount="24">
  <cacheSource type="worksheet">
    <worksheetSource name="SapExlData"/>
  </cacheSource>
  <cacheFields count="43">
    <cacheField name="Språk" numFmtId="49">
      <sharedItems containsNonDate="0" containsString="0" containsBlank="1"/>
    </cacheField>
    <cacheField name="Material" numFmtId="49">
      <sharedItems containsNonDate="0" containsString="0" containsBlank="1"/>
    </cacheField>
    <cacheField name="Varegruppe" numFmtId="49">
      <sharedItems containsNonDate="0" containsString="0" containsBlank="1"/>
    </cacheField>
    <cacheField name="Materialtype" numFmtId="49">
      <sharedItems containsNonDate="0" containsString="0" containsBlank="1"/>
    </cacheField>
    <cacheField name="Fabrikk" numFmtId="49">
      <sharedItems containsNonDate="0" containsString="0" containsBlank="1"/>
    </cacheField>
    <cacheField name="Innkjøpsgruppe" numFmtId="49">
      <sharedItems containsNonDate="0" containsString="0" containsBlank="1"/>
    </cacheField>
    <cacheField name="Materialplanlegger" numFmtId="49">
      <sharedItems containsNonDate="0" containsString="0" containsBlank="1"/>
    </cacheField>
    <cacheField name="Log_Date" numFmtId="14">
      <sharedItems/>
    </cacheField>
    <cacheField name="Ind. MRP-elem." numFmtId="14">
      <sharedItems containsBlank="1"/>
    </cacheField>
    <cacheField name="planleggingssegment" numFmtId="0">
      <sharedItems containsSemiMixedTypes="0" containsString="0" containsNumber="1" containsInteger="1" minValue="2" maxValue="2"/>
    </cacheField>
    <cacheField name="Tilgjengelig_dato" numFmtId="164">
      <sharedItems/>
    </cacheField>
    <cacheField name="Måned1" numFmtId="0">
      <sharedItems containsNonDate="0" containsString="0" containsBlank="1"/>
    </cacheField>
    <cacheField name="Måned" numFmtId="49">
      <sharedItems containsNonDate="0" containsString="0" containsBlank="1" count="1">
        <m/>
      </sharedItems>
    </cacheField>
    <cacheField name="Uke" numFmtId="49">
      <sharedItems containsNonDate="0" containsString="0" containsBlank="1" count="1">
        <m/>
      </sharedItems>
    </cacheField>
    <cacheField name="År" numFmtId="49">
      <sharedItems containsNonDate="0" containsString="0" containsBlank="1"/>
    </cacheField>
    <cacheField name="Enhet" numFmtId="49">
      <sharedItems containsNonDate="0" containsString="0" containsBlank="1"/>
    </cacheField>
    <cacheField name="Valuta" numFmtId="49">
      <sharedItems containsNonDate="0" containsString="0" containsBlank="1"/>
    </cacheField>
    <cacheField name="Språkkode" numFmtId="49">
      <sharedItems containsNonDate="0" containsString="0" containsBlank="1"/>
    </cacheField>
    <cacheField name="MaterialKode" numFmtId="0">
      <sharedItems containsNonDate="0" containsString="0" containsBlank="1"/>
    </cacheField>
    <cacheField name="Materialtypekode" numFmtId="14">
      <sharedItems containsNonDate="0" containsString="0" containsBlank="1"/>
    </cacheField>
    <cacheField name="Fabrikkode" numFmtId="14">
      <sharedItems containsNonDate="0" containsString="0" containsBlank="1"/>
    </cacheField>
    <cacheField name="Tilgj_Kva" numFmtId="0">
      <sharedItems containsSemiMixedTypes="0" containsString="0" containsNumber="1" containsInteger="1" minValue="1376" maxValue="2290"/>
    </cacheField>
    <cacheField name="Beh." numFmtId="0">
      <sharedItems containsSemiMixedTypes="0" containsString="0" containsNumber="1" containsInteger="1" minValue="-20" maxValue="0"/>
    </cacheField>
    <cacheField name="Beløp" numFmtId="0">
      <sharedItems containsNonDate="0" containsString="0" containsBlank="1"/>
    </cacheField>
    <cacheField name="Lagerdekning" numFmtId="0">
      <sharedItems containsSemiMixedTypes="0" containsString="0" containsNumber="1" minValue="25.8" maxValue="47.8"/>
    </cacheField>
    <cacheField name="kva.mottatt" numFmtId="0">
      <sharedItems containsSemiMixedTypes="0" containsString="0" containsNumber="1" containsInteger="1" minValue="0" maxValue="2290"/>
    </cacheField>
    <cacheField name="Planl.behov" numFmtId="0">
      <sharedItems containsSemiMixedTypes="0" containsString="0" containsNumber="1" containsInteger="1" minValue="-50" maxValue="0"/>
    </cacheField>
    <cacheField name="TILGJ_DATO" numFmtId="164">
      <sharedItems containsSemiMixedTypes="0" containsNonDate="0" containsDate="1" containsString="0" minDate="2013-12-05T00:00:00" maxDate="2036-12-06T00:00:00" count="46">
        <d v="2013-12-05T00:00:00"/>
        <d v="2014-12-05T00:00:00"/>
        <d v="2015-12-05T00:00:00"/>
        <d v="2016-12-05T00:00:00"/>
        <d v="2017-12-05T00:00:00"/>
        <d v="2018-12-05T00:00:00"/>
        <d v="2019-12-05T00:00:00"/>
        <d v="2020-12-05T00:00:00"/>
        <d v="2021-12-05T00:00:00"/>
        <d v="2022-12-05T00:00:00"/>
        <d v="2023-12-05T00:00:00"/>
        <d v="2024-12-05T00:00:00"/>
        <d v="2025-12-05T00:00:00"/>
        <d v="2026-12-05T00:00:00"/>
        <d v="2027-12-05T00:00:00"/>
        <d v="2028-12-05T00:00:00"/>
        <d v="2029-12-05T00:00:00"/>
        <d v="2030-12-05T00:00:00"/>
        <d v="2031-12-05T00:00:00"/>
        <d v="2032-12-05T00:00:00"/>
        <d v="2033-12-05T00:00:00"/>
        <d v="2034-12-05T00:00:00"/>
        <d v="2035-12-05T00:00:00"/>
        <d v="2036-12-05T00:00:00"/>
        <d v="2014-01-09T00:00:00" u="1"/>
        <d v="2014-01-02T00:00:00" u="1"/>
        <d v="2013-12-19T00:00:00" u="1"/>
        <d v="2014-01-07T00:00:00" u="1"/>
        <d v="2013-12-12T00:00:00" u="1"/>
        <d v="2013-12-17T00:00:00" u="1"/>
        <d v="2013-12-10T00:00:00" u="1"/>
        <d v="2014-01-10T00:00:00" u="1"/>
        <d v="2014-01-03T00:00:00" u="1"/>
        <d v="2013-12-27T00:00:00" u="1"/>
        <d v="2013-12-20T00:00:00" u="1"/>
        <d v="2014-01-08T00:00:00" u="1"/>
        <d v="2013-12-13T00:00:00" u="1"/>
        <d v="2013-12-06T00:00:00" u="1"/>
        <d v="2014-01-13T00:00:00" u="1"/>
        <d v="2013-12-18T00:00:00" u="1"/>
        <d v="2014-01-06T00:00:00" u="1"/>
        <d v="2013-12-11T00:00:00" u="1"/>
        <d v="2013-12-30T00:00:00" u="1"/>
        <d v="2013-12-23T00:00:00" u="1"/>
        <d v="2013-12-16T00:00:00" u="1"/>
        <d v="2013-12-09T00:00:00" u="1"/>
      </sharedItems>
    </cacheField>
    <cacheField name="Sys01" numFmtId="21">
      <sharedItems/>
    </cacheField>
    <cacheField name="Måldato" numFmtId="14">
      <sharedItems containsSemiMixedTypes="0" containsNonDate="0" containsDate="1" containsString="0" minDate="2013-12-12T00:00:00" maxDate="2036-12-13T00:00:00"/>
    </cacheField>
    <cacheField name="Sistedato" numFmtId="14">
      <sharedItems containsSemiMixedTypes="0" containsNonDate="0" containsDate="1" containsString="0" minDate="1899-12-30T00:00:00" maxDate="1899-12-31T00:00:00"/>
    </cacheField>
    <cacheField name="NullTest" numFmtId="0">
      <sharedItems containsSemiMixedTypes="0" containsString="0" containsNumber="1" containsInteger="1" minValue="0" maxValue="0"/>
    </cacheField>
    <cacheField name="Hjelp" numFmtId="0">
      <sharedItems containsSemiMixedTypes="0" containsString="0" containsNumber="1" containsInteger="1" minValue="1" maxValue="24"/>
    </cacheField>
    <cacheField name="Fremtidig bruk" numFmtId="38">
      <sharedItems containsSemiMixedTypes="0" containsString="0" containsNumber="1" minValue="47.196652719665273" maxValue="53.333333333333329"/>
    </cacheField>
    <cacheField name="Rullerende_beh" numFmtId="38">
      <sharedItems containsSemiMixedTypes="0" containsString="0" containsNumber="1" containsInteger="1" minValue="0" maxValue="0"/>
    </cacheField>
    <cacheField name="Material Navn" numFmtId="0">
      <sharedItems count="1">
        <s v=" "/>
      </sharedItems>
    </cacheField>
    <cacheField name="Periode" numFmtId="0">
      <sharedItems count="2">
        <s v="Past"/>
        <s v="Future"/>
      </sharedItems>
    </cacheField>
    <cacheField name="Behov" numFmtId="165">
      <sharedItems containsSemiMixedTypes="0" containsString="0" containsNumber="1" containsInteger="1" minValue="0" maxValue="20"/>
    </cacheField>
    <cacheField name="Ordre" numFmtId="0">
      <sharedItems count="1">
        <s v="No"/>
      </sharedItems>
    </cacheField>
    <cacheField name="MRP_Type" numFmtId="0">
      <sharedItems containsBlank="1" count="3">
        <s v="Stock"/>
        <s v="Req/Rec"/>
        <m u="1"/>
      </sharedItems>
    </cacheField>
    <cacheField name="Data" numFmtId="0">
      <sharedItems containsSemiMixedTypes="0" containsString="0" containsNumber="1" containsInteger="1" minValue="0" maxValue="2290"/>
    </cacheField>
    <cacheField name="Verdi" numFmtId="0">
      <sharedItems containsSemiMixedTypes="0" containsString="0" containsNumber="1" containsInteger="1" minValue="0" maxValue="0"/>
    </cacheField>
    <cacheField name="Gjenom_dekn" numFmtId="0" formula="IF(Tilgj_Kva&lt;&gt;0,(Tilgj_Kva/'Fremtidig bruk'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m/>
    <m/>
    <m/>
    <m/>
    <m/>
    <m/>
    <m/>
    <s v="05.12.2013"/>
    <s v="WB"/>
    <n v="2"/>
    <s v="05.12.2013"/>
    <m/>
    <x v="0"/>
    <x v="0"/>
    <m/>
    <m/>
    <m/>
    <m/>
    <m/>
    <m/>
    <m/>
    <n v="2290"/>
    <n v="0"/>
    <m/>
    <n v="47.8"/>
    <n v="2290"/>
    <n v="0"/>
    <x v="0"/>
    <s v="49"/>
    <d v="2013-12-12T00:00:00"/>
    <d v="1899-12-30T00:00:00"/>
    <n v="0"/>
    <n v="24"/>
    <n v="47.90794979079498"/>
    <n v="0"/>
    <x v="0"/>
    <x v="0"/>
    <n v="0"/>
    <x v="0"/>
    <x v="0"/>
    <n v="2290"/>
    <n v="0"/>
  </r>
  <r>
    <m/>
    <m/>
    <m/>
    <m/>
    <m/>
    <m/>
    <m/>
    <s v="05.12.2014"/>
    <m/>
    <n v="2"/>
    <s v="05.12.2014"/>
    <m/>
    <x v="0"/>
    <x v="0"/>
    <m/>
    <m/>
    <m/>
    <m/>
    <m/>
    <m/>
    <m/>
    <n v="2256"/>
    <n v="-20"/>
    <m/>
    <n v="47.8"/>
    <n v="0"/>
    <n v="-14"/>
    <x v="1"/>
    <s v="49"/>
    <d v="2014-12-12T00:00:00"/>
    <d v="1899-12-30T00:00:00"/>
    <n v="0"/>
    <n v="23"/>
    <n v="47.196652719665273"/>
    <n v="0"/>
    <x v="0"/>
    <x v="0"/>
    <n v="20"/>
    <x v="0"/>
    <x v="1"/>
    <n v="0"/>
    <n v="0"/>
  </r>
  <r>
    <m/>
    <m/>
    <m/>
    <m/>
    <m/>
    <m/>
    <m/>
    <s v="05.12.2015"/>
    <m/>
    <n v="2"/>
    <s v="05.12.2015"/>
    <m/>
    <x v="0"/>
    <x v="0"/>
    <m/>
    <m/>
    <m/>
    <m/>
    <m/>
    <m/>
    <m/>
    <n v="2222"/>
    <n v="0"/>
    <m/>
    <n v="46.8"/>
    <n v="0"/>
    <n v="-34"/>
    <x v="2"/>
    <s v="49"/>
    <d v="2015-12-12T00:00:00"/>
    <d v="1899-12-30T00:00:00"/>
    <n v="0"/>
    <n v="22"/>
    <n v="47.478632478632484"/>
    <n v="0"/>
    <x v="0"/>
    <x v="0"/>
    <n v="0"/>
    <x v="0"/>
    <x v="1"/>
    <n v="0"/>
    <n v="0"/>
  </r>
  <r>
    <m/>
    <m/>
    <m/>
    <m/>
    <m/>
    <m/>
    <m/>
    <s v="05.12.2016"/>
    <m/>
    <n v="2"/>
    <s v="05.12.2016"/>
    <m/>
    <x v="0"/>
    <x v="0"/>
    <m/>
    <m/>
    <m/>
    <m/>
    <m/>
    <m/>
    <m/>
    <n v="2186"/>
    <n v="0"/>
    <m/>
    <n v="45.8"/>
    <n v="0"/>
    <n v="-36"/>
    <x v="3"/>
    <s v="49"/>
    <d v="2016-12-12T00:00:00"/>
    <d v="1899-12-30T00:00:00"/>
    <n v="0"/>
    <n v="21"/>
    <n v="47.7292576419214"/>
    <n v="0"/>
    <x v="0"/>
    <x v="0"/>
    <n v="0"/>
    <x v="0"/>
    <x v="1"/>
    <n v="0"/>
    <n v="0"/>
  </r>
  <r>
    <m/>
    <m/>
    <m/>
    <m/>
    <m/>
    <m/>
    <m/>
    <s v="05.12.2017"/>
    <m/>
    <n v="2"/>
    <s v="05.12.2017"/>
    <m/>
    <x v="0"/>
    <x v="0"/>
    <m/>
    <m/>
    <m/>
    <m/>
    <m/>
    <m/>
    <m/>
    <n v="2150"/>
    <n v="0"/>
    <m/>
    <n v="44.8"/>
    <n v="0"/>
    <n v="-36"/>
    <x v="4"/>
    <s v="49"/>
    <d v="2017-12-12T00:00:00"/>
    <d v="1899-12-30T00:00:00"/>
    <n v="0"/>
    <n v="20"/>
    <n v="47.991071428571431"/>
    <n v="0"/>
    <x v="0"/>
    <x v="1"/>
    <n v="0"/>
    <x v="0"/>
    <x v="1"/>
    <n v="0"/>
    <n v="0"/>
  </r>
  <r>
    <m/>
    <m/>
    <m/>
    <m/>
    <m/>
    <m/>
    <m/>
    <s v="05.12.2018"/>
    <m/>
    <n v="2"/>
    <s v="05.12.2018"/>
    <m/>
    <x v="0"/>
    <x v="0"/>
    <m/>
    <m/>
    <m/>
    <m/>
    <m/>
    <m/>
    <m/>
    <n v="2114"/>
    <n v="0"/>
    <m/>
    <n v="43.8"/>
    <n v="0"/>
    <n v="-36"/>
    <x v="5"/>
    <s v="49"/>
    <d v="2018-12-12T00:00:00"/>
    <d v="1899-12-30T00:00:00"/>
    <n v="0"/>
    <n v="19"/>
    <n v="48.264840182648406"/>
    <n v="0"/>
    <x v="0"/>
    <x v="1"/>
    <n v="0"/>
    <x v="0"/>
    <x v="1"/>
    <n v="0"/>
    <n v="0"/>
  </r>
  <r>
    <m/>
    <m/>
    <m/>
    <m/>
    <m/>
    <m/>
    <m/>
    <s v="05.12.2019"/>
    <m/>
    <n v="2"/>
    <s v="05.12.2019"/>
    <m/>
    <x v="0"/>
    <x v="0"/>
    <m/>
    <m/>
    <m/>
    <m/>
    <m/>
    <m/>
    <m/>
    <n v="2078"/>
    <n v="0"/>
    <m/>
    <n v="42.8"/>
    <n v="0"/>
    <n v="-36"/>
    <x v="6"/>
    <s v="49"/>
    <d v="2019-12-12T00:00:00"/>
    <d v="1899-12-30T00:00:00"/>
    <n v="0"/>
    <n v="18"/>
    <n v="48.55140186915888"/>
    <n v="0"/>
    <x v="0"/>
    <x v="1"/>
    <n v="0"/>
    <x v="0"/>
    <x v="1"/>
    <n v="0"/>
    <n v="0"/>
  </r>
  <r>
    <m/>
    <m/>
    <m/>
    <m/>
    <m/>
    <m/>
    <m/>
    <s v="05.12.2020"/>
    <m/>
    <n v="2"/>
    <s v="05.12.2020"/>
    <m/>
    <x v="0"/>
    <x v="0"/>
    <m/>
    <m/>
    <m/>
    <m/>
    <m/>
    <m/>
    <m/>
    <n v="2042"/>
    <n v="0"/>
    <m/>
    <n v="41.8"/>
    <n v="0"/>
    <n v="-36"/>
    <x v="7"/>
    <s v="49"/>
    <d v="2020-12-12T00:00:00"/>
    <d v="1899-12-30T00:00:00"/>
    <n v="0"/>
    <n v="17"/>
    <n v="48.851674641148328"/>
    <n v="0"/>
    <x v="0"/>
    <x v="1"/>
    <n v="0"/>
    <x v="0"/>
    <x v="1"/>
    <n v="0"/>
    <n v="0"/>
  </r>
  <r>
    <m/>
    <m/>
    <m/>
    <m/>
    <m/>
    <m/>
    <m/>
    <s v="05.12.2021"/>
    <m/>
    <n v="2"/>
    <s v="05.12.2021"/>
    <m/>
    <x v="0"/>
    <x v="0"/>
    <m/>
    <m/>
    <m/>
    <m/>
    <m/>
    <m/>
    <m/>
    <n v="2008"/>
    <n v="0"/>
    <m/>
    <n v="40.799999999999997"/>
    <n v="0"/>
    <n v="-34"/>
    <x v="8"/>
    <s v="48"/>
    <d v="2021-12-12T00:00:00"/>
    <d v="1899-12-30T00:00:00"/>
    <n v="0"/>
    <n v="16"/>
    <n v="49.215686274509807"/>
    <n v="0"/>
    <x v="0"/>
    <x v="1"/>
    <n v="0"/>
    <x v="0"/>
    <x v="1"/>
    <n v="0"/>
    <n v="0"/>
  </r>
  <r>
    <m/>
    <m/>
    <m/>
    <m/>
    <m/>
    <m/>
    <m/>
    <s v="05.12.2022"/>
    <m/>
    <n v="2"/>
    <s v="05.12.2022"/>
    <m/>
    <x v="0"/>
    <x v="0"/>
    <m/>
    <m/>
    <m/>
    <m/>
    <m/>
    <m/>
    <m/>
    <n v="1974"/>
    <n v="0"/>
    <m/>
    <n v="39.799999999999997"/>
    <n v="0"/>
    <n v="-34"/>
    <x v="9"/>
    <s v="49"/>
    <d v="2022-12-12T00:00:00"/>
    <d v="1899-12-30T00:00:00"/>
    <n v="0"/>
    <n v="15"/>
    <n v="49.597989949748744"/>
    <n v="0"/>
    <x v="0"/>
    <x v="1"/>
    <n v="0"/>
    <x v="0"/>
    <x v="1"/>
    <n v="0"/>
    <n v="0"/>
  </r>
  <r>
    <m/>
    <m/>
    <m/>
    <m/>
    <m/>
    <m/>
    <m/>
    <s v="05.12.2023"/>
    <m/>
    <n v="2"/>
    <s v="05.12.2023"/>
    <m/>
    <x v="0"/>
    <x v="0"/>
    <m/>
    <m/>
    <m/>
    <m/>
    <m/>
    <m/>
    <m/>
    <n v="1940"/>
    <n v="0"/>
    <m/>
    <n v="38.799999999999997"/>
    <n v="0"/>
    <n v="-34"/>
    <x v="10"/>
    <s v="49"/>
    <d v="2023-12-12T00:00:00"/>
    <d v="1899-12-30T00:00:00"/>
    <n v="0"/>
    <n v="14"/>
    <n v="50.000000000000007"/>
    <n v="0"/>
    <x v="0"/>
    <x v="1"/>
    <n v="0"/>
    <x v="0"/>
    <x v="1"/>
    <n v="0"/>
    <n v="0"/>
  </r>
  <r>
    <m/>
    <m/>
    <m/>
    <m/>
    <m/>
    <m/>
    <m/>
    <s v="05.12.2024"/>
    <m/>
    <n v="2"/>
    <s v="05.12.2024"/>
    <m/>
    <x v="0"/>
    <x v="0"/>
    <m/>
    <m/>
    <m/>
    <m/>
    <m/>
    <m/>
    <m/>
    <n v="1906"/>
    <n v="0"/>
    <m/>
    <n v="37.799999999999997"/>
    <n v="0"/>
    <n v="-34"/>
    <x v="11"/>
    <s v="49"/>
    <d v="2024-12-12T00:00:00"/>
    <d v="1899-12-30T00:00:00"/>
    <n v="0"/>
    <n v="13"/>
    <n v="50.423280423280424"/>
    <n v="0"/>
    <x v="0"/>
    <x v="1"/>
    <n v="0"/>
    <x v="0"/>
    <x v="1"/>
    <n v="0"/>
    <n v="0"/>
  </r>
  <r>
    <m/>
    <m/>
    <m/>
    <m/>
    <m/>
    <m/>
    <m/>
    <s v="05.12.2025"/>
    <m/>
    <n v="2"/>
    <s v="05.12.2025"/>
    <m/>
    <x v="0"/>
    <x v="0"/>
    <m/>
    <m/>
    <m/>
    <m/>
    <m/>
    <m/>
    <m/>
    <n v="1872"/>
    <n v="0"/>
    <m/>
    <n v="36.799999999999997"/>
    <n v="0"/>
    <n v="-34"/>
    <x v="12"/>
    <s v="49"/>
    <d v="2025-12-12T00:00:00"/>
    <d v="1899-12-30T00:00:00"/>
    <n v="0"/>
    <n v="12"/>
    <n v="50.869565217391312"/>
    <n v="0"/>
    <x v="0"/>
    <x v="1"/>
    <n v="0"/>
    <x v="0"/>
    <x v="1"/>
    <n v="0"/>
    <n v="0"/>
  </r>
  <r>
    <m/>
    <m/>
    <m/>
    <m/>
    <m/>
    <m/>
    <m/>
    <s v="05.12.2026"/>
    <m/>
    <n v="2"/>
    <s v="05.12.2026"/>
    <m/>
    <x v="0"/>
    <x v="0"/>
    <m/>
    <m/>
    <m/>
    <m/>
    <m/>
    <m/>
    <m/>
    <n v="1822"/>
    <n v="0"/>
    <m/>
    <n v="35.799999999999997"/>
    <n v="0"/>
    <n v="-50"/>
    <x v="13"/>
    <s v="49"/>
    <d v="2026-12-12T00:00:00"/>
    <d v="1899-12-30T00:00:00"/>
    <n v="0"/>
    <n v="11"/>
    <n v="50.893854748603353"/>
    <n v="0"/>
    <x v="0"/>
    <x v="1"/>
    <n v="0"/>
    <x v="0"/>
    <x v="1"/>
    <n v="0"/>
    <n v="0"/>
  </r>
  <r>
    <m/>
    <m/>
    <m/>
    <m/>
    <m/>
    <m/>
    <m/>
    <s v="05.12.2027"/>
    <m/>
    <n v="2"/>
    <s v="05.12.2027"/>
    <m/>
    <x v="0"/>
    <x v="0"/>
    <m/>
    <m/>
    <m/>
    <m/>
    <m/>
    <m/>
    <m/>
    <n v="1772"/>
    <n v="0"/>
    <m/>
    <n v="34.799999999999997"/>
    <n v="0"/>
    <n v="-50"/>
    <x v="14"/>
    <s v="48"/>
    <d v="2027-12-12T00:00:00"/>
    <d v="1899-12-30T00:00:00"/>
    <n v="0"/>
    <n v="10"/>
    <n v="50.919540229885058"/>
    <n v="0"/>
    <x v="0"/>
    <x v="1"/>
    <n v="0"/>
    <x v="0"/>
    <x v="1"/>
    <n v="0"/>
    <n v="0"/>
  </r>
  <r>
    <m/>
    <m/>
    <m/>
    <m/>
    <m/>
    <m/>
    <m/>
    <s v="05.12.2028"/>
    <m/>
    <n v="2"/>
    <s v="05.12.2028"/>
    <m/>
    <x v="0"/>
    <x v="0"/>
    <m/>
    <m/>
    <m/>
    <m/>
    <m/>
    <m/>
    <m/>
    <n v="1732"/>
    <n v="0"/>
    <m/>
    <n v="33.799999999999997"/>
    <n v="0"/>
    <n v="-40"/>
    <x v="15"/>
    <s v="49"/>
    <d v="2028-12-12T00:00:00"/>
    <d v="1899-12-30T00:00:00"/>
    <n v="0"/>
    <n v="9"/>
    <n v="51.242603550295861"/>
    <n v="0"/>
    <x v="0"/>
    <x v="1"/>
    <n v="0"/>
    <x v="0"/>
    <x v="1"/>
    <n v="0"/>
    <n v="0"/>
  </r>
  <r>
    <m/>
    <m/>
    <m/>
    <m/>
    <m/>
    <m/>
    <m/>
    <s v="05.12.2029"/>
    <m/>
    <n v="2"/>
    <s v="05.12.2029"/>
    <m/>
    <x v="0"/>
    <x v="0"/>
    <m/>
    <m/>
    <m/>
    <m/>
    <m/>
    <m/>
    <m/>
    <n v="1692"/>
    <n v="0"/>
    <m/>
    <n v="32.799999999999997"/>
    <n v="0"/>
    <n v="-40"/>
    <x v="16"/>
    <s v="49"/>
    <d v="2029-12-12T00:00:00"/>
    <d v="1899-12-30T00:00:00"/>
    <n v="0"/>
    <n v="8"/>
    <n v="51.585365853658544"/>
    <n v="0"/>
    <x v="0"/>
    <x v="1"/>
    <n v="0"/>
    <x v="0"/>
    <x v="1"/>
    <n v="0"/>
    <n v="0"/>
  </r>
  <r>
    <m/>
    <m/>
    <m/>
    <m/>
    <m/>
    <m/>
    <m/>
    <s v="05.12.2030"/>
    <m/>
    <n v="2"/>
    <s v="05.12.2030"/>
    <m/>
    <x v="0"/>
    <x v="0"/>
    <m/>
    <m/>
    <m/>
    <m/>
    <m/>
    <m/>
    <m/>
    <n v="1652"/>
    <n v="0"/>
    <m/>
    <n v="31.8"/>
    <n v="0"/>
    <n v="-40"/>
    <x v="17"/>
    <s v="49"/>
    <d v="2030-12-12T00:00:00"/>
    <d v="1899-12-30T00:00:00"/>
    <n v="0"/>
    <n v="7"/>
    <n v="51.949685534591197"/>
    <n v="0"/>
    <x v="0"/>
    <x v="1"/>
    <n v="0"/>
    <x v="0"/>
    <x v="1"/>
    <n v="0"/>
    <n v="0"/>
  </r>
  <r>
    <m/>
    <m/>
    <m/>
    <m/>
    <m/>
    <m/>
    <m/>
    <s v="05.12.2031"/>
    <m/>
    <n v="2"/>
    <s v="05.12.2031"/>
    <m/>
    <x v="0"/>
    <x v="0"/>
    <m/>
    <m/>
    <m/>
    <m/>
    <m/>
    <m/>
    <m/>
    <n v="1606"/>
    <n v="0"/>
    <m/>
    <n v="30.8"/>
    <n v="0"/>
    <n v="-46"/>
    <x v="18"/>
    <s v="49"/>
    <d v="2031-12-12T00:00:00"/>
    <d v="1899-12-30T00:00:00"/>
    <n v="0"/>
    <n v="6"/>
    <n v="52.142857142857139"/>
    <n v="0"/>
    <x v="0"/>
    <x v="1"/>
    <n v="0"/>
    <x v="0"/>
    <x v="1"/>
    <n v="0"/>
    <n v="0"/>
  </r>
  <r>
    <m/>
    <m/>
    <m/>
    <m/>
    <m/>
    <m/>
    <m/>
    <s v="05.12.2032"/>
    <m/>
    <n v="2"/>
    <s v="05.12.2032"/>
    <m/>
    <x v="0"/>
    <x v="0"/>
    <m/>
    <m/>
    <m/>
    <m/>
    <m/>
    <m/>
    <m/>
    <n v="1560"/>
    <n v="0"/>
    <m/>
    <n v="29.8"/>
    <n v="0"/>
    <n v="-46"/>
    <x v="19"/>
    <s v="49"/>
    <d v="2032-12-12T00:00:00"/>
    <d v="1899-12-30T00:00:00"/>
    <n v="0"/>
    <n v="5"/>
    <n v="52.348993288590606"/>
    <n v="0"/>
    <x v="0"/>
    <x v="1"/>
    <n v="0"/>
    <x v="0"/>
    <x v="1"/>
    <n v="0"/>
    <n v="0"/>
  </r>
  <r>
    <m/>
    <m/>
    <m/>
    <m/>
    <m/>
    <m/>
    <m/>
    <s v="05.12.2033"/>
    <m/>
    <n v="2"/>
    <s v="05.12.2033"/>
    <m/>
    <x v="0"/>
    <x v="0"/>
    <m/>
    <m/>
    <m/>
    <m/>
    <m/>
    <m/>
    <m/>
    <n v="1514"/>
    <n v="0"/>
    <m/>
    <n v="28.8"/>
    <n v="0"/>
    <n v="-46"/>
    <x v="20"/>
    <s v="49"/>
    <d v="2033-12-12T00:00:00"/>
    <d v="1899-12-30T00:00:00"/>
    <n v="0"/>
    <n v="4"/>
    <n v="52.569444444444443"/>
    <n v="0"/>
    <x v="0"/>
    <x v="1"/>
    <n v="0"/>
    <x v="0"/>
    <x v="1"/>
    <n v="0"/>
    <n v="0"/>
  </r>
  <r>
    <m/>
    <m/>
    <m/>
    <m/>
    <m/>
    <m/>
    <m/>
    <s v="05.12.2034"/>
    <m/>
    <n v="2"/>
    <s v="05.12.2034"/>
    <m/>
    <x v="0"/>
    <x v="0"/>
    <m/>
    <m/>
    <m/>
    <m/>
    <m/>
    <m/>
    <m/>
    <n v="1468"/>
    <n v="0"/>
    <m/>
    <n v="27.8"/>
    <n v="0"/>
    <n v="-46"/>
    <x v="21"/>
    <s v="49"/>
    <d v="2034-12-12T00:00:00"/>
    <d v="1899-12-30T00:00:00"/>
    <n v="0"/>
    <n v="3"/>
    <n v="52.805755395683455"/>
    <n v="0"/>
    <x v="0"/>
    <x v="1"/>
    <n v="0"/>
    <x v="0"/>
    <x v="1"/>
    <n v="0"/>
    <n v="0"/>
  </r>
  <r>
    <m/>
    <m/>
    <m/>
    <m/>
    <m/>
    <m/>
    <m/>
    <s v="05.12.2035"/>
    <m/>
    <n v="2"/>
    <s v="05.12.2035"/>
    <m/>
    <x v="0"/>
    <x v="0"/>
    <m/>
    <m/>
    <m/>
    <m/>
    <m/>
    <m/>
    <m/>
    <n v="1422"/>
    <n v="0"/>
    <m/>
    <n v="26.8"/>
    <n v="0"/>
    <n v="-46"/>
    <x v="22"/>
    <s v="49"/>
    <d v="2035-12-12T00:00:00"/>
    <d v="1899-12-30T00:00:00"/>
    <n v="0"/>
    <n v="2"/>
    <n v="53.059701492537314"/>
    <n v="0"/>
    <x v="0"/>
    <x v="1"/>
    <n v="0"/>
    <x v="0"/>
    <x v="1"/>
    <n v="0"/>
    <n v="0"/>
  </r>
  <r>
    <m/>
    <m/>
    <m/>
    <m/>
    <m/>
    <m/>
    <m/>
    <s v="05.12.2036"/>
    <m/>
    <n v="2"/>
    <s v="05.12.2036"/>
    <m/>
    <x v="0"/>
    <x v="0"/>
    <m/>
    <m/>
    <m/>
    <m/>
    <m/>
    <m/>
    <m/>
    <n v="1376"/>
    <n v="0"/>
    <m/>
    <n v="25.8"/>
    <n v="0"/>
    <n v="-46"/>
    <x v="23"/>
    <s v="49"/>
    <d v="2036-12-12T00:00:00"/>
    <d v="1899-12-30T00:00:00"/>
    <n v="0"/>
    <n v="1"/>
    <n v="53.333333333333329"/>
    <n v="0"/>
    <x v="0"/>
    <x v="1"/>
    <n v="0"/>
    <x v="0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96" autoFormatId="4109" applyNumberFormats="1" applyBorderFormats="1" applyFontFormats="1" applyPatternFormats="1" applyAlignmentFormats="1" applyWidthHeightFormats="1" dataCaption="Data" updatedVersion="6" showMemberPropertyTips="0" useAutoFormatting="1" colGrandTotals="0" itemPrintTitles="1" createdVersion="1" indent="0" compact="0" compactData="0" gridDropZones="1">
  <location ref="A15:F40" firstHeaderRow="0" firstDataRow="1" firstDataCol="1" rowPageCount="6" colPageCount="1"/>
  <pivotFields count="43"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name="Tilgj.dato " axis="axisRow" compact="0" numFmtId="164" outline="0" subtotalTop="0" showAll="0" includeNewItemsInFilter="1" sortType="ascending" defaultSubtotal="0">
      <items count="46">
        <item x="0"/>
        <item m="1" x="37"/>
        <item m="1" x="45"/>
        <item m="1" x="30"/>
        <item m="1" x="41"/>
        <item m="1" x="28"/>
        <item m="1" x="36"/>
        <item m="1" x="44"/>
        <item m="1" x="29"/>
        <item m="1" x="39"/>
        <item m="1" x="26"/>
        <item m="1" x="34"/>
        <item m="1" x="43"/>
        <item m="1" x="33"/>
        <item m="1" x="42"/>
        <item m="1" x="25"/>
        <item m="1" x="32"/>
        <item m="1" x="40"/>
        <item m="1" x="27"/>
        <item m="1" x="35"/>
        <item m="1" x="24"/>
        <item m="1" x="31"/>
        <item m="1" x="3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compact="0" outline="0" subtotalTop="0" showAll="0" includeNewItemsInFilter="1"/>
    <pivotField compact="0" numFmtId="14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MRP_Type" axis="axisPage" compact="0" outline="0" subtotalTop="0" showAll="0" includeNewItemsInFilter="1">
      <items count="4">
        <item x="1"/>
        <item x="0"/>
        <item m="1" x="2"/>
        <item t="default"/>
      </items>
    </pivotField>
    <pivotField name="Data2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27"/>
  </rowFields>
  <rowItems count="25">
    <i>
      <x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6">
    <pageField fld="38" hier="-1"/>
    <pageField fld="39" hier="-1"/>
    <pageField fld="36" hier="-1"/>
    <pageField fld="13" hier="-1"/>
    <pageField fld="35" hier="-1"/>
    <pageField fld="12" hier="-1"/>
  </pageFields>
  <dataFields count="5">
    <dataField name="Inngang  " fld="26" baseField="27" baseItem="0" numFmtId="38"/>
    <dataField name="Behov " fld="37" baseField="10" baseItem="3" numFmtId="38"/>
    <dataField name="Planl. behov  " fld="25" baseField="27" baseItem="0" numFmtId="38"/>
    <dataField name="Tilgj_Kva " fld="21" baseField="10" baseItem="0" numFmtId="38"/>
    <dataField name="Snitt lagerdekn. " fld="42" baseField="27" baseItem="0" numFmtId="166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96" autoFormatId="4109" applyNumberFormats="1" applyBorderFormats="1" applyFontFormats="1" applyPatternFormats="1" applyAlignmentFormats="1" applyWidthHeightFormats="1" dataCaption="Data" updatedVersion="6" showMemberPropertyTips="0" useAutoFormatting="1" colGrandTotals="0" itemPrintTitles="1" createdVersion="1" indent="0" compact="0" compactData="0" gridDropZones="1">
  <location ref="A15:B18" firstHeaderRow="1" firstDataRow="2" firstDataCol="1" rowPageCount="5" colPageCount="1"/>
  <pivotFields count="43"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Col" compact="0" outline="0" subtotalTop="0" showAll="0" includeNewItemsInFilter="1" sortType="ascending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ilgj.dato" axis="axisPage" compact="0" numFmtId="164" outline="0" subtotalTop="0" showAll="0" includeNewItemsInFilter="1" defaultSubtotal="0">
      <items count="46">
        <item x="0"/>
        <item m="1" x="37"/>
        <item m="1" x="45"/>
        <item m="1" x="30"/>
        <item m="1" x="41"/>
        <item m="1" x="28"/>
        <item m="1" x="36"/>
        <item m="1" x="44"/>
        <item m="1" x="29"/>
        <item m="1" x="39"/>
        <item m="1" x="26"/>
        <item m="1" x="34"/>
        <item m="1" x="43"/>
        <item m="1" x="33"/>
        <item m="1" x="42"/>
        <item m="1" x="25"/>
        <item m="1" x="32"/>
        <item m="1" x="40"/>
        <item m="1" x="27"/>
        <item m="1" x="35"/>
        <item m="1" x="24"/>
        <item m="1" x="31"/>
        <item m="1" x="3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compact="0" outline="0" subtotalTop="0" showAll="0" includeNewItemsInFilter="1"/>
    <pivotField compact="0" numFmtId="14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MRP_Type" axis="axisPage" compact="0" outline="0" subtotalTop="0" showAll="0" includeNewItemsInFilter="1">
      <items count="4">
        <item x="1"/>
        <item x="0"/>
        <item m="1" x="2"/>
        <item t="default"/>
      </items>
    </pivotField>
    <pivotField name="Data2"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35"/>
  </rowFields>
  <rowItems count="2">
    <i>
      <x/>
    </i>
    <i t="grand">
      <x/>
    </i>
  </rowItems>
  <colFields count="1">
    <field x="13"/>
  </colFields>
  <colItems count="1">
    <i>
      <x/>
    </i>
  </colItems>
  <pageFields count="5">
    <pageField fld="38" hier="-1"/>
    <pageField fld="39" hier="-1"/>
    <pageField fld="36" hier="-1"/>
    <pageField fld="12" hier="-1"/>
    <pageField fld="27" hier="-1"/>
  </pageFields>
  <dataFields count="1">
    <dataField name="Data " fld="40" baseField="35" baseItem="0" numFmtId="38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96" autoFormatId="4109" applyNumberFormats="1" applyBorderFormats="1" applyFontFormats="1" applyPatternFormats="1" applyAlignmentFormats="1" applyWidthHeightFormats="1" dataCaption="Data" showError="1" updatedVersion="6" showMemberPropertyTips="0" useAutoFormatting="1" itemPrintTitles="1" createdVersion="1" indent="0" compact="0" compactData="0" gridDropZones="1">
  <location ref="A12:V15" firstHeaderRow="1" firstDataRow="2" firstDataCol="1" rowPageCount="4" colPageCount="1"/>
  <pivotFields count="43"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Dato" axis="axisCol" compact="0" numFmtId="164" outline="0" subtotalTop="0" showAll="0" includeNewItemsInFilter="1" defaultSubtotal="0">
      <items count="46">
        <item x="0"/>
        <item m="1" x="37"/>
        <item m="1" x="45"/>
        <item m="1" x="30"/>
        <item m="1" x="41"/>
        <item m="1" x="28"/>
        <item m="1" x="36"/>
        <item m="1" x="44"/>
        <item m="1" x="29"/>
        <item m="1" x="39"/>
        <item m="1" x="26"/>
        <item m="1" x="34"/>
        <item m="1" x="43"/>
        <item m="1" x="33"/>
        <item m="1" x="42"/>
        <item m="1" x="25"/>
        <item m="1" x="32"/>
        <item m="1" x="40"/>
        <item m="1" x="27"/>
        <item m="1" x="35"/>
        <item m="1" x="24"/>
        <item m="1" x="31"/>
        <item m="1" x="3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compact="0" outline="0" subtotalTop="0" showAll="0" includeNewItemsInFilter="1"/>
    <pivotField compact="0" numFmtId="14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name="MRP_Type" axis="axisPage" compact="0" outline="0" subtotalTop="0" showAll="0" includeNewItemsInFilter="1">
      <items count="4">
        <item x="1"/>
        <item x="0"/>
        <item m="1" x="2"/>
        <item t="default"/>
      </items>
    </pivotField>
    <pivotField name="Data2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35"/>
  </rowFields>
  <rowItems count="2">
    <i>
      <x/>
    </i>
    <i t="grand">
      <x/>
    </i>
  </rowItems>
  <colFields count="1">
    <field x="27"/>
  </colFields>
  <colItems count="21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colItems>
  <pageFields count="4">
    <pageField fld="12" hier="-1"/>
    <pageField fld="36" item="1" hier="-1"/>
    <pageField fld="39" hier="-1"/>
    <pageField fld="13" hier="-1"/>
  </pageFields>
  <dataFields count="1">
    <dataField name="Andel av totalt stock" fld="21" showDataAs="percentOfCol" baseField="34" baseItem="0" numFmtId="167"/>
  </dataFields>
  <formats count="2">
    <format dxfId="7">
      <pivotArea type="origin" dataOnly="0" labelOnly="1" outline="0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l1" cacheId="96" autoFormatId="4109" applyNumberFormats="1" applyBorderFormats="1" applyFontFormats="1" applyPatternFormats="1" applyAlignmentFormats="1" applyWidthHeightFormats="1" dataCaption="Data" updatedVersion="6" showMemberPropertyTips="0" useAutoFormatting="1" rowGrandTotals="0" colGrandTotals="0" itemPrintTitles="1" createdVersion="1" indent="0" compact="0" compactData="0" gridDropZones="1">
  <location ref="A13:E37" firstHeaderRow="0" firstDataRow="1" firstDataCol="1" rowPageCount="5" colPageCount="1"/>
  <pivotFields count="43"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ilgj.dato " axis="axisRow" compact="0" numFmtId="164" outline="0" subtotalTop="0" showAll="0" includeNewItemsInFilter="1" sortType="ascending" defaultSubtotal="0">
      <items count="46">
        <item x="0"/>
        <item m="1" x="37"/>
        <item m="1" x="45"/>
        <item m="1" x="30"/>
        <item m="1" x="41"/>
        <item m="1" x="28"/>
        <item m="1" x="36"/>
        <item m="1" x="44"/>
        <item m="1" x="29"/>
        <item m="1" x="39"/>
        <item m="1" x="26"/>
        <item m="1" x="34"/>
        <item m="1" x="43"/>
        <item m="1" x="33"/>
        <item m="1" x="42"/>
        <item m="1" x="25"/>
        <item m="1" x="32"/>
        <item m="1" x="40"/>
        <item m="1" x="27"/>
        <item m="1" x="35"/>
        <item m="1" x="24"/>
        <item m="1" x="31"/>
        <item m="1" x="3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compact="0" outline="0" subtotalTop="0" showAll="0" includeNewItemsInFilter="1"/>
    <pivotField compact="0" numFmtId="14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name="MRP_Type" axis="axisPage" compact="0" outline="0" subtotalTop="0" showAll="0" includeNewItemsInFilter="1">
      <items count="4">
        <item x="1"/>
        <item x="0"/>
        <item m="1" x="2"/>
        <item t="default"/>
      </items>
    </pivotField>
    <pivotField name="Data2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27"/>
  </rowFields>
  <rowItems count="24">
    <i>
      <x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5">
    <pageField fld="35" hier="-1"/>
    <pageField fld="36" hier="-1"/>
    <pageField fld="12" hier="-1"/>
    <pageField fld="39" hier="-1"/>
    <pageField fld="13" hier="-1"/>
  </pageFields>
  <dataFields count="4">
    <dataField name="Beholding " fld="21" baseField="27" baseItem="24" numFmtId="38"/>
    <dataField name="Behov " fld="37" baseField="27" baseItem="24" numFmtId="38"/>
    <dataField name="Rullerende_beh " fld="34" baseField="27" baseItem="24" numFmtId="38"/>
    <dataField name="Snitt dekn.  " fld="42" baseField="27" baseItem="24" numFmtId="166"/>
  </dataField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ell1" cacheId="96" autoFormatId="4109" applyNumberFormats="1" applyBorderFormats="1" applyFontFormats="1" applyPatternFormats="1" applyAlignmentFormats="1" applyWidthHeightFormats="1" dataCaption="Data" updatedVersion="6" showMemberPropertyTips="0" useAutoFormatting="1" colGrandTotals="0" itemPrintTitles="1" createdVersion="1" indent="0" compact="0" compactData="0" gridDropZones="1">
  <location ref="A14:E39" firstHeaderRow="0" firstDataRow="1" firstDataCol="1" rowPageCount="6" colPageCount="1"/>
  <pivotFields count="43"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ilgj.dato " axis="axisRow" compact="0" numFmtId="164" outline="0" subtotalTop="0" showAll="0" includeNewItemsInFilter="1" sortType="ascending" defaultSubtotal="0">
      <items count="46">
        <item x="0"/>
        <item m="1" x="37"/>
        <item m="1" x="45"/>
        <item m="1" x="30"/>
        <item m="1" x="41"/>
        <item m="1" x="28"/>
        <item m="1" x="36"/>
        <item m="1" x="44"/>
        <item m="1" x="29"/>
        <item m="1" x="39"/>
        <item m="1" x="26"/>
        <item m="1" x="34"/>
        <item m="1" x="43"/>
        <item m="1" x="33"/>
        <item m="1" x="42"/>
        <item m="1" x="25"/>
        <item m="1" x="32"/>
        <item m="1" x="40"/>
        <item m="1" x="27"/>
        <item m="1" x="35"/>
        <item m="1" x="24"/>
        <item m="1" x="31"/>
        <item m="1" x="3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compact="0" outline="0" subtotalTop="0" showAll="0" includeNewItemsInFilter="1"/>
    <pivotField compact="0" numFmtId="14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MRP_Type" axis="axisPage" compact="0" outline="0" subtotalTop="0" showAll="0" includeNewItemsInFilter="1">
      <items count="4">
        <item x="1"/>
        <item x="0"/>
        <item m="1" x="2"/>
        <item t="default"/>
      </items>
    </pivotField>
    <pivotField name="Data2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27"/>
  </rowFields>
  <rowItems count="25">
    <i>
      <x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38" hier="-1"/>
    <pageField fld="36" hier="-1"/>
    <pageField fld="35" hier="-1"/>
    <pageField fld="12" hier="-1"/>
    <pageField fld="39" hier="-1"/>
    <pageField fld="13" hier="-1"/>
  </pageFields>
  <dataFields count="4">
    <dataField name="Beholding" fld="21" baseField="27" baseItem="25" numFmtId="38"/>
    <dataField name="Behov " fld="37" baseField="27" baseItem="25" numFmtId="38"/>
    <dataField name="Snitt dekn." fld="42" baseField="27" baseItem="25" numFmtId="166"/>
    <dataField name="Rullerende_beh " fld="34" baseField="27" baseItem="25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P25" totalsRowShown="0" headerRowDxfId="59">
  <autoFilter ref="A1:AP25"/>
  <tableColumns count="42">
    <tableColumn id="1" name="Språk" dataDxfId="58"/>
    <tableColumn id="28" name="Material" dataDxfId="57"/>
    <tableColumn id="27" name="Varegruppe" dataDxfId="56"/>
    <tableColumn id="26" name="Materialtype" dataDxfId="55"/>
    <tableColumn id="25" name="Fabrikk" dataDxfId="54"/>
    <tableColumn id="24" name="Innkjøpsgruppe" dataDxfId="53"/>
    <tableColumn id="23" name="Materialplanlegger" dataDxfId="52"/>
    <tableColumn id="22" name="Log_Date" dataDxfId="51"/>
    <tableColumn id="21" name="Ind. MRP-elem." dataDxfId="50"/>
    <tableColumn id="20" name="planleggingssegment" dataDxfId="49"/>
    <tableColumn id="19" name="Tilgjengelig_dato" dataDxfId="48"/>
    <tableColumn id="18" name="Måned1" dataDxfId="47"/>
    <tableColumn id="17" name="Måned" dataDxfId="46"/>
    <tableColumn id="16" name="Uke" dataDxfId="45"/>
    <tableColumn id="15" name="År" dataDxfId="44"/>
    <tableColumn id="14" name="Enhet" dataDxfId="43"/>
    <tableColumn id="13" name="Valuta" dataDxfId="42"/>
    <tableColumn id="12" name="Språkkode" dataDxfId="41"/>
    <tableColumn id="11" name="MaterialKode"/>
    <tableColumn id="2" name="Materialtypekode" dataDxfId="40"/>
    <tableColumn id="3" name="Fabrikkode" dataDxfId="39"/>
    <tableColumn id="9" name="Tilgj_Kva" dataDxfId="38"/>
    <tableColumn id="10" name="Beh."/>
    <tableColumn id="29" name="Beløp"/>
    <tableColumn id="30" name="Lagerdekning" dataDxfId="37"/>
    <tableColumn id="31" name="kva.mottatt" dataDxfId="36"/>
    <tableColumn id="4" name="Planl.behov"/>
    <tableColumn id="6" name="TILGJ_DATO" dataDxfId="35">
      <calculatedColumnFormula>DATEVALUE(SapExlData[Tilgjengelig_dato])</calculatedColumnFormula>
    </tableColumn>
    <tableColumn id="32" name="Sys01" dataDxfId="34">
      <calculatedColumnFormula>TEXT(IF(WEEKDAY(DATE(YEAR(K2),1,1),2)&gt;4,WEEKNUM(K2,2)-1,WEEKNUM(K2,2)),"00")</calculatedColumnFormula>
    </tableColumn>
    <tableColumn id="35" name="Måldato" dataDxfId="33">
      <calculatedColumnFormula>AB2+RollReq</calculatedColumnFormula>
    </tableColumn>
    <tableColumn id="36" name="Sistedato" dataDxfId="32">
      <calculatedColumnFormula>IF(S2&lt;&gt;OFFSET(S2,1,0),AB2,OFFSET(AE2,1,0))</calculatedColumnFormula>
    </tableColumn>
    <tableColumn id="37" name="NullTest" dataDxfId="31">
      <calculatedColumnFormula>IF(AI2=0,0,1)</calculatedColumnFormula>
    </tableColumn>
    <tableColumn id="75" name="Hjelp" dataDxfId="30">
      <calculatedColumnFormula>IF(S2&lt;&gt;OFFSET(S2,1,0),1,OFFSET(AG2,1,0)+1)</calculatedColumnFormula>
    </tableColumn>
    <tableColumn id="38" name="Fremtidig bruk" dataDxfId="29">
      <calculatedColumnFormula>IF(Y2&lt;&gt;0,V2/Y2,0)</calculatedColumnFormula>
    </tableColumn>
    <tableColumn id="39" name="Rullerende_beh" dataDxfId="28">
      <calculatedColumnFormula>ABS(SUMIF(AB3:OFFSET(AB3,AG3-1,0),"&lt;"&amp;AD3,AL3:OFFSET(AL3,AG3-1,0))*IF(AD3&lt;=AE3,1,0))</calculatedColumnFormula>
    </tableColumn>
    <tableColumn id="40" name="Material Navn" dataDxfId="27">
      <calculatedColumnFormula>S2&amp;" "&amp;B2</calculatedColumnFormula>
    </tableColumn>
    <tableColumn id="41" name="Periode" dataDxfId="26">
      <calculatedColumnFormula>IF(AB2&lt;TODAY(),"Past","Future")</calculatedColumnFormula>
    </tableColumn>
    <tableColumn id="42" name="Behov" dataDxfId="25">
      <calculatedColumnFormula>ABS(W2)</calculatedColumnFormula>
    </tableColumn>
    <tableColumn id="43" name="Ordre" dataDxfId="24">
      <calculatedColumnFormula>IF(AND(B2="",OFFSET(I2,1,0)&gt;0,OFFSET(S2,1,0)=S2),"Yes","No")</calculatedColumnFormula>
    </tableColumn>
    <tableColumn id="65" name="MRP_Type" dataDxfId="23">
      <calculatedColumnFormula>IF(I2="WB","Stock","Req/Rec")</calculatedColumnFormula>
    </tableColumn>
    <tableColumn id="5" name="Data" dataDxfId="22">
      <calculatedColumnFormula>IF(ShowMD04Data="Planl.behov",SapExlData[kva.mottatt],IF(ShowMD04Data="Inngang",SapExlData[Planl.behov],SapExlData[Behov]))</calculatedColumnFormula>
    </tableColumn>
    <tableColumn id="67" name="Verdi" dataDxfId="21">
      <calculatedColumnFormula>IF(ISERROR(X2),0,V2*X2)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82" totalsRowShown="0" headerRowDxfId="20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2">
  <autoFilter ref="A1:AG2"/>
  <tableColumns count="33">
    <tableColumn id="1" uniqueName="UserID" name="UserID" dataDxfId="19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18">
      <xmlColumnPr mapId="1" xpath="/XtraSerializer/@VariantID" xmlDataType="integer"/>
    </tableColumn>
    <tableColumn id="4" uniqueName="SheetName" name="SheetName" dataDxfId="17">
      <xmlColumnPr mapId="1" xpath="/XtraSerializer/property/@SheetName" xmlDataType="string"/>
    </tableColumn>
    <tableColumn id="5" uniqueName="TableName" name="TableName" dataDxfId="16">
      <xmlColumnPr mapId="1" xpath="/XtraSerializer/property/@TableName" xmlDataType="string"/>
    </tableColumn>
    <tableColumn id="6" uniqueName="Seq" name="Seq" dataDxfId="15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14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3">
      <xmlColumnPr mapId="1" xpath="/XtraSerializer/property/property/@FieldList" xmlDataType="integer"/>
    </tableColumn>
    <tableColumn id="14" uniqueName="MissingItems" name="MissingItems" dataDxfId="12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1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P25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8.5546875" customWidth="1"/>
    <col min="2" max="2" width="10.77734375" customWidth="1"/>
    <col min="3" max="3" width="13.77734375" customWidth="1"/>
    <col min="4" max="4" width="14.77734375" customWidth="1"/>
    <col min="5" max="5" width="10" customWidth="1"/>
    <col min="6" max="6" width="17.21875" customWidth="1"/>
    <col min="7" max="7" width="20.5546875" customWidth="1"/>
    <col min="8" max="8" width="11.77734375" customWidth="1"/>
    <col min="9" max="9" width="21.21875" customWidth="1"/>
    <col min="10" max="10" width="14.44140625" customWidth="1"/>
    <col min="11" max="11" width="18.77734375" style="40" bestFit="1" customWidth="1"/>
    <col min="12" max="12" width="15.44140625" bestFit="1" customWidth="1"/>
    <col min="13" max="13" width="9.5546875" customWidth="1"/>
    <col min="14" max="14" width="8.77734375" customWidth="1"/>
    <col min="15" max="15" width="7.5546875" customWidth="1"/>
    <col min="16" max="16" width="8.5546875" customWidth="1"/>
    <col min="17" max="17" width="9.21875" customWidth="1"/>
    <col min="18" max="18" width="13.5546875" style="36" customWidth="1"/>
    <col min="19" max="19" width="15.5546875" bestFit="1" customWidth="1"/>
    <col min="20" max="26" width="19.5546875" customWidth="1"/>
    <col min="27" max="27" width="17" bestFit="1" customWidth="1"/>
    <col min="28" max="28" width="14.21875" style="40" bestFit="1" customWidth="1"/>
    <col min="29" max="29" width="8.77734375" customWidth="1"/>
    <col min="30" max="30" width="13.21875" customWidth="1"/>
    <col min="31" max="31" width="11.21875" customWidth="1"/>
    <col min="32" max="32" width="11" customWidth="1"/>
    <col min="33" max="33" width="7.77734375" customWidth="1"/>
    <col min="34" max="34" width="14.5546875" customWidth="1"/>
    <col min="35" max="35" width="17.77734375" bestFit="1" customWidth="1"/>
    <col min="36" max="36" width="16.77734375" bestFit="1" customWidth="1"/>
    <col min="37" max="37" width="9.21875" customWidth="1"/>
    <col min="38" max="38" width="10.77734375" style="46" customWidth="1"/>
    <col min="39" max="39" width="8.5546875" customWidth="1"/>
    <col min="40" max="40" width="12.77734375" customWidth="1"/>
    <col min="41" max="41" width="7.77734375" bestFit="1" customWidth="1"/>
    <col min="42" max="42" width="8.5546875" bestFit="1" customWidth="1"/>
  </cols>
  <sheetData>
    <row r="1" spans="1:42" s="6" customFormat="1" x14ac:dyDescent="0.3">
      <c r="A1" s="9" t="s">
        <v>155</v>
      </c>
      <c r="B1" s="9" t="s">
        <v>3</v>
      </c>
      <c r="C1" s="9" t="s">
        <v>156</v>
      </c>
      <c r="D1" s="9" t="s">
        <v>157</v>
      </c>
      <c r="E1" s="9" t="s">
        <v>158</v>
      </c>
      <c r="F1" s="9" t="s">
        <v>159</v>
      </c>
      <c r="G1" s="9" t="s">
        <v>160</v>
      </c>
      <c r="H1" s="6" t="s">
        <v>104</v>
      </c>
      <c r="I1" s="6" t="s">
        <v>168</v>
      </c>
      <c r="J1" s="9" t="s">
        <v>170</v>
      </c>
      <c r="K1" s="39" t="s">
        <v>226</v>
      </c>
      <c r="L1" s="9" t="s">
        <v>217</v>
      </c>
      <c r="M1" s="9" t="s">
        <v>161</v>
      </c>
      <c r="N1" s="9" t="s">
        <v>199</v>
      </c>
      <c r="O1" s="9" t="s">
        <v>200</v>
      </c>
      <c r="P1" s="6" t="s">
        <v>162</v>
      </c>
      <c r="Q1" s="6" t="s">
        <v>163</v>
      </c>
      <c r="R1" s="6" t="s">
        <v>166</v>
      </c>
      <c r="S1" s="6" t="s">
        <v>164</v>
      </c>
      <c r="T1" s="6" t="s">
        <v>165</v>
      </c>
      <c r="U1" s="6" t="s">
        <v>167</v>
      </c>
      <c r="V1" s="6" t="s">
        <v>201</v>
      </c>
      <c r="W1" s="6" t="s">
        <v>214</v>
      </c>
      <c r="X1" s="6" t="s">
        <v>203</v>
      </c>
      <c r="Y1" s="6" t="s">
        <v>204</v>
      </c>
      <c r="Z1" s="6" t="s">
        <v>205</v>
      </c>
      <c r="AA1" s="6" t="s">
        <v>206</v>
      </c>
      <c r="AB1" s="55" t="s">
        <v>225</v>
      </c>
      <c r="AC1" s="13" t="s">
        <v>105</v>
      </c>
      <c r="AD1" s="13" t="s">
        <v>211</v>
      </c>
      <c r="AE1" s="13" t="s">
        <v>210</v>
      </c>
      <c r="AF1" s="13" t="s">
        <v>209</v>
      </c>
      <c r="AG1" s="13" t="s">
        <v>208</v>
      </c>
      <c r="AH1" s="13" t="s">
        <v>212</v>
      </c>
      <c r="AI1" s="13" t="s">
        <v>229</v>
      </c>
      <c r="AJ1" s="13" t="s">
        <v>207</v>
      </c>
      <c r="AK1" s="13" t="s">
        <v>213</v>
      </c>
      <c r="AL1" s="45" t="s">
        <v>202</v>
      </c>
      <c r="AM1" s="13" t="s">
        <v>215</v>
      </c>
      <c r="AN1" s="13" t="s">
        <v>117</v>
      </c>
      <c r="AO1" s="13" t="s">
        <v>241</v>
      </c>
      <c r="AP1" s="13" t="s">
        <v>216</v>
      </c>
    </row>
    <row r="2" spans="1:42" x14ac:dyDescent="0.3">
      <c r="A2" s="10"/>
      <c r="B2" s="10"/>
      <c r="C2" s="10"/>
      <c r="D2" s="10"/>
      <c r="E2" s="10"/>
      <c r="F2" s="10"/>
      <c r="G2" s="10"/>
      <c r="H2" s="41" t="s">
        <v>175</v>
      </c>
      <c r="I2" s="11" t="s">
        <v>118</v>
      </c>
      <c r="J2" s="18">
        <v>2</v>
      </c>
      <c r="K2" s="50" t="s">
        <v>175</v>
      </c>
      <c r="L2" s="18"/>
      <c r="M2" s="10"/>
      <c r="N2" s="10"/>
      <c r="O2" s="10"/>
      <c r="P2" s="10"/>
      <c r="Q2" s="10"/>
      <c r="R2" s="35"/>
      <c r="S2" s="18"/>
      <c r="T2" s="11"/>
      <c r="U2" s="11"/>
      <c r="V2" s="18">
        <v>2290</v>
      </c>
      <c r="W2" s="18">
        <v>0</v>
      </c>
      <c r="X2" s="18"/>
      <c r="Y2" s="18">
        <v>47.8</v>
      </c>
      <c r="Z2" s="18">
        <v>2290</v>
      </c>
      <c r="AA2" s="18">
        <v>0</v>
      </c>
      <c r="AB2" s="40">
        <f>DATEVALUE(SapExlData[Tilgjengelig_dato])</f>
        <v>41613</v>
      </c>
      <c r="AC2" s="23" t="str">
        <f t="shared" ref="AC2:AC25" si="0">TEXT(IF(WEEKDAY(DATE(YEAR(K2),1,1),2)&gt;4,WEEKNUM(K2,2)-1,WEEKNUM(K2,2)),"00")</f>
        <v>49</v>
      </c>
      <c r="AD2" s="11">
        <f t="shared" ref="AD2:AD25" si="1">AB2+RollReq</f>
        <v>41620</v>
      </c>
      <c r="AE2" s="11">
        <f t="shared" ref="AE2:AE25" ca="1" si="2">IF(S2&lt;&gt;OFFSET(S2,1,0),AB2,OFFSET(AE2,1,0))</f>
        <v>0</v>
      </c>
      <c r="AF2" s="18">
        <f t="shared" ref="AF2:AF25" ca="1" si="3">IF(AI2=0,0,1)</f>
        <v>0</v>
      </c>
      <c r="AG2" s="18">
        <f t="shared" ref="AG2:AG25" ca="1" si="4">IF(S2&lt;&gt;OFFSET(S2,1,0),1,OFFSET(AG2,1,0)+1)</f>
        <v>24</v>
      </c>
      <c r="AH2" s="24">
        <f t="shared" ref="AH2:AH25" si="5">IF(Y2&lt;&gt;0,V2/Y2,0)</f>
        <v>47.90794979079498</v>
      </c>
      <c r="AI2" s="24">
        <f ca="1">ABS(SUMIF(AB3:OFFSET(AB3,AG3-1,0),"&lt;"&amp;AD3,AL3:OFFSET(AL3,AG3-1,0))*IF(AD3&lt;=AE3,1,0))</f>
        <v>0</v>
      </c>
      <c r="AJ2" t="str">
        <f t="shared" ref="AJ2:AJ25" si="6">S2&amp;" "&amp;B2</f>
        <v xml:space="preserve"> </v>
      </c>
      <c r="AK2" t="str">
        <f t="shared" ref="AK2:AK25" ca="1" si="7">IF(AB2&lt;TODAY(),"Past","Future")</f>
        <v>Past</v>
      </c>
      <c r="AL2" s="46">
        <f t="shared" ref="AL2:AL25" si="8">ABS(W2)</f>
        <v>0</v>
      </c>
      <c r="AM2" t="str">
        <f t="shared" ref="AM2:AM25" ca="1" si="9">IF(AND(B2="",OFFSET(I2,1,0)&gt;0,OFFSET(S2,1,0)=S2),"Yes","No")</f>
        <v>No</v>
      </c>
      <c r="AN2" t="str">
        <f t="shared" ref="AN2:AN25" si="10">IF(I2="WB","Stock","Req/Rec")</f>
        <v>Stock</v>
      </c>
      <c r="AO2">
        <f>IF(ShowMD04Data="Planl.behov",SapExlData[kva.mottatt],IF(ShowMD04Data="Inngang",SapExlData[Planl.behov],SapExlData[Behov]))</f>
        <v>2290</v>
      </c>
      <c r="AP2">
        <f t="shared" ref="AP2:AP25" si="11">IF(ISERROR(X2),0,V2*X2)</f>
        <v>0</v>
      </c>
    </row>
    <row r="3" spans="1:42" x14ac:dyDescent="0.3">
      <c r="A3" s="10"/>
      <c r="B3" s="10"/>
      <c r="C3" s="10"/>
      <c r="D3" s="10"/>
      <c r="E3" s="10"/>
      <c r="F3" s="10"/>
      <c r="G3" s="10"/>
      <c r="H3" s="41" t="s">
        <v>176</v>
      </c>
      <c r="I3" s="11"/>
      <c r="J3" s="22">
        <v>2</v>
      </c>
      <c r="K3" s="50" t="s">
        <v>176</v>
      </c>
      <c r="L3" s="18"/>
      <c r="M3" s="10"/>
      <c r="N3" s="10"/>
      <c r="O3" s="10"/>
      <c r="P3" s="10"/>
      <c r="Q3" s="10"/>
      <c r="R3" s="35"/>
      <c r="S3" s="22"/>
      <c r="T3" s="11"/>
      <c r="U3" s="11"/>
      <c r="V3">
        <v>2256</v>
      </c>
      <c r="W3">
        <v>-20</v>
      </c>
      <c r="Y3" s="18">
        <v>47.8</v>
      </c>
      <c r="Z3">
        <v>0</v>
      </c>
      <c r="AA3">
        <v>-14</v>
      </c>
      <c r="AB3" s="40">
        <f>DATEVALUE(SapExlData[Tilgjengelig_dato])</f>
        <v>41978</v>
      </c>
      <c r="AC3" s="23" t="str">
        <f t="shared" si="0"/>
        <v>49</v>
      </c>
      <c r="AD3" s="11">
        <f t="shared" si="1"/>
        <v>41985</v>
      </c>
      <c r="AE3" s="11">
        <f t="shared" ca="1" si="2"/>
        <v>0</v>
      </c>
      <c r="AF3" s="18">
        <f t="shared" ca="1" si="3"/>
        <v>0</v>
      </c>
      <c r="AG3" s="18">
        <f t="shared" ca="1" si="4"/>
        <v>23</v>
      </c>
      <c r="AH3" s="24">
        <f t="shared" si="5"/>
        <v>47.196652719665273</v>
      </c>
      <c r="AI3" s="24">
        <f ca="1">ABS(SUMIF(AB4:OFFSET(AB4,AG4-1,0),"&lt;"&amp;AD4,AL4:OFFSET(AL4,AG4-1,0))*IF(AD4&lt;=AE4,1,0))</f>
        <v>0</v>
      </c>
      <c r="AJ3" t="str">
        <f t="shared" si="6"/>
        <v xml:space="preserve"> </v>
      </c>
      <c r="AK3" t="str">
        <f t="shared" ca="1" si="7"/>
        <v>Past</v>
      </c>
      <c r="AL3" s="46">
        <f t="shared" si="8"/>
        <v>20</v>
      </c>
      <c r="AM3" t="str">
        <f t="shared" ca="1" si="9"/>
        <v>No</v>
      </c>
      <c r="AN3" t="str">
        <f t="shared" si="10"/>
        <v>Req/Rec</v>
      </c>
      <c r="AO3">
        <f>IF(ShowMD04Data="Planl.behov",SapExlData[kva.mottatt],IF(ShowMD04Data="Inngang",SapExlData[Planl.behov],SapExlData[Behov]))</f>
        <v>0</v>
      </c>
      <c r="AP3">
        <f t="shared" si="11"/>
        <v>0</v>
      </c>
    </row>
    <row r="4" spans="1:42" x14ac:dyDescent="0.3">
      <c r="A4" s="10"/>
      <c r="B4" s="10"/>
      <c r="C4" s="10"/>
      <c r="D4" s="10"/>
      <c r="E4" s="10"/>
      <c r="F4" s="10"/>
      <c r="G4" s="10"/>
      <c r="H4" s="41" t="s">
        <v>177</v>
      </c>
      <c r="I4" s="11"/>
      <c r="J4">
        <v>2</v>
      </c>
      <c r="K4" s="50" t="s">
        <v>177</v>
      </c>
      <c r="L4" s="18"/>
      <c r="M4" s="10"/>
      <c r="N4" s="10"/>
      <c r="O4" s="10"/>
      <c r="P4" s="10"/>
      <c r="Q4" s="10"/>
      <c r="R4" s="35"/>
      <c r="T4" s="11"/>
      <c r="U4" s="11"/>
      <c r="V4">
        <v>2222</v>
      </c>
      <c r="W4">
        <v>0</v>
      </c>
      <c r="Y4" s="18">
        <v>46.8</v>
      </c>
      <c r="Z4">
        <v>0</v>
      </c>
      <c r="AA4">
        <v>-34</v>
      </c>
      <c r="AB4" s="40">
        <f>DATEVALUE(SapExlData[Tilgjengelig_dato])</f>
        <v>42343</v>
      </c>
      <c r="AC4" s="23" t="str">
        <f t="shared" si="0"/>
        <v>49</v>
      </c>
      <c r="AD4" s="11">
        <f t="shared" si="1"/>
        <v>42350</v>
      </c>
      <c r="AE4" s="11">
        <f t="shared" ca="1" si="2"/>
        <v>0</v>
      </c>
      <c r="AF4" s="18">
        <f t="shared" ca="1" si="3"/>
        <v>0</v>
      </c>
      <c r="AG4" s="18">
        <f t="shared" ca="1" si="4"/>
        <v>22</v>
      </c>
      <c r="AH4" s="24">
        <f t="shared" si="5"/>
        <v>47.478632478632484</v>
      </c>
      <c r="AI4" s="24">
        <f ca="1">ABS(SUMIF(AB5:OFFSET(AB5,AG5-1,0),"&lt;"&amp;AD5,AL5:OFFSET(AL5,AG5-1,0))*IF(AD5&lt;=AE5,1,0))</f>
        <v>0</v>
      </c>
      <c r="AJ4" s="18" t="str">
        <f t="shared" si="6"/>
        <v xml:space="preserve"> </v>
      </c>
      <c r="AK4" s="18" t="str">
        <f t="shared" ca="1" si="7"/>
        <v>Past</v>
      </c>
      <c r="AL4" s="46">
        <f t="shared" si="8"/>
        <v>0</v>
      </c>
      <c r="AM4" s="18" t="str">
        <f t="shared" ca="1" si="9"/>
        <v>No</v>
      </c>
      <c r="AN4" s="18" t="str">
        <f t="shared" si="10"/>
        <v>Req/Rec</v>
      </c>
      <c r="AO4" s="18">
        <f>IF(ShowMD04Data="Planl.behov",SapExlData[kva.mottatt],IF(ShowMD04Data="Inngang",SapExlData[Planl.behov],SapExlData[Behov]))</f>
        <v>0</v>
      </c>
      <c r="AP4" s="18">
        <f t="shared" si="11"/>
        <v>0</v>
      </c>
    </row>
    <row r="5" spans="1:42" x14ac:dyDescent="0.3">
      <c r="A5" s="10"/>
      <c r="B5" s="10"/>
      <c r="C5" s="10"/>
      <c r="D5" s="10"/>
      <c r="E5" s="10"/>
      <c r="F5" s="10"/>
      <c r="G5" s="10"/>
      <c r="H5" s="41" t="s">
        <v>178</v>
      </c>
      <c r="I5" s="11"/>
      <c r="J5">
        <v>2</v>
      </c>
      <c r="K5" s="50" t="s">
        <v>178</v>
      </c>
      <c r="L5" s="18"/>
      <c r="M5" s="10"/>
      <c r="N5" s="10"/>
      <c r="O5" s="10"/>
      <c r="P5" s="10"/>
      <c r="Q5" s="10"/>
      <c r="R5" s="35"/>
      <c r="T5" s="11"/>
      <c r="U5" s="11"/>
      <c r="V5">
        <v>2186</v>
      </c>
      <c r="W5">
        <v>0</v>
      </c>
      <c r="Y5" s="18">
        <v>45.8</v>
      </c>
      <c r="Z5">
        <v>0</v>
      </c>
      <c r="AA5">
        <v>-36</v>
      </c>
      <c r="AB5" s="40">
        <f>DATEVALUE(SapExlData[Tilgjengelig_dato])</f>
        <v>42709</v>
      </c>
      <c r="AC5" s="23" t="str">
        <f t="shared" si="0"/>
        <v>49</v>
      </c>
      <c r="AD5" s="11">
        <f t="shared" si="1"/>
        <v>42716</v>
      </c>
      <c r="AE5" s="11">
        <f t="shared" ca="1" si="2"/>
        <v>0</v>
      </c>
      <c r="AF5" s="18">
        <f t="shared" ca="1" si="3"/>
        <v>0</v>
      </c>
      <c r="AG5" s="18">
        <f t="shared" ca="1" si="4"/>
        <v>21</v>
      </c>
      <c r="AH5" s="24">
        <f t="shared" si="5"/>
        <v>47.7292576419214</v>
      </c>
      <c r="AI5" s="24">
        <f ca="1">ABS(SUMIF(AB6:OFFSET(AB6,AG6-1,0),"&lt;"&amp;AD6,AL6:OFFSET(AL6,AG6-1,0))*IF(AD6&lt;=AE6,1,0))</f>
        <v>0</v>
      </c>
      <c r="AJ5" s="18" t="str">
        <f t="shared" si="6"/>
        <v xml:space="preserve"> </v>
      </c>
      <c r="AK5" s="18" t="str">
        <f t="shared" ca="1" si="7"/>
        <v>Past</v>
      </c>
      <c r="AL5" s="46">
        <f t="shared" si="8"/>
        <v>0</v>
      </c>
      <c r="AM5" s="18" t="str">
        <f t="shared" ca="1" si="9"/>
        <v>No</v>
      </c>
      <c r="AN5" s="18" t="str">
        <f t="shared" si="10"/>
        <v>Req/Rec</v>
      </c>
      <c r="AO5" s="18">
        <f>IF(ShowMD04Data="Planl.behov",SapExlData[kva.mottatt],IF(ShowMD04Data="Inngang",SapExlData[Planl.behov],SapExlData[Behov]))</f>
        <v>0</v>
      </c>
      <c r="AP5" s="18">
        <f t="shared" si="11"/>
        <v>0</v>
      </c>
    </row>
    <row r="6" spans="1:42" x14ac:dyDescent="0.3">
      <c r="A6" s="10"/>
      <c r="B6" s="10"/>
      <c r="C6" s="10"/>
      <c r="D6" s="10"/>
      <c r="E6" s="10"/>
      <c r="F6" s="10"/>
      <c r="G6" s="10"/>
      <c r="H6" s="41" t="s">
        <v>179</v>
      </c>
      <c r="I6" s="11"/>
      <c r="J6">
        <v>2</v>
      </c>
      <c r="K6" s="50" t="s">
        <v>179</v>
      </c>
      <c r="L6" s="18"/>
      <c r="M6" s="10"/>
      <c r="N6" s="10"/>
      <c r="O6" s="10"/>
      <c r="P6" s="10"/>
      <c r="Q6" s="10"/>
      <c r="R6" s="35"/>
      <c r="T6" s="11"/>
      <c r="U6" s="11"/>
      <c r="V6">
        <v>2150</v>
      </c>
      <c r="W6">
        <v>0</v>
      </c>
      <c r="Y6" s="18">
        <v>44.8</v>
      </c>
      <c r="Z6">
        <v>0</v>
      </c>
      <c r="AA6">
        <v>-36</v>
      </c>
      <c r="AB6" s="40">
        <f>DATEVALUE(SapExlData[Tilgjengelig_dato])</f>
        <v>43074</v>
      </c>
      <c r="AC6" s="23" t="str">
        <f t="shared" si="0"/>
        <v>49</v>
      </c>
      <c r="AD6" s="11">
        <f t="shared" si="1"/>
        <v>43081</v>
      </c>
      <c r="AE6" s="11">
        <f t="shared" ca="1" si="2"/>
        <v>0</v>
      </c>
      <c r="AF6" s="18">
        <f t="shared" ca="1" si="3"/>
        <v>0</v>
      </c>
      <c r="AG6" s="18">
        <f t="shared" ca="1" si="4"/>
        <v>20</v>
      </c>
      <c r="AH6" s="24">
        <f t="shared" si="5"/>
        <v>47.991071428571431</v>
      </c>
      <c r="AI6" s="24">
        <f ca="1">ABS(SUMIF(AB7:OFFSET(AB7,AG7-1,0),"&lt;"&amp;AD7,AL7:OFFSET(AL7,AG7-1,0))*IF(AD7&lt;=AE7,1,0))</f>
        <v>0</v>
      </c>
      <c r="AJ6" s="18" t="str">
        <f t="shared" si="6"/>
        <v xml:space="preserve"> </v>
      </c>
      <c r="AK6" s="18" t="str">
        <f t="shared" ca="1" si="7"/>
        <v>Future</v>
      </c>
      <c r="AL6" s="46">
        <f t="shared" si="8"/>
        <v>0</v>
      </c>
      <c r="AM6" s="18" t="str">
        <f t="shared" ca="1" si="9"/>
        <v>No</v>
      </c>
      <c r="AN6" s="18" t="str">
        <f t="shared" si="10"/>
        <v>Req/Rec</v>
      </c>
      <c r="AO6" s="18">
        <f>IF(ShowMD04Data="Planl.behov",SapExlData[kva.mottatt],IF(ShowMD04Data="Inngang",SapExlData[Planl.behov],SapExlData[Behov]))</f>
        <v>0</v>
      </c>
      <c r="AP6" s="18">
        <f t="shared" si="11"/>
        <v>0</v>
      </c>
    </row>
    <row r="7" spans="1:42" x14ac:dyDescent="0.3">
      <c r="A7" s="10"/>
      <c r="B7" s="10"/>
      <c r="C7" s="10"/>
      <c r="D7" s="10"/>
      <c r="E7" s="10"/>
      <c r="F7" s="10"/>
      <c r="G7" s="10"/>
      <c r="H7" s="41" t="s">
        <v>180</v>
      </c>
      <c r="I7" s="11"/>
      <c r="J7">
        <v>2</v>
      </c>
      <c r="K7" s="50" t="s">
        <v>180</v>
      </c>
      <c r="L7" s="18"/>
      <c r="M7" s="10"/>
      <c r="N7" s="10"/>
      <c r="O7" s="10"/>
      <c r="P7" s="10"/>
      <c r="Q7" s="10"/>
      <c r="R7" s="35"/>
      <c r="T7" s="11"/>
      <c r="U7" s="11"/>
      <c r="V7">
        <v>2114</v>
      </c>
      <c r="W7">
        <v>0</v>
      </c>
      <c r="Y7" s="18">
        <v>43.8</v>
      </c>
      <c r="Z7">
        <v>0</v>
      </c>
      <c r="AA7">
        <v>-36</v>
      </c>
      <c r="AB7" s="40">
        <f>DATEVALUE(SapExlData[Tilgjengelig_dato])</f>
        <v>43439</v>
      </c>
      <c r="AC7" s="23" t="str">
        <f t="shared" si="0"/>
        <v>49</v>
      </c>
      <c r="AD7" s="11">
        <f t="shared" si="1"/>
        <v>43446</v>
      </c>
      <c r="AE7" s="11">
        <f t="shared" ca="1" si="2"/>
        <v>0</v>
      </c>
      <c r="AF7" s="18">
        <f t="shared" ca="1" si="3"/>
        <v>0</v>
      </c>
      <c r="AG7" s="18">
        <f t="shared" ca="1" si="4"/>
        <v>19</v>
      </c>
      <c r="AH7" s="24">
        <f t="shared" si="5"/>
        <v>48.264840182648406</v>
      </c>
      <c r="AI7" s="24">
        <f ca="1">ABS(SUMIF(AB8:OFFSET(AB8,AG8-1,0),"&lt;"&amp;AD8,AL8:OFFSET(AL8,AG8-1,0))*IF(AD8&lt;=AE8,1,0))</f>
        <v>0</v>
      </c>
      <c r="AJ7" s="18" t="str">
        <f t="shared" si="6"/>
        <v xml:space="preserve"> </v>
      </c>
      <c r="AK7" s="18" t="str">
        <f t="shared" ca="1" si="7"/>
        <v>Future</v>
      </c>
      <c r="AL7" s="46">
        <f t="shared" si="8"/>
        <v>0</v>
      </c>
      <c r="AM7" s="18" t="str">
        <f t="shared" ca="1" si="9"/>
        <v>No</v>
      </c>
      <c r="AN7" s="18" t="str">
        <f t="shared" si="10"/>
        <v>Req/Rec</v>
      </c>
      <c r="AO7" s="18">
        <f>IF(ShowMD04Data="Planl.behov",SapExlData[kva.mottatt],IF(ShowMD04Data="Inngang",SapExlData[Planl.behov],SapExlData[Behov]))</f>
        <v>0</v>
      </c>
      <c r="AP7" s="18">
        <f t="shared" si="11"/>
        <v>0</v>
      </c>
    </row>
    <row r="8" spans="1:42" x14ac:dyDescent="0.3">
      <c r="A8" s="10"/>
      <c r="B8" s="10"/>
      <c r="C8" s="10"/>
      <c r="D8" s="10"/>
      <c r="E8" s="10"/>
      <c r="F8" s="10"/>
      <c r="G8" s="10"/>
      <c r="H8" s="41" t="s">
        <v>181</v>
      </c>
      <c r="I8" s="11"/>
      <c r="J8">
        <v>2</v>
      </c>
      <c r="K8" s="50" t="s">
        <v>181</v>
      </c>
      <c r="L8" s="18"/>
      <c r="M8" s="10"/>
      <c r="N8" s="10"/>
      <c r="O8" s="10"/>
      <c r="P8" s="10"/>
      <c r="Q8" s="10"/>
      <c r="R8" s="35"/>
      <c r="T8" s="11"/>
      <c r="U8" s="11"/>
      <c r="V8">
        <v>2078</v>
      </c>
      <c r="W8">
        <v>0</v>
      </c>
      <c r="Y8" s="18">
        <v>42.8</v>
      </c>
      <c r="Z8">
        <v>0</v>
      </c>
      <c r="AA8">
        <v>-36</v>
      </c>
      <c r="AB8" s="40">
        <f>DATEVALUE(SapExlData[Tilgjengelig_dato])</f>
        <v>43804</v>
      </c>
      <c r="AC8" s="23" t="str">
        <f t="shared" si="0"/>
        <v>49</v>
      </c>
      <c r="AD8" s="11">
        <f t="shared" si="1"/>
        <v>43811</v>
      </c>
      <c r="AE8" s="11">
        <f t="shared" ca="1" si="2"/>
        <v>0</v>
      </c>
      <c r="AF8" s="18">
        <f t="shared" ca="1" si="3"/>
        <v>0</v>
      </c>
      <c r="AG8" s="18">
        <f t="shared" ca="1" si="4"/>
        <v>18</v>
      </c>
      <c r="AH8" s="24">
        <f t="shared" si="5"/>
        <v>48.55140186915888</v>
      </c>
      <c r="AI8" s="24">
        <f ca="1">ABS(SUMIF(AB9:OFFSET(AB9,AG9-1,0),"&lt;"&amp;AD9,AL9:OFFSET(AL9,AG9-1,0))*IF(AD9&lt;=AE9,1,0))</f>
        <v>0</v>
      </c>
      <c r="AJ8" s="18" t="str">
        <f t="shared" si="6"/>
        <v xml:space="preserve"> </v>
      </c>
      <c r="AK8" s="18" t="str">
        <f t="shared" ca="1" si="7"/>
        <v>Future</v>
      </c>
      <c r="AL8" s="46">
        <f t="shared" si="8"/>
        <v>0</v>
      </c>
      <c r="AM8" s="18" t="str">
        <f t="shared" ca="1" si="9"/>
        <v>No</v>
      </c>
      <c r="AN8" s="18" t="str">
        <f t="shared" si="10"/>
        <v>Req/Rec</v>
      </c>
      <c r="AO8" s="18">
        <f>IF(ShowMD04Data="Planl.behov",SapExlData[kva.mottatt],IF(ShowMD04Data="Inngang",SapExlData[Planl.behov],SapExlData[Behov]))</f>
        <v>0</v>
      </c>
      <c r="AP8" s="18">
        <f t="shared" si="11"/>
        <v>0</v>
      </c>
    </row>
    <row r="9" spans="1:42" x14ac:dyDescent="0.3">
      <c r="A9" s="10"/>
      <c r="B9" s="10"/>
      <c r="C9" s="10"/>
      <c r="D9" s="10"/>
      <c r="E9" s="10"/>
      <c r="F9" s="10"/>
      <c r="G9" s="10"/>
      <c r="H9" s="41" t="s">
        <v>182</v>
      </c>
      <c r="I9" s="11"/>
      <c r="J9">
        <v>2</v>
      </c>
      <c r="K9" s="50" t="s">
        <v>182</v>
      </c>
      <c r="L9" s="18"/>
      <c r="M9" s="10"/>
      <c r="N9" s="10"/>
      <c r="O9" s="10"/>
      <c r="P9" s="10"/>
      <c r="Q9" s="10"/>
      <c r="R9" s="35"/>
      <c r="T9" s="11"/>
      <c r="U9" s="11"/>
      <c r="V9">
        <v>2042</v>
      </c>
      <c r="W9">
        <v>0</v>
      </c>
      <c r="Y9" s="18">
        <v>41.8</v>
      </c>
      <c r="Z9">
        <v>0</v>
      </c>
      <c r="AA9">
        <v>-36</v>
      </c>
      <c r="AB9" s="40">
        <f>DATEVALUE(SapExlData[Tilgjengelig_dato])</f>
        <v>44170</v>
      </c>
      <c r="AC9" s="23" t="str">
        <f t="shared" si="0"/>
        <v>49</v>
      </c>
      <c r="AD9" s="11">
        <f t="shared" si="1"/>
        <v>44177</v>
      </c>
      <c r="AE9" s="11">
        <f t="shared" ca="1" si="2"/>
        <v>0</v>
      </c>
      <c r="AF9" s="18">
        <f t="shared" ca="1" si="3"/>
        <v>0</v>
      </c>
      <c r="AG9" s="18">
        <f t="shared" ca="1" si="4"/>
        <v>17</v>
      </c>
      <c r="AH9" s="24">
        <f t="shared" si="5"/>
        <v>48.851674641148328</v>
      </c>
      <c r="AI9" s="24">
        <f ca="1">ABS(SUMIF(AB10:OFFSET(AB10,AG10-1,0),"&lt;"&amp;AD10,AL10:OFFSET(AL10,AG10-1,0))*IF(AD10&lt;=AE10,1,0))</f>
        <v>0</v>
      </c>
      <c r="AJ9" s="18" t="str">
        <f t="shared" si="6"/>
        <v xml:space="preserve"> </v>
      </c>
      <c r="AK9" s="18" t="str">
        <f t="shared" ca="1" si="7"/>
        <v>Future</v>
      </c>
      <c r="AL9" s="46">
        <f t="shared" si="8"/>
        <v>0</v>
      </c>
      <c r="AM9" s="18" t="str">
        <f t="shared" ca="1" si="9"/>
        <v>No</v>
      </c>
      <c r="AN9" s="18" t="str">
        <f t="shared" si="10"/>
        <v>Req/Rec</v>
      </c>
      <c r="AO9" s="18">
        <f>IF(ShowMD04Data="Planl.behov",SapExlData[kva.mottatt],IF(ShowMD04Data="Inngang",SapExlData[Planl.behov],SapExlData[Behov]))</f>
        <v>0</v>
      </c>
      <c r="AP9" s="18">
        <f t="shared" si="11"/>
        <v>0</v>
      </c>
    </row>
    <row r="10" spans="1:42" x14ac:dyDescent="0.3">
      <c r="A10" s="10"/>
      <c r="B10" s="10"/>
      <c r="C10" s="10"/>
      <c r="D10" s="10"/>
      <c r="E10" s="10"/>
      <c r="F10" s="10"/>
      <c r="G10" s="10"/>
      <c r="H10" s="41" t="s">
        <v>183</v>
      </c>
      <c r="I10" s="11"/>
      <c r="J10">
        <v>2</v>
      </c>
      <c r="K10" s="50" t="s">
        <v>183</v>
      </c>
      <c r="L10" s="18"/>
      <c r="M10" s="10"/>
      <c r="N10" s="10"/>
      <c r="O10" s="10"/>
      <c r="P10" s="10"/>
      <c r="Q10" s="10"/>
      <c r="R10" s="35"/>
      <c r="T10" s="11"/>
      <c r="U10" s="11"/>
      <c r="V10">
        <v>2008</v>
      </c>
      <c r="W10">
        <v>0</v>
      </c>
      <c r="Y10" s="18">
        <v>40.799999999999997</v>
      </c>
      <c r="Z10">
        <v>0</v>
      </c>
      <c r="AA10">
        <v>-34</v>
      </c>
      <c r="AB10" s="40">
        <f>DATEVALUE(SapExlData[Tilgjengelig_dato])</f>
        <v>44535</v>
      </c>
      <c r="AC10" s="23" t="str">
        <f t="shared" si="0"/>
        <v>48</v>
      </c>
      <c r="AD10" s="11">
        <f t="shared" si="1"/>
        <v>44542</v>
      </c>
      <c r="AE10" s="11">
        <f t="shared" ca="1" si="2"/>
        <v>0</v>
      </c>
      <c r="AF10" s="18">
        <f t="shared" ca="1" si="3"/>
        <v>0</v>
      </c>
      <c r="AG10" s="18">
        <f t="shared" ca="1" si="4"/>
        <v>16</v>
      </c>
      <c r="AH10" s="24">
        <f t="shared" si="5"/>
        <v>49.215686274509807</v>
      </c>
      <c r="AI10" s="24">
        <f ca="1">ABS(SUMIF(AB11:OFFSET(AB11,AG11-1,0),"&lt;"&amp;AD11,AL11:OFFSET(AL11,AG11-1,0))*IF(AD11&lt;=AE11,1,0))</f>
        <v>0</v>
      </c>
      <c r="AJ10" s="18" t="str">
        <f t="shared" si="6"/>
        <v xml:space="preserve"> </v>
      </c>
      <c r="AK10" s="18" t="str">
        <f t="shared" ca="1" si="7"/>
        <v>Future</v>
      </c>
      <c r="AL10" s="46">
        <f t="shared" si="8"/>
        <v>0</v>
      </c>
      <c r="AM10" s="18" t="str">
        <f t="shared" ca="1" si="9"/>
        <v>No</v>
      </c>
      <c r="AN10" s="18" t="str">
        <f t="shared" si="10"/>
        <v>Req/Rec</v>
      </c>
      <c r="AO10" s="18">
        <f>IF(ShowMD04Data="Planl.behov",SapExlData[kva.mottatt],IF(ShowMD04Data="Inngang",SapExlData[Planl.behov],SapExlData[Behov]))</f>
        <v>0</v>
      </c>
      <c r="AP10" s="18">
        <f t="shared" si="11"/>
        <v>0</v>
      </c>
    </row>
    <row r="11" spans="1:42" x14ac:dyDescent="0.3">
      <c r="A11" s="10"/>
      <c r="B11" s="10"/>
      <c r="C11" s="10"/>
      <c r="D11" s="10"/>
      <c r="E11" s="10"/>
      <c r="F11" s="10"/>
      <c r="G11" s="10"/>
      <c r="H11" s="41" t="s">
        <v>184</v>
      </c>
      <c r="I11" s="11"/>
      <c r="J11">
        <v>2</v>
      </c>
      <c r="K11" s="50" t="s">
        <v>184</v>
      </c>
      <c r="L11" s="18"/>
      <c r="M11" s="10"/>
      <c r="N11" s="10"/>
      <c r="O11" s="10"/>
      <c r="P11" s="10"/>
      <c r="Q11" s="10"/>
      <c r="R11" s="35"/>
      <c r="T11" s="11"/>
      <c r="U11" s="11"/>
      <c r="V11">
        <v>1974</v>
      </c>
      <c r="W11">
        <v>0</v>
      </c>
      <c r="Y11" s="18">
        <v>39.799999999999997</v>
      </c>
      <c r="Z11">
        <v>0</v>
      </c>
      <c r="AA11">
        <v>-34</v>
      </c>
      <c r="AB11" s="40">
        <f>DATEVALUE(SapExlData[Tilgjengelig_dato])</f>
        <v>44900</v>
      </c>
      <c r="AC11" s="23" t="str">
        <f t="shared" si="0"/>
        <v>49</v>
      </c>
      <c r="AD11" s="11">
        <f t="shared" si="1"/>
        <v>44907</v>
      </c>
      <c r="AE11" s="11">
        <f t="shared" ca="1" si="2"/>
        <v>0</v>
      </c>
      <c r="AF11" s="18">
        <f t="shared" ca="1" si="3"/>
        <v>0</v>
      </c>
      <c r="AG11" s="18">
        <f t="shared" ca="1" si="4"/>
        <v>15</v>
      </c>
      <c r="AH11" s="24">
        <f t="shared" si="5"/>
        <v>49.597989949748744</v>
      </c>
      <c r="AI11" s="24">
        <f ca="1">ABS(SUMIF(AB12:OFFSET(AB12,AG12-1,0),"&lt;"&amp;AD12,AL12:OFFSET(AL12,AG12-1,0))*IF(AD12&lt;=AE12,1,0))</f>
        <v>0</v>
      </c>
      <c r="AJ11" s="18" t="str">
        <f t="shared" si="6"/>
        <v xml:space="preserve"> </v>
      </c>
      <c r="AK11" s="18" t="str">
        <f t="shared" ca="1" si="7"/>
        <v>Future</v>
      </c>
      <c r="AL11" s="46">
        <f t="shared" si="8"/>
        <v>0</v>
      </c>
      <c r="AM11" s="18" t="str">
        <f t="shared" ca="1" si="9"/>
        <v>No</v>
      </c>
      <c r="AN11" s="18" t="str">
        <f t="shared" si="10"/>
        <v>Req/Rec</v>
      </c>
      <c r="AO11" s="18">
        <f>IF(ShowMD04Data="Planl.behov",SapExlData[kva.mottatt],IF(ShowMD04Data="Inngang",SapExlData[Planl.behov],SapExlData[Behov]))</f>
        <v>0</v>
      </c>
      <c r="AP11" s="18">
        <f t="shared" si="11"/>
        <v>0</v>
      </c>
    </row>
    <row r="12" spans="1:42" x14ac:dyDescent="0.3">
      <c r="A12" s="10"/>
      <c r="B12" s="10"/>
      <c r="C12" s="10"/>
      <c r="D12" s="10"/>
      <c r="E12" s="10"/>
      <c r="F12" s="10"/>
      <c r="G12" s="10"/>
      <c r="H12" s="41" t="s">
        <v>185</v>
      </c>
      <c r="I12" s="11"/>
      <c r="J12">
        <v>2</v>
      </c>
      <c r="K12" s="50" t="s">
        <v>185</v>
      </c>
      <c r="L12" s="18"/>
      <c r="M12" s="10"/>
      <c r="N12" s="10"/>
      <c r="O12" s="10"/>
      <c r="P12" s="10"/>
      <c r="Q12" s="10"/>
      <c r="R12" s="35"/>
      <c r="T12" s="11"/>
      <c r="U12" s="11"/>
      <c r="V12">
        <v>1940</v>
      </c>
      <c r="W12">
        <v>0</v>
      </c>
      <c r="Y12" s="18">
        <v>38.799999999999997</v>
      </c>
      <c r="Z12">
        <v>0</v>
      </c>
      <c r="AA12">
        <v>-34</v>
      </c>
      <c r="AB12" s="40">
        <f>DATEVALUE(SapExlData[Tilgjengelig_dato])</f>
        <v>45265</v>
      </c>
      <c r="AC12" s="23" t="str">
        <f t="shared" si="0"/>
        <v>49</v>
      </c>
      <c r="AD12" s="11">
        <f t="shared" si="1"/>
        <v>45272</v>
      </c>
      <c r="AE12" s="11">
        <f t="shared" ca="1" si="2"/>
        <v>0</v>
      </c>
      <c r="AF12" s="18">
        <f t="shared" ca="1" si="3"/>
        <v>0</v>
      </c>
      <c r="AG12" s="18">
        <f t="shared" ca="1" si="4"/>
        <v>14</v>
      </c>
      <c r="AH12" s="24">
        <f t="shared" si="5"/>
        <v>50.000000000000007</v>
      </c>
      <c r="AI12" s="24">
        <f ca="1">ABS(SUMIF(AB13:OFFSET(AB13,AG13-1,0),"&lt;"&amp;AD13,AL13:OFFSET(AL13,AG13-1,0))*IF(AD13&lt;=AE13,1,0))</f>
        <v>0</v>
      </c>
      <c r="AJ12" s="18" t="str">
        <f t="shared" si="6"/>
        <v xml:space="preserve"> </v>
      </c>
      <c r="AK12" s="18" t="str">
        <f t="shared" ca="1" si="7"/>
        <v>Future</v>
      </c>
      <c r="AL12" s="46">
        <f t="shared" si="8"/>
        <v>0</v>
      </c>
      <c r="AM12" s="18" t="str">
        <f t="shared" ca="1" si="9"/>
        <v>No</v>
      </c>
      <c r="AN12" s="18" t="str">
        <f t="shared" si="10"/>
        <v>Req/Rec</v>
      </c>
      <c r="AO12" s="18">
        <f>IF(ShowMD04Data="Planl.behov",SapExlData[kva.mottatt],IF(ShowMD04Data="Inngang",SapExlData[Planl.behov],SapExlData[Behov]))</f>
        <v>0</v>
      </c>
      <c r="AP12" s="18">
        <f t="shared" si="11"/>
        <v>0</v>
      </c>
    </row>
    <row r="13" spans="1:42" x14ac:dyDescent="0.3">
      <c r="A13" s="10"/>
      <c r="B13" s="10"/>
      <c r="C13" s="10"/>
      <c r="D13" s="10"/>
      <c r="E13" s="10"/>
      <c r="F13" s="10"/>
      <c r="G13" s="10"/>
      <c r="H13" s="41" t="s">
        <v>186</v>
      </c>
      <c r="I13" s="11"/>
      <c r="J13">
        <v>2</v>
      </c>
      <c r="K13" s="50" t="s">
        <v>186</v>
      </c>
      <c r="L13" s="18"/>
      <c r="M13" s="10"/>
      <c r="N13" s="10"/>
      <c r="O13" s="10"/>
      <c r="P13" s="10"/>
      <c r="Q13" s="10"/>
      <c r="R13" s="35"/>
      <c r="T13" s="11"/>
      <c r="U13" s="11"/>
      <c r="V13">
        <v>1906</v>
      </c>
      <c r="W13">
        <v>0</v>
      </c>
      <c r="Y13" s="18">
        <v>37.799999999999997</v>
      </c>
      <c r="Z13">
        <v>0</v>
      </c>
      <c r="AA13">
        <v>-34</v>
      </c>
      <c r="AB13" s="40">
        <f>DATEVALUE(SapExlData[Tilgjengelig_dato])</f>
        <v>45631</v>
      </c>
      <c r="AC13" s="23" t="str">
        <f t="shared" si="0"/>
        <v>49</v>
      </c>
      <c r="AD13" s="11">
        <f t="shared" si="1"/>
        <v>45638</v>
      </c>
      <c r="AE13" s="11">
        <f t="shared" ca="1" si="2"/>
        <v>0</v>
      </c>
      <c r="AF13" s="18">
        <f t="shared" ca="1" si="3"/>
        <v>0</v>
      </c>
      <c r="AG13" s="18">
        <f t="shared" ca="1" si="4"/>
        <v>13</v>
      </c>
      <c r="AH13" s="24">
        <f t="shared" si="5"/>
        <v>50.423280423280424</v>
      </c>
      <c r="AI13" s="24">
        <f ca="1">ABS(SUMIF(AB14:OFFSET(AB14,AG14-1,0),"&lt;"&amp;AD14,AL14:OFFSET(AL14,AG14-1,0))*IF(AD14&lt;=AE14,1,0))</f>
        <v>0</v>
      </c>
      <c r="AJ13" s="18" t="str">
        <f t="shared" si="6"/>
        <v xml:space="preserve"> </v>
      </c>
      <c r="AK13" s="18" t="str">
        <f t="shared" ca="1" si="7"/>
        <v>Future</v>
      </c>
      <c r="AL13" s="46">
        <f t="shared" si="8"/>
        <v>0</v>
      </c>
      <c r="AM13" s="18" t="str">
        <f t="shared" ca="1" si="9"/>
        <v>No</v>
      </c>
      <c r="AN13" s="18" t="str">
        <f t="shared" si="10"/>
        <v>Req/Rec</v>
      </c>
      <c r="AO13" s="18">
        <f>IF(ShowMD04Data="Planl.behov",SapExlData[kva.mottatt],IF(ShowMD04Data="Inngang",SapExlData[Planl.behov],SapExlData[Behov]))</f>
        <v>0</v>
      </c>
      <c r="AP13" s="18">
        <f t="shared" si="11"/>
        <v>0</v>
      </c>
    </row>
    <row r="14" spans="1:42" x14ac:dyDescent="0.3">
      <c r="A14" s="10"/>
      <c r="B14" s="10"/>
      <c r="C14" s="10"/>
      <c r="D14" s="10"/>
      <c r="E14" s="10"/>
      <c r="F14" s="10"/>
      <c r="G14" s="10"/>
      <c r="H14" s="41" t="s">
        <v>187</v>
      </c>
      <c r="I14" s="11"/>
      <c r="J14">
        <v>2</v>
      </c>
      <c r="K14" s="50" t="s">
        <v>187</v>
      </c>
      <c r="L14" s="18"/>
      <c r="M14" s="10"/>
      <c r="N14" s="10"/>
      <c r="O14" s="10"/>
      <c r="P14" s="10"/>
      <c r="Q14" s="10"/>
      <c r="R14" s="35"/>
      <c r="T14" s="11"/>
      <c r="U14" s="11"/>
      <c r="V14">
        <v>1872</v>
      </c>
      <c r="W14">
        <v>0</v>
      </c>
      <c r="Y14" s="18">
        <v>36.799999999999997</v>
      </c>
      <c r="Z14">
        <v>0</v>
      </c>
      <c r="AA14">
        <v>-34</v>
      </c>
      <c r="AB14" s="40">
        <f>DATEVALUE(SapExlData[Tilgjengelig_dato])</f>
        <v>45996</v>
      </c>
      <c r="AC14" s="23" t="str">
        <f t="shared" si="0"/>
        <v>49</v>
      </c>
      <c r="AD14" s="11">
        <f t="shared" si="1"/>
        <v>46003</v>
      </c>
      <c r="AE14" s="11">
        <f t="shared" ca="1" si="2"/>
        <v>0</v>
      </c>
      <c r="AF14" s="18">
        <f t="shared" ca="1" si="3"/>
        <v>0</v>
      </c>
      <c r="AG14" s="18">
        <f t="shared" ca="1" si="4"/>
        <v>12</v>
      </c>
      <c r="AH14" s="24">
        <f t="shared" si="5"/>
        <v>50.869565217391312</v>
      </c>
      <c r="AI14" s="24">
        <f ca="1">ABS(SUMIF(AB15:OFFSET(AB15,AG15-1,0),"&lt;"&amp;AD15,AL15:OFFSET(AL15,AG15-1,0))*IF(AD15&lt;=AE15,1,0))</f>
        <v>0</v>
      </c>
      <c r="AJ14" s="18" t="str">
        <f t="shared" si="6"/>
        <v xml:space="preserve"> </v>
      </c>
      <c r="AK14" s="18" t="str">
        <f t="shared" ca="1" si="7"/>
        <v>Future</v>
      </c>
      <c r="AL14" s="46">
        <f t="shared" si="8"/>
        <v>0</v>
      </c>
      <c r="AM14" s="18" t="str">
        <f t="shared" ca="1" si="9"/>
        <v>No</v>
      </c>
      <c r="AN14" s="18" t="str">
        <f t="shared" si="10"/>
        <v>Req/Rec</v>
      </c>
      <c r="AO14" s="18">
        <f>IF(ShowMD04Data="Planl.behov",SapExlData[kva.mottatt],IF(ShowMD04Data="Inngang",SapExlData[Planl.behov],SapExlData[Behov]))</f>
        <v>0</v>
      </c>
      <c r="AP14" s="18">
        <f t="shared" si="11"/>
        <v>0</v>
      </c>
    </row>
    <row r="15" spans="1:42" x14ac:dyDescent="0.3">
      <c r="A15" s="10"/>
      <c r="B15" s="10"/>
      <c r="C15" s="10"/>
      <c r="D15" s="10"/>
      <c r="E15" s="10"/>
      <c r="F15" s="10"/>
      <c r="G15" s="10"/>
      <c r="H15" s="41" t="s">
        <v>188</v>
      </c>
      <c r="I15" s="11"/>
      <c r="J15">
        <v>2</v>
      </c>
      <c r="K15" s="50" t="s">
        <v>188</v>
      </c>
      <c r="L15" s="18"/>
      <c r="M15" s="10"/>
      <c r="N15" s="10"/>
      <c r="O15" s="10"/>
      <c r="P15" s="10"/>
      <c r="Q15" s="10"/>
      <c r="R15" s="35"/>
      <c r="T15" s="11"/>
      <c r="U15" s="11"/>
      <c r="V15">
        <v>1822</v>
      </c>
      <c r="W15">
        <v>0</v>
      </c>
      <c r="Y15" s="18">
        <v>35.799999999999997</v>
      </c>
      <c r="Z15">
        <v>0</v>
      </c>
      <c r="AA15">
        <v>-50</v>
      </c>
      <c r="AB15" s="40">
        <f>DATEVALUE(SapExlData[Tilgjengelig_dato])</f>
        <v>46361</v>
      </c>
      <c r="AC15" s="23" t="str">
        <f t="shared" si="0"/>
        <v>49</v>
      </c>
      <c r="AD15" s="11">
        <f t="shared" si="1"/>
        <v>46368</v>
      </c>
      <c r="AE15" s="11">
        <f t="shared" ca="1" si="2"/>
        <v>0</v>
      </c>
      <c r="AF15" s="18">
        <f t="shared" ca="1" si="3"/>
        <v>0</v>
      </c>
      <c r="AG15" s="18">
        <f t="shared" ca="1" si="4"/>
        <v>11</v>
      </c>
      <c r="AH15" s="24">
        <f t="shared" si="5"/>
        <v>50.893854748603353</v>
      </c>
      <c r="AI15" s="24">
        <f ca="1">ABS(SUMIF(AB16:OFFSET(AB16,AG16-1,0),"&lt;"&amp;AD16,AL16:OFFSET(AL16,AG16-1,0))*IF(AD16&lt;=AE16,1,0))</f>
        <v>0</v>
      </c>
      <c r="AJ15" s="18" t="str">
        <f t="shared" si="6"/>
        <v xml:space="preserve"> </v>
      </c>
      <c r="AK15" s="18" t="str">
        <f t="shared" ca="1" si="7"/>
        <v>Future</v>
      </c>
      <c r="AL15" s="46">
        <f t="shared" si="8"/>
        <v>0</v>
      </c>
      <c r="AM15" s="18" t="str">
        <f t="shared" ca="1" si="9"/>
        <v>No</v>
      </c>
      <c r="AN15" s="18" t="str">
        <f t="shared" si="10"/>
        <v>Req/Rec</v>
      </c>
      <c r="AO15" s="18">
        <f>IF(ShowMD04Data="Planl.behov",SapExlData[kva.mottatt],IF(ShowMD04Data="Inngang",SapExlData[Planl.behov],SapExlData[Behov]))</f>
        <v>0</v>
      </c>
      <c r="AP15" s="18">
        <f t="shared" si="11"/>
        <v>0</v>
      </c>
    </row>
    <row r="16" spans="1:42" x14ac:dyDescent="0.3">
      <c r="A16" s="10"/>
      <c r="B16" s="10"/>
      <c r="C16" s="10"/>
      <c r="D16" s="10"/>
      <c r="E16" s="10"/>
      <c r="F16" s="10"/>
      <c r="G16" s="10"/>
      <c r="H16" s="41" t="s">
        <v>189</v>
      </c>
      <c r="I16" s="11"/>
      <c r="J16">
        <v>2</v>
      </c>
      <c r="K16" s="50" t="s">
        <v>189</v>
      </c>
      <c r="L16" s="18"/>
      <c r="M16" s="10"/>
      <c r="N16" s="10"/>
      <c r="O16" s="10"/>
      <c r="P16" s="10"/>
      <c r="Q16" s="10"/>
      <c r="R16" s="35"/>
      <c r="T16" s="11"/>
      <c r="U16" s="11"/>
      <c r="V16">
        <v>1772</v>
      </c>
      <c r="W16">
        <v>0</v>
      </c>
      <c r="Y16" s="18">
        <v>34.799999999999997</v>
      </c>
      <c r="Z16">
        <v>0</v>
      </c>
      <c r="AA16">
        <v>-50</v>
      </c>
      <c r="AB16" s="40">
        <f>DATEVALUE(SapExlData[Tilgjengelig_dato])</f>
        <v>46726</v>
      </c>
      <c r="AC16" s="23" t="str">
        <f t="shared" si="0"/>
        <v>48</v>
      </c>
      <c r="AD16" s="11">
        <f t="shared" si="1"/>
        <v>46733</v>
      </c>
      <c r="AE16" s="11">
        <f t="shared" ca="1" si="2"/>
        <v>0</v>
      </c>
      <c r="AF16" s="18">
        <f t="shared" ca="1" si="3"/>
        <v>0</v>
      </c>
      <c r="AG16" s="18">
        <f t="shared" ca="1" si="4"/>
        <v>10</v>
      </c>
      <c r="AH16" s="24">
        <f t="shared" si="5"/>
        <v>50.919540229885058</v>
      </c>
      <c r="AI16" s="24">
        <f ca="1">ABS(SUMIF(AB17:OFFSET(AB17,AG17-1,0),"&lt;"&amp;AD17,AL17:OFFSET(AL17,AG17-1,0))*IF(AD17&lt;=AE17,1,0))</f>
        <v>0</v>
      </c>
      <c r="AJ16" s="18" t="str">
        <f t="shared" si="6"/>
        <v xml:space="preserve"> </v>
      </c>
      <c r="AK16" s="18" t="str">
        <f t="shared" ca="1" si="7"/>
        <v>Future</v>
      </c>
      <c r="AL16" s="46">
        <f t="shared" si="8"/>
        <v>0</v>
      </c>
      <c r="AM16" s="18" t="str">
        <f t="shared" ca="1" si="9"/>
        <v>No</v>
      </c>
      <c r="AN16" s="18" t="str">
        <f t="shared" si="10"/>
        <v>Req/Rec</v>
      </c>
      <c r="AO16" s="18">
        <f>IF(ShowMD04Data="Planl.behov",SapExlData[kva.mottatt],IF(ShowMD04Data="Inngang",SapExlData[Planl.behov],SapExlData[Behov]))</f>
        <v>0</v>
      </c>
      <c r="AP16" s="18">
        <f t="shared" si="11"/>
        <v>0</v>
      </c>
    </row>
    <row r="17" spans="1:42" x14ac:dyDescent="0.3">
      <c r="A17" s="10"/>
      <c r="B17" s="10"/>
      <c r="C17" s="10"/>
      <c r="D17" s="10"/>
      <c r="E17" s="10"/>
      <c r="F17" s="10"/>
      <c r="G17" s="10"/>
      <c r="H17" s="41" t="s">
        <v>190</v>
      </c>
      <c r="I17" s="11"/>
      <c r="J17">
        <v>2</v>
      </c>
      <c r="K17" s="50" t="s">
        <v>190</v>
      </c>
      <c r="L17" s="18"/>
      <c r="M17" s="10"/>
      <c r="N17" s="10"/>
      <c r="O17" s="10"/>
      <c r="P17" s="10"/>
      <c r="Q17" s="10"/>
      <c r="R17" s="35"/>
      <c r="T17" s="11"/>
      <c r="U17" s="11"/>
      <c r="V17">
        <v>1732</v>
      </c>
      <c r="W17">
        <v>0</v>
      </c>
      <c r="Y17" s="18">
        <v>33.799999999999997</v>
      </c>
      <c r="Z17">
        <v>0</v>
      </c>
      <c r="AA17">
        <v>-40</v>
      </c>
      <c r="AB17" s="40">
        <f>DATEVALUE(SapExlData[Tilgjengelig_dato])</f>
        <v>47092</v>
      </c>
      <c r="AC17" s="23" t="str">
        <f t="shared" si="0"/>
        <v>49</v>
      </c>
      <c r="AD17" s="11">
        <f t="shared" si="1"/>
        <v>47099</v>
      </c>
      <c r="AE17" s="11">
        <f t="shared" ca="1" si="2"/>
        <v>0</v>
      </c>
      <c r="AF17" s="18">
        <f t="shared" ca="1" si="3"/>
        <v>0</v>
      </c>
      <c r="AG17" s="18">
        <f t="shared" ca="1" si="4"/>
        <v>9</v>
      </c>
      <c r="AH17" s="24">
        <f t="shared" si="5"/>
        <v>51.242603550295861</v>
      </c>
      <c r="AI17" s="24">
        <f ca="1">ABS(SUMIF(AB18:OFFSET(AB18,AG18-1,0),"&lt;"&amp;AD18,AL18:OFFSET(AL18,AG18-1,0))*IF(AD18&lt;=AE18,1,0))</f>
        <v>0</v>
      </c>
      <c r="AJ17" s="18" t="str">
        <f t="shared" si="6"/>
        <v xml:space="preserve"> </v>
      </c>
      <c r="AK17" s="18" t="str">
        <f t="shared" ca="1" si="7"/>
        <v>Future</v>
      </c>
      <c r="AL17" s="46">
        <f t="shared" si="8"/>
        <v>0</v>
      </c>
      <c r="AM17" s="18" t="str">
        <f t="shared" ca="1" si="9"/>
        <v>No</v>
      </c>
      <c r="AN17" s="18" t="str">
        <f t="shared" si="10"/>
        <v>Req/Rec</v>
      </c>
      <c r="AO17" s="18">
        <f>IF(ShowMD04Data="Planl.behov",SapExlData[kva.mottatt],IF(ShowMD04Data="Inngang",SapExlData[Planl.behov],SapExlData[Behov]))</f>
        <v>0</v>
      </c>
      <c r="AP17" s="18">
        <f t="shared" si="11"/>
        <v>0</v>
      </c>
    </row>
    <row r="18" spans="1:42" x14ac:dyDescent="0.3">
      <c r="A18" s="10"/>
      <c r="B18" s="10"/>
      <c r="C18" s="10"/>
      <c r="D18" s="10"/>
      <c r="E18" s="10"/>
      <c r="F18" s="10"/>
      <c r="G18" s="10"/>
      <c r="H18" s="41" t="s">
        <v>191</v>
      </c>
      <c r="I18" s="11"/>
      <c r="J18">
        <v>2</v>
      </c>
      <c r="K18" s="50" t="s">
        <v>191</v>
      </c>
      <c r="L18" s="18"/>
      <c r="M18" s="10"/>
      <c r="N18" s="10"/>
      <c r="O18" s="10"/>
      <c r="P18" s="10"/>
      <c r="Q18" s="10"/>
      <c r="R18" s="35"/>
      <c r="T18" s="11"/>
      <c r="U18" s="11"/>
      <c r="V18">
        <v>1692</v>
      </c>
      <c r="W18">
        <v>0</v>
      </c>
      <c r="Y18" s="18">
        <v>32.799999999999997</v>
      </c>
      <c r="Z18">
        <v>0</v>
      </c>
      <c r="AA18">
        <v>-40</v>
      </c>
      <c r="AB18" s="40">
        <f>DATEVALUE(SapExlData[Tilgjengelig_dato])</f>
        <v>47457</v>
      </c>
      <c r="AC18" s="23" t="str">
        <f t="shared" si="0"/>
        <v>49</v>
      </c>
      <c r="AD18" s="11">
        <f t="shared" si="1"/>
        <v>47464</v>
      </c>
      <c r="AE18" s="11">
        <f t="shared" ca="1" si="2"/>
        <v>0</v>
      </c>
      <c r="AF18" s="18">
        <f t="shared" ca="1" si="3"/>
        <v>0</v>
      </c>
      <c r="AG18" s="18">
        <f t="shared" ca="1" si="4"/>
        <v>8</v>
      </c>
      <c r="AH18" s="24">
        <f t="shared" si="5"/>
        <v>51.585365853658544</v>
      </c>
      <c r="AI18" s="24">
        <f ca="1">ABS(SUMIF(AB19:OFFSET(AB19,AG19-1,0),"&lt;"&amp;AD19,AL19:OFFSET(AL19,AG19-1,0))*IF(AD19&lt;=AE19,1,0))</f>
        <v>0</v>
      </c>
      <c r="AJ18" s="18" t="str">
        <f t="shared" si="6"/>
        <v xml:space="preserve"> </v>
      </c>
      <c r="AK18" s="18" t="str">
        <f t="shared" ca="1" si="7"/>
        <v>Future</v>
      </c>
      <c r="AL18" s="46">
        <f t="shared" si="8"/>
        <v>0</v>
      </c>
      <c r="AM18" s="18" t="str">
        <f t="shared" ca="1" si="9"/>
        <v>No</v>
      </c>
      <c r="AN18" s="18" t="str">
        <f t="shared" si="10"/>
        <v>Req/Rec</v>
      </c>
      <c r="AO18" s="18">
        <f>IF(ShowMD04Data="Planl.behov",SapExlData[kva.mottatt],IF(ShowMD04Data="Inngang",SapExlData[Planl.behov],SapExlData[Behov]))</f>
        <v>0</v>
      </c>
      <c r="AP18" s="18">
        <f t="shared" si="11"/>
        <v>0</v>
      </c>
    </row>
    <row r="19" spans="1:42" x14ac:dyDescent="0.3">
      <c r="A19" s="10"/>
      <c r="B19" s="10"/>
      <c r="C19" s="10"/>
      <c r="D19" s="10"/>
      <c r="E19" s="10"/>
      <c r="F19" s="10"/>
      <c r="G19" s="10"/>
      <c r="H19" s="41" t="s">
        <v>192</v>
      </c>
      <c r="I19" s="11"/>
      <c r="J19">
        <v>2</v>
      </c>
      <c r="K19" s="50" t="s">
        <v>192</v>
      </c>
      <c r="L19" s="18"/>
      <c r="M19" s="10"/>
      <c r="N19" s="10"/>
      <c r="O19" s="10"/>
      <c r="P19" s="10"/>
      <c r="Q19" s="10"/>
      <c r="R19" s="35"/>
      <c r="T19" s="11"/>
      <c r="U19" s="11"/>
      <c r="V19">
        <v>1652</v>
      </c>
      <c r="W19">
        <v>0</v>
      </c>
      <c r="Y19" s="18">
        <v>31.8</v>
      </c>
      <c r="Z19">
        <v>0</v>
      </c>
      <c r="AA19">
        <v>-40</v>
      </c>
      <c r="AB19" s="40">
        <f>DATEVALUE(SapExlData[Tilgjengelig_dato])</f>
        <v>47822</v>
      </c>
      <c r="AC19" s="23" t="str">
        <f t="shared" si="0"/>
        <v>49</v>
      </c>
      <c r="AD19" s="11">
        <f t="shared" si="1"/>
        <v>47829</v>
      </c>
      <c r="AE19" s="11">
        <f t="shared" ca="1" si="2"/>
        <v>0</v>
      </c>
      <c r="AF19" s="18">
        <f t="shared" ca="1" si="3"/>
        <v>0</v>
      </c>
      <c r="AG19" s="18">
        <f t="shared" ca="1" si="4"/>
        <v>7</v>
      </c>
      <c r="AH19" s="24">
        <f t="shared" si="5"/>
        <v>51.949685534591197</v>
      </c>
      <c r="AI19" s="24">
        <f ca="1">ABS(SUMIF(AB20:OFFSET(AB20,AG20-1,0),"&lt;"&amp;AD20,AL20:OFFSET(AL20,AG20-1,0))*IF(AD20&lt;=AE20,1,0))</f>
        <v>0</v>
      </c>
      <c r="AJ19" s="18" t="str">
        <f t="shared" si="6"/>
        <v xml:space="preserve"> </v>
      </c>
      <c r="AK19" s="18" t="str">
        <f t="shared" ca="1" si="7"/>
        <v>Future</v>
      </c>
      <c r="AL19" s="46">
        <f t="shared" si="8"/>
        <v>0</v>
      </c>
      <c r="AM19" s="18" t="str">
        <f t="shared" ca="1" si="9"/>
        <v>No</v>
      </c>
      <c r="AN19" s="18" t="str">
        <f t="shared" si="10"/>
        <v>Req/Rec</v>
      </c>
      <c r="AO19" s="18">
        <f>IF(ShowMD04Data="Planl.behov",SapExlData[kva.mottatt],IF(ShowMD04Data="Inngang",SapExlData[Planl.behov],SapExlData[Behov]))</f>
        <v>0</v>
      </c>
      <c r="AP19" s="18">
        <f t="shared" si="11"/>
        <v>0</v>
      </c>
    </row>
    <row r="20" spans="1:42" x14ac:dyDescent="0.3">
      <c r="A20" s="10"/>
      <c r="B20" s="10"/>
      <c r="C20" s="10"/>
      <c r="D20" s="10"/>
      <c r="E20" s="10"/>
      <c r="F20" s="10"/>
      <c r="G20" s="10"/>
      <c r="H20" s="41" t="s">
        <v>193</v>
      </c>
      <c r="I20" s="11"/>
      <c r="J20">
        <v>2</v>
      </c>
      <c r="K20" s="50" t="s">
        <v>193</v>
      </c>
      <c r="L20" s="18"/>
      <c r="M20" s="10"/>
      <c r="N20" s="10"/>
      <c r="O20" s="10"/>
      <c r="P20" s="10"/>
      <c r="Q20" s="10"/>
      <c r="R20" s="35"/>
      <c r="T20" s="11"/>
      <c r="U20" s="11"/>
      <c r="V20">
        <v>1606</v>
      </c>
      <c r="W20">
        <v>0</v>
      </c>
      <c r="Y20" s="18">
        <v>30.8</v>
      </c>
      <c r="Z20">
        <v>0</v>
      </c>
      <c r="AA20">
        <v>-46</v>
      </c>
      <c r="AB20" s="40">
        <f>DATEVALUE(SapExlData[Tilgjengelig_dato])</f>
        <v>48187</v>
      </c>
      <c r="AC20" s="23" t="str">
        <f t="shared" si="0"/>
        <v>49</v>
      </c>
      <c r="AD20" s="11">
        <f t="shared" si="1"/>
        <v>48194</v>
      </c>
      <c r="AE20" s="11">
        <f t="shared" ca="1" si="2"/>
        <v>0</v>
      </c>
      <c r="AF20" s="18">
        <f t="shared" ca="1" si="3"/>
        <v>0</v>
      </c>
      <c r="AG20" s="18">
        <f t="shared" ca="1" si="4"/>
        <v>6</v>
      </c>
      <c r="AH20" s="24">
        <f t="shared" si="5"/>
        <v>52.142857142857139</v>
      </c>
      <c r="AI20" s="24">
        <f ca="1">ABS(SUMIF(AB21:OFFSET(AB21,AG21-1,0),"&lt;"&amp;AD21,AL21:OFFSET(AL21,AG21-1,0))*IF(AD21&lt;=AE21,1,0))</f>
        <v>0</v>
      </c>
      <c r="AJ20" s="18" t="str">
        <f t="shared" si="6"/>
        <v xml:space="preserve"> </v>
      </c>
      <c r="AK20" s="18" t="str">
        <f t="shared" ca="1" si="7"/>
        <v>Future</v>
      </c>
      <c r="AL20" s="46">
        <f t="shared" si="8"/>
        <v>0</v>
      </c>
      <c r="AM20" s="18" t="str">
        <f t="shared" ca="1" si="9"/>
        <v>No</v>
      </c>
      <c r="AN20" s="18" t="str">
        <f t="shared" si="10"/>
        <v>Req/Rec</v>
      </c>
      <c r="AO20" s="18">
        <f>IF(ShowMD04Data="Planl.behov",SapExlData[kva.mottatt],IF(ShowMD04Data="Inngang",SapExlData[Planl.behov],SapExlData[Behov]))</f>
        <v>0</v>
      </c>
      <c r="AP20" s="18">
        <f t="shared" si="11"/>
        <v>0</v>
      </c>
    </row>
    <row r="21" spans="1:42" x14ac:dyDescent="0.3">
      <c r="A21" s="10"/>
      <c r="B21" s="10"/>
      <c r="C21" s="10"/>
      <c r="D21" s="10"/>
      <c r="E21" s="10"/>
      <c r="F21" s="10"/>
      <c r="G21" s="10"/>
      <c r="H21" s="41" t="s">
        <v>194</v>
      </c>
      <c r="I21" s="11"/>
      <c r="J21">
        <v>2</v>
      </c>
      <c r="K21" s="50" t="s">
        <v>194</v>
      </c>
      <c r="L21" s="18"/>
      <c r="M21" s="10"/>
      <c r="N21" s="10"/>
      <c r="O21" s="10"/>
      <c r="P21" s="10"/>
      <c r="Q21" s="10"/>
      <c r="R21" s="35"/>
      <c r="T21" s="11"/>
      <c r="U21" s="11"/>
      <c r="V21">
        <v>1560</v>
      </c>
      <c r="W21">
        <v>0</v>
      </c>
      <c r="Y21" s="18">
        <v>29.8</v>
      </c>
      <c r="Z21">
        <v>0</v>
      </c>
      <c r="AA21">
        <v>-46</v>
      </c>
      <c r="AB21" s="40">
        <f>DATEVALUE(SapExlData[Tilgjengelig_dato])</f>
        <v>48553</v>
      </c>
      <c r="AC21" s="23" t="str">
        <f t="shared" si="0"/>
        <v>49</v>
      </c>
      <c r="AD21" s="11">
        <f t="shared" si="1"/>
        <v>48560</v>
      </c>
      <c r="AE21" s="11">
        <f t="shared" ca="1" si="2"/>
        <v>0</v>
      </c>
      <c r="AF21" s="18">
        <f t="shared" ca="1" si="3"/>
        <v>0</v>
      </c>
      <c r="AG21" s="18">
        <f t="shared" ca="1" si="4"/>
        <v>5</v>
      </c>
      <c r="AH21" s="24">
        <f t="shared" si="5"/>
        <v>52.348993288590606</v>
      </c>
      <c r="AI21" s="24">
        <f ca="1">ABS(SUMIF(AB22:OFFSET(AB22,AG22-1,0),"&lt;"&amp;AD22,AL22:OFFSET(AL22,AG22-1,0))*IF(AD22&lt;=AE22,1,0))</f>
        <v>0</v>
      </c>
      <c r="AJ21" s="18" t="str">
        <f t="shared" si="6"/>
        <v xml:space="preserve"> </v>
      </c>
      <c r="AK21" s="18" t="str">
        <f t="shared" ca="1" si="7"/>
        <v>Future</v>
      </c>
      <c r="AL21" s="46">
        <f t="shared" si="8"/>
        <v>0</v>
      </c>
      <c r="AM21" s="18" t="str">
        <f t="shared" ca="1" si="9"/>
        <v>No</v>
      </c>
      <c r="AN21" s="18" t="str">
        <f t="shared" si="10"/>
        <v>Req/Rec</v>
      </c>
      <c r="AO21" s="18">
        <f>IF(ShowMD04Data="Planl.behov",SapExlData[kva.mottatt],IF(ShowMD04Data="Inngang",SapExlData[Planl.behov],SapExlData[Behov]))</f>
        <v>0</v>
      </c>
      <c r="AP21" s="18">
        <f t="shared" si="11"/>
        <v>0</v>
      </c>
    </row>
    <row r="22" spans="1:42" x14ac:dyDescent="0.3">
      <c r="A22" s="10"/>
      <c r="B22" s="10"/>
      <c r="C22" s="10"/>
      <c r="D22" s="10"/>
      <c r="E22" s="10"/>
      <c r="F22" s="10"/>
      <c r="G22" s="10"/>
      <c r="H22" s="41" t="s">
        <v>195</v>
      </c>
      <c r="I22" s="11"/>
      <c r="J22">
        <v>2</v>
      </c>
      <c r="K22" s="50" t="s">
        <v>195</v>
      </c>
      <c r="L22" s="18"/>
      <c r="M22" s="10"/>
      <c r="N22" s="10"/>
      <c r="O22" s="10"/>
      <c r="P22" s="10"/>
      <c r="Q22" s="10"/>
      <c r="R22" s="35"/>
      <c r="T22" s="11"/>
      <c r="U22" s="11"/>
      <c r="V22">
        <v>1514</v>
      </c>
      <c r="W22">
        <v>0</v>
      </c>
      <c r="Y22" s="18">
        <v>28.8</v>
      </c>
      <c r="Z22">
        <v>0</v>
      </c>
      <c r="AA22">
        <v>-46</v>
      </c>
      <c r="AB22" s="40">
        <f>DATEVALUE(SapExlData[Tilgjengelig_dato])</f>
        <v>48918</v>
      </c>
      <c r="AC22" s="23" t="str">
        <f t="shared" si="0"/>
        <v>49</v>
      </c>
      <c r="AD22" s="11">
        <f t="shared" si="1"/>
        <v>48925</v>
      </c>
      <c r="AE22" s="11">
        <f t="shared" ca="1" si="2"/>
        <v>0</v>
      </c>
      <c r="AF22" s="18">
        <f t="shared" ca="1" si="3"/>
        <v>0</v>
      </c>
      <c r="AG22" s="18">
        <f t="shared" ca="1" si="4"/>
        <v>4</v>
      </c>
      <c r="AH22" s="24">
        <f t="shared" si="5"/>
        <v>52.569444444444443</v>
      </c>
      <c r="AI22" s="24">
        <f ca="1">ABS(SUMIF(AB23:OFFSET(AB23,AG23-1,0),"&lt;"&amp;AD23,AL23:OFFSET(AL23,AG23-1,0))*IF(AD23&lt;=AE23,1,0))</f>
        <v>0</v>
      </c>
      <c r="AJ22" s="18" t="str">
        <f t="shared" si="6"/>
        <v xml:space="preserve"> </v>
      </c>
      <c r="AK22" s="18" t="str">
        <f t="shared" ca="1" si="7"/>
        <v>Future</v>
      </c>
      <c r="AL22" s="46">
        <f t="shared" si="8"/>
        <v>0</v>
      </c>
      <c r="AM22" s="18" t="str">
        <f t="shared" ca="1" si="9"/>
        <v>No</v>
      </c>
      <c r="AN22" s="18" t="str">
        <f t="shared" si="10"/>
        <v>Req/Rec</v>
      </c>
      <c r="AO22" s="18">
        <f>IF(ShowMD04Data="Planl.behov",SapExlData[kva.mottatt],IF(ShowMD04Data="Inngang",SapExlData[Planl.behov],SapExlData[Behov]))</f>
        <v>0</v>
      </c>
      <c r="AP22" s="18">
        <f t="shared" si="11"/>
        <v>0</v>
      </c>
    </row>
    <row r="23" spans="1:42" x14ac:dyDescent="0.3">
      <c r="A23" s="10"/>
      <c r="B23" s="10"/>
      <c r="C23" s="10"/>
      <c r="D23" s="10"/>
      <c r="E23" s="10"/>
      <c r="F23" s="10"/>
      <c r="G23" s="10"/>
      <c r="H23" s="41" t="s">
        <v>196</v>
      </c>
      <c r="I23" s="11"/>
      <c r="J23">
        <v>2</v>
      </c>
      <c r="K23" s="50" t="s">
        <v>196</v>
      </c>
      <c r="L23" s="18"/>
      <c r="M23" s="10"/>
      <c r="N23" s="10"/>
      <c r="O23" s="10"/>
      <c r="P23" s="10"/>
      <c r="Q23" s="10"/>
      <c r="R23" s="35"/>
      <c r="T23" s="11"/>
      <c r="U23" s="11"/>
      <c r="V23">
        <v>1468</v>
      </c>
      <c r="W23">
        <v>0</v>
      </c>
      <c r="Y23" s="18">
        <v>27.8</v>
      </c>
      <c r="Z23">
        <v>0</v>
      </c>
      <c r="AA23">
        <v>-46</v>
      </c>
      <c r="AB23" s="40">
        <f>DATEVALUE(SapExlData[Tilgjengelig_dato])</f>
        <v>49283</v>
      </c>
      <c r="AC23" s="23" t="str">
        <f t="shared" si="0"/>
        <v>49</v>
      </c>
      <c r="AD23" s="11">
        <f t="shared" si="1"/>
        <v>49290</v>
      </c>
      <c r="AE23" s="11">
        <f t="shared" ca="1" si="2"/>
        <v>0</v>
      </c>
      <c r="AF23" s="18">
        <f t="shared" ca="1" si="3"/>
        <v>0</v>
      </c>
      <c r="AG23" s="18">
        <f t="shared" ca="1" si="4"/>
        <v>3</v>
      </c>
      <c r="AH23" s="24">
        <f t="shared" si="5"/>
        <v>52.805755395683455</v>
      </c>
      <c r="AI23" s="24">
        <f ca="1">ABS(SUMIF(AB24:OFFSET(AB24,AG24-1,0),"&lt;"&amp;AD24,AL24:OFFSET(AL24,AG24-1,0))*IF(AD24&lt;=AE24,1,0))</f>
        <v>0</v>
      </c>
      <c r="AJ23" s="18" t="str">
        <f t="shared" si="6"/>
        <v xml:space="preserve"> </v>
      </c>
      <c r="AK23" s="18" t="str">
        <f t="shared" ca="1" si="7"/>
        <v>Future</v>
      </c>
      <c r="AL23" s="46">
        <f t="shared" si="8"/>
        <v>0</v>
      </c>
      <c r="AM23" s="18" t="str">
        <f t="shared" ca="1" si="9"/>
        <v>No</v>
      </c>
      <c r="AN23" s="18" t="str">
        <f t="shared" si="10"/>
        <v>Req/Rec</v>
      </c>
      <c r="AO23" s="18">
        <f>IF(ShowMD04Data="Planl.behov",SapExlData[kva.mottatt],IF(ShowMD04Data="Inngang",SapExlData[Planl.behov],SapExlData[Behov]))</f>
        <v>0</v>
      </c>
      <c r="AP23" s="18">
        <f t="shared" si="11"/>
        <v>0</v>
      </c>
    </row>
    <row r="24" spans="1:42" x14ac:dyDescent="0.3">
      <c r="A24" s="10"/>
      <c r="B24" s="10"/>
      <c r="C24" s="10"/>
      <c r="D24" s="10"/>
      <c r="E24" s="10"/>
      <c r="F24" s="10"/>
      <c r="G24" s="10"/>
      <c r="H24" s="41" t="s">
        <v>197</v>
      </c>
      <c r="I24" s="11"/>
      <c r="J24">
        <v>2</v>
      </c>
      <c r="K24" s="50" t="s">
        <v>197</v>
      </c>
      <c r="L24" s="18"/>
      <c r="M24" s="10"/>
      <c r="N24" s="10"/>
      <c r="O24" s="10"/>
      <c r="P24" s="10"/>
      <c r="Q24" s="10"/>
      <c r="R24" s="35"/>
      <c r="T24" s="11"/>
      <c r="U24" s="11"/>
      <c r="V24">
        <v>1422</v>
      </c>
      <c r="W24">
        <v>0</v>
      </c>
      <c r="Y24" s="18">
        <v>26.8</v>
      </c>
      <c r="Z24">
        <v>0</v>
      </c>
      <c r="AA24">
        <v>-46</v>
      </c>
      <c r="AB24" s="40">
        <f>DATEVALUE(SapExlData[Tilgjengelig_dato])</f>
        <v>49648</v>
      </c>
      <c r="AC24" s="23" t="str">
        <f t="shared" si="0"/>
        <v>49</v>
      </c>
      <c r="AD24" s="11">
        <f t="shared" si="1"/>
        <v>49655</v>
      </c>
      <c r="AE24" s="11">
        <f t="shared" ca="1" si="2"/>
        <v>0</v>
      </c>
      <c r="AF24" s="18">
        <f t="shared" ca="1" si="3"/>
        <v>0</v>
      </c>
      <c r="AG24" s="18">
        <f t="shared" ca="1" si="4"/>
        <v>2</v>
      </c>
      <c r="AH24" s="24">
        <f t="shared" si="5"/>
        <v>53.059701492537314</v>
      </c>
      <c r="AI24" s="24">
        <f ca="1">ABS(SUMIF(AB25:OFFSET(AB25,AG25-1,0),"&lt;"&amp;AD25,AL25:OFFSET(AL25,AG25-1,0))*IF(AD25&lt;=AE25,1,0))</f>
        <v>0</v>
      </c>
      <c r="AJ24" s="18" t="str">
        <f t="shared" si="6"/>
        <v xml:space="preserve"> </v>
      </c>
      <c r="AK24" s="18" t="str">
        <f t="shared" ca="1" si="7"/>
        <v>Future</v>
      </c>
      <c r="AL24" s="46">
        <f t="shared" si="8"/>
        <v>0</v>
      </c>
      <c r="AM24" s="18" t="str">
        <f t="shared" ca="1" si="9"/>
        <v>No</v>
      </c>
      <c r="AN24" s="18" t="str">
        <f t="shared" si="10"/>
        <v>Req/Rec</v>
      </c>
      <c r="AO24" s="18">
        <f>IF(ShowMD04Data="Planl.behov",SapExlData[kva.mottatt],IF(ShowMD04Data="Inngang",SapExlData[Planl.behov],SapExlData[Behov]))</f>
        <v>0</v>
      </c>
      <c r="AP24" s="18">
        <f t="shared" si="11"/>
        <v>0</v>
      </c>
    </row>
    <row r="25" spans="1:42" x14ac:dyDescent="0.3">
      <c r="A25" s="10"/>
      <c r="B25" s="10"/>
      <c r="C25" s="10"/>
      <c r="D25" s="10"/>
      <c r="E25" s="10"/>
      <c r="F25" s="10"/>
      <c r="G25" s="10"/>
      <c r="H25" s="41" t="s">
        <v>198</v>
      </c>
      <c r="I25" s="11"/>
      <c r="J25">
        <v>2</v>
      </c>
      <c r="K25" s="50" t="s">
        <v>198</v>
      </c>
      <c r="L25" s="18"/>
      <c r="M25" s="10"/>
      <c r="N25" s="10"/>
      <c r="O25" s="10"/>
      <c r="P25" s="10"/>
      <c r="Q25" s="10"/>
      <c r="R25" s="35"/>
      <c r="T25" s="11"/>
      <c r="U25" s="11"/>
      <c r="V25">
        <v>1376</v>
      </c>
      <c r="W25">
        <v>0</v>
      </c>
      <c r="Y25" s="18">
        <v>25.8</v>
      </c>
      <c r="Z25">
        <v>0</v>
      </c>
      <c r="AA25">
        <v>-46</v>
      </c>
      <c r="AB25" s="40">
        <f>DATEVALUE(SapExlData[Tilgjengelig_dato])</f>
        <v>50014</v>
      </c>
      <c r="AC25" s="23" t="str">
        <f t="shared" si="0"/>
        <v>49</v>
      </c>
      <c r="AD25" s="11">
        <f t="shared" si="1"/>
        <v>50021</v>
      </c>
      <c r="AE25" s="11">
        <f t="shared" ca="1" si="2"/>
        <v>0</v>
      </c>
      <c r="AF25" s="18">
        <f t="shared" ca="1" si="3"/>
        <v>0</v>
      </c>
      <c r="AG25" s="18">
        <f t="shared" ca="1" si="4"/>
        <v>1</v>
      </c>
      <c r="AH25" s="24">
        <f t="shared" si="5"/>
        <v>53.333333333333329</v>
      </c>
      <c r="AI25" s="24">
        <f ca="1">ABS(SUMIF(AB26:OFFSET(AB26,AG26-1,0),"&lt;"&amp;AD26,AL26:OFFSET(AL26,AG26-1,0))*IF(AD26&lt;=AE26,1,0))</f>
        <v>0</v>
      </c>
      <c r="AJ25" s="18" t="str">
        <f t="shared" si="6"/>
        <v xml:space="preserve"> </v>
      </c>
      <c r="AK25" s="18" t="str">
        <f t="shared" ca="1" si="7"/>
        <v>Future</v>
      </c>
      <c r="AL25" s="46">
        <f t="shared" si="8"/>
        <v>0</v>
      </c>
      <c r="AM25" s="18" t="str">
        <f t="shared" ca="1" si="9"/>
        <v>No</v>
      </c>
      <c r="AN25" s="18" t="str">
        <f t="shared" si="10"/>
        <v>Req/Rec</v>
      </c>
      <c r="AO25" s="18">
        <f>IF(ShowMD04Data="Planl.behov",SapExlData[kva.mottatt],IF(ShowMD04Data="Inngang",SapExlData[Planl.behov],SapExlData[Behov]))</f>
        <v>0</v>
      </c>
      <c r="AP25" s="18">
        <f t="shared" si="11"/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34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106.77734375" bestFit="1" customWidth="1"/>
  </cols>
  <sheetData>
    <row r="1" spans="1:2" x14ac:dyDescent="0.3">
      <c r="A1" s="6" t="s">
        <v>20</v>
      </c>
      <c r="B1" s="6" t="s">
        <v>9</v>
      </c>
    </row>
    <row r="2" spans="1:2" x14ac:dyDescent="0.3">
      <c r="A2" s="26" t="s">
        <v>96</v>
      </c>
      <c r="B2" s="26" t="s">
        <v>120</v>
      </c>
    </row>
    <row r="3" spans="1:2" x14ac:dyDescent="0.3">
      <c r="A3" s="26" t="s">
        <v>97</v>
      </c>
      <c r="B3" s="26" t="s">
        <v>120</v>
      </c>
    </row>
    <row r="4" spans="1:2" x14ac:dyDescent="0.3">
      <c r="A4" s="26" t="s">
        <v>98</v>
      </c>
      <c r="B4" s="26" t="s">
        <v>121</v>
      </c>
    </row>
    <row r="5" spans="1:2" x14ac:dyDescent="0.3">
      <c r="A5" s="26" t="s">
        <v>99</v>
      </c>
      <c r="B5" s="26" t="s">
        <v>122</v>
      </c>
    </row>
    <row r="6" spans="1:2" x14ac:dyDescent="0.3">
      <c r="A6" s="26" t="s">
        <v>100</v>
      </c>
      <c r="B6" s="26" t="s">
        <v>123</v>
      </c>
    </row>
    <row r="7" spans="1:2" x14ac:dyDescent="0.3">
      <c r="A7" s="26" t="s">
        <v>101</v>
      </c>
      <c r="B7" s="26" t="s">
        <v>124</v>
      </c>
    </row>
    <row r="8" spans="1:2" x14ac:dyDescent="0.3">
      <c r="A8" s="26" t="s">
        <v>102</v>
      </c>
      <c r="B8" s="26" t="s">
        <v>125</v>
      </c>
    </row>
    <row r="9" spans="1:2" x14ac:dyDescent="0.3">
      <c r="A9" s="26" t="s">
        <v>103</v>
      </c>
      <c r="B9" s="26" t="s">
        <v>126</v>
      </c>
    </row>
    <row r="10" spans="1:2" x14ac:dyDescent="0.3">
      <c r="A10" s="26" t="s">
        <v>3</v>
      </c>
      <c r="B10" s="26" t="s">
        <v>127</v>
      </c>
    </row>
    <row r="11" spans="1:2" x14ac:dyDescent="0.3">
      <c r="A11" s="26" t="s">
        <v>104</v>
      </c>
      <c r="B11" s="26" t="s">
        <v>120</v>
      </c>
    </row>
    <row r="12" spans="1:2" x14ac:dyDescent="0.3">
      <c r="A12" s="26" t="s">
        <v>128</v>
      </c>
      <c r="B12" s="26" t="s">
        <v>128</v>
      </c>
    </row>
    <row r="13" spans="1:2" x14ac:dyDescent="0.3">
      <c r="A13" s="26" t="s">
        <v>129</v>
      </c>
      <c r="B13" s="26" t="s">
        <v>130</v>
      </c>
    </row>
    <row r="14" spans="1:2" x14ac:dyDescent="0.3">
      <c r="A14" s="26" t="s">
        <v>114</v>
      </c>
      <c r="B14" s="26" t="s">
        <v>131</v>
      </c>
    </row>
    <row r="15" spans="1:2" x14ac:dyDescent="0.3">
      <c r="A15" s="26" t="s">
        <v>132</v>
      </c>
      <c r="B15" s="26" t="s">
        <v>133</v>
      </c>
    </row>
    <row r="16" spans="1:2" x14ac:dyDescent="0.3">
      <c r="A16" s="26" t="s">
        <v>134</v>
      </c>
      <c r="B16" s="26" t="s">
        <v>135</v>
      </c>
    </row>
    <row r="17" spans="1:2" x14ac:dyDescent="0.3">
      <c r="A17" s="26" t="s">
        <v>0</v>
      </c>
      <c r="B17" s="26" t="s">
        <v>136</v>
      </c>
    </row>
    <row r="18" spans="1:2" x14ac:dyDescent="0.3">
      <c r="A18" s="26" t="s">
        <v>137</v>
      </c>
      <c r="B18" s="26" t="s">
        <v>138</v>
      </c>
    </row>
    <row r="19" spans="1:2" x14ac:dyDescent="0.3">
      <c r="A19" s="26" t="s">
        <v>111</v>
      </c>
      <c r="B19" s="26" t="s">
        <v>120</v>
      </c>
    </row>
    <row r="20" spans="1:2" x14ac:dyDescent="0.3">
      <c r="A20" s="26" t="s">
        <v>139</v>
      </c>
      <c r="B20" s="26" t="s">
        <v>140</v>
      </c>
    </row>
    <row r="21" spans="1:2" x14ac:dyDescent="0.3">
      <c r="A21" s="26" t="s">
        <v>141</v>
      </c>
      <c r="B21" s="26" t="s">
        <v>142</v>
      </c>
    </row>
    <row r="22" spans="1:2" x14ac:dyDescent="0.3">
      <c r="A22" s="26" t="s">
        <v>107</v>
      </c>
      <c r="B22" s="26" t="s">
        <v>143</v>
      </c>
    </row>
    <row r="23" spans="1:2" x14ac:dyDescent="0.3">
      <c r="A23" s="26" t="s">
        <v>106</v>
      </c>
      <c r="B23" s="26" t="s">
        <v>144</v>
      </c>
    </row>
    <row r="24" spans="1:2" x14ac:dyDescent="0.3">
      <c r="A24" s="26" t="s">
        <v>105</v>
      </c>
      <c r="B24" s="26" t="s">
        <v>120</v>
      </c>
    </row>
    <row r="25" spans="1:2" x14ac:dyDescent="0.3">
      <c r="A25" s="26" t="s">
        <v>108</v>
      </c>
      <c r="B25" s="26" t="s">
        <v>120</v>
      </c>
    </row>
    <row r="26" spans="1:2" x14ac:dyDescent="0.3">
      <c r="A26" s="26" t="s">
        <v>109</v>
      </c>
      <c r="B26" s="26" t="s">
        <v>120</v>
      </c>
    </row>
    <row r="27" spans="1:2" x14ac:dyDescent="0.3">
      <c r="A27" s="26" t="s">
        <v>111</v>
      </c>
      <c r="B27" s="26" t="s">
        <v>120</v>
      </c>
    </row>
    <row r="28" spans="1:2" x14ac:dyDescent="0.3">
      <c r="A28" s="26" t="s">
        <v>110</v>
      </c>
      <c r="B28" s="26" t="s">
        <v>120</v>
      </c>
    </row>
    <row r="29" spans="1:2" x14ac:dyDescent="0.3">
      <c r="A29" s="26" t="s">
        <v>112</v>
      </c>
      <c r="B29" s="26" t="s">
        <v>120</v>
      </c>
    </row>
    <row r="30" spans="1:2" x14ac:dyDescent="0.3">
      <c r="A30" s="26" t="s">
        <v>113</v>
      </c>
      <c r="B30" s="26" t="s">
        <v>145</v>
      </c>
    </row>
    <row r="31" spans="1:2" x14ac:dyDescent="0.3">
      <c r="A31" s="26" t="s">
        <v>117</v>
      </c>
      <c r="B31" s="26" t="s">
        <v>146</v>
      </c>
    </row>
    <row r="32" spans="1:2" x14ac:dyDescent="0.3">
      <c r="A32" s="26" t="s">
        <v>115</v>
      </c>
      <c r="B32" s="26" t="s">
        <v>147</v>
      </c>
    </row>
    <row r="33" spans="1:2" x14ac:dyDescent="0.3">
      <c r="A33" s="26" t="s">
        <v>148</v>
      </c>
      <c r="B33" s="26" t="s">
        <v>149</v>
      </c>
    </row>
    <row r="34" spans="1:2" x14ac:dyDescent="0.3">
      <c r="A34" s="26" t="s">
        <v>116</v>
      </c>
      <c r="B34" s="26" t="s">
        <v>150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63</v>
      </c>
      <c r="B1" t="s">
        <v>2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  <c r="Z1" t="s">
        <v>87</v>
      </c>
      <c r="AA1" t="s">
        <v>88</v>
      </c>
      <c r="AB1" t="s">
        <v>89</v>
      </c>
      <c r="AC1" t="s">
        <v>90</v>
      </c>
      <c r="AD1" t="s">
        <v>91</v>
      </c>
      <c r="AE1" t="s">
        <v>92</v>
      </c>
      <c r="AF1" t="s">
        <v>93</v>
      </c>
      <c r="AG1" t="s">
        <v>94</v>
      </c>
    </row>
    <row r="2" spans="1:33" x14ac:dyDescent="0.3">
      <c r="A2" s="10"/>
      <c r="C2" s="10"/>
      <c r="D2" s="10"/>
      <c r="E2" s="10"/>
      <c r="F2" s="10"/>
      <c r="G2" s="10"/>
      <c r="H2" s="10"/>
      <c r="I2" s="10"/>
      <c r="L2" s="10"/>
      <c r="M2" s="10"/>
      <c r="N2" s="10"/>
      <c r="O2" s="10"/>
      <c r="P2" s="10"/>
      <c r="Q2" s="10"/>
      <c r="R2" s="10"/>
      <c r="S2" s="10"/>
      <c r="U2" s="10"/>
      <c r="V2" s="10"/>
      <c r="W2" s="10"/>
      <c r="X2" s="10"/>
      <c r="AA2" s="10"/>
      <c r="AE2" s="10"/>
      <c r="AF2" s="10"/>
    </row>
    <row r="3" spans="1:33" x14ac:dyDescent="0.3">
      <c r="D3" s="10"/>
      <c r="E3" s="10"/>
      <c r="G3" s="10"/>
      <c r="H3" s="10"/>
      <c r="L3" s="10"/>
      <c r="M3" s="10"/>
      <c r="N3" s="10"/>
      <c r="O3" s="10"/>
      <c r="Q3" s="10"/>
      <c r="R3" s="10"/>
      <c r="S3" s="10"/>
      <c r="U3" s="10"/>
    </row>
    <row r="4" spans="1:33" x14ac:dyDescent="0.3">
      <c r="D4" s="10"/>
      <c r="E4" s="10"/>
      <c r="G4" s="10"/>
      <c r="H4" s="10"/>
      <c r="L4" s="10"/>
      <c r="M4" s="10"/>
      <c r="N4" s="10"/>
      <c r="O4" s="10"/>
      <c r="Q4" s="10"/>
      <c r="R4" s="10"/>
      <c r="S4" s="10"/>
      <c r="U4" s="10"/>
    </row>
    <row r="5" spans="1:33" x14ac:dyDescent="0.3">
      <c r="D5" s="10"/>
      <c r="E5" s="10"/>
      <c r="G5" s="10"/>
      <c r="H5" s="10"/>
      <c r="L5" s="10"/>
      <c r="M5" s="10"/>
      <c r="N5" s="10"/>
      <c r="O5" s="10"/>
      <c r="Q5" s="10"/>
      <c r="R5" s="10"/>
      <c r="S5" s="10"/>
      <c r="U5" s="10"/>
    </row>
    <row r="6" spans="1:33" x14ac:dyDescent="0.3">
      <c r="D6" s="10"/>
      <c r="E6" s="10"/>
      <c r="G6" s="10"/>
      <c r="H6" s="10"/>
      <c r="L6" s="10"/>
      <c r="M6" s="10"/>
      <c r="N6" s="10"/>
      <c r="O6" s="10"/>
      <c r="Q6" s="10"/>
      <c r="R6" s="10"/>
      <c r="S6" s="10"/>
      <c r="U6" s="10"/>
    </row>
    <row r="7" spans="1:33" x14ac:dyDescent="0.3">
      <c r="D7" s="10"/>
      <c r="E7" s="10"/>
      <c r="G7" s="10"/>
      <c r="H7" s="10"/>
      <c r="L7" s="10"/>
      <c r="M7" s="10"/>
      <c r="N7" s="10"/>
      <c r="O7" s="10"/>
      <c r="Q7" s="10"/>
      <c r="R7" s="10"/>
      <c r="S7" s="10"/>
      <c r="U7" s="10"/>
    </row>
    <row r="8" spans="1:33" x14ac:dyDescent="0.3">
      <c r="D8" s="10"/>
      <c r="E8" s="10"/>
      <c r="G8" s="10"/>
      <c r="H8" s="10"/>
      <c r="L8" s="10"/>
      <c r="M8" s="10"/>
      <c r="N8" s="10"/>
      <c r="O8" s="10"/>
      <c r="Q8" s="10"/>
      <c r="R8" s="10"/>
      <c r="S8" s="10"/>
      <c r="U8" s="10"/>
    </row>
    <row r="9" spans="1:33" x14ac:dyDescent="0.3">
      <c r="D9" s="10"/>
      <c r="E9" s="10"/>
      <c r="G9" s="10"/>
      <c r="H9" s="10"/>
      <c r="L9" s="10"/>
      <c r="M9" s="10"/>
      <c r="N9" s="10"/>
      <c r="O9" s="10"/>
      <c r="Q9" s="10"/>
      <c r="R9" s="10"/>
      <c r="S9" s="10"/>
      <c r="U9" s="10"/>
    </row>
    <row r="10" spans="1:33" x14ac:dyDescent="0.3">
      <c r="D10" s="10"/>
      <c r="E10" s="10"/>
      <c r="G10" s="10"/>
      <c r="H10" s="10"/>
      <c r="L10" s="10"/>
      <c r="M10" s="10"/>
      <c r="N10" s="10"/>
      <c r="O10" s="10"/>
      <c r="Q10" s="10"/>
      <c r="R10" s="10"/>
      <c r="S10" s="10"/>
      <c r="U10" s="10"/>
    </row>
    <row r="11" spans="1:33" x14ac:dyDescent="0.3">
      <c r="D11" s="10"/>
      <c r="E11" s="10"/>
      <c r="G11" s="10"/>
      <c r="H11" s="10"/>
      <c r="L11" s="10"/>
      <c r="M11" s="10"/>
      <c r="N11" s="10"/>
      <c r="O11" s="10"/>
      <c r="Q11" s="10"/>
      <c r="R11" s="10"/>
      <c r="S11" s="10"/>
      <c r="U11" s="10"/>
    </row>
    <row r="12" spans="1:33" x14ac:dyDescent="0.3">
      <c r="D12" s="10"/>
      <c r="E12" s="10"/>
      <c r="G12" s="10"/>
      <c r="H12" s="10"/>
      <c r="L12" s="10"/>
      <c r="M12" s="10"/>
      <c r="N12" s="10"/>
      <c r="O12" s="10"/>
      <c r="Q12" s="10"/>
      <c r="R12" s="10"/>
      <c r="S12" s="10"/>
      <c r="U12" s="10"/>
    </row>
    <row r="13" spans="1:33" x14ac:dyDescent="0.3">
      <c r="D13" s="10"/>
      <c r="E13" s="10"/>
      <c r="G13" s="10"/>
      <c r="H13" s="10"/>
      <c r="L13" s="10"/>
      <c r="M13" s="10"/>
      <c r="N13" s="10"/>
      <c r="O13" s="10"/>
      <c r="Q13" s="10"/>
      <c r="R13" s="10"/>
      <c r="S13" s="10"/>
      <c r="U13" s="10"/>
    </row>
    <row r="14" spans="1:33" x14ac:dyDescent="0.3">
      <c r="D14" s="10"/>
      <c r="E14" s="10"/>
      <c r="G14" s="10"/>
      <c r="H14" s="10"/>
      <c r="L14" s="10"/>
      <c r="M14" s="10"/>
      <c r="N14" s="10"/>
      <c r="O14" s="10"/>
      <c r="Q14" s="10"/>
      <c r="R14" s="10"/>
      <c r="S14" s="10"/>
      <c r="U14" s="10"/>
    </row>
    <row r="15" spans="1:33" x14ac:dyDescent="0.3">
      <c r="D15" s="10"/>
      <c r="E15" s="10"/>
      <c r="G15" s="10"/>
      <c r="H15" s="10"/>
      <c r="L15" s="10"/>
      <c r="M15" s="10"/>
      <c r="N15" s="10"/>
      <c r="O15" s="10"/>
      <c r="Q15" s="10"/>
      <c r="R15" s="10"/>
      <c r="S15" s="10"/>
      <c r="U15" s="10"/>
    </row>
    <row r="16" spans="1:33" x14ac:dyDescent="0.3">
      <c r="D16" s="10"/>
      <c r="E16" s="10"/>
      <c r="G16" s="10"/>
      <c r="H16" s="10"/>
      <c r="L16" s="10"/>
      <c r="M16" s="10"/>
      <c r="N16" s="10"/>
      <c r="O16" s="10"/>
      <c r="Q16" s="10"/>
      <c r="R16" s="10"/>
      <c r="S16" s="10"/>
      <c r="U16" s="10"/>
    </row>
    <row r="17" spans="4:21" x14ac:dyDescent="0.3">
      <c r="D17" s="10"/>
      <c r="E17" s="10"/>
      <c r="G17" s="10"/>
      <c r="H17" s="10"/>
      <c r="L17" s="10"/>
      <c r="M17" s="10"/>
      <c r="N17" s="10"/>
      <c r="O17" s="10"/>
      <c r="Q17" s="10"/>
      <c r="R17" s="10"/>
      <c r="S17" s="10"/>
      <c r="U17" s="10"/>
    </row>
    <row r="18" spans="4:21" x14ac:dyDescent="0.3">
      <c r="D18" s="10"/>
      <c r="E18" s="10"/>
      <c r="G18" s="10"/>
      <c r="H18" s="10"/>
      <c r="L18" s="10"/>
      <c r="M18" s="10"/>
      <c r="N18" s="10"/>
      <c r="O18" s="10"/>
      <c r="Q18" s="10"/>
      <c r="R18" s="10"/>
      <c r="S18" s="10"/>
      <c r="U18" s="10"/>
    </row>
    <row r="19" spans="4:21" x14ac:dyDescent="0.3">
      <c r="D19" s="10"/>
      <c r="E19" s="10"/>
      <c r="G19" s="10"/>
      <c r="H19" s="10"/>
      <c r="L19" s="10"/>
      <c r="M19" s="10"/>
      <c r="N19" s="10"/>
      <c r="O19" s="10"/>
      <c r="Q19" s="10"/>
      <c r="R19" s="10"/>
      <c r="S19" s="10"/>
      <c r="U19" s="10"/>
    </row>
    <row r="20" spans="4:21" x14ac:dyDescent="0.3">
      <c r="D20" s="10"/>
      <c r="E20" s="10"/>
      <c r="G20" s="10"/>
      <c r="H20" s="10"/>
      <c r="L20" s="10"/>
      <c r="M20" s="10"/>
      <c r="N20" s="10"/>
      <c r="O20" s="10"/>
      <c r="Q20" s="10"/>
      <c r="R20" s="10"/>
      <c r="S20" s="10"/>
      <c r="U20" s="10"/>
    </row>
    <row r="21" spans="4:21" x14ac:dyDescent="0.3">
      <c r="D21" s="10"/>
      <c r="E21" s="10"/>
      <c r="G21" s="10"/>
      <c r="H21" s="10"/>
      <c r="L21" s="10"/>
      <c r="M21" s="10"/>
      <c r="N21" s="10"/>
      <c r="O21" s="10"/>
      <c r="Q21" s="10"/>
      <c r="R21" s="10"/>
      <c r="S21" s="10"/>
      <c r="U21" s="10"/>
    </row>
    <row r="22" spans="4:21" x14ac:dyDescent="0.3">
      <c r="D22" s="10"/>
      <c r="E22" s="10"/>
      <c r="G22" s="10"/>
      <c r="H22" s="10"/>
      <c r="L22" s="10"/>
      <c r="M22" s="10"/>
      <c r="N22" s="10"/>
      <c r="O22" s="10"/>
      <c r="Q22" s="10"/>
      <c r="R22" s="10"/>
      <c r="S22" s="10"/>
      <c r="U22" s="10"/>
    </row>
    <row r="23" spans="4:21" x14ac:dyDescent="0.3">
      <c r="D23" s="10"/>
      <c r="E23" s="10"/>
      <c r="G23" s="10"/>
      <c r="H23" s="10"/>
      <c r="L23" s="10"/>
      <c r="M23" s="10"/>
      <c r="N23" s="10"/>
      <c r="O23" s="10"/>
      <c r="Q23" s="10"/>
      <c r="R23" s="10"/>
      <c r="S23" s="10"/>
      <c r="U23" s="10"/>
    </row>
    <row r="24" spans="4:21" x14ac:dyDescent="0.3">
      <c r="D24" s="10"/>
      <c r="E24" s="10"/>
      <c r="G24" s="10"/>
      <c r="H24" s="10"/>
      <c r="L24" s="10"/>
      <c r="M24" s="10"/>
      <c r="N24" s="10"/>
      <c r="O24" s="10"/>
      <c r="Q24" s="10"/>
      <c r="R24" s="10"/>
      <c r="S24" s="10"/>
      <c r="U24" s="10"/>
    </row>
    <row r="25" spans="4:21" x14ac:dyDescent="0.3">
      <c r="D25" s="10"/>
      <c r="E25" s="10"/>
      <c r="G25" s="10"/>
      <c r="H25" s="10"/>
      <c r="L25" s="10"/>
      <c r="M25" s="10"/>
      <c r="N25" s="10"/>
      <c r="O25" s="10"/>
      <c r="Q25" s="10"/>
      <c r="R25" s="10"/>
      <c r="S25" s="10"/>
      <c r="U25" s="10"/>
    </row>
    <row r="26" spans="4:21" x14ac:dyDescent="0.3">
      <c r="D26" s="10"/>
      <c r="E26" s="10"/>
      <c r="G26" s="10"/>
      <c r="H26" s="10"/>
      <c r="L26" s="10"/>
      <c r="M26" s="10"/>
      <c r="N26" s="10"/>
      <c r="O26" s="10"/>
      <c r="Q26" s="10"/>
      <c r="R26" s="10"/>
      <c r="S26" s="10"/>
      <c r="U26" s="10"/>
    </row>
    <row r="27" spans="4:21" x14ac:dyDescent="0.3">
      <c r="D27" s="10"/>
      <c r="E27" s="10"/>
      <c r="G27" s="10"/>
      <c r="H27" s="10"/>
      <c r="L27" s="10"/>
      <c r="M27" s="10"/>
      <c r="N27" s="10"/>
      <c r="O27" s="10"/>
      <c r="Q27" s="10"/>
      <c r="R27" s="10"/>
      <c r="S27" s="10"/>
      <c r="U27" s="10"/>
    </row>
    <row r="28" spans="4:21" x14ac:dyDescent="0.3">
      <c r="D28" s="10"/>
      <c r="E28" s="10"/>
      <c r="G28" s="10"/>
      <c r="H28" s="10"/>
      <c r="L28" s="10"/>
      <c r="M28" s="10"/>
      <c r="N28" s="10"/>
      <c r="O28" s="10"/>
      <c r="Q28" s="10"/>
      <c r="R28" s="10"/>
      <c r="S28" s="10"/>
      <c r="U28" s="10"/>
    </row>
    <row r="29" spans="4:21" x14ac:dyDescent="0.3">
      <c r="D29" s="10"/>
      <c r="E29" s="10"/>
      <c r="G29" s="10"/>
      <c r="H29" s="10"/>
      <c r="L29" s="10"/>
      <c r="M29" s="10"/>
      <c r="N29" s="10"/>
      <c r="O29" s="10"/>
      <c r="Q29" s="10"/>
      <c r="R29" s="10"/>
      <c r="S29" s="10"/>
      <c r="U29" s="10"/>
    </row>
    <row r="30" spans="4:21" x14ac:dyDescent="0.3">
      <c r="D30" s="10"/>
      <c r="E30" s="10"/>
      <c r="G30" s="10"/>
      <c r="H30" s="10"/>
      <c r="L30" s="10"/>
      <c r="M30" s="10"/>
      <c r="N30" s="10"/>
      <c r="O30" s="10"/>
      <c r="Q30" s="10"/>
      <c r="R30" s="10"/>
      <c r="S30" s="10"/>
      <c r="U30" s="10"/>
    </row>
    <row r="31" spans="4:21" x14ac:dyDescent="0.3">
      <c r="D31" s="10"/>
      <c r="E31" s="10"/>
      <c r="G31" s="10"/>
      <c r="H31" s="10"/>
      <c r="L31" s="10"/>
      <c r="M31" s="10"/>
      <c r="N31" s="10"/>
      <c r="O31" s="10"/>
      <c r="Q31" s="10"/>
      <c r="R31" s="10"/>
      <c r="S31" s="10"/>
      <c r="U31" s="10"/>
    </row>
    <row r="32" spans="4:21" x14ac:dyDescent="0.3">
      <c r="D32" s="10"/>
      <c r="E32" s="10"/>
      <c r="G32" s="10"/>
      <c r="H32" s="10"/>
      <c r="L32" s="10"/>
      <c r="M32" s="10"/>
      <c r="N32" s="10"/>
      <c r="O32" s="10"/>
      <c r="Q32" s="10"/>
      <c r="R32" s="10"/>
      <c r="S32" s="10"/>
      <c r="U32" s="10"/>
    </row>
    <row r="33" spans="4:21" x14ac:dyDescent="0.3">
      <c r="D33" s="10"/>
      <c r="E33" s="10"/>
      <c r="G33" s="10"/>
      <c r="H33" s="10"/>
      <c r="L33" s="10"/>
      <c r="M33" s="10"/>
      <c r="N33" s="10"/>
      <c r="O33" s="10"/>
      <c r="Q33" s="10"/>
      <c r="R33" s="10"/>
      <c r="S33" s="10"/>
      <c r="U33" s="10"/>
    </row>
    <row r="34" spans="4:21" x14ac:dyDescent="0.3">
      <c r="D34" s="10"/>
      <c r="E34" s="10"/>
      <c r="G34" s="10"/>
      <c r="H34" s="10"/>
      <c r="L34" s="10"/>
      <c r="M34" s="10"/>
      <c r="N34" s="10"/>
      <c r="O34" s="10"/>
      <c r="Q34" s="10"/>
      <c r="R34" s="10"/>
      <c r="S34" s="10"/>
      <c r="U34" s="10"/>
    </row>
    <row r="35" spans="4:21" x14ac:dyDescent="0.3">
      <c r="D35" s="10"/>
      <c r="E35" s="10"/>
      <c r="G35" s="10"/>
      <c r="H35" s="10"/>
      <c r="L35" s="10"/>
      <c r="M35" s="10"/>
      <c r="N35" s="10"/>
      <c r="O35" s="10"/>
      <c r="Q35" s="10"/>
      <c r="R35" s="10"/>
      <c r="S35" s="10"/>
      <c r="U35" s="10"/>
    </row>
    <row r="36" spans="4:21" x14ac:dyDescent="0.3">
      <c r="D36" s="10"/>
      <c r="E36" s="10"/>
      <c r="G36" s="10"/>
      <c r="H36" s="10"/>
      <c r="L36" s="10"/>
      <c r="M36" s="10"/>
      <c r="N36" s="10"/>
      <c r="O36" s="10"/>
      <c r="Q36" s="10"/>
      <c r="R36" s="10"/>
      <c r="S36" s="10"/>
      <c r="U36" s="10"/>
    </row>
    <row r="37" spans="4:21" x14ac:dyDescent="0.3">
      <c r="D37" s="10"/>
      <c r="E37" s="10"/>
      <c r="G37" s="10"/>
      <c r="H37" s="10"/>
      <c r="L37" s="10"/>
      <c r="M37" s="10"/>
      <c r="N37" s="10"/>
      <c r="O37" s="10"/>
      <c r="Q37" s="10"/>
      <c r="R37" s="10"/>
      <c r="S37" s="10"/>
      <c r="U37" s="10"/>
    </row>
    <row r="38" spans="4:21" x14ac:dyDescent="0.3">
      <c r="D38" s="10"/>
      <c r="E38" s="10"/>
      <c r="G38" s="10"/>
      <c r="H38" s="10"/>
      <c r="L38" s="10"/>
      <c r="M38" s="10"/>
      <c r="N38" s="10"/>
      <c r="O38" s="10"/>
      <c r="Q38" s="10"/>
      <c r="R38" s="10"/>
      <c r="S38" s="10"/>
      <c r="U38" s="10"/>
    </row>
    <row r="39" spans="4:21" x14ac:dyDescent="0.3">
      <c r="D39" s="10"/>
      <c r="E39" s="10"/>
      <c r="G39" s="10"/>
      <c r="H39" s="10"/>
      <c r="L39" s="10"/>
      <c r="M39" s="10"/>
      <c r="N39" s="10"/>
      <c r="O39" s="10"/>
      <c r="Q39" s="10"/>
      <c r="R39" s="10"/>
      <c r="S39" s="10"/>
      <c r="U39" s="10"/>
    </row>
    <row r="40" spans="4:21" x14ac:dyDescent="0.3">
      <c r="D40" s="10"/>
      <c r="E40" s="10"/>
      <c r="G40" s="10"/>
      <c r="H40" s="10"/>
      <c r="L40" s="10"/>
      <c r="M40" s="10"/>
      <c r="N40" s="10"/>
      <c r="O40" s="10"/>
      <c r="Q40" s="10"/>
      <c r="R40" s="10"/>
      <c r="S40" s="10"/>
      <c r="U40" s="10"/>
    </row>
    <row r="41" spans="4:21" x14ac:dyDescent="0.3">
      <c r="D41" s="10"/>
      <c r="E41" s="10"/>
      <c r="G41" s="10"/>
      <c r="H41" s="10"/>
      <c r="L41" s="10"/>
      <c r="M41" s="10"/>
      <c r="N41" s="10"/>
      <c r="O41" s="10"/>
      <c r="Q41" s="10"/>
      <c r="R41" s="10"/>
      <c r="S41" s="10"/>
      <c r="U41" s="10"/>
    </row>
    <row r="42" spans="4:21" x14ac:dyDescent="0.3">
      <c r="D42" s="10"/>
      <c r="E42" s="10"/>
      <c r="G42" s="10"/>
      <c r="H42" s="10"/>
      <c r="L42" s="10"/>
      <c r="M42" s="10"/>
      <c r="N42" s="10"/>
      <c r="O42" s="10"/>
      <c r="Q42" s="10"/>
      <c r="R42" s="10"/>
      <c r="S42" s="10"/>
      <c r="U42" s="10"/>
    </row>
    <row r="43" spans="4:21" x14ac:dyDescent="0.3">
      <c r="D43" s="10"/>
      <c r="E43" s="10"/>
      <c r="G43" s="10"/>
      <c r="H43" s="10"/>
      <c r="L43" s="10"/>
      <c r="M43" s="10"/>
      <c r="N43" s="10"/>
      <c r="O43" s="10"/>
      <c r="Q43" s="10"/>
      <c r="R43" s="10"/>
      <c r="S43" s="10"/>
      <c r="U43" s="10"/>
    </row>
    <row r="44" spans="4:21" x14ac:dyDescent="0.3">
      <c r="D44" s="10"/>
      <c r="E44" s="10"/>
      <c r="G44" s="10"/>
      <c r="H44" s="10"/>
      <c r="L44" s="10"/>
      <c r="M44" s="10"/>
      <c r="N44" s="10"/>
      <c r="O44" s="10"/>
      <c r="Q44" s="10"/>
      <c r="R44" s="10"/>
      <c r="S44" s="10"/>
      <c r="U44" s="10"/>
    </row>
    <row r="45" spans="4:21" x14ac:dyDescent="0.3">
      <c r="D45" s="10"/>
      <c r="E45" s="10"/>
      <c r="G45" s="10"/>
      <c r="H45" s="10"/>
      <c r="L45" s="10"/>
      <c r="M45" s="10"/>
      <c r="N45" s="10"/>
      <c r="O45" s="10"/>
      <c r="Q45" s="10"/>
      <c r="R45" s="10"/>
      <c r="S45" s="10"/>
      <c r="U45" s="10"/>
    </row>
    <row r="46" spans="4:21" x14ac:dyDescent="0.3">
      <c r="D46" s="10"/>
      <c r="E46" s="10"/>
      <c r="G46" s="10"/>
      <c r="H46" s="10"/>
      <c r="L46" s="10"/>
      <c r="M46" s="10"/>
      <c r="N46" s="10"/>
      <c r="O46" s="10"/>
      <c r="Q46" s="10"/>
      <c r="R46" s="10"/>
      <c r="S46" s="10"/>
      <c r="U46" s="10"/>
    </row>
    <row r="47" spans="4:21" x14ac:dyDescent="0.3">
      <c r="D47" s="10"/>
      <c r="E47" s="10"/>
      <c r="G47" s="10"/>
      <c r="H47" s="10"/>
      <c r="L47" s="10"/>
      <c r="M47" s="10"/>
      <c r="N47" s="10"/>
      <c r="O47" s="10"/>
      <c r="Q47" s="10"/>
      <c r="R47" s="10"/>
      <c r="S47" s="10"/>
      <c r="U47" s="10"/>
    </row>
    <row r="48" spans="4:21" x14ac:dyDescent="0.3">
      <c r="D48" s="10"/>
      <c r="E48" s="10"/>
      <c r="G48" s="10"/>
      <c r="H48" s="10"/>
      <c r="L48" s="10"/>
      <c r="M48" s="10"/>
      <c r="N48" s="10"/>
      <c r="O48" s="10"/>
      <c r="Q48" s="10"/>
      <c r="R48" s="10"/>
      <c r="S48" s="10"/>
      <c r="U48" s="10"/>
    </row>
    <row r="49" spans="4:21" x14ac:dyDescent="0.3">
      <c r="D49" s="10"/>
      <c r="E49" s="10"/>
      <c r="G49" s="10"/>
      <c r="H49" s="10"/>
      <c r="L49" s="10"/>
      <c r="M49" s="10"/>
      <c r="N49" s="10"/>
      <c r="O49" s="10"/>
      <c r="Q49" s="10"/>
      <c r="R49" s="10"/>
      <c r="S49" s="10"/>
      <c r="U49" s="10"/>
    </row>
    <row r="50" spans="4:21" x14ac:dyDescent="0.3">
      <c r="D50" s="10"/>
      <c r="E50" s="10"/>
      <c r="G50" s="10"/>
      <c r="H50" s="10"/>
      <c r="L50" s="10"/>
      <c r="M50" s="10"/>
      <c r="N50" s="10"/>
      <c r="O50" s="10"/>
      <c r="Q50" s="10"/>
      <c r="R50" s="10"/>
      <c r="S50" s="10"/>
      <c r="U50" s="10"/>
    </row>
    <row r="51" spans="4:21" x14ac:dyDescent="0.3">
      <c r="D51" s="10"/>
      <c r="E51" s="10"/>
      <c r="G51" s="10"/>
      <c r="H51" s="10"/>
      <c r="L51" s="10"/>
      <c r="M51" s="10"/>
      <c r="N51" s="10"/>
      <c r="O51" s="10"/>
      <c r="Q51" s="10"/>
      <c r="R51" s="10"/>
      <c r="S51" s="10"/>
      <c r="U51" s="10"/>
    </row>
    <row r="52" spans="4:21" x14ac:dyDescent="0.3">
      <c r="D52" s="10"/>
      <c r="E52" s="10"/>
      <c r="G52" s="10"/>
      <c r="H52" s="10"/>
      <c r="L52" s="10"/>
      <c r="M52" s="10"/>
      <c r="N52" s="10"/>
      <c r="O52" s="10"/>
      <c r="Q52" s="10"/>
      <c r="R52" s="10"/>
      <c r="S52" s="10"/>
      <c r="U52" s="10"/>
    </row>
    <row r="53" spans="4:21" x14ac:dyDescent="0.3">
      <c r="D53" s="10"/>
      <c r="E53" s="10"/>
      <c r="G53" s="10"/>
      <c r="H53" s="10"/>
      <c r="L53" s="10"/>
      <c r="M53" s="10"/>
      <c r="N53" s="10"/>
      <c r="O53" s="10"/>
      <c r="Q53" s="10"/>
      <c r="R53" s="10"/>
      <c r="S53" s="10"/>
      <c r="U53" s="10"/>
    </row>
    <row r="54" spans="4:21" x14ac:dyDescent="0.3">
      <c r="D54" s="10"/>
      <c r="E54" s="10"/>
      <c r="G54" s="10"/>
      <c r="H54" s="10"/>
      <c r="L54" s="10"/>
      <c r="M54" s="10"/>
      <c r="N54" s="10"/>
      <c r="O54" s="10"/>
      <c r="Q54" s="10"/>
      <c r="R54" s="10"/>
      <c r="S54" s="10"/>
      <c r="U54" s="10"/>
    </row>
    <row r="55" spans="4:21" x14ac:dyDescent="0.3">
      <c r="D55" s="10"/>
      <c r="E55" s="10"/>
      <c r="G55" s="10"/>
      <c r="H55" s="10"/>
      <c r="L55" s="10"/>
      <c r="M55" s="10"/>
      <c r="N55" s="10"/>
      <c r="O55" s="10"/>
      <c r="Q55" s="10"/>
      <c r="R55" s="10"/>
      <c r="S55" s="10"/>
      <c r="U55" s="10"/>
    </row>
    <row r="56" spans="4:21" x14ac:dyDescent="0.3">
      <c r="D56" s="10"/>
      <c r="E56" s="10"/>
      <c r="G56" s="10"/>
      <c r="H56" s="10"/>
      <c r="L56" s="10"/>
      <c r="M56" s="10"/>
      <c r="N56" s="10"/>
      <c r="O56" s="10"/>
      <c r="Q56" s="10"/>
      <c r="R56" s="10"/>
      <c r="S56" s="10"/>
      <c r="U56" s="10"/>
    </row>
    <row r="57" spans="4:21" x14ac:dyDescent="0.3">
      <c r="D57" s="10"/>
      <c r="E57" s="10"/>
      <c r="G57" s="10"/>
      <c r="H57" s="10"/>
      <c r="L57" s="10"/>
      <c r="M57" s="10"/>
      <c r="N57" s="10"/>
      <c r="O57" s="10"/>
      <c r="Q57" s="10"/>
      <c r="R57" s="10"/>
      <c r="S57" s="10"/>
      <c r="U57" s="10"/>
    </row>
    <row r="58" spans="4:21" x14ac:dyDescent="0.3">
      <c r="D58" s="10"/>
      <c r="E58" s="10"/>
      <c r="G58" s="10"/>
      <c r="H58" s="10"/>
      <c r="L58" s="10"/>
      <c r="M58" s="10"/>
      <c r="N58" s="10"/>
      <c r="O58" s="10"/>
      <c r="Q58" s="10"/>
      <c r="R58" s="10"/>
      <c r="S58" s="10"/>
      <c r="U58" s="10"/>
    </row>
    <row r="59" spans="4:21" x14ac:dyDescent="0.3">
      <c r="D59" s="10"/>
      <c r="E59" s="10"/>
      <c r="G59" s="10"/>
      <c r="H59" s="10"/>
      <c r="L59" s="10"/>
      <c r="M59" s="10"/>
      <c r="N59" s="10"/>
      <c r="O59" s="10"/>
      <c r="Q59" s="10"/>
      <c r="R59" s="10"/>
      <c r="S59" s="10"/>
      <c r="U59" s="10"/>
    </row>
    <row r="60" spans="4:21" x14ac:dyDescent="0.3">
      <c r="D60" s="10"/>
      <c r="E60" s="10"/>
      <c r="G60" s="10"/>
      <c r="H60" s="10"/>
      <c r="L60" s="10"/>
      <c r="M60" s="10"/>
      <c r="N60" s="10"/>
      <c r="O60" s="10"/>
      <c r="Q60" s="10"/>
      <c r="R60" s="10"/>
      <c r="S60" s="10"/>
      <c r="U60" s="10"/>
    </row>
    <row r="61" spans="4:21" x14ac:dyDescent="0.3">
      <c r="D61" s="10"/>
      <c r="E61" s="10"/>
      <c r="G61" s="10"/>
      <c r="H61" s="10"/>
      <c r="L61" s="10"/>
      <c r="M61" s="10"/>
      <c r="N61" s="10"/>
      <c r="O61" s="10"/>
      <c r="Q61" s="10"/>
      <c r="R61" s="10"/>
      <c r="S61" s="10"/>
      <c r="U61" s="10"/>
    </row>
    <row r="62" spans="4:21" x14ac:dyDescent="0.3">
      <c r="D62" s="10"/>
      <c r="E62" s="10"/>
      <c r="G62" s="10"/>
      <c r="H62" s="10"/>
      <c r="L62" s="10"/>
      <c r="M62" s="10"/>
      <c r="N62" s="10"/>
      <c r="O62" s="10"/>
      <c r="Q62" s="10"/>
      <c r="R62" s="10"/>
      <c r="S62" s="10"/>
      <c r="U62" s="10"/>
    </row>
    <row r="63" spans="4:21" x14ac:dyDescent="0.3">
      <c r="D63" s="10"/>
      <c r="E63" s="10"/>
      <c r="G63" s="10"/>
      <c r="H63" s="10"/>
      <c r="L63" s="10"/>
      <c r="M63" s="10"/>
      <c r="N63" s="10"/>
      <c r="O63" s="10"/>
      <c r="Q63" s="10"/>
      <c r="R63" s="10"/>
      <c r="S63" s="10"/>
      <c r="U63" s="10"/>
    </row>
    <row r="64" spans="4:21" x14ac:dyDescent="0.3">
      <c r="D64" s="10"/>
      <c r="E64" s="10"/>
      <c r="G64" s="10"/>
      <c r="H64" s="10"/>
      <c r="L64" s="10"/>
      <c r="M64" s="10"/>
      <c r="N64" s="10"/>
      <c r="O64" s="10"/>
      <c r="Q64" s="10"/>
      <c r="R64" s="10"/>
      <c r="S64" s="10"/>
      <c r="U64" s="10"/>
    </row>
    <row r="65" spans="4:21" x14ac:dyDescent="0.3">
      <c r="D65" s="10"/>
      <c r="E65" s="10"/>
      <c r="G65" s="10"/>
      <c r="H65" s="10"/>
      <c r="L65" s="10"/>
      <c r="M65" s="10"/>
      <c r="N65" s="10"/>
      <c r="O65" s="10"/>
      <c r="Q65" s="10"/>
      <c r="R65" s="10"/>
      <c r="S65" s="10"/>
      <c r="U65" s="10"/>
    </row>
    <row r="66" spans="4:21" x14ac:dyDescent="0.3">
      <c r="D66" s="10"/>
      <c r="E66" s="10"/>
      <c r="G66" s="10"/>
      <c r="H66" s="10"/>
      <c r="L66" s="10"/>
      <c r="M66" s="10"/>
      <c r="N66" s="10"/>
      <c r="O66" s="10"/>
      <c r="Q66" s="10"/>
      <c r="R66" s="10"/>
      <c r="S66" s="10"/>
      <c r="U66" s="10"/>
    </row>
    <row r="67" spans="4:21" x14ac:dyDescent="0.3">
      <c r="D67" s="10"/>
      <c r="E67" s="10"/>
      <c r="G67" s="10"/>
      <c r="H67" s="10"/>
      <c r="L67" s="10"/>
      <c r="M67" s="10"/>
      <c r="N67" s="10"/>
      <c r="O67" s="10"/>
      <c r="Q67" s="10"/>
      <c r="R67" s="10"/>
      <c r="S67" s="10"/>
      <c r="U67" s="10"/>
    </row>
    <row r="68" spans="4:21" x14ac:dyDescent="0.3">
      <c r="D68" s="10"/>
      <c r="E68" s="10"/>
      <c r="G68" s="10"/>
      <c r="H68" s="10"/>
      <c r="L68" s="10"/>
      <c r="M68" s="10"/>
      <c r="N68" s="10"/>
      <c r="O68" s="10"/>
      <c r="Q68" s="10"/>
      <c r="R68" s="10"/>
      <c r="S68" s="10"/>
      <c r="U68" s="10"/>
    </row>
    <row r="69" spans="4:21" x14ac:dyDescent="0.3">
      <c r="D69" s="10"/>
      <c r="E69" s="10"/>
      <c r="G69" s="10"/>
      <c r="H69" s="10"/>
      <c r="L69" s="10"/>
      <c r="M69" s="10"/>
      <c r="N69" s="10"/>
      <c r="O69" s="10"/>
      <c r="Q69" s="10"/>
      <c r="R69" s="10"/>
      <c r="S69" s="10"/>
      <c r="U69" s="10"/>
    </row>
    <row r="70" spans="4:21" x14ac:dyDescent="0.3">
      <c r="D70" s="10"/>
      <c r="E70" s="10"/>
      <c r="G70" s="10"/>
      <c r="H70" s="10"/>
      <c r="L70" s="10"/>
      <c r="M70" s="10"/>
      <c r="N70" s="10"/>
      <c r="O70" s="10"/>
      <c r="Q70" s="10"/>
      <c r="R70" s="10"/>
      <c r="S70" s="10"/>
      <c r="U70" s="10"/>
    </row>
    <row r="71" spans="4:21" x14ac:dyDescent="0.3">
      <c r="D71" s="10"/>
      <c r="E71" s="10"/>
      <c r="G71" s="10"/>
      <c r="H71" s="10"/>
      <c r="L71" s="10"/>
      <c r="M71" s="10"/>
      <c r="N71" s="10"/>
      <c r="O71" s="10"/>
      <c r="Q71" s="10"/>
      <c r="R71" s="10"/>
      <c r="S71" s="10"/>
      <c r="U71" s="10"/>
    </row>
    <row r="72" spans="4:21" x14ac:dyDescent="0.3">
      <c r="D72" s="10"/>
      <c r="E72" s="10"/>
      <c r="G72" s="10"/>
      <c r="H72" s="10"/>
      <c r="L72" s="10"/>
      <c r="M72" s="10"/>
      <c r="N72" s="10"/>
      <c r="O72" s="10"/>
      <c r="Q72" s="10"/>
      <c r="R72" s="10"/>
      <c r="S72" s="10"/>
      <c r="U72" s="10"/>
    </row>
    <row r="73" spans="4:21" x14ac:dyDescent="0.3">
      <c r="D73" s="10"/>
      <c r="E73" s="10"/>
      <c r="G73" s="10"/>
      <c r="H73" s="10"/>
      <c r="L73" s="10"/>
      <c r="M73" s="10"/>
      <c r="N73" s="10"/>
      <c r="O73" s="10"/>
      <c r="Q73" s="10"/>
      <c r="R73" s="10"/>
      <c r="S73" s="10"/>
      <c r="U73" s="10"/>
    </row>
    <row r="74" spans="4:21" x14ac:dyDescent="0.3">
      <c r="D74" s="10"/>
      <c r="E74" s="10"/>
      <c r="G74" s="10"/>
      <c r="H74" s="10"/>
      <c r="L74" s="10"/>
      <c r="M74" s="10"/>
      <c r="N74" s="10"/>
      <c r="O74" s="10"/>
      <c r="Q74" s="10"/>
      <c r="R74" s="10"/>
      <c r="S74" s="10"/>
      <c r="U74" s="10"/>
    </row>
    <row r="75" spans="4:21" x14ac:dyDescent="0.3">
      <c r="D75" s="10"/>
      <c r="E75" s="10"/>
      <c r="G75" s="10"/>
      <c r="H75" s="10"/>
      <c r="L75" s="10"/>
      <c r="M75" s="10"/>
      <c r="N75" s="10"/>
      <c r="O75" s="10"/>
      <c r="Q75" s="10"/>
      <c r="R75" s="10"/>
      <c r="S75" s="10"/>
      <c r="U75" s="10"/>
    </row>
    <row r="76" spans="4:21" x14ac:dyDescent="0.3">
      <c r="D76" s="10"/>
      <c r="E76" s="10"/>
      <c r="G76" s="10"/>
      <c r="H76" s="10"/>
      <c r="L76" s="10"/>
      <c r="M76" s="10"/>
      <c r="N76" s="10"/>
      <c r="O76" s="10"/>
      <c r="Q76" s="10"/>
      <c r="R76" s="10"/>
      <c r="S76" s="10"/>
      <c r="U76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37</v>
      </c>
      <c r="B1" t="s">
        <v>36</v>
      </c>
      <c r="C1" t="s">
        <v>9</v>
      </c>
      <c r="E1" t="s">
        <v>19</v>
      </c>
      <c r="F1" t="s">
        <v>60</v>
      </c>
    </row>
    <row r="2" spans="1:6" x14ac:dyDescent="0.3">
      <c r="C2" t="s">
        <v>35</v>
      </c>
      <c r="E2" t="s">
        <v>4</v>
      </c>
      <c r="F2" t="s">
        <v>54</v>
      </c>
    </row>
    <row r="3" spans="1:6" x14ac:dyDescent="0.3">
      <c r="A3" t="s">
        <v>27</v>
      </c>
      <c r="B3" t="s">
        <v>34</v>
      </c>
      <c r="C3" t="s">
        <v>33</v>
      </c>
      <c r="E3" t="s">
        <v>25</v>
      </c>
      <c r="F3" t="s">
        <v>55</v>
      </c>
    </row>
    <row r="4" spans="1:6" x14ac:dyDescent="0.3">
      <c r="A4" t="s">
        <v>32</v>
      </c>
      <c r="B4" t="s">
        <v>31</v>
      </c>
      <c r="C4" t="s">
        <v>30</v>
      </c>
      <c r="E4" t="s">
        <v>56</v>
      </c>
      <c r="F4" t="s">
        <v>57</v>
      </c>
    </row>
    <row r="5" spans="1:6" x14ac:dyDescent="0.3">
      <c r="A5" t="s">
        <v>26</v>
      </c>
      <c r="B5" t="s">
        <v>29</v>
      </c>
      <c r="C5" t="s">
        <v>28</v>
      </c>
      <c r="E5" t="s">
        <v>58</v>
      </c>
      <c r="F5" t="s">
        <v>54</v>
      </c>
    </row>
    <row r="6" spans="1:6" x14ac:dyDescent="0.3">
      <c r="E6" t="s">
        <v>59</v>
      </c>
      <c r="F6" t="s">
        <v>54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7" t="s">
        <v>8</v>
      </c>
    </row>
    <row r="4" spans="1:15" x14ac:dyDescent="0.3">
      <c r="A4" s="14" t="s">
        <v>10</v>
      </c>
      <c r="B4" s="15" t="s">
        <v>15</v>
      </c>
      <c r="C4" s="16" t="s">
        <v>11</v>
      </c>
      <c r="E4" s="6" t="s">
        <v>61</v>
      </c>
      <c r="F4" s="8" t="s">
        <v>11</v>
      </c>
      <c r="G4" s="6" t="s">
        <v>9</v>
      </c>
      <c r="I4" t="s">
        <v>43</v>
      </c>
      <c r="J4" t="s">
        <v>44</v>
      </c>
      <c r="K4" t="s">
        <v>9</v>
      </c>
      <c r="M4" t="s">
        <v>43</v>
      </c>
      <c r="N4" t="s">
        <v>49</v>
      </c>
      <c r="O4" t="s">
        <v>9</v>
      </c>
    </row>
    <row r="5" spans="1:15" x14ac:dyDescent="0.3">
      <c r="A5" t="s">
        <v>24</v>
      </c>
      <c r="B5" s="5"/>
      <c r="C5" t="str">
        <f>IFERROR(VLOOKUP(MaterialPrice,tMaterialPrice[],2,FALSE),"")</f>
        <v/>
      </c>
      <c r="E5" s="1" t="s">
        <v>13</v>
      </c>
      <c r="G5" t="s">
        <v>6</v>
      </c>
      <c r="I5" t="s">
        <v>45</v>
      </c>
      <c r="J5" t="e">
        <f>COLUMN(#REF!)</f>
        <v>#REF!</v>
      </c>
      <c r="K5" t="s">
        <v>39</v>
      </c>
      <c r="M5" t="s">
        <v>45</v>
      </c>
      <c r="N5">
        <v>2</v>
      </c>
      <c r="O5" t="s">
        <v>50</v>
      </c>
    </row>
    <row r="6" spans="1:15" x14ac:dyDescent="0.3">
      <c r="A6" t="s">
        <v>23</v>
      </c>
      <c r="B6" s="5" t="s">
        <v>45</v>
      </c>
      <c r="C6">
        <f>IFERROR(VLOOKUP(ProductHierarchy,tProductHierarchyLevel[],2,FALSE),"")</f>
        <v>2</v>
      </c>
      <c r="E6" s="1" t="s">
        <v>12</v>
      </c>
      <c r="G6" t="s">
        <v>16</v>
      </c>
      <c r="I6" t="s">
        <v>46</v>
      </c>
      <c r="J6" t="e">
        <f>COLUMN(#REF!)</f>
        <v>#REF!</v>
      </c>
      <c r="K6" t="s">
        <v>40</v>
      </c>
      <c r="M6" t="s">
        <v>46</v>
      </c>
      <c r="N6">
        <v>5</v>
      </c>
      <c r="O6" t="s">
        <v>51</v>
      </c>
    </row>
    <row r="7" spans="1:15" x14ac:dyDescent="0.3">
      <c r="A7" t="s">
        <v>22</v>
      </c>
      <c r="B7" s="5" t="s">
        <v>47</v>
      </c>
      <c r="C7" t="str">
        <f>IFERROR(VLOOKUP(CustomerHierarchy,tCustomerLevel[],2,FALSE),"")</f>
        <v/>
      </c>
      <c r="E7" s="1" t="s">
        <v>14</v>
      </c>
      <c r="G7" t="s">
        <v>7</v>
      </c>
      <c r="I7" t="s">
        <v>47</v>
      </c>
      <c r="J7" t="e">
        <f>COLUMN(#REF!)</f>
        <v>#REF!</v>
      </c>
      <c r="K7" t="s">
        <v>41</v>
      </c>
      <c r="M7" t="s">
        <v>47</v>
      </c>
      <c r="N7">
        <v>8</v>
      </c>
      <c r="O7" t="s">
        <v>52</v>
      </c>
    </row>
    <row r="8" spans="1:15" x14ac:dyDescent="0.3">
      <c r="A8" t="s">
        <v>242</v>
      </c>
      <c r="B8" s="5" t="s">
        <v>206</v>
      </c>
      <c r="C8" t="str">
        <f t="shared" ref="C8:C10" si="0">B8</f>
        <v>Planl.behov</v>
      </c>
      <c r="I8" t="s">
        <v>48</v>
      </c>
      <c r="J8" t="e">
        <f>COLUMN(#REF!)</f>
        <v>#REF!</v>
      </c>
      <c r="K8" t="s">
        <v>42</v>
      </c>
      <c r="M8" t="s">
        <v>48</v>
      </c>
      <c r="N8">
        <v>12</v>
      </c>
      <c r="O8" t="s">
        <v>53</v>
      </c>
    </row>
    <row r="9" spans="1:15" x14ac:dyDescent="0.3">
      <c r="A9" t="s">
        <v>21</v>
      </c>
      <c r="B9" s="5">
        <v>1</v>
      </c>
      <c r="C9">
        <f t="shared" si="0"/>
        <v>1</v>
      </c>
    </row>
    <row r="10" spans="1:15" x14ac:dyDescent="0.3">
      <c r="A10" t="s">
        <v>5</v>
      </c>
      <c r="B10" s="5" t="s">
        <v>95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9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7" t="s">
        <v>38</v>
      </c>
    </row>
    <row r="4" spans="1:2" x14ac:dyDescent="0.3">
      <c r="A4" t="s">
        <v>2</v>
      </c>
      <c r="B4" s="19">
        <v>10</v>
      </c>
    </row>
    <row r="5" spans="1:2" x14ac:dyDescent="0.3">
      <c r="A5" t="s">
        <v>1</v>
      </c>
      <c r="B5" s="19" t="s">
        <v>228</v>
      </c>
    </row>
    <row r="6" spans="1:2" x14ac:dyDescent="0.3">
      <c r="A6" t="s">
        <v>17</v>
      </c>
      <c r="B6" s="19" t="s">
        <v>239</v>
      </c>
    </row>
    <row r="7" spans="1:2" x14ac:dyDescent="0.3">
      <c r="A7" t="s">
        <v>18</v>
      </c>
      <c r="B7" s="19" t="s">
        <v>153</v>
      </c>
    </row>
    <row r="8" spans="1:2" x14ac:dyDescent="0.3">
      <c r="A8" t="s">
        <v>62</v>
      </c>
      <c r="B8" s="19" t="s">
        <v>228</v>
      </c>
    </row>
    <row r="9" spans="1:2" x14ac:dyDescent="0.3">
      <c r="A9" t="s">
        <v>154</v>
      </c>
      <c r="B9" s="5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58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6" x14ac:dyDescent="0.3"/>
  <cols>
    <col min="1" max="1" width="4.44140625" style="1" customWidth="1"/>
    <col min="2" max="3" width="11" style="3"/>
    <col min="4" max="16384" width="11" style="1"/>
  </cols>
  <sheetData>
    <row r="2" spans="2:11" ht="17.399999999999999" x14ac:dyDescent="0.3">
      <c r="K2" s="2"/>
    </row>
    <row r="5" spans="2:11" x14ac:dyDescent="0.3">
      <c r="E5" s="3" t="s">
        <v>246</v>
      </c>
    </row>
    <row r="9" spans="2:11" ht="21" x14ac:dyDescent="0.4">
      <c r="B9" s="4" t="s">
        <v>171</v>
      </c>
      <c r="J9" s="12"/>
      <c r="K9" s="12" t="s">
        <v>174</v>
      </c>
    </row>
    <row r="10" spans="2:11" x14ac:dyDescent="0.3">
      <c r="B10" s="38" t="s">
        <v>173</v>
      </c>
    </row>
    <row r="11" spans="2:11" x14ac:dyDescent="0.3">
      <c r="B11" s="37" t="s">
        <v>172</v>
      </c>
    </row>
    <row r="12" spans="2:11" x14ac:dyDescent="0.3">
      <c r="B12" s="38" t="s">
        <v>254</v>
      </c>
    </row>
    <row r="13" spans="2:11" x14ac:dyDescent="0.3">
      <c r="B13" s="61" t="s">
        <v>255</v>
      </c>
    </row>
    <row r="15" spans="2:11" x14ac:dyDescent="0.3">
      <c r="B15" s="58" t="s">
        <v>247</v>
      </c>
    </row>
    <row r="19" spans="2:2" x14ac:dyDescent="0.3">
      <c r="B19" s="17"/>
    </row>
    <row r="22" spans="2:2" x14ac:dyDescent="0.3">
      <c r="B22" s="20"/>
    </row>
    <row r="24" spans="2:2" x14ac:dyDescent="0.3">
      <c r="B24" s="17"/>
    </row>
    <row r="25" spans="2:2" x14ac:dyDescent="0.3">
      <c r="B25" s="21"/>
    </row>
    <row r="35" spans="2:2" x14ac:dyDescent="0.3">
      <c r="B35" s="59" t="s">
        <v>248</v>
      </c>
    </row>
    <row r="36" spans="2:2" x14ac:dyDescent="0.3">
      <c r="B36" s="60" t="s">
        <v>249</v>
      </c>
    </row>
    <row r="45" spans="2:2" x14ac:dyDescent="0.3">
      <c r="B45" s="59" t="s">
        <v>250</v>
      </c>
    </row>
    <row r="56" spans="2:2" x14ac:dyDescent="0.3">
      <c r="B56" s="59" t="s">
        <v>251</v>
      </c>
    </row>
    <row r="57" spans="2:2" x14ac:dyDescent="0.3">
      <c r="B57" s="59" t="s">
        <v>252</v>
      </c>
    </row>
    <row r="58" spans="2:2" x14ac:dyDescent="0.3">
      <c r="B58" s="58" t="s">
        <v>253</v>
      </c>
    </row>
  </sheetData>
  <sheetProtection algorithmName="SHA-512" hashValue="+hG0oDVM+FKJco5prFuBvbkt1lm+TpRWm8zj7kO+cNfdW0oTja/b4goElIvuw0YyVXzuJ4K0zdMN+RC7gLlv7Q==" saltValue="4mrvu22wcbsORgO5eADwxw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>
    <tabColor rgb="FFC00000"/>
    <pageSetUpPr fitToPage="1"/>
  </sheetPr>
  <dimension ref="A1:G528"/>
  <sheetViews>
    <sheetView showGridLines="0" zoomScale="85" workbookViewId="0">
      <pane ySplit="14" topLeftCell="A15" activePane="bottomLeft" state="frozen"/>
      <selection pane="bottomLeft" activeCell="A15" sqref="A15"/>
    </sheetView>
  </sheetViews>
  <sheetFormatPr defaultColWidth="11.44140625" defaultRowHeight="13.2" x14ac:dyDescent="0.25"/>
  <cols>
    <col min="1" max="1" width="12.88671875" style="26" customWidth="1"/>
    <col min="2" max="2" width="9.109375" style="26" customWidth="1"/>
    <col min="3" max="3" width="7" style="26" customWidth="1"/>
    <col min="4" max="4" width="13" style="26" customWidth="1"/>
    <col min="5" max="5" width="9.44140625" style="26" customWidth="1"/>
    <col min="6" max="6" width="15.77734375" style="26" customWidth="1"/>
    <col min="7" max="7" width="16.5546875" style="26" customWidth="1"/>
    <col min="8" max="8" width="12" style="26" customWidth="1"/>
    <col min="9" max="16384" width="11.44140625" style="26"/>
  </cols>
  <sheetData>
    <row r="1" spans="1:7" ht="30" customHeight="1" x14ac:dyDescent="0.4">
      <c r="A1" s="27"/>
    </row>
    <row r="2" spans="1:7" x14ac:dyDescent="0.25">
      <c r="A2" s="28">
        <f>'Rapport info'!Updated</f>
        <v>0</v>
      </c>
    </row>
    <row r="3" spans="1:7" x14ac:dyDescent="0.25">
      <c r="A3" s="25" t="s">
        <v>219</v>
      </c>
    </row>
    <row r="4" spans="1:7" x14ac:dyDescent="0.25">
      <c r="A4" s="26" t="s">
        <v>220</v>
      </c>
    </row>
    <row r="7" spans="1:7" ht="14.4" x14ac:dyDescent="0.3">
      <c r="A7"/>
      <c r="B7"/>
    </row>
    <row r="8" spans="1:7" ht="14.4" x14ac:dyDescent="0.3">
      <c r="A8" s="63" t="s">
        <v>215</v>
      </c>
      <c r="B8" s="64" t="s">
        <v>151</v>
      </c>
    </row>
    <row r="9" spans="1:7" ht="14.4" x14ac:dyDescent="0.3">
      <c r="A9" s="63" t="s">
        <v>117</v>
      </c>
      <c r="B9" s="64" t="s">
        <v>151</v>
      </c>
    </row>
    <row r="10" spans="1:7" ht="14.4" x14ac:dyDescent="0.3">
      <c r="A10" s="63" t="s">
        <v>213</v>
      </c>
      <c r="B10" s="64" t="s">
        <v>151</v>
      </c>
    </row>
    <row r="11" spans="1:7" ht="14.4" x14ac:dyDescent="0.3">
      <c r="A11" s="63" t="s">
        <v>199</v>
      </c>
      <c r="B11" s="64" t="s">
        <v>151</v>
      </c>
    </row>
    <row r="12" spans="1:7" ht="14.4" x14ac:dyDescent="0.3">
      <c r="A12" s="63" t="s">
        <v>207</v>
      </c>
      <c r="B12" s="64" t="s">
        <v>151</v>
      </c>
    </row>
    <row r="13" spans="1:7" ht="14.4" x14ac:dyDescent="0.3">
      <c r="A13" s="63" t="s">
        <v>161</v>
      </c>
      <c r="B13" s="64" t="s">
        <v>151</v>
      </c>
    </row>
    <row r="15" spans="1:7" ht="14.4" x14ac:dyDescent="0.3">
      <c r="A15" s="32" t="s">
        <v>244</v>
      </c>
      <c r="B15" s="67" t="s">
        <v>238</v>
      </c>
      <c r="C15" s="68" t="s">
        <v>223</v>
      </c>
      <c r="D15" s="68" t="s">
        <v>237</v>
      </c>
      <c r="E15" s="68" t="s">
        <v>222</v>
      </c>
      <c r="F15" s="69" t="s">
        <v>236</v>
      </c>
      <c r="G15"/>
    </row>
    <row r="16" spans="1:7" ht="15" thickBot="1" x14ac:dyDescent="0.35">
      <c r="A16" s="65">
        <v>41613</v>
      </c>
      <c r="B16" s="70">
        <v>0</v>
      </c>
      <c r="C16" s="71">
        <v>0</v>
      </c>
      <c r="D16" s="71">
        <v>2290</v>
      </c>
      <c r="E16" s="71">
        <v>2290</v>
      </c>
      <c r="F16" s="72">
        <v>47.8</v>
      </c>
      <c r="G16"/>
    </row>
    <row r="17" spans="1:7" ht="15" thickTop="1" x14ac:dyDescent="0.3">
      <c r="A17" s="42">
        <v>41978</v>
      </c>
      <c r="B17" s="73">
        <v>-14</v>
      </c>
      <c r="C17" s="47">
        <v>20</v>
      </c>
      <c r="D17" s="47">
        <v>0</v>
      </c>
      <c r="E17" s="47">
        <v>2256</v>
      </c>
      <c r="F17" s="74">
        <v>47.8</v>
      </c>
      <c r="G17"/>
    </row>
    <row r="18" spans="1:7" ht="14.4" x14ac:dyDescent="0.3">
      <c r="A18" s="42">
        <v>42343</v>
      </c>
      <c r="B18" s="73">
        <v>-34</v>
      </c>
      <c r="C18" s="47">
        <v>0</v>
      </c>
      <c r="D18" s="47">
        <v>0</v>
      </c>
      <c r="E18" s="47">
        <v>2222</v>
      </c>
      <c r="F18" s="74">
        <v>46.8</v>
      </c>
      <c r="G18"/>
    </row>
    <row r="19" spans="1:7" ht="14.4" x14ac:dyDescent="0.3">
      <c r="A19" s="42">
        <v>42709</v>
      </c>
      <c r="B19" s="73">
        <v>-36</v>
      </c>
      <c r="C19" s="47">
        <v>0</v>
      </c>
      <c r="D19" s="47">
        <v>0</v>
      </c>
      <c r="E19" s="47">
        <v>2186</v>
      </c>
      <c r="F19" s="74">
        <v>45.8</v>
      </c>
      <c r="G19"/>
    </row>
    <row r="20" spans="1:7" ht="14.4" x14ac:dyDescent="0.3">
      <c r="A20" s="42">
        <v>43074</v>
      </c>
      <c r="B20" s="73">
        <v>-36</v>
      </c>
      <c r="C20" s="47">
        <v>0</v>
      </c>
      <c r="D20" s="47">
        <v>0</v>
      </c>
      <c r="E20" s="47">
        <v>2150</v>
      </c>
      <c r="F20" s="74">
        <v>44.8</v>
      </c>
      <c r="G20"/>
    </row>
    <row r="21" spans="1:7" ht="14.4" x14ac:dyDescent="0.3">
      <c r="A21" s="42">
        <v>43439</v>
      </c>
      <c r="B21" s="73">
        <v>-36</v>
      </c>
      <c r="C21" s="47">
        <v>0</v>
      </c>
      <c r="D21" s="47">
        <v>0</v>
      </c>
      <c r="E21" s="47">
        <v>2114</v>
      </c>
      <c r="F21" s="74">
        <v>43.8</v>
      </c>
      <c r="G21"/>
    </row>
    <row r="22" spans="1:7" ht="14.4" x14ac:dyDescent="0.3">
      <c r="A22" s="42">
        <v>43804</v>
      </c>
      <c r="B22" s="73">
        <v>-36</v>
      </c>
      <c r="C22" s="47">
        <v>0</v>
      </c>
      <c r="D22" s="47">
        <v>0</v>
      </c>
      <c r="E22" s="47">
        <v>2078</v>
      </c>
      <c r="F22" s="74">
        <v>42.8</v>
      </c>
      <c r="G22"/>
    </row>
    <row r="23" spans="1:7" ht="14.4" x14ac:dyDescent="0.3">
      <c r="A23" s="42">
        <v>44170</v>
      </c>
      <c r="B23" s="73">
        <v>-36</v>
      </c>
      <c r="C23" s="47">
        <v>0</v>
      </c>
      <c r="D23" s="47">
        <v>0</v>
      </c>
      <c r="E23" s="47">
        <v>2042</v>
      </c>
      <c r="F23" s="74">
        <v>41.8</v>
      </c>
      <c r="G23"/>
    </row>
    <row r="24" spans="1:7" ht="14.4" x14ac:dyDescent="0.3">
      <c r="A24" s="42">
        <v>44535</v>
      </c>
      <c r="B24" s="73">
        <v>-34</v>
      </c>
      <c r="C24" s="47">
        <v>0</v>
      </c>
      <c r="D24" s="47">
        <v>0</v>
      </c>
      <c r="E24" s="47">
        <v>2008</v>
      </c>
      <c r="F24" s="74">
        <v>40.799999999999997</v>
      </c>
      <c r="G24"/>
    </row>
    <row r="25" spans="1:7" ht="14.4" x14ac:dyDescent="0.3">
      <c r="A25" s="42">
        <v>44900</v>
      </c>
      <c r="B25" s="73">
        <v>-34</v>
      </c>
      <c r="C25" s="47">
        <v>0</v>
      </c>
      <c r="D25" s="47">
        <v>0</v>
      </c>
      <c r="E25" s="47">
        <v>1974</v>
      </c>
      <c r="F25" s="74">
        <v>39.799999999999997</v>
      </c>
      <c r="G25"/>
    </row>
    <row r="26" spans="1:7" ht="14.4" x14ac:dyDescent="0.3">
      <c r="A26" s="42">
        <v>45265</v>
      </c>
      <c r="B26" s="73">
        <v>-34</v>
      </c>
      <c r="C26" s="47">
        <v>0</v>
      </c>
      <c r="D26" s="47">
        <v>0</v>
      </c>
      <c r="E26" s="47">
        <v>1940</v>
      </c>
      <c r="F26" s="74">
        <v>38.799999999999997</v>
      </c>
      <c r="G26"/>
    </row>
    <row r="27" spans="1:7" ht="14.4" x14ac:dyDescent="0.3">
      <c r="A27" s="42">
        <v>45631</v>
      </c>
      <c r="B27" s="73">
        <v>-34</v>
      </c>
      <c r="C27" s="47">
        <v>0</v>
      </c>
      <c r="D27" s="47">
        <v>0</v>
      </c>
      <c r="E27" s="47">
        <v>1906</v>
      </c>
      <c r="F27" s="74">
        <v>37.799999999999997</v>
      </c>
      <c r="G27"/>
    </row>
    <row r="28" spans="1:7" ht="14.4" x14ac:dyDescent="0.3">
      <c r="A28" s="42">
        <v>45996</v>
      </c>
      <c r="B28" s="73">
        <v>-34</v>
      </c>
      <c r="C28" s="47">
        <v>0</v>
      </c>
      <c r="D28" s="47">
        <v>0</v>
      </c>
      <c r="E28" s="47">
        <v>1872</v>
      </c>
      <c r="F28" s="74">
        <v>36.799999999999997</v>
      </c>
      <c r="G28"/>
    </row>
    <row r="29" spans="1:7" ht="14.4" x14ac:dyDescent="0.3">
      <c r="A29" s="42">
        <v>46361</v>
      </c>
      <c r="B29" s="73">
        <v>-50</v>
      </c>
      <c r="C29" s="47">
        <v>0</v>
      </c>
      <c r="D29" s="47">
        <v>0</v>
      </c>
      <c r="E29" s="47">
        <v>1822</v>
      </c>
      <c r="F29" s="74">
        <v>35.799999999999997</v>
      </c>
      <c r="G29"/>
    </row>
    <row r="30" spans="1:7" ht="14.4" x14ac:dyDescent="0.3">
      <c r="A30" s="42">
        <v>46726</v>
      </c>
      <c r="B30" s="73">
        <v>-50</v>
      </c>
      <c r="C30" s="47">
        <v>0</v>
      </c>
      <c r="D30" s="47">
        <v>0</v>
      </c>
      <c r="E30" s="47">
        <v>1772</v>
      </c>
      <c r="F30" s="74">
        <v>34.799999999999997</v>
      </c>
      <c r="G30"/>
    </row>
    <row r="31" spans="1:7" ht="14.4" x14ac:dyDescent="0.3">
      <c r="A31" s="42">
        <v>47092</v>
      </c>
      <c r="B31" s="73">
        <v>-40</v>
      </c>
      <c r="C31" s="47">
        <v>0</v>
      </c>
      <c r="D31" s="47">
        <v>0</v>
      </c>
      <c r="E31" s="47">
        <v>1732</v>
      </c>
      <c r="F31" s="74">
        <v>33.799999999999997</v>
      </c>
      <c r="G31"/>
    </row>
    <row r="32" spans="1:7" ht="14.4" x14ac:dyDescent="0.3">
      <c r="A32" s="42">
        <v>47457</v>
      </c>
      <c r="B32" s="73">
        <v>-40</v>
      </c>
      <c r="C32" s="47">
        <v>0</v>
      </c>
      <c r="D32" s="47">
        <v>0</v>
      </c>
      <c r="E32" s="47">
        <v>1692</v>
      </c>
      <c r="F32" s="74">
        <v>32.799999999999997</v>
      </c>
      <c r="G32"/>
    </row>
    <row r="33" spans="1:7" ht="14.4" x14ac:dyDescent="0.3">
      <c r="A33" s="42">
        <v>47822</v>
      </c>
      <c r="B33" s="73">
        <v>-40</v>
      </c>
      <c r="C33" s="47">
        <v>0</v>
      </c>
      <c r="D33" s="47">
        <v>0</v>
      </c>
      <c r="E33" s="47">
        <v>1652</v>
      </c>
      <c r="F33" s="74">
        <v>31.799999999999997</v>
      </c>
      <c r="G33"/>
    </row>
    <row r="34" spans="1:7" ht="14.4" x14ac:dyDescent="0.3">
      <c r="A34" s="42">
        <v>48187</v>
      </c>
      <c r="B34" s="73">
        <v>-46</v>
      </c>
      <c r="C34" s="47">
        <v>0</v>
      </c>
      <c r="D34" s="47">
        <v>0</v>
      </c>
      <c r="E34" s="47">
        <v>1606</v>
      </c>
      <c r="F34" s="74">
        <v>30.8</v>
      </c>
      <c r="G34"/>
    </row>
    <row r="35" spans="1:7" ht="14.4" x14ac:dyDescent="0.3">
      <c r="A35" s="42">
        <v>48553</v>
      </c>
      <c r="B35" s="73">
        <v>-46</v>
      </c>
      <c r="C35" s="47">
        <v>0</v>
      </c>
      <c r="D35" s="47">
        <v>0</v>
      </c>
      <c r="E35" s="47">
        <v>1560</v>
      </c>
      <c r="F35" s="74">
        <v>29.8</v>
      </c>
      <c r="G35"/>
    </row>
    <row r="36" spans="1:7" ht="14.4" x14ac:dyDescent="0.3">
      <c r="A36" s="42">
        <v>48918</v>
      </c>
      <c r="B36" s="73">
        <v>-46</v>
      </c>
      <c r="C36" s="47">
        <v>0</v>
      </c>
      <c r="D36" s="47">
        <v>0</v>
      </c>
      <c r="E36" s="47">
        <v>1514</v>
      </c>
      <c r="F36" s="74">
        <v>28.8</v>
      </c>
      <c r="G36"/>
    </row>
    <row r="37" spans="1:7" ht="14.4" x14ac:dyDescent="0.3">
      <c r="A37" s="42">
        <v>49283</v>
      </c>
      <c r="B37" s="73">
        <v>-46</v>
      </c>
      <c r="C37" s="47">
        <v>0</v>
      </c>
      <c r="D37" s="47">
        <v>0</v>
      </c>
      <c r="E37" s="47">
        <v>1468</v>
      </c>
      <c r="F37" s="74">
        <v>27.799999999999997</v>
      </c>
      <c r="G37"/>
    </row>
    <row r="38" spans="1:7" ht="14.4" x14ac:dyDescent="0.3">
      <c r="A38" s="42">
        <v>49648</v>
      </c>
      <c r="B38" s="73">
        <v>-46</v>
      </c>
      <c r="C38" s="47">
        <v>0</v>
      </c>
      <c r="D38" s="47">
        <v>0</v>
      </c>
      <c r="E38" s="47">
        <v>1422</v>
      </c>
      <c r="F38" s="74">
        <v>26.8</v>
      </c>
      <c r="G38"/>
    </row>
    <row r="39" spans="1:7" ht="14.4" x14ac:dyDescent="0.3">
      <c r="A39" s="42">
        <v>50014</v>
      </c>
      <c r="B39" s="73">
        <v>-46</v>
      </c>
      <c r="C39" s="47">
        <v>0</v>
      </c>
      <c r="D39" s="47">
        <v>0</v>
      </c>
      <c r="E39" s="47">
        <v>1376</v>
      </c>
      <c r="F39" s="74">
        <v>25.8</v>
      </c>
      <c r="G39"/>
    </row>
    <row r="40" spans="1:7" ht="15" thickBot="1" x14ac:dyDescent="0.35">
      <c r="A40" s="43" t="s">
        <v>152</v>
      </c>
      <c r="B40" s="48">
        <v>-894</v>
      </c>
      <c r="C40" s="48">
        <v>20</v>
      </c>
      <c r="D40" s="48">
        <v>2290</v>
      </c>
      <c r="E40" s="48">
        <v>44654</v>
      </c>
      <c r="F40" s="49">
        <v>36.998029633796996</v>
      </c>
      <c r="G40"/>
    </row>
    <row r="41" spans="1:7" ht="15" thickTop="1" x14ac:dyDescent="0.3">
      <c r="A41"/>
      <c r="B41"/>
      <c r="C41"/>
      <c r="D41"/>
      <c r="E41"/>
      <c r="F41"/>
      <c r="G41"/>
    </row>
    <row r="42" spans="1:7" ht="14.4" x14ac:dyDescent="0.3">
      <c r="A42"/>
      <c r="B42"/>
      <c r="C42"/>
      <c r="D42"/>
      <c r="E42"/>
      <c r="F42"/>
      <c r="G42"/>
    </row>
    <row r="43" spans="1:7" ht="14.4" x14ac:dyDescent="0.3">
      <c r="A43"/>
      <c r="B43"/>
      <c r="C43"/>
      <c r="D43"/>
      <c r="E43"/>
      <c r="F43"/>
      <c r="G43"/>
    </row>
    <row r="44" spans="1:7" ht="14.4" x14ac:dyDescent="0.3">
      <c r="A44"/>
      <c r="B44"/>
      <c r="C44"/>
      <c r="D44"/>
      <c r="E44"/>
      <c r="F44"/>
      <c r="G44"/>
    </row>
    <row r="45" spans="1:7" ht="14.4" x14ac:dyDescent="0.3">
      <c r="A45"/>
      <c r="B45"/>
      <c r="C45"/>
      <c r="D45"/>
      <c r="E45"/>
      <c r="F45"/>
      <c r="G45"/>
    </row>
    <row r="46" spans="1:7" ht="14.4" x14ac:dyDescent="0.3">
      <c r="A46"/>
      <c r="B46"/>
      <c r="C46"/>
      <c r="D46"/>
      <c r="E46"/>
      <c r="F46"/>
      <c r="G46"/>
    </row>
    <row r="47" spans="1:7" ht="14.4" x14ac:dyDescent="0.3">
      <c r="A47"/>
      <c r="B47"/>
      <c r="C47"/>
      <c r="D47"/>
      <c r="E47"/>
      <c r="F47"/>
      <c r="G47"/>
    </row>
    <row r="48" spans="1:7" ht="14.4" x14ac:dyDescent="0.3">
      <c r="A48"/>
      <c r="B48"/>
      <c r="C48"/>
      <c r="D48"/>
      <c r="E48"/>
      <c r="F48"/>
      <c r="G48"/>
    </row>
    <row r="49" spans="1:7" ht="14.4" x14ac:dyDescent="0.3">
      <c r="A49"/>
      <c r="B49"/>
      <c r="C49"/>
      <c r="D49"/>
      <c r="E49"/>
      <c r="F49"/>
      <c r="G49"/>
    </row>
    <row r="50" spans="1:7" ht="14.4" x14ac:dyDescent="0.3">
      <c r="A50"/>
      <c r="B50"/>
      <c r="C50"/>
      <c r="D50"/>
      <c r="E50"/>
      <c r="F50"/>
      <c r="G50"/>
    </row>
    <row r="51" spans="1:7" ht="14.4" x14ac:dyDescent="0.3">
      <c r="A51"/>
      <c r="B51"/>
      <c r="C51"/>
      <c r="D51"/>
      <c r="E51"/>
      <c r="F51"/>
      <c r="G51"/>
    </row>
    <row r="52" spans="1:7" ht="14.4" x14ac:dyDescent="0.3">
      <c r="A52"/>
      <c r="B52"/>
      <c r="C52"/>
      <c r="D52"/>
      <c r="E52"/>
      <c r="F52"/>
      <c r="G52"/>
    </row>
    <row r="53" spans="1:7" ht="14.4" x14ac:dyDescent="0.3">
      <c r="A53"/>
      <c r="B53"/>
      <c r="C53"/>
      <c r="D53"/>
      <c r="E53"/>
      <c r="F53"/>
      <c r="G53"/>
    </row>
    <row r="54" spans="1:7" ht="14.4" x14ac:dyDescent="0.3">
      <c r="A54"/>
      <c r="B54"/>
      <c r="C54"/>
      <c r="D54"/>
      <c r="E54"/>
      <c r="F54"/>
      <c r="G54"/>
    </row>
    <row r="55" spans="1:7" ht="14.4" x14ac:dyDescent="0.3">
      <c r="A55"/>
      <c r="B55"/>
      <c r="C55"/>
      <c r="D55"/>
      <c r="E55"/>
      <c r="F55"/>
      <c r="G55"/>
    </row>
    <row r="56" spans="1:7" ht="14.4" x14ac:dyDescent="0.3">
      <c r="A56"/>
      <c r="B56"/>
      <c r="C56"/>
      <c r="D56"/>
      <c r="E56"/>
      <c r="F56"/>
      <c r="G56"/>
    </row>
    <row r="57" spans="1:7" ht="14.4" x14ac:dyDescent="0.3">
      <c r="A57"/>
      <c r="B57"/>
      <c r="C57"/>
      <c r="D57"/>
      <c r="E57"/>
      <c r="F57"/>
      <c r="G57"/>
    </row>
    <row r="58" spans="1:7" ht="14.4" x14ac:dyDescent="0.3">
      <c r="A58"/>
      <c r="B58"/>
      <c r="C58"/>
      <c r="D58"/>
      <c r="E58"/>
      <c r="F58"/>
      <c r="G58"/>
    </row>
    <row r="59" spans="1:7" ht="14.4" x14ac:dyDescent="0.3">
      <c r="A59"/>
      <c r="B59"/>
      <c r="C59"/>
      <c r="D59"/>
      <c r="E59"/>
      <c r="F59"/>
      <c r="G59"/>
    </row>
    <row r="60" spans="1:7" ht="14.4" x14ac:dyDescent="0.3">
      <c r="A60"/>
      <c r="B60"/>
      <c r="C60"/>
      <c r="D60"/>
      <c r="E60"/>
      <c r="F60"/>
      <c r="G60"/>
    </row>
    <row r="61" spans="1:7" ht="14.4" x14ac:dyDescent="0.3">
      <c r="A61"/>
      <c r="B61"/>
      <c r="C61"/>
      <c r="D61"/>
      <c r="E61"/>
      <c r="F61"/>
      <c r="G61"/>
    </row>
    <row r="62" spans="1:7" ht="14.4" x14ac:dyDescent="0.3">
      <c r="A62"/>
      <c r="B62"/>
      <c r="C62"/>
      <c r="D62"/>
      <c r="E62"/>
      <c r="F62"/>
      <c r="G62"/>
    </row>
    <row r="63" spans="1:7" ht="14.4" x14ac:dyDescent="0.3">
      <c r="A63"/>
      <c r="B63"/>
      <c r="C63"/>
      <c r="D63"/>
      <c r="E63"/>
      <c r="F63"/>
      <c r="G63"/>
    </row>
    <row r="64" spans="1:7" ht="15" thickBot="1" x14ac:dyDescent="0.35">
      <c r="A64"/>
      <c r="B64"/>
      <c r="C64"/>
      <c r="D64"/>
      <c r="E64"/>
      <c r="F64"/>
      <c r="G64"/>
    </row>
    <row r="65" spans="1:7" ht="15" thickTop="1" x14ac:dyDescent="0.3">
      <c r="A65"/>
      <c r="B65"/>
      <c r="C65"/>
      <c r="D65"/>
      <c r="E65"/>
      <c r="F65"/>
      <c r="G65"/>
    </row>
    <row r="66" spans="1:7" ht="14.4" x14ac:dyDescent="0.3">
      <c r="A66"/>
      <c r="B66"/>
      <c r="C66"/>
      <c r="D66"/>
      <c r="E66"/>
      <c r="F66"/>
      <c r="G66"/>
    </row>
    <row r="67" spans="1:7" ht="14.4" x14ac:dyDescent="0.3">
      <c r="A67"/>
      <c r="B67"/>
      <c r="C67"/>
      <c r="D67"/>
      <c r="E67"/>
      <c r="F67"/>
      <c r="G67"/>
    </row>
    <row r="68" spans="1:7" ht="14.4" x14ac:dyDescent="0.3">
      <c r="A68"/>
      <c r="B68"/>
      <c r="C68"/>
      <c r="D68"/>
      <c r="E68"/>
      <c r="F68"/>
      <c r="G68"/>
    </row>
    <row r="69" spans="1:7" ht="14.4" x14ac:dyDescent="0.3">
      <c r="A69"/>
      <c r="B69"/>
      <c r="C69"/>
      <c r="D69"/>
      <c r="E69"/>
      <c r="F69"/>
      <c r="G69"/>
    </row>
    <row r="70" spans="1:7" ht="14.4" x14ac:dyDescent="0.3">
      <c r="A70"/>
      <c r="B70"/>
      <c r="C70"/>
      <c r="D70"/>
      <c r="E70"/>
      <c r="F70"/>
      <c r="G70"/>
    </row>
    <row r="71" spans="1:7" ht="14.4" x14ac:dyDescent="0.3">
      <c r="A71"/>
      <c r="B71"/>
      <c r="C71"/>
      <c r="D71"/>
      <c r="E71"/>
      <c r="F71"/>
      <c r="G71"/>
    </row>
    <row r="72" spans="1:7" ht="14.4" x14ac:dyDescent="0.3">
      <c r="A72"/>
      <c r="B72"/>
      <c r="C72"/>
      <c r="D72"/>
      <c r="E72"/>
      <c r="F72"/>
      <c r="G72"/>
    </row>
    <row r="73" spans="1:7" ht="14.4" x14ac:dyDescent="0.3">
      <c r="A73"/>
      <c r="B73"/>
      <c r="C73"/>
      <c r="D73"/>
      <c r="E73"/>
      <c r="F73"/>
      <c r="G73"/>
    </row>
    <row r="74" spans="1:7" ht="14.4" x14ac:dyDescent="0.3">
      <c r="A74"/>
      <c r="B74"/>
      <c r="C74"/>
      <c r="D74"/>
      <c r="E74"/>
      <c r="F74"/>
      <c r="G74"/>
    </row>
    <row r="75" spans="1:7" ht="14.4" x14ac:dyDescent="0.3">
      <c r="A75"/>
      <c r="B75"/>
      <c r="C75"/>
      <c r="D75"/>
      <c r="E75"/>
      <c r="F75"/>
      <c r="G75"/>
    </row>
    <row r="76" spans="1:7" ht="14.4" x14ac:dyDescent="0.3">
      <c r="A76"/>
      <c r="B76"/>
      <c r="C76"/>
      <c r="D76"/>
      <c r="E76"/>
      <c r="F76"/>
      <c r="G76"/>
    </row>
    <row r="77" spans="1:7" ht="14.4" x14ac:dyDescent="0.3">
      <c r="A77"/>
      <c r="B77"/>
      <c r="C77"/>
      <c r="D77"/>
      <c r="E77"/>
      <c r="F77"/>
      <c r="G77"/>
    </row>
    <row r="78" spans="1:7" ht="14.4" x14ac:dyDescent="0.3">
      <c r="A78"/>
      <c r="B78"/>
      <c r="C78"/>
      <c r="D78"/>
      <c r="E78"/>
      <c r="F78"/>
      <c r="G78"/>
    </row>
    <row r="79" spans="1:7" ht="14.4" x14ac:dyDescent="0.3">
      <c r="A79"/>
      <c r="B79"/>
      <c r="C79"/>
      <c r="D79"/>
      <c r="E79"/>
      <c r="F79"/>
      <c r="G79"/>
    </row>
    <row r="80" spans="1:7" ht="14.4" x14ac:dyDescent="0.3">
      <c r="A80"/>
      <c r="B80"/>
      <c r="C80"/>
      <c r="D80"/>
      <c r="E80"/>
      <c r="F80"/>
      <c r="G80"/>
    </row>
    <row r="81" spans="1:7" ht="14.4" x14ac:dyDescent="0.3">
      <c r="A81"/>
      <c r="B81"/>
      <c r="C81"/>
      <c r="D81"/>
      <c r="E81"/>
      <c r="F81"/>
      <c r="G81"/>
    </row>
    <row r="82" spans="1:7" ht="14.4" x14ac:dyDescent="0.3">
      <c r="A82"/>
      <c r="B82"/>
      <c r="C82"/>
      <c r="D82"/>
      <c r="E82"/>
      <c r="F82"/>
      <c r="G82"/>
    </row>
    <row r="83" spans="1:7" ht="14.4" x14ac:dyDescent="0.3">
      <c r="A83"/>
      <c r="B83"/>
      <c r="C83"/>
      <c r="D83"/>
      <c r="E83"/>
      <c r="F83"/>
      <c r="G83"/>
    </row>
    <row r="84" spans="1:7" ht="14.4" x14ac:dyDescent="0.3">
      <c r="A84"/>
      <c r="B84"/>
      <c r="C84"/>
      <c r="D84"/>
      <c r="E84"/>
      <c r="F84"/>
      <c r="G84"/>
    </row>
    <row r="85" spans="1:7" ht="14.4" x14ac:dyDescent="0.3">
      <c r="A85"/>
      <c r="B85"/>
      <c r="C85"/>
      <c r="D85"/>
      <c r="E85"/>
      <c r="F85"/>
      <c r="G85"/>
    </row>
    <row r="86" spans="1:7" ht="14.4" x14ac:dyDescent="0.3">
      <c r="A86"/>
      <c r="B86"/>
      <c r="C86"/>
      <c r="D86"/>
      <c r="E86"/>
      <c r="F86"/>
      <c r="G86"/>
    </row>
    <row r="87" spans="1:7" ht="14.4" x14ac:dyDescent="0.3">
      <c r="A87"/>
      <c r="B87"/>
      <c r="C87"/>
      <c r="D87"/>
      <c r="E87"/>
      <c r="F87"/>
      <c r="G87"/>
    </row>
    <row r="88" spans="1:7" ht="14.4" x14ac:dyDescent="0.3">
      <c r="A88"/>
      <c r="B88"/>
      <c r="C88"/>
      <c r="D88"/>
      <c r="E88"/>
      <c r="F88"/>
      <c r="G88"/>
    </row>
    <row r="89" spans="1:7" ht="14.4" x14ac:dyDescent="0.3">
      <c r="A89"/>
      <c r="B89"/>
      <c r="C89"/>
      <c r="D89"/>
      <c r="E89"/>
      <c r="F89"/>
      <c r="G89"/>
    </row>
    <row r="90" spans="1:7" ht="14.4" x14ac:dyDescent="0.3">
      <c r="A90"/>
      <c r="B90"/>
      <c r="C90"/>
      <c r="D90"/>
      <c r="E90"/>
      <c r="F90"/>
      <c r="G90"/>
    </row>
    <row r="91" spans="1:7" ht="14.4" x14ac:dyDescent="0.3">
      <c r="A91"/>
      <c r="B91"/>
      <c r="C91"/>
      <c r="D91"/>
      <c r="E91"/>
      <c r="F91"/>
      <c r="G91"/>
    </row>
    <row r="92" spans="1:7" ht="14.4" x14ac:dyDescent="0.3">
      <c r="A92"/>
      <c r="B92"/>
      <c r="C92"/>
      <c r="D92"/>
      <c r="E92"/>
      <c r="F92"/>
      <c r="G92"/>
    </row>
    <row r="93" spans="1:7" ht="14.4" x14ac:dyDescent="0.3">
      <c r="A93"/>
      <c r="B93"/>
      <c r="C93"/>
      <c r="D93"/>
      <c r="E93"/>
      <c r="F93"/>
      <c r="G93"/>
    </row>
    <row r="94" spans="1:7" ht="14.4" x14ac:dyDescent="0.3">
      <c r="A94"/>
      <c r="B94"/>
      <c r="C94"/>
      <c r="D94"/>
      <c r="E94"/>
      <c r="F94"/>
      <c r="G94"/>
    </row>
    <row r="95" spans="1:7" ht="14.4" x14ac:dyDescent="0.3">
      <c r="A95"/>
      <c r="B95"/>
      <c r="C95"/>
      <c r="D95"/>
      <c r="E95"/>
      <c r="F95"/>
      <c r="G95"/>
    </row>
    <row r="96" spans="1:7" ht="14.4" x14ac:dyDescent="0.3">
      <c r="A96"/>
      <c r="B96"/>
      <c r="C96"/>
      <c r="D96"/>
      <c r="E96"/>
      <c r="F96"/>
      <c r="G96"/>
    </row>
    <row r="97" spans="1:7" ht="14.4" x14ac:dyDescent="0.3">
      <c r="A97"/>
      <c r="B97"/>
      <c r="C97"/>
      <c r="D97"/>
      <c r="E97"/>
      <c r="F97"/>
      <c r="G97"/>
    </row>
    <row r="98" spans="1:7" ht="14.4" x14ac:dyDescent="0.3">
      <c r="A98"/>
      <c r="B98"/>
      <c r="C98"/>
      <c r="D98"/>
      <c r="E98"/>
      <c r="F98"/>
      <c r="G98"/>
    </row>
    <row r="99" spans="1:7" ht="14.4" x14ac:dyDescent="0.3">
      <c r="A99"/>
      <c r="B99"/>
      <c r="C99"/>
      <c r="D99"/>
      <c r="E99"/>
      <c r="F99"/>
      <c r="G99"/>
    </row>
    <row r="100" spans="1:7" ht="14.4" x14ac:dyDescent="0.3">
      <c r="A100"/>
      <c r="B100"/>
      <c r="C100"/>
      <c r="D100"/>
      <c r="E100"/>
      <c r="F100"/>
      <c r="G100"/>
    </row>
    <row r="101" spans="1:7" ht="14.4" x14ac:dyDescent="0.3">
      <c r="A101"/>
      <c r="B101"/>
      <c r="C101"/>
      <c r="D101"/>
      <c r="E101"/>
      <c r="F101"/>
      <c r="G101"/>
    </row>
    <row r="102" spans="1:7" ht="14.4" x14ac:dyDescent="0.3">
      <c r="A102"/>
      <c r="B102"/>
      <c r="C102"/>
      <c r="D102"/>
      <c r="E102"/>
      <c r="F102"/>
      <c r="G102"/>
    </row>
    <row r="103" spans="1:7" ht="14.4" x14ac:dyDescent="0.3">
      <c r="A103"/>
      <c r="B103"/>
      <c r="C103"/>
      <c r="D103"/>
      <c r="E103"/>
      <c r="F103"/>
      <c r="G103"/>
    </row>
    <row r="104" spans="1:7" ht="14.4" x14ac:dyDescent="0.3">
      <c r="A104"/>
      <c r="B104"/>
      <c r="C104"/>
      <c r="D104"/>
      <c r="E104"/>
      <c r="F104"/>
      <c r="G104"/>
    </row>
    <row r="105" spans="1:7" ht="14.4" x14ac:dyDescent="0.3">
      <c r="A105"/>
      <c r="B105"/>
      <c r="C105"/>
      <c r="D105"/>
      <c r="E105"/>
      <c r="F105"/>
      <c r="G105"/>
    </row>
    <row r="106" spans="1:7" ht="14.4" x14ac:dyDescent="0.3">
      <c r="A106"/>
      <c r="B106"/>
      <c r="C106"/>
      <c r="D106"/>
      <c r="E106"/>
      <c r="F106"/>
      <c r="G106"/>
    </row>
    <row r="107" spans="1:7" ht="14.4" x14ac:dyDescent="0.3">
      <c r="A107"/>
      <c r="B107"/>
      <c r="C107"/>
      <c r="D107"/>
      <c r="E107"/>
      <c r="F107"/>
      <c r="G107"/>
    </row>
    <row r="108" spans="1:7" ht="14.4" x14ac:dyDescent="0.3">
      <c r="A108"/>
      <c r="B108"/>
      <c r="C108"/>
      <c r="D108"/>
      <c r="E108"/>
      <c r="F108"/>
      <c r="G108"/>
    </row>
    <row r="109" spans="1:7" ht="14.4" x14ac:dyDescent="0.3">
      <c r="A109"/>
      <c r="B109"/>
      <c r="C109"/>
      <c r="D109"/>
      <c r="E109"/>
      <c r="F109"/>
      <c r="G109"/>
    </row>
    <row r="110" spans="1:7" ht="14.4" x14ac:dyDescent="0.3">
      <c r="A110"/>
      <c r="B110"/>
      <c r="C110"/>
      <c r="D110"/>
      <c r="E110"/>
      <c r="F110"/>
      <c r="G110"/>
    </row>
    <row r="111" spans="1:7" ht="14.4" x14ac:dyDescent="0.3">
      <c r="A111"/>
      <c r="B111"/>
      <c r="C111"/>
      <c r="D111"/>
      <c r="E111"/>
      <c r="F111"/>
      <c r="G111"/>
    </row>
    <row r="112" spans="1:7" ht="14.4" x14ac:dyDescent="0.3">
      <c r="A112"/>
      <c r="B112"/>
      <c r="C112"/>
      <c r="D112"/>
      <c r="E112"/>
      <c r="F112"/>
      <c r="G112"/>
    </row>
    <row r="113" spans="1:7" ht="14.4" x14ac:dyDescent="0.3">
      <c r="A113"/>
      <c r="B113"/>
      <c r="C113"/>
      <c r="D113"/>
      <c r="E113"/>
      <c r="F113"/>
      <c r="G113"/>
    </row>
    <row r="114" spans="1:7" ht="14.4" x14ac:dyDescent="0.3">
      <c r="A114"/>
      <c r="B114"/>
      <c r="C114"/>
      <c r="D114"/>
      <c r="E114"/>
      <c r="F114"/>
      <c r="G114"/>
    </row>
    <row r="115" spans="1:7" ht="14.4" x14ac:dyDescent="0.3">
      <c r="A115"/>
      <c r="B115"/>
      <c r="C115"/>
      <c r="D115"/>
      <c r="E115"/>
      <c r="F115"/>
      <c r="G115"/>
    </row>
    <row r="116" spans="1:7" ht="14.4" x14ac:dyDescent="0.3">
      <c r="A116"/>
      <c r="B116"/>
      <c r="C116"/>
      <c r="D116"/>
      <c r="E116"/>
      <c r="F116"/>
      <c r="G116"/>
    </row>
    <row r="117" spans="1:7" ht="14.4" x14ac:dyDescent="0.3">
      <c r="A117"/>
      <c r="B117"/>
      <c r="C117"/>
      <c r="D117"/>
      <c r="E117"/>
      <c r="F117"/>
      <c r="G117"/>
    </row>
    <row r="118" spans="1:7" ht="14.4" x14ac:dyDescent="0.3">
      <c r="A118"/>
      <c r="B118"/>
      <c r="C118"/>
      <c r="D118"/>
      <c r="E118"/>
      <c r="F118"/>
      <c r="G118"/>
    </row>
    <row r="119" spans="1:7" ht="14.4" x14ac:dyDescent="0.3">
      <c r="A119"/>
      <c r="B119"/>
      <c r="C119"/>
      <c r="D119"/>
      <c r="E119"/>
      <c r="F119"/>
      <c r="G119"/>
    </row>
    <row r="120" spans="1:7" ht="14.4" x14ac:dyDescent="0.3">
      <c r="A120"/>
      <c r="B120"/>
      <c r="C120"/>
      <c r="D120"/>
      <c r="E120"/>
      <c r="F120"/>
      <c r="G120"/>
    </row>
    <row r="121" spans="1:7" ht="14.4" x14ac:dyDescent="0.3">
      <c r="A121"/>
      <c r="B121"/>
      <c r="C121"/>
      <c r="D121"/>
      <c r="E121"/>
      <c r="F121"/>
      <c r="G121"/>
    </row>
    <row r="122" spans="1:7" ht="14.4" x14ac:dyDescent="0.3">
      <c r="A122"/>
      <c r="B122"/>
      <c r="C122"/>
      <c r="D122"/>
      <c r="E122"/>
      <c r="F122"/>
      <c r="G122"/>
    </row>
    <row r="123" spans="1:7" ht="14.4" x14ac:dyDescent="0.3">
      <c r="A123"/>
      <c r="B123"/>
      <c r="C123"/>
      <c r="D123"/>
      <c r="E123"/>
      <c r="F123"/>
      <c r="G123"/>
    </row>
    <row r="124" spans="1:7" ht="14.4" x14ac:dyDescent="0.3">
      <c r="A124"/>
      <c r="B124"/>
      <c r="C124"/>
      <c r="D124"/>
      <c r="E124"/>
      <c r="F124"/>
      <c r="G124"/>
    </row>
    <row r="125" spans="1:7" ht="14.4" x14ac:dyDescent="0.3">
      <c r="A125"/>
      <c r="B125"/>
      <c r="C125"/>
      <c r="D125"/>
      <c r="E125"/>
      <c r="F125"/>
      <c r="G125"/>
    </row>
    <row r="126" spans="1:7" ht="14.4" x14ac:dyDescent="0.3">
      <c r="A126"/>
      <c r="B126"/>
      <c r="C126"/>
      <c r="D126"/>
      <c r="E126"/>
      <c r="F126"/>
      <c r="G126"/>
    </row>
    <row r="127" spans="1:7" ht="14.4" x14ac:dyDescent="0.3">
      <c r="A127"/>
      <c r="B127"/>
      <c r="C127"/>
      <c r="D127"/>
      <c r="E127"/>
      <c r="F127"/>
      <c r="G127"/>
    </row>
    <row r="128" spans="1:7" ht="14.4" x14ac:dyDescent="0.3">
      <c r="A128"/>
      <c r="B128"/>
      <c r="C128"/>
      <c r="D128"/>
      <c r="E128"/>
      <c r="F128"/>
      <c r="G128"/>
    </row>
    <row r="129" spans="1:7" ht="14.4" x14ac:dyDescent="0.3">
      <c r="A129"/>
      <c r="B129"/>
      <c r="C129"/>
      <c r="D129"/>
      <c r="E129"/>
      <c r="F129"/>
      <c r="G129"/>
    </row>
    <row r="130" spans="1:7" ht="14.4" x14ac:dyDescent="0.3">
      <c r="A130"/>
      <c r="B130"/>
      <c r="C130"/>
      <c r="D130"/>
      <c r="E130"/>
      <c r="F130"/>
      <c r="G130"/>
    </row>
    <row r="131" spans="1:7" ht="14.4" x14ac:dyDescent="0.3">
      <c r="A131"/>
      <c r="B131"/>
      <c r="C131"/>
      <c r="D131"/>
      <c r="E131"/>
      <c r="F131"/>
      <c r="G131"/>
    </row>
    <row r="132" spans="1:7" ht="14.4" x14ac:dyDescent="0.3">
      <c r="A132"/>
      <c r="B132"/>
      <c r="C132"/>
      <c r="D132"/>
      <c r="E132"/>
      <c r="F132"/>
      <c r="G132"/>
    </row>
    <row r="133" spans="1:7" ht="14.4" x14ac:dyDescent="0.3">
      <c r="A133"/>
      <c r="B133"/>
      <c r="C133"/>
      <c r="D133"/>
      <c r="E133"/>
      <c r="F133"/>
      <c r="G133"/>
    </row>
    <row r="134" spans="1:7" ht="14.4" x14ac:dyDescent="0.3">
      <c r="A134"/>
      <c r="B134"/>
      <c r="C134"/>
      <c r="D134"/>
      <c r="E134"/>
      <c r="F134"/>
      <c r="G134"/>
    </row>
    <row r="135" spans="1:7" ht="14.4" x14ac:dyDescent="0.3">
      <c r="A135"/>
      <c r="B135"/>
      <c r="C135"/>
      <c r="D135"/>
      <c r="E135"/>
      <c r="F135"/>
      <c r="G135"/>
    </row>
    <row r="136" spans="1:7" ht="14.4" x14ac:dyDescent="0.3">
      <c r="A136"/>
      <c r="B136"/>
      <c r="C136"/>
      <c r="D136"/>
      <c r="E136"/>
      <c r="F136"/>
      <c r="G136"/>
    </row>
    <row r="137" spans="1:7" ht="14.4" x14ac:dyDescent="0.3">
      <c r="A137"/>
      <c r="B137"/>
      <c r="C137"/>
      <c r="D137"/>
      <c r="E137"/>
      <c r="F137"/>
      <c r="G137"/>
    </row>
    <row r="138" spans="1:7" ht="14.4" x14ac:dyDescent="0.3">
      <c r="A138"/>
      <c r="B138"/>
      <c r="C138"/>
      <c r="D138"/>
      <c r="E138"/>
      <c r="F138"/>
      <c r="G138"/>
    </row>
    <row r="139" spans="1:7" ht="14.4" x14ac:dyDescent="0.3">
      <c r="A139"/>
      <c r="B139"/>
      <c r="C139"/>
      <c r="D139"/>
      <c r="E139"/>
      <c r="F139"/>
      <c r="G139"/>
    </row>
    <row r="140" spans="1:7" ht="14.4" x14ac:dyDescent="0.3">
      <c r="A140"/>
      <c r="B140"/>
      <c r="C140"/>
      <c r="D140"/>
      <c r="E140"/>
      <c r="F140"/>
      <c r="G140"/>
    </row>
    <row r="141" spans="1:7" ht="14.4" x14ac:dyDescent="0.3">
      <c r="A141"/>
      <c r="B141"/>
      <c r="C141"/>
      <c r="D141"/>
      <c r="E141"/>
      <c r="F141"/>
      <c r="G141"/>
    </row>
    <row r="142" spans="1:7" ht="14.4" x14ac:dyDescent="0.3">
      <c r="A142"/>
      <c r="B142"/>
      <c r="C142"/>
      <c r="D142"/>
      <c r="E142"/>
      <c r="F142"/>
      <c r="G142"/>
    </row>
    <row r="143" spans="1:7" ht="14.4" x14ac:dyDescent="0.3">
      <c r="A143"/>
      <c r="B143"/>
      <c r="C143"/>
      <c r="D143"/>
      <c r="E143"/>
      <c r="F143"/>
      <c r="G143"/>
    </row>
    <row r="144" spans="1:7" ht="14.4" x14ac:dyDescent="0.3">
      <c r="A144"/>
      <c r="B144"/>
      <c r="C144"/>
      <c r="D144"/>
      <c r="E144"/>
      <c r="F144"/>
      <c r="G144"/>
    </row>
    <row r="145" spans="1:7" ht="14.4" x14ac:dyDescent="0.3">
      <c r="A145"/>
      <c r="B145"/>
      <c r="C145"/>
      <c r="D145"/>
      <c r="E145"/>
      <c r="F145"/>
      <c r="G145"/>
    </row>
    <row r="146" spans="1:7" ht="14.4" x14ac:dyDescent="0.3">
      <c r="A146"/>
      <c r="B146"/>
      <c r="C146"/>
      <c r="D146"/>
      <c r="E146"/>
      <c r="F146"/>
      <c r="G146"/>
    </row>
    <row r="147" spans="1:7" ht="14.4" x14ac:dyDescent="0.3">
      <c r="A147"/>
      <c r="B147"/>
      <c r="C147"/>
      <c r="D147"/>
      <c r="E147"/>
      <c r="F147"/>
      <c r="G147"/>
    </row>
    <row r="148" spans="1:7" ht="14.4" x14ac:dyDescent="0.3">
      <c r="A148"/>
      <c r="B148"/>
      <c r="C148"/>
      <c r="D148"/>
      <c r="E148"/>
      <c r="F148"/>
      <c r="G148"/>
    </row>
    <row r="149" spans="1:7" ht="14.4" x14ac:dyDescent="0.3">
      <c r="A149"/>
      <c r="B149"/>
      <c r="C149"/>
      <c r="D149"/>
      <c r="E149"/>
      <c r="F149"/>
      <c r="G149"/>
    </row>
    <row r="150" spans="1:7" ht="14.4" x14ac:dyDescent="0.3">
      <c r="A150"/>
      <c r="B150"/>
      <c r="C150"/>
      <c r="D150"/>
      <c r="E150"/>
      <c r="F150"/>
      <c r="G150"/>
    </row>
    <row r="151" spans="1:7" ht="14.4" x14ac:dyDescent="0.3">
      <c r="A151"/>
      <c r="B151"/>
      <c r="C151"/>
      <c r="D151"/>
      <c r="E151"/>
      <c r="F151"/>
      <c r="G151"/>
    </row>
    <row r="152" spans="1:7" ht="14.4" x14ac:dyDescent="0.3">
      <c r="A152"/>
      <c r="B152"/>
      <c r="C152"/>
      <c r="D152"/>
      <c r="E152"/>
      <c r="F152"/>
      <c r="G152"/>
    </row>
    <row r="153" spans="1:7" ht="14.4" x14ac:dyDescent="0.3">
      <c r="A153"/>
      <c r="B153"/>
      <c r="C153"/>
      <c r="D153"/>
      <c r="E153"/>
      <c r="F153"/>
      <c r="G153"/>
    </row>
    <row r="154" spans="1:7" ht="14.4" x14ac:dyDescent="0.3">
      <c r="A154"/>
      <c r="B154"/>
      <c r="C154"/>
      <c r="D154"/>
      <c r="E154"/>
      <c r="F154"/>
      <c r="G154"/>
    </row>
    <row r="155" spans="1:7" ht="14.4" x14ac:dyDescent="0.3">
      <c r="A155"/>
      <c r="B155"/>
      <c r="C155"/>
      <c r="D155"/>
      <c r="E155"/>
      <c r="F155"/>
      <c r="G155"/>
    </row>
    <row r="156" spans="1:7" ht="14.4" x14ac:dyDescent="0.3">
      <c r="A156"/>
      <c r="B156"/>
      <c r="C156"/>
      <c r="D156"/>
      <c r="E156"/>
      <c r="F156"/>
      <c r="G156"/>
    </row>
    <row r="157" spans="1:7" ht="14.4" x14ac:dyDescent="0.3">
      <c r="A157"/>
      <c r="B157"/>
      <c r="C157"/>
      <c r="D157"/>
      <c r="E157"/>
      <c r="F157"/>
      <c r="G157"/>
    </row>
    <row r="158" spans="1:7" ht="14.4" x14ac:dyDescent="0.3">
      <c r="A158"/>
      <c r="B158"/>
      <c r="C158"/>
      <c r="D158"/>
      <c r="E158"/>
      <c r="F158"/>
      <c r="G158"/>
    </row>
    <row r="159" spans="1:7" ht="14.4" x14ac:dyDescent="0.3">
      <c r="A159"/>
      <c r="B159"/>
      <c r="C159"/>
      <c r="D159"/>
      <c r="E159"/>
      <c r="F159"/>
      <c r="G159"/>
    </row>
    <row r="160" spans="1:7" ht="14.4" x14ac:dyDescent="0.3">
      <c r="A160"/>
      <c r="B160"/>
      <c r="C160"/>
      <c r="D160"/>
      <c r="E160"/>
      <c r="F160"/>
      <c r="G160"/>
    </row>
    <row r="161" spans="1:7" ht="14.4" x14ac:dyDescent="0.3">
      <c r="A161"/>
      <c r="B161"/>
      <c r="C161"/>
      <c r="D161"/>
      <c r="E161"/>
      <c r="F161"/>
      <c r="G161"/>
    </row>
    <row r="162" spans="1:7" ht="14.4" x14ac:dyDescent="0.3">
      <c r="A162"/>
      <c r="B162"/>
      <c r="C162"/>
      <c r="D162"/>
      <c r="E162"/>
      <c r="F162"/>
      <c r="G162"/>
    </row>
    <row r="163" spans="1:7" ht="14.4" x14ac:dyDescent="0.3">
      <c r="A163"/>
      <c r="B163"/>
      <c r="C163"/>
      <c r="D163"/>
      <c r="E163"/>
      <c r="F163"/>
      <c r="G163"/>
    </row>
    <row r="164" spans="1:7" ht="14.4" x14ac:dyDescent="0.3">
      <c r="A164"/>
      <c r="B164"/>
      <c r="C164"/>
      <c r="D164"/>
      <c r="E164"/>
      <c r="F164"/>
      <c r="G164"/>
    </row>
    <row r="165" spans="1:7" ht="14.4" x14ac:dyDescent="0.3">
      <c r="A165"/>
      <c r="B165"/>
      <c r="C165"/>
      <c r="D165"/>
      <c r="E165"/>
      <c r="F165"/>
      <c r="G165"/>
    </row>
    <row r="166" spans="1:7" ht="14.4" x14ac:dyDescent="0.3">
      <c r="A166"/>
      <c r="B166"/>
      <c r="C166"/>
      <c r="D166"/>
      <c r="E166"/>
      <c r="F166"/>
      <c r="G166"/>
    </row>
    <row r="167" spans="1:7" ht="14.4" x14ac:dyDescent="0.3">
      <c r="A167"/>
      <c r="B167"/>
      <c r="C167"/>
      <c r="D167"/>
      <c r="E167"/>
      <c r="F167"/>
      <c r="G167"/>
    </row>
    <row r="168" spans="1:7" ht="14.4" x14ac:dyDescent="0.3">
      <c r="A168"/>
      <c r="B168"/>
      <c r="C168"/>
      <c r="D168"/>
      <c r="E168"/>
      <c r="F168"/>
      <c r="G168"/>
    </row>
    <row r="169" spans="1:7" ht="14.4" x14ac:dyDescent="0.3">
      <c r="A169"/>
      <c r="B169"/>
      <c r="C169"/>
      <c r="D169"/>
      <c r="E169"/>
      <c r="F169"/>
      <c r="G169"/>
    </row>
    <row r="170" spans="1:7" ht="14.4" x14ac:dyDescent="0.3">
      <c r="A170"/>
      <c r="B170"/>
      <c r="C170"/>
      <c r="D170"/>
      <c r="E170"/>
      <c r="F170"/>
      <c r="G170"/>
    </row>
    <row r="171" spans="1:7" ht="14.4" x14ac:dyDescent="0.3">
      <c r="A171"/>
      <c r="B171"/>
      <c r="C171"/>
      <c r="D171"/>
      <c r="E171"/>
      <c r="F171"/>
      <c r="G171"/>
    </row>
    <row r="172" spans="1:7" ht="14.4" x14ac:dyDescent="0.3">
      <c r="A172"/>
      <c r="B172"/>
      <c r="C172"/>
      <c r="D172"/>
      <c r="E172"/>
      <c r="F172"/>
      <c r="G172"/>
    </row>
    <row r="173" spans="1:7" ht="14.4" x14ac:dyDescent="0.3">
      <c r="A173"/>
      <c r="B173"/>
      <c r="C173"/>
      <c r="D173"/>
      <c r="E173"/>
      <c r="F173"/>
      <c r="G173"/>
    </row>
    <row r="174" spans="1:7" ht="14.4" x14ac:dyDescent="0.3">
      <c r="A174"/>
      <c r="B174"/>
      <c r="C174"/>
      <c r="D174"/>
      <c r="E174"/>
      <c r="F174"/>
      <c r="G174"/>
    </row>
    <row r="175" spans="1:7" ht="14.4" x14ac:dyDescent="0.3">
      <c r="A175"/>
      <c r="B175"/>
      <c r="C175"/>
      <c r="D175"/>
      <c r="E175"/>
      <c r="F175"/>
      <c r="G175"/>
    </row>
    <row r="176" spans="1:7" ht="14.4" x14ac:dyDescent="0.3">
      <c r="A176"/>
      <c r="B176"/>
      <c r="C176"/>
      <c r="D176"/>
      <c r="E176"/>
      <c r="F176"/>
      <c r="G176"/>
    </row>
    <row r="177" spans="1:7" ht="14.4" x14ac:dyDescent="0.3">
      <c r="A177"/>
      <c r="B177"/>
      <c r="C177"/>
      <c r="D177"/>
      <c r="E177"/>
      <c r="F177"/>
      <c r="G177"/>
    </row>
    <row r="178" spans="1:7" ht="14.4" x14ac:dyDescent="0.3">
      <c r="A178"/>
      <c r="B178"/>
      <c r="C178"/>
      <c r="D178"/>
      <c r="E178"/>
      <c r="F178"/>
      <c r="G178"/>
    </row>
    <row r="179" spans="1:7" ht="14.4" x14ac:dyDescent="0.3">
      <c r="A179"/>
      <c r="B179"/>
      <c r="C179"/>
      <c r="D179"/>
      <c r="E179"/>
      <c r="F179"/>
      <c r="G179"/>
    </row>
    <row r="180" spans="1:7" ht="14.4" x14ac:dyDescent="0.3">
      <c r="A180"/>
      <c r="B180"/>
      <c r="C180"/>
      <c r="D180"/>
      <c r="E180"/>
      <c r="F180"/>
      <c r="G180"/>
    </row>
    <row r="181" spans="1:7" ht="14.4" x14ac:dyDescent="0.3">
      <c r="A181"/>
      <c r="B181"/>
      <c r="C181"/>
      <c r="D181"/>
      <c r="E181"/>
      <c r="F181"/>
      <c r="G181"/>
    </row>
    <row r="182" spans="1:7" ht="14.4" x14ac:dyDescent="0.3">
      <c r="A182"/>
      <c r="B182"/>
      <c r="C182"/>
      <c r="D182"/>
      <c r="E182"/>
      <c r="F182"/>
      <c r="G182"/>
    </row>
    <row r="183" spans="1:7" ht="14.4" x14ac:dyDescent="0.3">
      <c r="A183"/>
      <c r="B183"/>
      <c r="C183"/>
      <c r="D183"/>
      <c r="E183"/>
      <c r="F183"/>
      <c r="G183"/>
    </row>
    <row r="184" spans="1:7" ht="14.4" x14ac:dyDescent="0.3">
      <c r="A184"/>
      <c r="B184"/>
      <c r="C184"/>
      <c r="D184"/>
      <c r="E184"/>
      <c r="F184"/>
      <c r="G184"/>
    </row>
    <row r="185" spans="1:7" ht="14.4" x14ac:dyDescent="0.3">
      <c r="A185"/>
      <c r="B185"/>
      <c r="C185"/>
      <c r="D185"/>
      <c r="E185"/>
      <c r="F185"/>
      <c r="G185"/>
    </row>
    <row r="186" spans="1:7" ht="14.4" x14ac:dyDescent="0.3">
      <c r="A186"/>
      <c r="B186"/>
      <c r="C186"/>
      <c r="D186"/>
      <c r="E186"/>
      <c r="F186"/>
      <c r="G186"/>
    </row>
    <row r="187" spans="1:7" ht="14.4" x14ac:dyDescent="0.3">
      <c r="A187"/>
      <c r="B187"/>
      <c r="C187"/>
      <c r="D187"/>
      <c r="E187"/>
      <c r="F187"/>
      <c r="G187"/>
    </row>
    <row r="188" spans="1:7" ht="14.4" x14ac:dyDescent="0.3">
      <c r="A188"/>
      <c r="B188"/>
      <c r="C188"/>
      <c r="D188"/>
      <c r="E188"/>
      <c r="F188"/>
      <c r="G188"/>
    </row>
    <row r="189" spans="1:7" ht="14.4" x14ac:dyDescent="0.3">
      <c r="A189"/>
      <c r="B189"/>
      <c r="C189"/>
      <c r="D189"/>
      <c r="E189"/>
      <c r="F189"/>
      <c r="G189"/>
    </row>
    <row r="190" spans="1:7" ht="14.4" x14ac:dyDescent="0.3">
      <c r="A190"/>
      <c r="B190"/>
      <c r="C190"/>
      <c r="D190"/>
      <c r="E190"/>
      <c r="F190"/>
      <c r="G190"/>
    </row>
    <row r="191" spans="1:7" ht="14.4" x14ac:dyDescent="0.3">
      <c r="A191"/>
      <c r="B191"/>
      <c r="C191"/>
      <c r="D191"/>
      <c r="E191"/>
      <c r="F191"/>
      <c r="G191"/>
    </row>
    <row r="192" spans="1:7" ht="14.4" x14ac:dyDescent="0.3">
      <c r="A192"/>
      <c r="B192"/>
      <c r="C192"/>
      <c r="D192"/>
      <c r="E192"/>
      <c r="F192"/>
      <c r="G192"/>
    </row>
    <row r="193" spans="1:7" ht="14.4" x14ac:dyDescent="0.3">
      <c r="A193"/>
      <c r="B193"/>
      <c r="C193"/>
      <c r="D193"/>
      <c r="E193"/>
      <c r="F193"/>
      <c r="G193"/>
    </row>
    <row r="194" spans="1:7" ht="14.4" x14ac:dyDescent="0.3">
      <c r="A194"/>
      <c r="B194"/>
      <c r="C194"/>
      <c r="D194"/>
      <c r="E194"/>
      <c r="F194"/>
      <c r="G194"/>
    </row>
    <row r="195" spans="1:7" ht="14.4" x14ac:dyDescent="0.3">
      <c r="A195"/>
      <c r="B195"/>
      <c r="C195"/>
      <c r="D195"/>
      <c r="E195"/>
      <c r="F195"/>
      <c r="G195"/>
    </row>
    <row r="196" spans="1:7" ht="14.4" x14ac:dyDescent="0.3">
      <c r="A196"/>
      <c r="B196"/>
      <c r="C196"/>
      <c r="D196"/>
      <c r="E196"/>
      <c r="F196"/>
      <c r="G196"/>
    </row>
    <row r="197" spans="1:7" ht="14.4" x14ac:dyDescent="0.3">
      <c r="A197"/>
      <c r="B197"/>
      <c r="C197"/>
      <c r="D197"/>
      <c r="E197"/>
      <c r="F197"/>
      <c r="G197"/>
    </row>
    <row r="198" spans="1:7" ht="14.4" x14ac:dyDescent="0.3">
      <c r="A198"/>
      <c r="B198"/>
      <c r="C198"/>
      <c r="D198"/>
      <c r="E198"/>
      <c r="F198"/>
      <c r="G198"/>
    </row>
    <row r="199" spans="1:7" ht="14.4" x14ac:dyDescent="0.3">
      <c r="A199"/>
      <c r="B199"/>
      <c r="C199"/>
      <c r="D199"/>
      <c r="E199"/>
      <c r="F199"/>
      <c r="G199"/>
    </row>
    <row r="200" spans="1:7" ht="14.4" x14ac:dyDescent="0.3">
      <c r="A200"/>
      <c r="B200"/>
      <c r="C200"/>
      <c r="D200"/>
      <c r="E200"/>
      <c r="F200"/>
      <c r="G200"/>
    </row>
    <row r="201" spans="1:7" ht="14.4" x14ac:dyDescent="0.3">
      <c r="A201"/>
      <c r="B201"/>
      <c r="C201"/>
      <c r="D201"/>
      <c r="E201"/>
      <c r="F201"/>
      <c r="G201"/>
    </row>
    <row r="202" spans="1:7" ht="14.4" x14ac:dyDescent="0.3">
      <c r="A202"/>
      <c r="B202"/>
      <c r="C202"/>
      <c r="D202"/>
      <c r="E202"/>
      <c r="F202"/>
      <c r="G202"/>
    </row>
    <row r="203" spans="1:7" ht="14.4" x14ac:dyDescent="0.3">
      <c r="A203"/>
      <c r="B203"/>
      <c r="C203"/>
      <c r="D203"/>
      <c r="E203"/>
      <c r="F203"/>
      <c r="G203"/>
    </row>
    <row r="204" spans="1:7" ht="14.4" x14ac:dyDescent="0.3">
      <c r="A204"/>
      <c r="B204"/>
      <c r="C204"/>
      <c r="D204"/>
      <c r="E204"/>
      <c r="F204"/>
      <c r="G204"/>
    </row>
    <row r="205" spans="1:7" ht="14.4" x14ac:dyDescent="0.3">
      <c r="A205"/>
      <c r="B205"/>
      <c r="C205"/>
      <c r="D205"/>
      <c r="E205"/>
      <c r="F205"/>
      <c r="G205"/>
    </row>
    <row r="206" spans="1:7" ht="14.4" x14ac:dyDescent="0.3">
      <c r="A206"/>
      <c r="B206"/>
      <c r="C206"/>
      <c r="D206"/>
      <c r="E206"/>
      <c r="F206"/>
      <c r="G206"/>
    </row>
    <row r="207" spans="1:7" ht="14.4" x14ac:dyDescent="0.3">
      <c r="A207"/>
      <c r="B207"/>
      <c r="C207"/>
      <c r="D207"/>
      <c r="E207"/>
      <c r="F207"/>
      <c r="G207"/>
    </row>
    <row r="208" spans="1:7" ht="14.4" x14ac:dyDescent="0.3">
      <c r="A208"/>
      <c r="B208"/>
      <c r="C208"/>
      <c r="D208"/>
      <c r="E208"/>
      <c r="F208"/>
      <c r="G208"/>
    </row>
    <row r="209" spans="1:7" ht="14.4" x14ac:dyDescent="0.3">
      <c r="A209"/>
      <c r="B209"/>
      <c r="C209"/>
      <c r="D209"/>
      <c r="E209"/>
      <c r="F209"/>
      <c r="G209"/>
    </row>
    <row r="210" spans="1:7" ht="14.4" x14ac:dyDescent="0.3">
      <c r="A210"/>
      <c r="B210"/>
      <c r="C210"/>
      <c r="D210"/>
      <c r="E210"/>
      <c r="F210"/>
      <c r="G210"/>
    </row>
    <row r="211" spans="1:7" ht="14.4" x14ac:dyDescent="0.3">
      <c r="A211"/>
      <c r="B211"/>
      <c r="C211"/>
      <c r="D211"/>
      <c r="E211"/>
      <c r="F211"/>
      <c r="G211"/>
    </row>
    <row r="212" spans="1:7" ht="14.4" x14ac:dyDescent="0.3">
      <c r="A212"/>
      <c r="B212"/>
      <c r="C212"/>
      <c r="D212"/>
      <c r="E212"/>
      <c r="F212"/>
      <c r="G212"/>
    </row>
    <row r="213" spans="1:7" ht="14.4" x14ac:dyDescent="0.3">
      <c r="A213"/>
      <c r="B213"/>
      <c r="C213"/>
      <c r="D213"/>
      <c r="E213"/>
      <c r="F213"/>
      <c r="G213"/>
    </row>
    <row r="214" spans="1:7" ht="14.4" x14ac:dyDescent="0.3">
      <c r="A214"/>
      <c r="B214"/>
      <c r="C214"/>
      <c r="D214"/>
      <c r="E214"/>
      <c r="F214"/>
      <c r="G214"/>
    </row>
    <row r="215" spans="1:7" ht="14.4" x14ac:dyDescent="0.3">
      <c r="A215"/>
      <c r="B215"/>
      <c r="C215"/>
      <c r="D215"/>
      <c r="E215"/>
      <c r="F215"/>
      <c r="G215"/>
    </row>
    <row r="216" spans="1:7" ht="14.4" x14ac:dyDescent="0.3">
      <c r="A216"/>
      <c r="B216"/>
      <c r="C216"/>
      <c r="D216"/>
      <c r="E216"/>
      <c r="F216"/>
      <c r="G216"/>
    </row>
    <row r="217" spans="1:7" ht="14.4" x14ac:dyDescent="0.3">
      <c r="A217"/>
      <c r="B217"/>
      <c r="C217"/>
      <c r="D217"/>
      <c r="E217"/>
      <c r="F217"/>
      <c r="G217"/>
    </row>
    <row r="218" spans="1:7" ht="14.4" x14ac:dyDescent="0.3">
      <c r="A218"/>
      <c r="B218"/>
      <c r="C218"/>
      <c r="D218"/>
      <c r="E218"/>
      <c r="F218"/>
      <c r="G218"/>
    </row>
    <row r="219" spans="1:7" ht="14.4" x14ac:dyDescent="0.3">
      <c r="A219"/>
      <c r="B219"/>
      <c r="C219"/>
      <c r="D219"/>
      <c r="E219"/>
      <c r="F219"/>
      <c r="G219"/>
    </row>
    <row r="220" spans="1:7" ht="14.4" x14ac:dyDescent="0.3">
      <c r="A220"/>
      <c r="B220"/>
      <c r="C220"/>
      <c r="D220"/>
      <c r="E220"/>
      <c r="F220"/>
      <c r="G220"/>
    </row>
    <row r="221" spans="1:7" ht="14.4" x14ac:dyDescent="0.3">
      <c r="A221"/>
      <c r="B221"/>
      <c r="C221"/>
      <c r="D221"/>
      <c r="E221"/>
      <c r="F221"/>
      <c r="G221"/>
    </row>
    <row r="222" spans="1:7" ht="14.4" x14ac:dyDescent="0.3">
      <c r="A222"/>
      <c r="B222"/>
      <c r="C222"/>
      <c r="D222"/>
      <c r="E222"/>
      <c r="F222"/>
      <c r="G222"/>
    </row>
    <row r="223" spans="1:7" ht="14.4" x14ac:dyDescent="0.3">
      <c r="A223"/>
      <c r="B223"/>
      <c r="C223"/>
      <c r="D223"/>
      <c r="E223"/>
      <c r="F223"/>
      <c r="G223"/>
    </row>
    <row r="224" spans="1:7" ht="14.4" x14ac:dyDescent="0.3">
      <c r="A224"/>
      <c r="B224"/>
      <c r="C224"/>
      <c r="D224"/>
      <c r="E224"/>
      <c r="F224"/>
      <c r="G224"/>
    </row>
    <row r="225" spans="1:7" ht="14.4" x14ac:dyDescent="0.3">
      <c r="A225"/>
      <c r="B225"/>
      <c r="C225"/>
      <c r="D225"/>
      <c r="E225"/>
      <c r="F225"/>
      <c r="G225"/>
    </row>
    <row r="226" spans="1:7" ht="14.4" x14ac:dyDescent="0.3">
      <c r="A226"/>
      <c r="B226"/>
      <c r="C226"/>
      <c r="D226"/>
      <c r="E226"/>
      <c r="F226"/>
      <c r="G226"/>
    </row>
    <row r="227" spans="1:7" ht="14.4" x14ac:dyDescent="0.3">
      <c r="A227"/>
      <c r="B227"/>
      <c r="C227"/>
      <c r="D227"/>
      <c r="E227"/>
      <c r="F227"/>
      <c r="G227"/>
    </row>
    <row r="228" spans="1:7" ht="14.4" x14ac:dyDescent="0.3">
      <c r="A228"/>
      <c r="B228"/>
      <c r="C228"/>
      <c r="D228"/>
      <c r="E228"/>
      <c r="F228"/>
      <c r="G228"/>
    </row>
    <row r="229" spans="1:7" ht="14.4" x14ac:dyDescent="0.3">
      <c r="A229"/>
      <c r="B229"/>
      <c r="C229"/>
      <c r="D229"/>
      <c r="E229"/>
      <c r="F229"/>
      <c r="G229"/>
    </row>
    <row r="230" spans="1:7" ht="14.4" x14ac:dyDescent="0.3">
      <c r="A230"/>
      <c r="B230"/>
      <c r="C230"/>
      <c r="D230"/>
      <c r="E230"/>
      <c r="F230"/>
      <c r="G230"/>
    </row>
    <row r="231" spans="1:7" ht="14.4" x14ac:dyDescent="0.3">
      <c r="A231"/>
      <c r="B231"/>
      <c r="C231"/>
      <c r="D231"/>
      <c r="E231"/>
      <c r="F231"/>
      <c r="G231"/>
    </row>
    <row r="232" spans="1:7" ht="14.4" x14ac:dyDescent="0.3">
      <c r="A232"/>
      <c r="B232"/>
      <c r="C232"/>
      <c r="D232"/>
      <c r="E232"/>
      <c r="F232"/>
      <c r="G232"/>
    </row>
    <row r="233" spans="1:7" ht="14.4" x14ac:dyDescent="0.3">
      <c r="A233"/>
      <c r="B233"/>
      <c r="C233"/>
      <c r="D233"/>
      <c r="E233"/>
      <c r="F233"/>
      <c r="G233"/>
    </row>
    <row r="234" spans="1:7" ht="14.4" x14ac:dyDescent="0.3">
      <c r="A234"/>
      <c r="B234"/>
      <c r="C234"/>
      <c r="D234"/>
      <c r="E234"/>
      <c r="F234"/>
      <c r="G234"/>
    </row>
    <row r="235" spans="1:7" ht="14.4" x14ac:dyDescent="0.3">
      <c r="A235"/>
      <c r="B235"/>
      <c r="C235"/>
      <c r="D235"/>
      <c r="E235"/>
      <c r="F235"/>
      <c r="G235"/>
    </row>
    <row r="236" spans="1:7" ht="14.4" x14ac:dyDescent="0.3">
      <c r="A236"/>
      <c r="B236"/>
      <c r="C236"/>
      <c r="D236"/>
      <c r="E236"/>
      <c r="F236"/>
      <c r="G236"/>
    </row>
    <row r="237" spans="1:7" ht="14.4" x14ac:dyDescent="0.3">
      <c r="A237"/>
      <c r="B237"/>
      <c r="C237"/>
      <c r="D237"/>
      <c r="E237"/>
      <c r="F237"/>
      <c r="G237"/>
    </row>
    <row r="238" spans="1:7" ht="14.4" x14ac:dyDescent="0.3">
      <c r="A238"/>
      <c r="B238"/>
      <c r="C238"/>
      <c r="D238"/>
      <c r="E238"/>
      <c r="F238"/>
      <c r="G238"/>
    </row>
    <row r="239" spans="1:7" ht="14.4" x14ac:dyDescent="0.3">
      <c r="A239"/>
      <c r="B239"/>
      <c r="C239"/>
      <c r="D239"/>
      <c r="E239"/>
      <c r="F239"/>
      <c r="G239"/>
    </row>
    <row r="240" spans="1:7" ht="14.4" x14ac:dyDescent="0.3">
      <c r="A240"/>
      <c r="B240"/>
      <c r="C240"/>
      <c r="D240"/>
      <c r="E240"/>
      <c r="F240"/>
      <c r="G240"/>
    </row>
    <row r="241" spans="1:7" ht="14.4" x14ac:dyDescent="0.3">
      <c r="A241"/>
      <c r="B241"/>
      <c r="C241"/>
      <c r="D241"/>
      <c r="E241"/>
      <c r="F241"/>
      <c r="G241"/>
    </row>
    <row r="242" spans="1:7" ht="14.4" x14ac:dyDescent="0.3">
      <c r="A242"/>
      <c r="B242"/>
      <c r="C242"/>
      <c r="D242"/>
      <c r="E242"/>
      <c r="F242"/>
      <c r="G242"/>
    </row>
    <row r="243" spans="1:7" ht="14.4" x14ac:dyDescent="0.3">
      <c r="A243"/>
      <c r="B243"/>
      <c r="C243"/>
      <c r="D243"/>
      <c r="E243"/>
      <c r="F243"/>
      <c r="G243"/>
    </row>
    <row r="244" spans="1:7" ht="14.4" x14ac:dyDescent="0.3">
      <c r="A244"/>
      <c r="B244"/>
      <c r="C244"/>
      <c r="D244"/>
      <c r="E244"/>
      <c r="F244"/>
      <c r="G244"/>
    </row>
    <row r="245" spans="1:7" ht="14.4" x14ac:dyDescent="0.3">
      <c r="A245"/>
      <c r="B245"/>
      <c r="C245"/>
      <c r="D245"/>
      <c r="E245"/>
      <c r="F245"/>
      <c r="G245"/>
    </row>
    <row r="246" spans="1:7" ht="14.4" x14ac:dyDescent="0.3">
      <c r="A246"/>
      <c r="B246"/>
      <c r="C246"/>
      <c r="D246"/>
      <c r="E246"/>
      <c r="F246"/>
      <c r="G246"/>
    </row>
    <row r="247" spans="1:7" ht="14.4" x14ac:dyDescent="0.3">
      <c r="A247"/>
      <c r="B247"/>
      <c r="C247"/>
      <c r="D247"/>
      <c r="E247"/>
      <c r="F247"/>
      <c r="G247"/>
    </row>
    <row r="248" spans="1:7" ht="14.4" x14ac:dyDescent="0.3">
      <c r="A248"/>
      <c r="B248"/>
      <c r="C248"/>
      <c r="D248"/>
      <c r="E248"/>
      <c r="F248"/>
      <c r="G248"/>
    </row>
    <row r="249" spans="1:7" ht="14.4" x14ac:dyDescent="0.3">
      <c r="A249"/>
      <c r="B249"/>
      <c r="C249"/>
      <c r="D249"/>
      <c r="E249"/>
      <c r="F249"/>
      <c r="G249"/>
    </row>
    <row r="250" spans="1:7" ht="14.4" x14ac:dyDescent="0.3">
      <c r="A250"/>
      <c r="B250"/>
      <c r="C250"/>
      <c r="D250"/>
      <c r="E250"/>
      <c r="F250"/>
      <c r="G250"/>
    </row>
    <row r="251" spans="1:7" ht="14.4" x14ac:dyDescent="0.3">
      <c r="A251"/>
      <c r="B251"/>
      <c r="C251"/>
      <c r="D251"/>
      <c r="E251"/>
      <c r="F251"/>
      <c r="G251"/>
    </row>
    <row r="252" spans="1:7" ht="14.4" x14ac:dyDescent="0.3">
      <c r="A252"/>
      <c r="B252"/>
      <c r="C252"/>
      <c r="D252"/>
      <c r="E252"/>
      <c r="F252"/>
      <c r="G252"/>
    </row>
    <row r="253" spans="1:7" ht="14.4" x14ac:dyDescent="0.3">
      <c r="A253"/>
      <c r="B253"/>
      <c r="C253"/>
      <c r="D253"/>
      <c r="E253"/>
      <c r="F253"/>
      <c r="G253"/>
    </row>
    <row r="254" spans="1:7" ht="14.4" x14ac:dyDescent="0.3">
      <c r="A254"/>
      <c r="B254"/>
      <c r="C254"/>
      <c r="D254"/>
      <c r="E254"/>
      <c r="F254"/>
      <c r="G254"/>
    </row>
    <row r="255" spans="1:7" ht="14.4" x14ac:dyDescent="0.3">
      <c r="A255"/>
      <c r="B255"/>
      <c r="C255"/>
      <c r="D255"/>
      <c r="E255"/>
      <c r="F255"/>
      <c r="G255"/>
    </row>
    <row r="256" spans="1:7" ht="14.4" x14ac:dyDescent="0.3">
      <c r="A256"/>
      <c r="B256"/>
      <c r="C256"/>
      <c r="D256"/>
      <c r="E256"/>
      <c r="F256"/>
      <c r="G256"/>
    </row>
    <row r="257" spans="1:7" ht="14.4" x14ac:dyDescent="0.3">
      <c r="A257"/>
      <c r="B257"/>
      <c r="C257"/>
      <c r="D257"/>
      <c r="E257"/>
      <c r="F257"/>
      <c r="G257"/>
    </row>
    <row r="258" spans="1:7" ht="14.4" x14ac:dyDescent="0.3">
      <c r="A258"/>
      <c r="B258"/>
      <c r="C258"/>
      <c r="D258"/>
      <c r="E258"/>
      <c r="F258"/>
      <c r="G258"/>
    </row>
    <row r="259" spans="1:7" ht="14.4" x14ac:dyDescent="0.3">
      <c r="A259"/>
      <c r="B259"/>
      <c r="C259"/>
      <c r="D259"/>
      <c r="E259"/>
      <c r="F259"/>
      <c r="G259"/>
    </row>
    <row r="260" spans="1:7" ht="14.4" x14ac:dyDescent="0.3">
      <c r="A260"/>
      <c r="B260"/>
      <c r="C260"/>
      <c r="D260"/>
      <c r="E260"/>
      <c r="F260"/>
      <c r="G260"/>
    </row>
    <row r="261" spans="1:7" ht="14.4" x14ac:dyDescent="0.3">
      <c r="A261"/>
      <c r="B261"/>
      <c r="C261"/>
      <c r="D261"/>
      <c r="E261"/>
      <c r="F261"/>
      <c r="G261"/>
    </row>
    <row r="262" spans="1:7" ht="14.4" x14ac:dyDescent="0.3">
      <c r="A262"/>
      <c r="B262"/>
      <c r="C262"/>
      <c r="D262"/>
      <c r="E262"/>
      <c r="F262"/>
      <c r="G262"/>
    </row>
    <row r="263" spans="1:7" ht="14.4" x14ac:dyDescent="0.3">
      <c r="A263"/>
      <c r="B263"/>
      <c r="C263"/>
      <c r="D263"/>
      <c r="E263"/>
      <c r="F263"/>
      <c r="G263"/>
    </row>
    <row r="264" spans="1:7" ht="14.4" x14ac:dyDescent="0.3">
      <c r="A264"/>
      <c r="B264"/>
      <c r="C264"/>
      <c r="D264"/>
      <c r="E264"/>
      <c r="F264"/>
      <c r="G264"/>
    </row>
    <row r="265" spans="1:7" ht="14.4" x14ac:dyDescent="0.3">
      <c r="A265"/>
      <c r="B265"/>
      <c r="C265"/>
      <c r="D265"/>
      <c r="E265"/>
      <c r="F265"/>
      <c r="G265"/>
    </row>
    <row r="266" spans="1:7" ht="14.4" x14ac:dyDescent="0.3">
      <c r="A266"/>
      <c r="B266"/>
      <c r="C266"/>
      <c r="D266"/>
      <c r="E266"/>
      <c r="F266"/>
      <c r="G266"/>
    </row>
    <row r="267" spans="1:7" ht="14.4" x14ac:dyDescent="0.3">
      <c r="A267"/>
      <c r="B267"/>
      <c r="C267"/>
      <c r="D267"/>
      <c r="E267"/>
      <c r="F267"/>
      <c r="G267"/>
    </row>
    <row r="268" spans="1:7" ht="14.4" x14ac:dyDescent="0.3">
      <c r="A268"/>
      <c r="B268"/>
      <c r="C268"/>
      <c r="D268"/>
      <c r="E268"/>
      <c r="F268"/>
      <c r="G268"/>
    </row>
    <row r="269" spans="1:7" ht="14.4" x14ac:dyDescent="0.3">
      <c r="A269"/>
      <c r="B269"/>
      <c r="C269"/>
      <c r="D269"/>
      <c r="E269"/>
      <c r="F269"/>
      <c r="G269"/>
    </row>
    <row r="270" spans="1:7" ht="14.4" x14ac:dyDescent="0.3">
      <c r="A270"/>
      <c r="B270"/>
      <c r="C270"/>
      <c r="D270"/>
      <c r="E270"/>
      <c r="F270"/>
      <c r="G270"/>
    </row>
    <row r="271" spans="1:7" ht="14.4" x14ac:dyDescent="0.3">
      <c r="A271"/>
      <c r="B271"/>
      <c r="C271"/>
      <c r="D271"/>
      <c r="E271"/>
      <c r="F271"/>
      <c r="G271"/>
    </row>
    <row r="272" spans="1:7" ht="14.4" x14ac:dyDescent="0.3">
      <c r="A272"/>
      <c r="B272"/>
      <c r="C272"/>
      <c r="D272"/>
      <c r="E272"/>
      <c r="F272"/>
      <c r="G272"/>
    </row>
    <row r="273" spans="1:7" ht="14.4" x14ac:dyDescent="0.3">
      <c r="A273"/>
      <c r="B273"/>
      <c r="C273"/>
      <c r="D273"/>
      <c r="E273"/>
      <c r="F273"/>
      <c r="G273"/>
    </row>
    <row r="274" spans="1:7" ht="14.4" x14ac:dyDescent="0.3">
      <c r="A274"/>
      <c r="B274"/>
      <c r="C274"/>
      <c r="D274"/>
      <c r="E274"/>
      <c r="F274"/>
      <c r="G274"/>
    </row>
    <row r="275" spans="1:7" ht="14.4" x14ac:dyDescent="0.3">
      <c r="A275"/>
      <c r="B275"/>
      <c r="C275"/>
      <c r="D275"/>
      <c r="E275"/>
      <c r="F275"/>
      <c r="G275"/>
    </row>
    <row r="276" spans="1:7" ht="14.4" x14ac:dyDescent="0.3">
      <c r="A276"/>
      <c r="B276"/>
      <c r="C276"/>
      <c r="D276"/>
      <c r="E276"/>
      <c r="F276"/>
      <c r="G276"/>
    </row>
    <row r="277" spans="1:7" ht="14.4" x14ac:dyDescent="0.3">
      <c r="A277"/>
      <c r="B277"/>
      <c r="C277"/>
      <c r="D277"/>
      <c r="E277"/>
      <c r="F277"/>
      <c r="G277"/>
    </row>
    <row r="278" spans="1:7" ht="14.4" x14ac:dyDescent="0.3">
      <c r="A278"/>
      <c r="B278"/>
      <c r="C278"/>
      <c r="D278"/>
      <c r="E278"/>
      <c r="F278"/>
      <c r="G278"/>
    </row>
    <row r="279" spans="1:7" ht="14.4" x14ac:dyDescent="0.3">
      <c r="A279"/>
      <c r="B279"/>
      <c r="C279"/>
      <c r="D279"/>
      <c r="E279"/>
      <c r="F279"/>
      <c r="G279"/>
    </row>
    <row r="280" spans="1:7" ht="14.4" x14ac:dyDescent="0.3">
      <c r="A280"/>
      <c r="B280"/>
      <c r="C280"/>
      <c r="D280"/>
      <c r="E280"/>
      <c r="F280"/>
      <c r="G280"/>
    </row>
    <row r="281" spans="1:7" ht="14.4" x14ac:dyDescent="0.3">
      <c r="A281"/>
      <c r="B281"/>
      <c r="C281"/>
      <c r="D281"/>
      <c r="E281"/>
      <c r="F281"/>
      <c r="G281"/>
    </row>
    <row r="282" spans="1:7" ht="14.4" x14ac:dyDescent="0.3">
      <c r="A282"/>
      <c r="B282"/>
      <c r="C282"/>
      <c r="D282"/>
      <c r="E282"/>
      <c r="F282"/>
      <c r="G282"/>
    </row>
    <row r="283" spans="1:7" ht="14.4" x14ac:dyDescent="0.3">
      <c r="A283"/>
      <c r="B283"/>
      <c r="C283"/>
      <c r="D283"/>
      <c r="E283"/>
      <c r="F283"/>
      <c r="G283"/>
    </row>
    <row r="284" spans="1:7" ht="14.4" x14ac:dyDescent="0.3">
      <c r="A284"/>
      <c r="B284"/>
      <c r="C284"/>
      <c r="D284"/>
      <c r="E284"/>
      <c r="F284"/>
      <c r="G284"/>
    </row>
    <row r="285" spans="1:7" ht="14.4" x14ac:dyDescent="0.3">
      <c r="A285"/>
      <c r="B285"/>
      <c r="C285"/>
      <c r="D285"/>
      <c r="E285"/>
      <c r="F285"/>
      <c r="G285"/>
    </row>
    <row r="286" spans="1:7" ht="14.4" x14ac:dyDescent="0.3">
      <c r="A286"/>
      <c r="B286"/>
      <c r="C286"/>
      <c r="D286"/>
      <c r="E286"/>
      <c r="F286"/>
      <c r="G286"/>
    </row>
    <row r="287" spans="1:7" ht="14.4" x14ac:dyDescent="0.3">
      <c r="A287"/>
      <c r="B287"/>
      <c r="C287"/>
      <c r="D287"/>
      <c r="E287"/>
      <c r="F287"/>
      <c r="G287"/>
    </row>
    <row r="288" spans="1:7" ht="14.4" x14ac:dyDescent="0.3">
      <c r="A288"/>
      <c r="B288"/>
      <c r="C288"/>
      <c r="D288"/>
      <c r="E288"/>
      <c r="F288"/>
      <c r="G288"/>
    </row>
    <row r="289" spans="1:7" ht="14.4" x14ac:dyDescent="0.3">
      <c r="A289"/>
      <c r="B289"/>
      <c r="C289"/>
      <c r="D289"/>
      <c r="E289"/>
      <c r="F289"/>
      <c r="G289"/>
    </row>
    <row r="290" spans="1:7" ht="14.4" x14ac:dyDescent="0.3">
      <c r="A290"/>
      <c r="B290"/>
      <c r="C290"/>
      <c r="D290"/>
      <c r="E290"/>
      <c r="F290"/>
      <c r="G290"/>
    </row>
    <row r="291" spans="1:7" ht="14.4" x14ac:dyDescent="0.3">
      <c r="A291"/>
      <c r="B291"/>
      <c r="C291"/>
      <c r="D291"/>
      <c r="E291"/>
      <c r="F291"/>
      <c r="G291"/>
    </row>
    <row r="292" spans="1:7" ht="14.4" x14ac:dyDescent="0.3">
      <c r="A292"/>
      <c r="B292"/>
      <c r="C292"/>
      <c r="D292"/>
      <c r="E292"/>
      <c r="F292"/>
      <c r="G292"/>
    </row>
    <row r="293" spans="1:7" ht="14.4" x14ac:dyDescent="0.3">
      <c r="A293"/>
      <c r="B293"/>
      <c r="C293"/>
      <c r="D293"/>
      <c r="E293"/>
      <c r="F293"/>
      <c r="G293"/>
    </row>
    <row r="294" spans="1:7" ht="14.4" x14ac:dyDescent="0.3">
      <c r="A294"/>
      <c r="B294"/>
      <c r="C294"/>
      <c r="D294"/>
      <c r="E294"/>
      <c r="F294"/>
      <c r="G294"/>
    </row>
    <row r="295" spans="1:7" ht="14.4" x14ac:dyDescent="0.3">
      <c r="A295"/>
      <c r="B295"/>
      <c r="C295"/>
      <c r="D295"/>
      <c r="E295"/>
      <c r="F295"/>
      <c r="G295"/>
    </row>
    <row r="296" spans="1:7" ht="14.4" x14ac:dyDescent="0.3">
      <c r="A296"/>
      <c r="B296"/>
      <c r="C296"/>
      <c r="D296"/>
      <c r="E296"/>
      <c r="F296"/>
      <c r="G296"/>
    </row>
    <row r="297" spans="1:7" ht="14.4" x14ac:dyDescent="0.3">
      <c r="A297"/>
      <c r="B297"/>
      <c r="C297"/>
      <c r="D297"/>
      <c r="E297"/>
      <c r="F297"/>
      <c r="G297"/>
    </row>
    <row r="298" spans="1:7" ht="14.4" x14ac:dyDescent="0.3">
      <c r="A298"/>
      <c r="B298"/>
      <c r="C298"/>
      <c r="D298"/>
      <c r="E298"/>
      <c r="F298"/>
      <c r="G298"/>
    </row>
    <row r="299" spans="1:7" ht="14.4" x14ac:dyDescent="0.3">
      <c r="A299"/>
      <c r="B299"/>
      <c r="C299"/>
      <c r="D299"/>
      <c r="E299"/>
      <c r="F299"/>
      <c r="G299"/>
    </row>
    <row r="300" spans="1:7" ht="14.4" x14ac:dyDescent="0.3">
      <c r="A300"/>
      <c r="B300"/>
      <c r="C300"/>
      <c r="D300"/>
      <c r="E300"/>
      <c r="F300"/>
      <c r="G300"/>
    </row>
    <row r="301" spans="1:7" ht="14.4" x14ac:dyDescent="0.3">
      <c r="A301"/>
      <c r="B301"/>
      <c r="C301"/>
      <c r="D301"/>
      <c r="E301"/>
      <c r="F301"/>
      <c r="G301"/>
    </row>
    <row r="302" spans="1:7" ht="14.4" x14ac:dyDescent="0.3">
      <c r="A302"/>
      <c r="B302"/>
      <c r="C302"/>
      <c r="D302"/>
      <c r="E302"/>
      <c r="F302"/>
      <c r="G302"/>
    </row>
    <row r="303" spans="1:7" ht="14.4" x14ac:dyDescent="0.3">
      <c r="A303"/>
      <c r="B303"/>
      <c r="C303"/>
      <c r="D303"/>
      <c r="E303"/>
      <c r="F303"/>
      <c r="G303"/>
    </row>
    <row r="304" spans="1:7" ht="14.4" x14ac:dyDescent="0.3">
      <c r="A304"/>
      <c r="B304"/>
      <c r="C304"/>
      <c r="D304"/>
      <c r="E304"/>
      <c r="F304"/>
      <c r="G304"/>
    </row>
    <row r="305" spans="1:7" ht="14.4" x14ac:dyDescent="0.3">
      <c r="A305"/>
      <c r="B305"/>
      <c r="C305"/>
      <c r="D305"/>
      <c r="E305"/>
      <c r="F305"/>
      <c r="G305"/>
    </row>
    <row r="306" spans="1:7" ht="14.4" x14ac:dyDescent="0.3">
      <c r="A306"/>
      <c r="B306"/>
      <c r="C306"/>
      <c r="D306"/>
      <c r="E306"/>
      <c r="F306"/>
      <c r="G306"/>
    </row>
    <row r="307" spans="1:7" ht="14.4" x14ac:dyDescent="0.3">
      <c r="A307"/>
      <c r="B307"/>
      <c r="C307"/>
      <c r="D307"/>
      <c r="E307"/>
      <c r="F307"/>
      <c r="G307"/>
    </row>
    <row r="308" spans="1:7" ht="14.4" x14ac:dyDescent="0.3">
      <c r="A308"/>
      <c r="B308"/>
      <c r="C308"/>
      <c r="D308"/>
      <c r="E308"/>
      <c r="F308"/>
      <c r="G308"/>
    </row>
    <row r="309" spans="1:7" ht="14.4" x14ac:dyDescent="0.3">
      <c r="A309"/>
      <c r="B309"/>
      <c r="C309"/>
      <c r="D309"/>
      <c r="E309"/>
      <c r="F309"/>
      <c r="G309"/>
    </row>
    <row r="310" spans="1:7" ht="14.4" x14ac:dyDescent="0.3">
      <c r="A310"/>
      <c r="B310"/>
      <c r="C310"/>
      <c r="D310"/>
      <c r="E310"/>
      <c r="F310"/>
      <c r="G310"/>
    </row>
    <row r="311" spans="1:7" ht="14.4" x14ac:dyDescent="0.3">
      <c r="A311"/>
      <c r="B311"/>
      <c r="C311"/>
      <c r="D311"/>
      <c r="E311"/>
      <c r="F311"/>
      <c r="G311"/>
    </row>
    <row r="312" spans="1:7" ht="14.4" x14ac:dyDescent="0.3">
      <c r="A312"/>
      <c r="B312"/>
      <c r="C312"/>
      <c r="D312"/>
      <c r="E312"/>
      <c r="F312"/>
      <c r="G312"/>
    </row>
    <row r="313" spans="1:7" ht="14.4" x14ac:dyDescent="0.3">
      <c r="A313"/>
      <c r="B313"/>
      <c r="C313"/>
      <c r="D313"/>
      <c r="E313"/>
      <c r="F313"/>
      <c r="G313"/>
    </row>
    <row r="314" spans="1:7" ht="14.4" x14ac:dyDescent="0.3">
      <c r="A314"/>
      <c r="B314"/>
      <c r="C314"/>
      <c r="D314"/>
      <c r="E314"/>
      <c r="F314"/>
      <c r="G314"/>
    </row>
    <row r="315" spans="1:7" ht="14.4" x14ac:dyDescent="0.3">
      <c r="A315"/>
      <c r="B315"/>
      <c r="C315"/>
      <c r="D315"/>
      <c r="E315"/>
      <c r="F315"/>
      <c r="G315"/>
    </row>
    <row r="316" spans="1:7" ht="14.4" x14ac:dyDescent="0.3">
      <c r="A316"/>
      <c r="B316"/>
      <c r="C316"/>
      <c r="D316"/>
      <c r="E316"/>
      <c r="F316"/>
      <c r="G316"/>
    </row>
    <row r="317" spans="1:7" ht="14.4" x14ac:dyDescent="0.3">
      <c r="A317"/>
      <c r="B317"/>
      <c r="C317"/>
      <c r="D317"/>
      <c r="E317"/>
      <c r="F317"/>
      <c r="G317"/>
    </row>
    <row r="318" spans="1:7" ht="14.4" x14ac:dyDescent="0.3">
      <c r="A318"/>
      <c r="B318"/>
      <c r="C318"/>
      <c r="D318"/>
      <c r="E318"/>
      <c r="F318"/>
      <c r="G318"/>
    </row>
    <row r="319" spans="1:7" ht="14.4" x14ac:dyDescent="0.3">
      <c r="A319"/>
      <c r="B319"/>
      <c r="C319"/>
      <c r="D319"/>
      <c r="E319"/>
      <c r="F319"/>
      <c r="G319"/>
    </row>
    <row r="320" spans="1:7" ht="14.4" x14ac:dyDescent="0.3">
      <c r="A320"/>
      <c r="B320"/>
      <c r="C320"/>
      <c r="D320"/>
      <c r="E320"/>
      <c r="F320"/>
      <c r="G320"/>
    </row>
    <row r="321" spans="1:7" ht="14.4" x14ac:dyDescent="0.3">
      <c r="A321"/>
      <c r="B321"/>
      <c r="C321"/>
      <c r="D321"/>
      <c r="E321"/>
      <c r="F321"/>
      <c r="G321"/>
    </row>
    <row r="322" spans="1:7" ht="14.4" x14ac:dyDescent="0.3">
      <c r="A322"/>
      <c r="B322"/>
      <c r="C322"/>
      <c r="D322"/>
      <c r="E322"/>
      <c r="F322"/>
      <c r="G322"/>
    </row>
    <row r="323" spans="1:7" ht="14.4" x14ac:dyDescent="0.3">
      <c r="A323"/>
      <c r="B323"/>
      <c r="C323"/>
      <c r="D323"/>
      <c r="E323"/>
      <c r="F323"/>
      <c r="G323"/>
    </row>
    <row r="324" spans="1:7" ht="14.4" x14ac:dyDescent="0.3">
      <c r="A324"/>
      <c r="B324"/>
      <c r="C324"/>
      <c r="D324"/>
      <c r="E324"/>
      <c r="F324"/>
      <c r="G324"/>
    </row>
    <row r="325" spans="1:7" ht="14.4" x14ac:dyDescent="0.3">
      <c r="A325"/>
      <c r="B325"/>
      <c r="C325"/>
      <c r="D325"/>
      <c r="E325"/>
      <c r="F325"/>
      <c r="G325"/>
    </row>
    <row r="326" spans="1:7" ht="14.4" x14ac:dyDescent="0.3">
      <c r="A326"/>
      <c r="B326"/>
      <c r="C326"/>
      <c r="D326"/>
      <c r="E326"/>
      <c r="F326"/>
      <c r="G326"/>
    </row>
    <row r="327" spans="1:7" ht="14.4" x14ac:dyDescent="0.3">
      <c r="A327"/>
      <c r="B327"/>
      <c r="C327"/>
      <c r="D327"/>
      <c r="E327"/>
      <c r="F327"/>
      <c r="G327"/>
    </row>
    <row r="328" spans="1:7" ht="14.4" x14ac:dyDescent="0.3">
      <c r="A328"/>
      <c r="B328"/>
      <c r="C328"/>
      <c r="D328"/>
      <c r="E328"/>
      <c r="F328"/>
      <c r="G328"/>
    </row>
    <row r="329" spans="1:7" ht="14.4" x14ac:dyDescent="0.3">
      <c r="A329"/>
      <c r="B329"/>
      <c r="C329"/>
      <c r="D329"/>
      <c r="E329"/>
      <c r="F329"/>
      <c r="G329"/>
    </row>
    <row r="330" spans="1:7" ht="14.4" x14ac:dyDescent="0.3">
      <c r="A330"/>
      <c r="B330"/>
      <c r="C330"/>
      <c r="D330"/>
      <c r="E330"/>
      <c r="F330"/>
      <c r="G330"/>
    </row>
    <row r="331" spans="1:7" ht="14.4" x14ac:dyDescent="0.3">
      <c r="A331"/>
      <c r="B331"/>
      <c r="C331"/>
      <c r="D331"/>
      <c r="E331"/>
      <c r="F331"/>
      <c r="G331"/>
    </row>
    <row r="332" spans="1:7" ht="14.4" x14ac:dyDescent="0.3">
      <c r="A332"/>
      <c r="B332"/>
      <c r="C332"/>
      <c r="D332"/>
      <c r="E332"/>
      <c r="F332"/>
      <c r="G332"/>
    </row>
    <row r="333" spans="1:7" ht="14.4" x14ac:dyDescent="0.3">
      <c r="A333"/>
      <c r="B333"/>
      <c r="C333"/>
      <c r="D333"/>
      <c r="E333"/>
      <c r="F333"/>
      <c r="G333"/>
    </row>
    <row r="334" spans="1:7" ht="14.4" x14ac:dyDescent="0.3">
      <c r="A334"/>
      <c r="B334"/>
      <c r="C334"/>
      <c r="D334"/>
      <c r="E334"/>
      <c r="F334"/>
      <c r="G334"/>
    </row>
    <row r="335" spans="1:7" ht="14.4" x14ac:dyDescent="0.3">
      <c r="A335"/>
      <c r="B335"/>
      <c r="C335"/>
      <c r="D335"/>
      <c r="E335"/>
      <c r="F335"/>
      <c r="G335"/>
    </row>
    <row r="336" spans="1:7" ht="14.4" x14ac:dyDescent="0.3">
      <c r="A336"/>
      <c r="B336"/>
      <c r="C336"/>
      <c r="D336"/>
      <c r="E336"/>
      <c r="F336"/>
      <c r="G336"/>
    </row>
    <row r="337" spans="1:7" ht="14.4" x14ac:dyDescent="0.3">
      <c r="A337"/>
      <c r="B337"/>
      <c r="C337"/>
      <c r="D337"/>
      <c r="E337"/>
      <c r="F337"/>
      <c r="G337"/>
    </row>
    <row r="338" spans="1:7" ht="14.4" x14ac:dyDescent="0.3">
      <c r="A338"/>
      <c r="B338"/>
      <c r="C338"/>
      <c r="D338"/>
      <c r="E338"/>
      <c r="F338"/>
      <c r="G338"/>
    </row>
    <row r="339" spans="1:7" ht="14.4" x14ac:dyDescent="0.3">
      <c r="A339"/>
      <c r="B339"/>
      <c r="C339"/>
      <c r="D339"/>
      <c r="E339"/>
      <c r="F339"/>
      <c r="G339"/>
    </row>
    <row r="340" spans="1:7" ht="14.4" x14ac:dyDescent="0.3">
      <c r="A340"/>
      <c r="B340"/>
      <c r="C340"/>
      <c r="D340"/>
      <c r="E340"/>
      <c r="F340"/>
      <c r="G340"/>
    </row>
    <row r="341" spans="1:7" ht="14.4" x14ac:dyDescent="0.3">
      <c r="A341"/>
      <c r="B341"/>
      <c r="C341"/>
      <c r="D341"/>
      <c r="E341"/>
      <c r="F341"/>
      <c r="G341"/>
    </row>
    <row r="342" spans="1:7" ht="14.4" x14ac:dyDescent="0.3">
      <c r="A342"/>
      <c r="B342"/>
      <c r="C342"/>
      <c r="D342"/>
      <c r="E342"/>
      <c r="F342"/>
      <c r="G342"/>
    </row>
    <row r="343" spans="1:7" ht="14.4" x14ac:dyDescent="0.3">
      <c r="A343"/>
      <c r="B343"/>
      <c r="C343"/>
      <c r="D343"/>
      <c r="E343"/>
      <c r="F343"/>
      <c r="G343"/>
    </row>
    <row r="344" spans="1:7" ht="14.4" x14ac:dyDescent="0.3">
      <c r="A344"/>
      <c r="B344"/>
      <c r="C344"/>
      <c r="D344"/>
      <c r="E344"/>
      <c r="F344"/>
      <c r="G344"/>
    </row>
    <row r="345" spans="1:7" ht="14.4" x14ac:dyDescent="0.3">
      <c r="A345"/>
      <c r="B345"/>
      <c r="C345"/>
      <c r="D345"/>
      <c r="E345"/>
      <c r="F345"/>
      <c r="G345"/>
    </row>
    <row r="346" spans="1:7" ht="14.4" x14ac:dyDescent="0.3">
      <c r="A346"/>
      <c r="B346"/>
      <c r="C346"/>
      <c r="D346"/>
      <c r="E346"/>
      <c r="F346"/>
      <c r="G346"/>
    </row>
    <row r="347" spans="1:7" ht="14.4" x14ac:dyDescent="0.3">
      <c r="A347"/>
      <c r="B347"/>
      <c r="C347"/>
      <c r="D347"/>
      <c r="E347"/>
      <c r="F347"/>
      <c r="G347"/>
    </row>
    <row r="348" spans="1:7" ht="14.4" x14ac:dyDescent="0.3">
      <c r="A348"/>
      <c r="B348"/>
      <c r="C348"/>
      <c r="D348"/>
      <c r="E348"/>
      <c r="F348"/>
      <c r="G348"/>
    </row>
    <row r="349" spans="1:7" ht="14.4" x14ac:dyDescent="0.3">
      <c r="A349"/>
      <c r="B349"/>
      <c r="C349"/>
      <c r="D349"/>
      <c r="E349"/>
      <c r="F349"/>
      <c r="G349"/>
    </row>
    <row r="350" spans="1:7" ht="14.4" x14ac:dyDescent="0.3">
      <c r="A350"/>
      <c r="B350"/>
      <c r="C350"/>
      <c r="D350"/>
      <c r="E350"/>
      <c r="F350"/>
      <c r="G350"/>
    </row>
    <row r="351" spans="1:7" ht="14.4" x14ac:dyDescent="0.3">
      <c r="A351"/>
      <c r="B351"/>
      <c r="C351"/>
      <c r="D351"/>
      <c r="E351"/>
      <c r="F351"/>
      <c r="G351"/>
    </row>
    <row r="352" spans="1:7" ht="14.4" x14ac:dyDescent="0.3">
      <c r="A352"/>
      <c r="B352"/>
      <c r="C352"/>
      <c r="D352"/>
      <c r="E352"/>
      <c r="F352"/>
      <c r="G352"/>
    </row>
    <row r="353" spans="1:7" ht="14.4" x14ac:dyDescent="0.3">
      <c r="A353"/>
      <c r="B353"/>
      <c r="C353"/>
      <c r="D353"/>
      <c r="E353"/>
      <c r="F353"/>
      <c r="G353"/>
    </row>
    <row r="354" spans="1:7" ht="14.4" x14ac:dyDescent="0.3">
      <c r="A354"/>
      <c r="B354"/>
      <c r="C354"/>
      <c r="D354"/>
      <c r="E354"/>
      <c r="F354"/>
      <c r="G354"/>
    </row>
    <row r="355" spans="1:7" ht="14.4" x14ac:dyDescent="0.3">
      <c r="A355"/>
      <c r="B355"/>
      <c r="C355"/>
      <c r="D355"/>
      <c r="E355"/>
      <c r="F355"/>
      <c r="G355"/>
    </row>
    <row r="356" spans="1:7" ht="14.4" x14ac:dyDescent="0.3">
      <c r="A356"/>
      <c r="B356"/>
      <c r="C356"/>
      <c r="D356"/>
      <c r="E356"/>
      <c r="F356"/>
      <c r="G356"/>
    </row>
    <row r="357" spans="1:7" ht="14.4" x14ac:dyDescent="0.3">
      <c r="A357"/>
      <c r="B357"/>
      <c r="C357"/>
      <c r="D357"/>
      <c r="E357"/>
      <c r="F357"/>
      <c r="G357"/>
    </row>
    <row r="358" spans="1:7" ht="14.4" x14ac:dyDescent="0.3">
      <c r="A358"/>
      <c r="B358"/>
      <c r="C358"/>
      <c r="D358"/>
      <c r="E358"/>
      <c r="F358"/>
      <c r="G358"/>
    </row>
    <row r="359" spans="1:7" ht="14.4" x14ac:dyDescent="0.3">
      <c r="A359"/>
      <c r="B359"/>
      <c r="C359"/>
      <c r="D359"/>
      <c r="E359"/>
      <c r="F359"/>
      <c r="G359"/>
    </row>
    <row r="360" spans="1:7" ht="14.4" x14ac:dyDescent="0.3">
      <c r="A360"/>
      <c r="B360"/>
      <c r="C360"/>
      <c r="D360"/>
      <c r="E360"/>
      <c r="F360"/>
      <c r="G360"/>
    </row>
    <row r="361" spans="1:7" ht="14.4" x14ac:dyDescent="0.3">
      <c r="A361"/>
      <c r="B361"/>
      <c r="C361"/>
      <c r="D361"/>
      <c r="E361"/>
      <c r="F361"/>
      <c r="G361"/>
    </row>
    <row r="362" spans="1:7" ht="14.4" x14ac:dyDescent="0.3">
      <c r="A362"/>
      <c r="B362"/>
      <c r="C362"/>
      <c r="D362"/>
      <c r="E362"/>
      <c r="F362"/>
      <c r="G362"/>
    </row>
    <row r="363" spans="1:7" ht="14.4" x14ac:dyDescent="0.3">
      <c r="A363"/>
      <c r="B363"/>
      <c r="C363"/>
      <c r="D363"/>
      <c r="E363"/>
      <c r="F363"/>
      <c r="G363"/>
    </row>
    <row r="364" spans="1:7" ht="14.4" x14ac:dyDescent="0.3">
      <c r="A364"/>
      <c r="B364"/>
      <c r="C364"/>
      <c r="D364"/>
      <c r="E364"/>
      <c r="F364"/>
      <c r="G364"/>
    </row>
    <row r="365" spans="1:7" ht="14.4" x14ac:dyDescent="0.3">
      <c r="A365"/>
      <c r="B365"/>
      <c r="C365"/>
      <c r="D365"/>
      <c r="E365"/>
      <c r="F365"/>
      <c r="G365"/>
    </row>
    <row r="366" spans="1:7" ht="14.4" x14ac:dyDescent="0.3">
      <c r="A366"/>
      <c r="B366"/>
      <c r="C366"/>
      <c r="D366"/>
      <c r="E366"/>
      <c r="F366"/>
      <c r="G366"/>
    </row>
    <row r="367" spans="1:7" ht="14.4" x14ac:dyDescent="0.3">
      <c r="A367"/>
      <c r="B367"/>
      <c r="C367"/>
      <c r="D367"/>
      <c r="E367"/>
      <c r="F367"/>
      <c r="G367"/>
    </row>
    <row r="368" spans="1:7" ht="14.4" x14ac:dyDescent="0.3">
      <c r="A368"/>
      <c r="B368"/>
      <c r="C368"/>
      <c r="D368"/>
      <c r="E368"/>
      <c r="F368"/>
      <c r="G368"/>
    </row>
    <row r="369" spans="1:7" ht="14.4" x14ac:dyDescent="0.3">
      <c r="A369"/>
      <c r="B369"/>
      <c r="C369"/>
      <c r="D369"/>
      <c r="E369"/>
      <c r="F369"/>
      <c r="G369"/>
    </row>
    <row r="370" spans="1:7" ht="14.4" x14ac:dyDescent="0.3">
      <c r="A370"/>
      <c r="B370"/>
      <c r="C370"/>
      <c r="D370"/>
      <c r="E370"/>
      <c r="F370"/>
      <c r="G370"/>
    </row>
    <row r="371" spans="1:7" ht="14.4" x14ac:dyDescent="0.3">
      <c r="A371"/>
      <c r="B371"/>
      <c r="C371"/>
      <c r="D371"/>
      <c r="E371"/>
      <c r="F371"/>
      <c r="G371"/>
    </row>
    <row r="372" spans="1:7" ht="14.4" x14ac:dyDescent="0.3">
      <c r="A372"/>
      <c r="B372"/>
      <c r="C372"/>
      <c r="D372"/>
      <c r="E372"/>
      <c r="F372"/>
      <c r="G372"/>
    </row>
    <row r="373" spans="1:7" ht="14.4" x14ac:dyDescent="0.3">
      <c r="A373"/>
      <c r="B373"/>
      <c r="C373"/>
      <c r="D373"/>
      <c r="E373"/>
      <c r="F373"/>
      <c r="G373"/>
    </row>
    <row r="374" spans="1:7" ht="14.4" x14ac:dyDescent="0.3">
      <c r="A374"/>
      <c r="B374"/>
      <c r="C374"/>
      <c r="D374"/>
      <c r="E374"/>
      <c r="F374"/>
      <c r="G374"/>
    </row>
    <row r="375" spans="1:7" ht="14.4" x14ac:dyDescent="0.3">
      <c r="A375"/>
      <c r="B375"/>
      <c r="C375"/>
      <c r="D375"/>
      <c r="E375"/>
      <c r="F375"/>
      <c r="G375"/>
    </row>
    <row r="376" spans="1:7" ht="14.4" x14ac:dyDescent="0.3">
      <c r="A376"/>
      <c r="B376"/>
      <c r="C376"/>
      <c r="D376"/>
      <c r="E376"/>
      <c r="F376"/>
      <c r="G376"/>
    </row>
    <row r="377" spans="1:7" ht="14.4" x14ac:dyDescent="0.3">
      <c r="A377"/>
      <c r="B377"/>
      <c r="C377"/>
      <c r="D377"/>
      <c r="E377"/>
      <c r="F377"/>
      <c r="G377"/>
    </row>
    <row r="378" spans="1:7" ht="14.4" x14ac:dyDescent="0.3">
      <c r="A378"/>
      <c r="B378"/>
      <c r="C378"/>
      <c r="D378"/>
      <c r="E378"/>
      <c r="F378"/>
      <c r="G378"/>
    </row>
    <row r="379" spans="1:7" ht="14.4" x14ac:dyDescent="0.3">
      <c r="A379"/>
      <c r="B379"/>
      <c r="C379"/>
      <c r="D379"/>
      <c r="E379"/>
      <c r="F379"/>
      <c r="G379"/>
    </row>
    <row r="380" spans="1:7" ht="14.4" x14ac:dyDescent="0.3">
      <c r="A380"/>
      <c r="B380"/>
      <c r="C380"/>
      <c r="D380"/>
      <c r="E380"/>
      <c r="F380"/>
      <c r="G380"/>
    </row>
    <row r="381" spans="1:7" ht="14.4" x14ac:dyDescent="0.3">
      <c r="A381"/>
      <c r="B381"/>
      <c r="C381"/>
      <c r="D381"/>
      <c r="E381"/>
      <c r="F381"/>
      <c r="G381"/>
    </row>
    <row r="382" spans="1:7" ht="14.4" x14ac:dyDescent="0.3">
      <c r="A382"/>
      <c r="B382"/>
      <c r="C382"/>
      <c r="D382"/>
      <c r="E382"/>
      <c r="F382"/>
      <c r="G382"/>
    </row>
    <row r="383" spans="1:7" ht="14.4" x14ac:dyDescent="0.3">
      <c r="A383"/>
      <c r="B383"/>
      <c r="C383"/>
      <c r="D383"/>
      <c r="E383"/>
      <c r="F383"/>
      <c r="G383"/>
    </row>
    <row r="384" spans="1:7" ht="14.4" x14ac:dyDescent="0.3">
      <c r="A384"/>
      <c r="B384"/>
      <c r="C384"/>
      <c r="D384"/>
      <c r="E384"/>
      <c r="F384"/>
      <c r="G384"/>
    </row>
    <row r="385" spans="1:7" ht="14.4" x14ac:dyDescent="0.3">
      <c r="A385"/>
      <c r="B385"/>
      <c r="C385"/>
      <c r="D385"/>
      <c r="E385"/>
      <c r="F385"/>
      <c r="G385"/>
    </row>
    <row r="386" spans="1:7" ht="14.4" x14ac:dyDescent="0.3">
      <c r="A386"/>
      <c r="B386"/>
      <c r="C386"/>
      <c r="D386"/>
      <c r="E386"/>
      <c r="F386"/>
      <c r="G386"/>
    </row>
    <row r="387" spans="1:7" ht="14.4" x14ac:dyDescent="0.3">
      <c r="A387"/>
      <c r="B387"/>
      <c r="C387"/>
      <c r="D387"/>
      <c r="E387"/>
      <c r="F387"/>
      <c r="G387"/>
    </row>
    <row r="388" spans="1:7" ht="14.4" x14ac:dyDescent="0.3">
      <c r="A388"/>
      <c r="B388"/>
      <c r="C388"/>
      <c r="D388"/>
      <c r="E388"/>
      <c r="F388"/>
      <c r="G388"/>
    </row>
    <row r="389" spans="1:7" ht="14.4" x14ac:dyDescent="0.3">
      <c r="A389"/>
      <c r="B389"/>
      <c r="C389"/>
      <c r="D389"/>
      <c r="E389"/>
      <c r="F389"/>
      <c r="G389"/>
    </row>
    <row r="390" spans="1:7" ht="14.4" x14ac:dyDescent="0.3">
      <c r="A390"/>
      <c r="B390"/>
      <c r="C390"/>
      <c r="D390"/>
      <c r="E390"/>
      <c r="F390"/>
      <c r="G390"/>
    </row>
    <row r="391" spans="1:7" ht="14.4" x14ac:dyDescent="0.3">
      <c r="A391"/>
      <c r="B391"/>
      <c r="C391"/>
      <c r="D391"/>
      <c r="E391"/>
      <c r="F391"/>
      <c r="G391"/>
    </row>
    <row r="392" spans="1:7" ht="14.4" x14ac:dyDescent="0.3">
      <c r="A392"/>
      <c r="B392"/>
      <c r="C392"/>
      <c r="D392"/>
      <c r="E392"/>
      <c r="F392"/>
      <c r="G392"/>
    </row>
    <row r="393" spans="1:7" ht="14.4" x14ac:dyDescent="0.3">
      <c r="A393"/>
      <c r="B393"/>
      <c r="C393"/>
      <c r="D393"/>
      <c r="E393"/>
      <c r="F393"/>
      <c r="G393"/>
    </row>
    <row r="394" spans="1:7" ht="14.4" x14ac:dyDescent="0.3">
      <c r="A394"/>
      <c r="B394"/>
      <c r="C394"/>
      <c r="D394"/>
      <c r="E394"/>
      <c r="F394"/>
      <c r="G394"/>
    </row>
    <row r="395" spans="1:7" ht="14.4" x14ac:dyDescent="0.3">
      <c r="A395"/>
      <c r="B395"/>
      <c r="C395"/>
      <c r="D395"/>
      <c r="E395"/>
      <c r="F395"/>
      <c r="G395"/>
    </row>
    <row r="396" spans="1:7" ht="14.4" x14ac:dyDescent="0.3">
      <c r="A396"/>
      <c r="B396"/>
      <c r="C396"/>
      <c r="D396"/>
      <c r="E396"/>
      <c r="F396"/>
      <c r="G396"/>
    </row>
    <row r="397" spans="1:7" ht="14.4" x14ac:dyDescent="0.3">
      <c r="A397"/>
      <c r="B397"/>
      <c r="C397"/>
      <c r="D397"/>
      <c r="E397"/>
      <c r="F397"/>
      <c r="G397"/>
    </row>
    <row r="398" spans="1:7" ht="14.4" x14ac:dyDescent="0.3">
      <c r="A398"/>
      <c r="B398"/>
      <c r="C398"/>
      <c r="D398"/>
      <c r="E398"/>
      <c r="F398"/>
      <c r="G398"/>
    </row>
    <row r="399" spans="1:7" ht="14.4" x14ac:dyDescent="0.3">
      <c r="A399"/>
      <c r="B399"/>
      <c r="C399"/>
      <c r="D399"/>
      <c r="E399"/>
      <c r="F399"/>
      <c r="G399"/>
    </row>
    <row r="400" spans="1:7" ht="14.4" x14ac:dyDescent="0.3">
      <c r="A400"/>
      <c r="B400"/>
      <c r="C400"/>
      <c r="D400"/>
      <c r="E400"/>
      <c r="F400"/>
      <c r="G400"/>
    </row>
    <row r="401" spans="1:7" ht="14.4" x14ac:dyDescent="0.3">
      <c r="A401"/>
      <c r="B401"/>
      <c r="C401"/>
      <c r="D401"/>
      <c r="E401"/>
      <c r="F401"/>
      <c r="G401"/>
    </row>
    <row r="402" spans="1:7" ht="14.4" x14ac:dyDescent="0.3">
      <c r="A402"/>
      <c r="B402"/>
      <c r="C402"/>
      <c r="D402"/>
      <c r="E402"/>
      <c r="F402"/>
      <c r="G402"/>
    </row>
    <row r="403" spans="1:7" ht="14.4" x14ac:dyDescent="0.3">
      <c r="A403"/>
      <c r="B403"/>
      <c r="C403"/>
      <c r="D403"/>
      <c r="E403"/>
      <c r="F403"/>
      <c r="G403"/>
    </row>
    <row r="404" spans="1:7" ht="14.4" x14ac:dyDescent="0.3">
      <c r="A404"/>
      <c r="B404"/>
      <c r="C404"/>
      <c r="D404"/>
      <c r="E404"/>
      <c r="F404"/>
      <c r="G404"/>
    </row>
    <row r="405" spans="1:7" ht="14.4" x14ac:dyDescent="0.3">
      <c r="A405"/>
      <c r="B405"/>
      <c r="C405"/>
      <c r="D405"/>
      <c r="E405"/>
      <c r="F405"/>
      <c r="G405"/>
    </row>
    <row r="406" spans="1:7" ht="14.4" x14ac:dyDescent="0.3">
      <c r="A406"/>
      <c r="B406"/>
      <c r="C406"/>
      <c r="D406"/>
      <c r="E406"/>
      <c r="F406"/>
      <c r="G406"/>
    </row>
    <row r="407" spans="1:7" ht="14.4" x14ac:dyDescent="0.3">
      <c r="A407"/>
      <c r="B407"/>
      <c r="C407"/>
      <c r="D407"/>
      <c r="E407"/>
      <c r="F407"/>
      <c r="G407"/>
    </row>
    <row r="408" spans="1:7" ht="14.4" x14ac:dyDescent="0.3">
      <c r="A408"/>
      <c r="B408"/>
      <c r="C408"/>
      <c r="D408"/>
      <c r="E408"/>
      <c r="F408"/>
      <c r="G408"/>
    </row>
    <row r="409" spans="1:7" ht="14.4" x14ac:dyDescent="0.3">
      <c r="A409"/>
      <c r="B409"/>
      <c r="C409"/>
      <c r="D409"/>
      <c r="E409"/>
      <c r="F409"/>
      <c r="G409"/>
    </row>
    <row r="410" spans="1:7" ht="14.4" x14ac:dyDescent="0.3">
      <c r="A410"/>
      <c r="B410"/>
      <c r="C410"/>
      <c r="D410"/>
      <c r="E410"/>
      <c r="F410"/>
      <c r="G410"/>
    </row>
    <row r="411" spans="1:7" ht="14.4" x14ac:dyDescent="0.3">
      <c r="A411"/>
      <c r="B411"/>
      <c r="C411"/>
      <c r="D411"/>
      <c r="E411"/>
      <c r="F411"/>
      <c r="G411"/>
    </row>
    <row r="412" spans="1:7" ht="14.4" x14ac:dyDescent="0.3">
      <c r="A412"/>
      <c r="B412"/>
      <c r="C412"/>
      <c r="D412"/>
      <c r="E412"/>
      <c r="F412"/>
      <c r="G412"/>
    </row>
    <row r="413" spans="1:7" ht="14.4" x14ac:dyDescent="0.3">
      <c r="A413"/>
      <c r="B413"/>
      <c r="C413"/>
      <c r="D413"/>
      <c r="E413"/>
      <c r="F413"/>
      <c r="G413"/>
    </row>
    <row r="414" spans="1:7" ht="14.4" x14ac:dyDescent="0.3">
      <c r="A414"/>
      <c r="B414"/>
      <c r="C414"/>
      <c r="D414"/>
      <c r="E414"/>
      <c r="F414"/>
      <c r="G414"/>
    </row>
    <row r="415" spans="1:7" ht="14.4" x14ac:dyDescent="0.3">
      <c r="A415"/>
      <c r="B415"/>
      <c r="C415"/>
      <c r="D415"/>
      <c r="E415"/>
      <c r="F415"/>
      <c r="G415"/>
    </row>
    <row r="416" spans="1:7" ht="14.4" x14ac:dyDescent="0.3">
      <c r="A416"/>
      <c r="B416"/>
      <c r="C416"/>
      <c r="D416"/>
      <c r="E416"/>
      <c r="F416"/>
      <c r="G416"/>
    </row>
    <row r="417" spans="1:7" ht="14.4" x14ac:dyDescent="0.3">
      <c r="A417"/>
      <c r="B417"/>
      <c r="C417"/>
      <c r="D417"/>
      <c r="E417"/>
      <c r="F417"/>
      <c r="G417"/>
    </row>
    <row r="418" spans="1:7" ht="14.4" x14ac:dyDescent="0.3">
      <c r="A418"/>
      <c r="B418"/>
      <c r="C418"/>
      <c r="D418"/>
      <c r="E418"/>
      <c r="F418"/>
      <c r="G418"/>
    </row>
    <row r="419" spans="1:7" ht="14.4" x14ac:dyDescent="0.3">
      <c r="A419"/>
      <c r="B419"/>
      <c r="C419"/>
      <c r="D419"/>
      <c r="E419"/>
      <c r="F419"/>
      <c r="G419"/>
    </row>
    <row r="420" spans="1:7" ht="14.4" x14ac:dyDescent="0.3">
      <c r="A420"/>
      <c r="B420"/>
      <c r="C420"/>
      <c r="D420"/>
      <c r="E420"/>
      <c r="F420"/>
      <c r="G420"/>
    </row>
    <row r="421" spans="1:7" ht="14.4" x14ac:dyDescent="0.3">
      <c r="A421"/>
      <c r="B421"/>
      <c r="C421"/>
      <c r="D421"/>
      <c r="E421"/>
      <c r="F421"/>
      <c r="G421"/>
    </row>
    <row r="422" spans="1:7" ht="14.4" x14ac:dyDescent="0.3">
      <c r="A422"/>
      <c r="B422"/>
      <c r="C422"/>
      <c r="D422"/>
      <c r="E422"/>
      <c r="F422"/>
      <c r="G422"/>
    </row>
    <row r="423" spans="1:7" ht="14.4" x14ac:dyDescent="0.3">
      <c r="A423"/>
      <c r="B423"/>
      <c r="C423"/>
      <c r="D423"/>
      <c r="E423"/>
      <c r="F423"/>
      <c r="G423"/>
    </row>
    <row r="424" spans="1:7" ht="14.4" x14ac:dyDescent="0.3">
      <c r="A424"/>
      <c r="B424"/>
      <c r="C424"/>
      <c r="D424"/>
      <c r="E424"/>
      <c r="F424"/>
      <c r="G424"/>
    </row>
    <row r="425" spans="1:7" ht="14.4" x14ac:dyDescent="0.3">
      <c r="A425"/>
      <c r="B425"/>
      <c r="C425"/>
      <c r="D425"/>
      <c r="E425"/>
      <c r="F425"/>
      <c r="G425"/>
    </row>
    <row r="426" spans="1:7" ht="14.4" x14ac:dyDescent="0.3">
      <c r="A426"/>
      <c r="B426"/>
      <c r="C426"/>
      <c r="D426"/>
      <c r="E426"/>
      <c r="F426"/>
      <c r="G426"/>
    </row>
    <row r="427" spans="1:7" ht="14.4" x14ac:dyDescent="0.3">
      <c r="A427"/>
      <c r="B427"/>
      <c r="C427"/>
      <c r="D427"/>
      <c r="E427"/>
      <c r="F427"/>
      <c r="G427"/>
    </row>
    <row r="428" spans="1:7" ht="14.4" x14ac:dyDescent="0.3">
      <c r="A428"/>
      <c r="B428"/>
      <c r="C428"/>
      <c r="D428"/>
      <c r="E428"/>
      <c r="F428"/>
      <c r="G428"/>
    </row>
    <row r="429" spans="1:7" ht="14.4" x14ac:dyDescent="0.3">
      <c r="A429"/>
      <c r="B429"/>
      <c r="C429"/>
      <c r="D429"/>
      <c r="E429"/>
      <c r="F429"/>
      <c r="G429"/>
    </row>
    <row r="430" spans="1:7" ht="14.4" x14ac:dyDescent="0.3">
      <c r="A430"/>
      <c r="B430"/>
      <c r="C430"/>
      <c r="D430"/>
      <c r="E430"/>
      <c r="F430"/>
      <c r="G430"/>
    </row>
    <row r="431" spans="1:7" ht="14.4" x14ac:dyDescent="0.3">
      <c r="A431"/>
      <c r="B431"/>
      <c r="C431"/>
      <c r="D431"/>
      <c r="E431"/>
      <c r="F431"/>
      <c r="G431"/>
    </row>
    <row r="432" spans="1:7" ht="14.4" x14ac:dyDescent="0.3">
      <c r="A432"/>
      <c r="B432"/>
      <c r="C432"/>
      <c r="D432"/>
      <c r="E432"/>
      <c r="F432"/>
      <c r="G432"/>
    </row>
    <row r="433" spans="1:7" ht="14.4" x14ac:dyDescent="0.3">
      <c r="A433"/>
      <c r="B433"/>
      <c r="C433"/>
      <c r="D433"/>
      <c r="E433"/>
      <c r="F433"/>
      <c r="G433"/>
    </row>
    <row r="434" spans="1:7" ht="14.4" x14ac:dyDescent="0.3">
      <c r="A434"/>
      <c r="B434"/>
      <c r="C434"/>
      <c r="D434"/>
      <c r="E434"/>
      <c r="F434"/>
      <c r="G434"/>
    </row>
    <row r="435" spans="1:7" ht="14.4" x14ac:dyDescent="0.3">
      <c r="A435"/>
      <c r="B435"/>
      <c r="C435"/>
      <c r="D435"/>
      <c r="E435"/>
      <c r="F435"/>
      <c r="G435"/>
    </row>
    <row r="436" spans="1:7" ht="14.4" x14ac:dyDescent="0.3">
      <c r="A436"/>
      <c r="B436"/>
      <c r="C436"/>
      <c r="D436"/>
      <c r="E436"/>
      <c r="F436"/>
      <c r="G436"/>
    </row>
    <row r="437" spans="1:7" ht="14.4" x14ac:dyDescent="0.3">
      <c r="A437"/>
      <c r="B437"/>
      <c r="C437"/>
      <c r="D437"/>
      <c r="E437"/>
      <c r="F437"/>
      <c r="G437"/>
    </row>
    <row r="438" spans="1:7" ht="14.4" x14ac:dyDescent="0.3">
      <c r="A438"/>
      <c r="B438"/>
      <c r="C438"/>
      <c r="D438"/>
      <c r="E438"/>
      <c r="F438"/>
      <c r="G438"/>
    </row>
    <row r="439" spans="1:7" ht="14.4" x14ac:dyDescent="0.3">
      <c r="A439"/>
      <c r="B439"/>
      <c r="C439"/>
      <c r="D439"/>
      <c r="E439"/>
      <c r="F439"/>
      <c r="G439"/>
    </row>
    <row r="440" spans="1:7" ht="14.4" x14ac:dyDescent="0.3">
      <c r="A440"/>
      <c r="B440"/>
      <c r="C440"/>
      <c r="D440"/>
      <c r="E440"/>
      <c r="F440"/>
      <c r="G440"/>
    </row>
    <row r="441" spans="1:7" ht="14.4" x14ac:dyDescent="0.3">
      <c r="A441"/>
      <c r="B441"/>
      <c r="C441"/>
      <c r="D441"/>
      <c r="E441"/>
      <c r="F441"/>
      <c r="G441"/>
    </row>
    <row r="442" spans="1:7" ht="14.4" x14ac:dyDescent="0.3">
      <c r="A442"/>
      <c r="B442"/>
      <c r="C442"/>
      <c r="D442"/>
      <c r="E442"/>
      <c r="F442"/>
      <c r="G442"/>
    </row>
    <row r="443" spans="1:7" ht="14.4" x14ac:dyDescent="0.3">
      <c r="A443"/>
      <c r="B443"/>
      <c r="C443"/>
      <c r="D443"/>
      <c r="E443"/>
      <c r="F443"/>
      <c r="G443"/>
    </row>
    <row r="444" spans="1:7" ht="14.4" x14ac:dyDescent="0.3">
      <c r="A444"/>
      <c r="B444"/>
      <c r="C444"/>
      <c r="D444"/>
      <c r="E444"/>
      <c r="F444"/>
      <c r="G444"/>
    </row>
    <row r="445" spans="1:7" ht="14.4" x14ac:dyDescent="0.3">
      <c r="A445"/>
      <c r="B445"/>
      <c r="C445"/>
      <c r="D445"/>
      <c r="E445"/>
      <c r="F445"/>
      <c r="G445"/>
    </row>
    <row r="446" spans="1:7" ht="14.4" x14ac:dyDescent="0.3">
      <c r="A446"/>
      <c r="B446"/>
      <c r="C446"/>
      <c r="D446"/>
      <c r="E446"/>
      <c r="F446"/>
      <c r="G446"/>
    </row>
    <row r="447" spans="1:7" ht="14.4" x14ac:dyDescent="0.3">
      <c r="A447"/>
      <c r="B447"/>
      <c r="C447"/>
      <c r="D447"/>
      <c r="E447"/>
      <c r="F447"/>
      <c r="G447"/>
    </row>
    <row r="448" spans="1:7" ht="14.4" x14ac:dyDescent="0.3">
      <c r="A448"/>
      <c r="B448"/>
      <c r="C448"/>
      <c r="D448"/>
      <c r="E448"/>
      <c r="F448"/>
      <c r="G448"/>
    </row>
    <row r="449" spans="1:7" ht="14.4" x14ac:dyDescent="0.3">
      <c r="A449"/>
      <c r="B449"/>
      <c r="C449"/>
      <c r="D449"/>
      <c r="E449"/>
      <c r="F449"/>
      <c r="G449"/>
    </row>
    <row r="450" spans="1:7" ht="14.4" x14ac:dyDescent="0.3">
      <c r="A450"/>
      <c r="B450"/>
      <c r="C450"/>
      <c r="D450"/>
      <c r="E450"/>
      <c r="F450"/>
      <c r="G450"/>
    </row>
    <row r="451" spans="1:7" ht="14.4" x14ac:dyDescent="0.3">
      <c r="A451"/>
      <c r="B451"/>
      <c r="C451"/>
      <c r="D451"/>
      <c r="E451"/>
      <c r="F451"/>
      <c r="G451"/>
    </row>
    <row r="452" spans="1:7" ht="14.4" x14ac:dyDescent="0.3">
      <c r="A452"/>
      <c r="B452"/>
      <c r="C452"/>
      <c r="D452"/>
      <c r="E452"/>
      <c r="F452"/>
      <c r="G452"/>
    </row>
    <row r="453" spans="1:7" ht="14.4" x14ac:dyDescent="0.3">
      <c r="A453"/>
      <c r="B453"/>
      <c r="C453"/>
      <c r="D453"/>
      <c r="E453"/>
      <c r="F453"/>
      <c r="G453"/>
    </row>
    <row r="454" spans="1:7" ht="14.4" x14ac:dyDescent="0.3">
      <c r="A454"/>
      <c r="B454"/>
      <c r="C454"/>
      <c r="D454"/>
      <c r="E454"/>
      <c r="F454"/>
      <c r="G454"/>
    </row>
    <row r="455" spans="1:7" ht="14.4" x14ac:dyDescent="0.3">
      <c r="A455"/>
      <c r="B455"/>
      <c r="C455"/>
      <c r="D455"/>
      <c r="E455"/>
      <c r="F455"/>
      <c r="G455"/>
    </row>
    <row r="456" spans="1:7" ht="14.4" x14ac:dyDescent="0.3">
      <c r="A456"/>
      <c r="B456"/>
      <c r="C456"/>
      <c r="D456"/>
      <c r="E456"/>
      <c r="F456"/>
      <c r="G456"/>
    </row>
    <row r="457" spans="1:7" ht="14.4" x14ac:dyDescent="0.3">
      <c r="A457"/>
      <c r="B457"/>
      <c r="C457"/>
      <c r="D457"/>
      <c r="E457"/>
      <c r="F457"/>
      <c r="G457"/>
    </row>
    <row r="458" spans="1:7" ht="14.4" x14ac:dyDescent="0.3">
      <c r="A458"/>
      <c r="B458"/>
      <c r="C458"/>
      <c r="D458"/>
      <c r="E458"/>
      <c r="F458"/>
      <c r="G458"/>
    </row>
    <row r="459" spans="1:7" ht="14.4" x14ac:dyDescent="0.3">
      <c r="A459"/>
      <c r="B459"/>
      <c r="C459"/>
      <c r="D459"/>
      <c r="E459"/>
      <c r="F459"/>
      <c r="G459"/>
    </row>
    <row r="460" spans="1:7" ht="14.4" x14ac:dyDescent="0.3">
      <c r="A460"/>
      <c r="B460"/>
      <c r="C460"/>
      <c r="D460"/>
      <c r="E460"/>
      <c r="F460"/>
      <c r="G460"/>
    </row>
    <row r="461" spans="1:7" ht="14.4" x14ac:dyDescent="0.3">
      <c r="A461"/>
      <c r="B461"/>
      <c r="C461"/>
      <c r="D461"/>
      <c r="E461"/>
      <c r="F461"/>
      <c r="G461"/>
    </row>
    <row r="462" spans="1:7" ht="14.4" x14ac:dyDescent="0.3">
      <c r="A462"/>
      <c r="B462"/>
      <c r="C462"/>
      <c r="D462"/>
      <c r="E462"/>
      <c r="F462"/>
      <c r="G462"/>
    </row>
    <row r="463" spans="1:7" ht="14.4" x14ac:dyDescent="0.3">
      <c r="A463"/>
      <c r="B463"/>
      <c r="C463"/>
      <c r="D463"/>
      <c r="E463"/>
      <c r="F463"/>
      <c r="G463"/>
    </row>
    <row r="464" spans="1:7" ht="14.4" x14ac:dyDescent="0.3">
      <c r="A464"/>
      <c r="B464"/>
      <c r="C464"/>
      <c r="D464"/>
      <c r="E464"/>
      <c r="F464"/>
      <c r="G464"/>
    </row>
    <row r="465" spans="1:7" ht="14.4" x14ac:dyDescent="0.3">
      <c r="A465"/>
      <c r="B465"/>
      <c r="C465"/>
      <c r="D465"/>
      <c r="E465"/>
      <c r="F465"/>
      <c r="G465"/>
    </row>
    <row r="466" spans="1:7" ht="14.4" x14ac:dyDescent="0.3">
      <c r="A466"/>
      <c r="B466"/>
      <c r="C466"/>
      <c r="D466"/>
      <c r="E466"/>
      <c r="F466"/>
      <c r="G466"/>
    </row>
    <row r="467" spans="1:7" ht="14.4" x14ac:dyDescent="0.3">
      <c r="A467"/>
      <c r="B467"/>
      <c r="C467"/>
      <c r="D467"/>
      <c r="E467"/>
      <c r="F467"/>
      <c r="G467"/>
    </row>
    <row r="468" spans="1:7" ht="14.4" x14ac:dyDescent="0.3">
      <c r="A468"/>
      <c r="B468"/>
      <c r="C468"/>
      <c r="D468"/>
      <c r="E468"/>
      <c r="F468"/>
      <c r="G468"/>
    </row>
    <row r="469" spans="1:7" ht="14.4" x14ac:dyDescent="0.3">
      <c r="A469"/>
      <c r="B469"/>
      <c r="C469"/>
      <c r="D469"/>
      <c r="E469"/>
      <c r="F469"/>
      <c r="G469"/>
    </row>
    <row r="470" spans="1:7" ht="14.4" x14ac:dyDescent="0.3">
      <c r="A470"/>
      <c r="B470"/>
      <c r="C470"/>
      <c r="D470"/>
      <c r="E470"/>
      <c r="F470"/>
      <c r="G470"/>
    </row>
    <row r="471" spans="1:7" ht="14.4" x14ac:dyDescent="0.3">
      <c r="A471"/>
      <c r="B471"/>
      <c r="C471"/>
      <c r="D471"/>
      <c r="E471"/>
      <c r="F471"/>
      <c r="G471"/>
    </row>
    <row r="472" spans="1:7" ht="14.4" x14ac:dyDescent="0.3">
      <c r="A472"/>
      <c r="B472"/>
      <c r="C472"/>
      <c r="D472"/>
      <c r="E472"/>
      <c r="F472"/>
      <c r="G472"/>
    </row>
    <row r="473" spans="1:7" ht="14.4" x14ac:dyDescent="0.3">
      <c r="A473"/>
      <c r="B473"/>
      <c r="C473"/>
      <c r="D473"/>
      <c r="E473"/>
      <c r="F473"/>
      <c r="G473"/>
    </row>
    <row r="474" spans="1:7" ht="14.4" x14ac:dyDescent="0.3">
      <c r="A474"/>
      <c r="B474"/>
      <c r="C474"/>
      <c r="D474"/>
      <c r="E474"/>
      <c r="F474"/>
      <c r="G474"/>
    </row>
    <row r="475" spans="1:7" ht="14.4" x14ac:dyDescent="0.3">
      <c r="A475"/>
      <c r="B475"/>
      <c r="C475"/>
      <c r="D475"/>
      <c r="E475"/>
      <c r="F475"/>
      <c r="G475"/>
    </row>
    <row r="476" spans="1:7" ht="14.4" x14ac:dyDescent="0.3">
      <c r="A476"/>
      <c r="B476"/>
      <c r="C476"/>
      <c r="D476"/>
      <c r="E476"/>
      <c r="F476"/>
      <c r="G476"/>
    </row>
    <row r="477" spans="1:7" ht="14.4" x14ac:dyDescent="0.3">
      <c r="A477"/>
      <c r="B477"/>
      <c r="C477"/>
      <c r="D477"/>
      <c r="E477"/>
      <c r="F477"/>
      <c r="G477"/>
    </row>
    <row r="478" spans="1:7" ht="14.4" x14ac:dyDescent="0.3">
      <c r="A478"/>
      <c r="B478"/>
      <c r="C478"/>
      <c r="D478"/>
      <c r="E478"/>
      <c r="F478"/>
      <c r="G478"/>
    </row>
    <row r="479" spans="1:7" ht="14.4" x14ac:dyDescent="0.3">
      <c r="A479"/>
      <c r="B479"/>
      <c r="C479"/>
      <c r="D479"/>
      <c r="E479"/>
      <c r="F479"/>
      <c r="G479"/>
    </row>
    <row r="480" spans="1:7" ht="14.4" x14ac:dyDescent="0.3">
      <c r="A480"/>
      <c r="B480"/>
      <c r="C480"/>
      <c r="D480"/>
      <c r="E480"/>
      <c r="F480"/>
      <c r="G480"/>
    </row>
    <row r="481" spans="1:7" ht="14.4" x14ac:dyDescent="0.3">
      <c r="A481"/>
      <c r="B481"/>
      <c r="C481"/>
      <c r="D481"/>
      <c r="E481"/>
      <c r="F481"/>
      <c r="G481"/>
    </row>
    <row r="482" spans="1:7" ht="14.4" x14ac:dyDescent="0.3">
      <c r="A482"/>
      <c r="B482"/>
      <c r="C482"/>
      <c r="D482"/>
      <c r="E482"/>
      <c r="F482"/>
      <c r="G482"/>
    </row>
    <row r="483" spans="1:7" ht="14.4" x14ac:dyDescent="0.3">
      <c r="A483"/>
      <c r="B483"/>
      <c r="C483"/>
      <c r="D483"/>
      <c r="E483"/>
      <c r="F483"/>
      <c r="G483"/>
    </row>
    <row r="484" spans="1:7" ht="14.4" x14ac:dyDescent="0.3">
      <c r="A484"/>
      <c r="B484"/>
      <c r="C484"/>
      <c r="D484"/>
      <c r="E484"/>
      <c r="F484"/>
      <c r="G484"/>
    </row>
    <row r="485" spans="1:7" ht="14.4" x14ac:dyDescent="0.3">
      <c r="A485"/>
      <c r="B485"/>
      <c r="C485"/>
      <c r="D485"/>
      <c r="E485"/>
      <c r="F485"/>
      <c r="G485"/>
    </row>
    <row r="486" spans="1:7" ht="14.4" x14ac:dyDescent="0.3">
      <c r="A486"/>
      <c r="B486"/>
      <c r="C486"/>
      <c r="D486"/>
      <c r="E486"/>
      <c r="F486"/>
      <c r="G486"/>
    </row>
    <row r="487" spans="1:7" ht="14.4" x14ac:dyDescent="0.3">
      <c r="A487"/>
      <c r="B487"/>
      <c r="C487"/>
      <c r="D487"/>
      <c r="E487"/>
      <c r="F487"/>
      <c r="G487"/>
    </row>
    <row r="488" spans="1:7" ht="14.4" x14ac:dyDescent="0.3">
      <c r="A488"/>
      <c r="B488"/>
      <c r="C488"/>
      <c r="D488"/>
      <c r="E488"/>
      <c r="F488"/>
      <c r="G488"/>
    </row>
    <row r="489" spans="1:7" ht="14.4" x14ac:dyDescent="0.3">
      <c r="A489"/>
      <c r="B489"/>
      <c r="C489"/>
      <c r="D489"/>
      <c r="E489"/>
      <c r="F489"/>
      <c r="G489"/>
    </row>
    <row r="490" spans="1:7" ht="14.4" x14ac:dyDescent="0.3">
      <c r="A490"/>
      <c r="B490"/>
      <c r="C490"/>
      <c r="D490"/>
      <c r="E490"/>
      <c r="F490"/>
      <c r="G490"/>
    </row>
    <row r="491" spans="1:7" ht="14.4" x14ac:dyDescent="0.3">
      <c r="A491"/>
      <c r="B491"/>
      <c r="C491"/>
      <c r="D491"/>
      <c r="E491"/>
      <c r="F491"/>
      <c r="G491"/>
    </row>
    <row r="492" spans="1:7" ht="14.4" x14ac:dyDescent="0.3">
      <c r="A492"/>
      <c r="B492"/>
      <c r="C492"/>
      <c r="D492"/>
      <c r="E492"/>
      <c r="F492"/>
      <c r="G492"/>
    </row>
    <row r="493" spans="1:7" ht="14.4" x14ac:dyDescent="0.3">
      <c r="A493"/>
      <c r="B493"/>
      <c r="C493"/>
      <c r="D493"/>
      <c r="E493"/>
      <c r="F493"/>
      <c r="G493"/>
    </row>
    <row r="494" spans="1:7" ht="14.4" x14ac:dyDescent="0.3">
      <c r="A494"/>
      <c r="B494"/>
      <c r="C494"/>
      <c r="D494"/>
      <c r="E494"/>
      <c r="F494"/>
      <c r="G494"/>
    </row>
    <row r="495" spans="1:7" ht="14.4" x14ac:dyDescent="0.3">
      <c r="A495"/>
      <c r="B495"/>
      <c r="C495"/>
      <c r="D495"/>
      <c r="E495"/>
      <c r="F495"/>
      <c r="G495"/>
    </row>
    <row r="496" spans="1:7" ht="14.4" x14ac:dyDescent="0.3">
      <c r="A496"/>
      <c r="B496"/>
      <c r="C496"/>
      <c r="D496"/>
      <c r="E496"/>
      <c r="F496"/>
      <c r="G496"/>
    </row>
    <row r="497" spans="1:7" ht="14.4" x14ac:dyDescent="0.3">
      <c r="A497"/>
      <c r="B497"/>
      <c r="C497"/>
      <c r="D497"/>
      <c r="E497"/>
      <c r="F497"/>
      <c r="G497"/>
    </row>
    <row r="498" spans="1:7" ht="14.4" x14ac:dyDescent="0.3">
      <c r="A498"/>
      <c r="B498"/>
      <c r="C498"/>
      <c r="D498"/>
      <c r="E498"/>
      <c r="F498"/>
      <c r="G498"/>
    </row>
    <row r="499" spans="1:7" ht="14.4" x14ac:dyDescent="0.3">
      <c r="A499"/>
      <c r="B499"/>
      <c r="C499"/>
      <c r="D499"/>
      <c r="E499"/>
      <c r="F499"/>
      <c r="G499"/>
    </row>
    <row r="500" spans="1:7" ht="14.4" x14ac:dyDescent="0.3">
      <c r="A500"/>
      <c r="B500"/>
      <c r="C500"/>
      <c r="D500"/>
      <c r="E500"/>
      <c r="F500"/>
      <c r="G500"/>
    </row>
    <row r="501" spans="1:7" ht="14.4" x14ac:dyDescent="0.3">
      <c r="A501"/>
      <c r="B501"/>
      <c r="C501"/>
      <c r="D501"/>
      <c r="E501"/>
      <c r="F501"/>
      <c r="G501"/>
    </row>
    <row r="502" spans="1:7" ht="14.4" x14ac:dyDescent="0.3">
      <c r="A502"/>
      <c r="B502"/>
      <c r="C502"/>
      <c r="D502"/>
      <c r="E502"/>
      <c r="F502"/>
      <c r="G502"/>
    </row>
    <row r="503" spans="1:7" ht="14.4" x14ac:dyDescent="0.3">
      <c r="A503"/>
      <c r="B503"/>
      <c r="C503"/>
      <c r="D503"/>
      <c r="E503"/>
      <c r="F503"/>
      <c r="G503"/>
    </row>
    <row r="504" spans="1:7" ht="14.4" x14ac:dyDescent="0.3">
      <c r="A504"/>
      <c r="B504"/>
      <c r="C504"/>
      <c r="D504"/>
      <c r="E504"/>
      <c r="F504"/>
      <c r="G504"/>
    </row>
    <row r="505" spans="1:7" ht="14.4" x14ac:dyDescent="0.3">
      <c r="A505"/>
      <c r="B505"/>
      <c r="C505"/>
      <c r="D505"/>
      <c r="E505"/>
      <c r="F505"/>
      <c r="G505"/>
    </row>
    <row r="506" spans="1:7" ht="14.4" x14ac:dyDescent="0.3">
      <c r="A506"/>
      <c r="B506"/>
      <c r="C506"/>
      <c r="D506"/>
      <c r="E506"/>
      <c r="F506"/>
      <c r="G506"/>
    </row>
    <row r="507" spans="1:7" ht="14.4" x14ac:dyDescent="0.3">
      <c r="A507"/>
      <c r="B507"/>
      <c r="C507"/>
      <c r="D507"/>
      <c r="E507"/>
      <c r="F507"/>
      <c r="G507"/>
    </row>
    <row r="508" spans="1:7" ht="14.4" x14ac:dyDescent="0.3">
      <c r="A508"/>
      <c r="B508"/>
      <c r="C508"/>
      <c r="D508"/>
      <c r="E508"/>
      <c r="F508"/>
      <c r="G508"/>
    </row>
    <row r="509" spans="1:7" ht="14.4" x14ac:dyDescent="0.3">
      <c r="A509"/>
      <c r="B509"/>
      <c r="C509"/>
      <c r="D509"/>
      <c r="E509"/>
      <c r="F509"/>
      <c r="G509"/>
    </row>
    <row r="510" spans="1:7" ht="14.4" x14ac:dyDescent="0.3">
      <c r="A510"/>
      <c r="B510"/>
      <c r="C510"/>
      <c r="D510"/>
      <c r="E510"/>
      <c r="F510"/>
      <c r="G510"/>
    </row>
    <row r="511" spans="1:7" ht="14.4" x14ac:dyDescent="0.3">
      <c r="A511"/>
      <c r="B511"/>
      <c r="C511"/>
      <c r="D511"/>
      <c r="E511"/>
      <c r="F511"/>
      <c r="G511"/>
    </row>
    <row r="512" spans="1:7" ht="14.4" x14ac:dyDescent="0.3">
      <c r="A512"/>
      <c r="B512"/>
      <c r="C512"/>
      <c r="D512"/>
      <c r="E512"/>
      <c r="F512"/>
      <c r="G512"/>
    </row>
    <row r="513" spans="1:7" ht="14.4" x14ac:dyDescent="0.3">
      <c r="A513"/>
      <c r="B513"/>
      <c r="C513"/>
      <c r="D513"/>
      <c r="E513"/>
      <c r="F513"/>
      <c r="G513"/>
    </row>
    <row r="514" spans="1:7" ht="14.4" x14ac:dyDescent="0.3">
      <c r="A514"/>
      <c r="B514"/>
      <c r="C514"/>
      <c r="D514"/>
      <c r="E514"/>
      <c r="F514"/>
      <c r="G514"/>
    </row>
    <row r="515" spans="1:7" ht="14.4" x14ac:dyDescent="0.3">
      <c r="A515"/>
      <c r="B515"/>
      <c r="C515"/>
      <c r="D515"/>
      <c r="E515"/>
      <c r="F515"/>
      <c r="G515"/>
    </row>
    <row r="516" spans="1:7" ht="14.4" x14ac:dyDescent="0.3">
      <c r="A516"/>
      <c r="B516"/>
      <c r="C516"/>
      <c r="D516"/>
      <c r="E516"/>
      <c r="F516"/>
      <c r="G516"/>
    </row>
    <row r="517" spans="1:7" ht="14.4" x14ac:dyDescent="0.3">
      <c r="A517"/>
      <c r="B517"/>
      <c r="C517"/>
      <c r="D517"/>
      <c r="E517"/>
      <c r="F517"/>
      <c r="G517"/>
    </row>
    <row r="518" spans="1:7" ht="14.4" x14ac:dyDescent="0.3">
      <c r="A518"/>
      <c r="B518"/>
      <c r="C518"/>
      <c r="D518"/>
      <c r="E518"/>
      <c r="F518"/>
      <c r="G518"/>
    </row>
    <row r="519" spans="1:7" ht="14.4" x14ac:dyDescent="0.3">
      <c r="A519"/>
      <c r="B519"/>
      <c r="C519"/>
      <c r="D519"/>
      <c r="E519"/>
      <c r="F519"/>
      <c r="G519"/>
    </row>
    <row r="520" spans="1:7" ht="14.4" x14ac:dyDescent="0.3">
      <c r="A520"/>
      <c r="B520"/>
      <c r="C520"/>
      <c r="D520"/>
      <c r="E520"/>
      <c r="F520"/>
      <c r="G520"/>
    </row>
    <row r="521" spans="1:7" ht="14.4" x14ac:dyDescent="0.3">
      <c r="A521"/>
      <c r="B521"/>
      <c r="C521"/>
      <c r="D521"/>
      <c r="E521"/>
      <c r="F521"/>
      <c r="G521"/>
    </row>
    <row r="522" spans="1:7" ht="14.4" x14ac:dyDescent="0.3">
      <c r="A522"/>
      <c r="B522"/>
      <c r="C522"/>
      <c r="D522"/>
      <c r="E522"/>
      <c r="F522"/>
      <c r="G522"/>
    </row>
    <row r="523" spans="1:7" ht="14.4" x14ac:dyDescent="0.3">
      <c r="A523"/>
      <c r="B523"/>
      <c r="C523"/>
      <c r="D523"/>
      <c r="E523"/>
      <c r="F523"/>
      <c r="G523"/>
    </row>
    <row r="524" spans="1:7" ht="14.4" x14ac:dyDescent="0.3">
      <c r="A524"/>
      <c r="B524"/>
      <c r="C524"/>
      <c r="D524"/>
      <c r="E524"/>
      <c r="F524"/>
      <c r="G524"/>
    </row>
    <row r="525" spans="1:7" ht="14.4" x14ac:dyDescent="0.3">
      <c r="A525"/>
      <c r="B525"/>
      <c r="C525"/>
      <c r="D525"/>
      <c r="E525"/>
      <c r="F525"/>
      <c r="G525"/>
    </row>
    <row r="526" spans="1:7" ht="14.4" x14ac:dyDescent="0.3">
      <c r="A526"/>
      <c r="B526"/>
      <c r="C526"/>
      <c r="D526"/>
      <c r="E526"/>
      <c r="F526"/>
      <c r="G526"/>
    </row>
    <row r="527" spans="1:7" ht="15" thickBot="1" x14ac:dyDescent="0.35">
      <c r="A527"/>
      <c r="B527"/>
      <c r="C527"/>
      <c r="D527"/>
      <c r="E527"/>
      <c r="F527"/>
      <c r="G527"/>
    </row>
    <row r="528" spans="1:7" ht="13.8" thickTop="1" x14ac:dyDescent="0.25"/>
  </sheetData>
  <sheetProtection pivotTables="0"/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rgb="FFC00000"/>
    <pageSetUpPr fitToPage="1"/>
  </sheetPr>
  <dimension ref="A1:G527"/>
  <sheetViews>
    <sheetView showGridLines="0" zoomScale="85" workbookViewId="0">
      <pane ySplit="15" topLeftCell="A16" activePane="bottomLeft" state="frozen"/>
      <selection activeCell="A15" sqref="A15"/>
      <selection pane="bottomLeft" activeCell="A16" sqref="A16"/>
    </sheetView>
  </sheetViews>
  <sheetFormatPr defaultColWidth="11.44140625" defaultRowHeight="13.2" x14ac:dyDescent="0.25"/>
  <cols>
    <col min="1" max="1" width="16.44140625" style="26" customWidth="1"/>
    <col min="2" max="2" width="7.21875" style="26" customWidth="1"/>
    <col min="3" max="3" width="12.77734375" style="26" customWidth="1"/>
    <col min="4" max="6" width="15.5546875" style="26" customWidth="1"/>
    <col min="7" max="7" width="16.5546875" style="26" customWidth="1"/>
    <col min="8" max="8" width="12" style="26" customWidth="1"/>
    <col min="9" max="16384" width="11.44140625" style="26"/>
  </cols>
  <sheetData>
    <row r="1" spans="1:7" ht="30" customHeight="1" x14ac:dyDescent="0.4">
      <c r="A1" s="27"/>
    </row>
    <row r="2" spans="1:7" x14ac:dyDescent="0.25">
      <c r="A2" s="28">
        <f>'Rapport info'!Updated</f>
        <v>0</v>
      </c>
    </row>
    <row r="3" spans="1:7" ht="17.399999999999999" x14ac:dyDescent="0.3">
      <c r="A3" s="54" t="str">
        <f>"Data for planlagt behov vises(for ferdigvarer vil det være prognoser)"</f>
        <v>Data for planlagt behov vises(for ferdigvarer vil det være prognoser)</v>
      </c>
    </row>
    <row r="7" spans="1:7" ht="14.4" x14ac:dyDescent="0.3">
      <c r="A7"/>
      <c r="B7"/>
    </row>
    <row r="8" spans="1:7" ht="14.4" x14ac:dyDescent="0.3">
      <c r="A8"/>
      <c r="B8"/>
    </row>
    <row r="9" spans="1:7" ht="14.4" x14ac:dyDescent="0.3">
      <c r="A9" s="63" t="s">
        <v>215</v>
      </c>
      <c r="B9" s="64" t="s">
        <v>151</v>
      </c>
    </row>
    <row r="10" spans="1:7" ht="14.4" x14ac:dyDescent="0.3">
      <c r="A10" s="63" t="s">
        <v>117</v>
      </c>
      <c r="B10" s="64" t="s">
        <v>151</v>
      </c>
    </row>
    <row r="11" spans="1:7" ht="14.4" x14ac:dyDescent="0.3">
      <c r="A11" s="63" t="s">
        <v>213</v>
      </c>
      <c r="B11" s="64" t="s">
        <v>151</v>
      </c>
    </row>
    <row r="12" spans="1:7" ht="14.4" x14ac:dyDescent="0.3">
      <c r="A12" s="63" t="s">
        <v>161</v>
      </c>
      <c r="B12" s="64" t="s">
        <v>151</v>
      </c>
    </row>
    <row r="13" spans="1:7" ht="14.4" x14ac:dyDescent="0.3">
      <c r="A13" s="63" t="s">
        <v>245</v>
      </c>
      <c r="B13" s="64" t="s">
        <v>151</v>
      </c>
    </row>
    <row r="15" spans="1:7" ht="14.4" x14ac:dyDescent="0.3">
      <c r="A15" s="33" t="s">
        <v>243</v>
      </c>
      <c r="B15" s="33" t="s">
        <v>199</v>
      </c>
      <c r="C15"/>
      <c r="D15"/>
      <c r="E15"/>
      <c r="F15"/>
      <c r="G15"/>
    </row>
    <row r="16" spans="1:7" ht="14.4" x14ac:dyDescent="0.3">
      <c r="A16" s="32" t="s">
        <v>207</v>
      </c>
      <c r="B16" s="75" t="s">
        <v>240</v>
      </c>
      <c r="C16"/>
      <c r="D16"/>
      <c r="E16"/>
      <c r="F16"/>
      <c r="G16"/>
    </row>
    <row r="17" spans="1:7" ht="14.4" x14ac:dyDescent="0.3">
      <c r="A17" s="62" t="s">
        <v>169</v>
      </c>
      <c r="B17" s="76">
        <v>2290</v>
      </c>
      <c r="C17"/>
      <c r="D17"/>
      <c r="E17"/>
      <c r="F17"/>
      <c r="G17"/>
    </row>
    <row r="18" spans="1:7" ht="15" thickBot="1" x14ac:dyDescent="0.35">
      <c r="A18" s="34" t="s">
        <v>152</v>
      </c>
      <c r="B18" s="53">
        <v>2290</v>
      </c>
      <c r="C18"/>
      <c r="D18"/>
      <c r="E18"/>
      <c r="F18"/>
      <c r="G18"/>
    </row>
    <row r="19" spans="1:7" ht="15" thickTop="1" x14ac:dyDescent="0.3">
      <c r="A19"/>
      <c r="B19"/>
      <c r="C19"/>
      <c r="D19"/>
      <c r="E19"/>
      <c r="F19"/>
      <c r="G19"/>
    </row>
    <row r="20" spans="1:7" ht="15" thickTop="1" x14ac:dyDescent="0.3">
      <c r="A20"/>
      <c r="B20"/>
      <c r="C20"/>
      <c r="D20"/>
      <c r="E20"/>
      <c r="F20"/>
      <c r="G20"/>
    </row>
    <row r="21" spans="1:7" ht="14.4" x14ac:dyDescent="0.3">
      <c r="A21"/>
      <c r="B21"/>
      <c r="C21"/>
      <c r="D21"/>
      <c r="E21"/>
      <c r="F21"/>
      <c r="G21"/>
    </row>
    <row r="22" spans="1:7" ht="14.4" x14ac:dyDescent="0.3">
      <c r="A22"/>
      <c r="B22"/>
      <c r="C22"/>
      <c r="D22"/>
      <c r="E22"/>
      <c r="F22"/>
      <c r="G22"/>
    </row>
    <row r="23" spans="1:7" ht="14.4" x14ac:dyDescent="0.3">
      <c r="A23"/>
      <c r="B23"/>
      <c r="C23"/>
      <c r="D23"/>
      <c r="E23"/>
      <c r="F23"/>
      <c r="G23"/>
    </row>
    <row r="24" spans="1:7" ht="14.4" x14ac:dyDescent="0.3">
      <c r="A24"/>
      <c r="B24"/>
      <c r="C24"/>
      <c r="D24"/>
      <c r="E24"/>
      <c r="F24"/>
      <c r="G24"/>
    </row>
    <row r="25" spans="1:7" ht="14.4" x14ac:dyDescent="0.3">
      <c r="A25"/>
      <c r="B25"/>
      <c r="C25"/>
      <c r="D25"/>
      <c r="E25"/>
      <c r="F25"/>
      <c r="G25"/>
    </row>
    <row r="26" spans="1:7" ht="14.4" x14ac:dyDescent="0.3">
      <c r="A26"/>
      <c r="B26"/>
      <c r="C26"/>
      <c r="D26"/>
      <c r="E26"/>
      <c r="F26"/>
      <c r="G26"/>
    </row>
    <row r="27" spans="1:7" ht="14.4" x14ac:dyDescent="0.3">
      <c r="A27"/>
      <c r="B27"/>
      <c r="C27"/>
      <c r="D27"/>
      <c r="E27"/>
      <c r="F27"/>
      <c r="G27"/>
    </row>
    <row r="28" spans="1:7" ht="14.4" x14ac:dyDescent="0.3">
      <c r="A28"/>
      <c r="B28"/>
      <c r="C28"/>
      <c r="D28"/>
      <c r="E28"/>
      <c r="F28"/>
      <c r="G28"/>
    </row>
    <row r="29" spans="1:7" ht="14.4" x14ac:dyDescent="0.3">
      <c r="A29"/>
      <c r="B29"/>
      <c r="C29"/>
      <c r="D29"/>
      <c r="E29"/>
      <c r="F29"/>
      <c r="G29"/>
    </row>
    <row r="30" spans="1:7" ht="14.4" x14ac:dyDescent="0.3">
      <c r="A30"/>
      <c r="B30"/>
      <c r="C30"/>
      <c r="D30"/>
      <c r="E30"/>
      <c r="F30"/>
      <c r="G30"/>
    </row>
    <row r="31" spans="1:7" ht="14.4" x14ac:dyDescent="0.3">
      <c r="A31"/>
      <c r="B31"/>
      <c r="C31"/>
      <c r="D31"/>
      <c r="E31"/>
      <c r="F31"/>
      <c r="G31"/>
    </row>
    <row r="32" spans="1:7" ht="14.4" x14ac:dyDescent="0.3">
      <c r="A32"/>
      <c r="B32"/>
      <c r="C32"/>
      <c r="D32"/>
      <c r="E32"/>
      <c r="F32"/>
      <c r="G32"/>
    </row>
    <row r="33" spans="1:7" ht="14.4" x14ac:dyDescent="0.3">
      <c r="A33"/>
      <c r="B33"/>
      <c r="C33"/>
      <c r="D33"/>
      <c r="E33"/>
      <c r="F33"/>
      <c r="G33"/>
    </row>
    <row r="34" spans="1:7" ht="14.4" x14ac:dyDescent="0.3">
      <c r="A34"/>
      <c r="B34"/>
      <c r="C34"/>
      <c r="D34"/>
      <c r="E34"/>
      <c r="F34"/>
      <c r="G34"/>
    </row>
    <row r="35" spans="1:7" ht="14.4" x14ac:dyDescent="0.3">
      <c r="A35"/>
      <c r="B35"/>
      <c r="C35"/>
      <c r="D35"/>
      <c r="E35"/>
      <c r="F35"/>
      <c r="G35"/>
    </row>
    <row r="36" spans="1:7" ht="14.4" x14ac:dyDescent="0.3">
      <c r="A36"/>
      <c r="B36"/>
      <c r="C36"/>
      <c r="D36"/>
      <c r="E36"/>
      <c r="F36"/>
      <c r="G36"/>
    </row>
    <row r="37" spans="1:7" ht="14.4" x14ac:dyDescent="0.3">
      <c r="A37"/>
      <c r="B37"/>
      <c r="C37"/>
      <c r="D37"/>
      <c r="E37"/>
      <c r="F37"/>
      <c r="G37"/>
    </row>
    <row r="38" spans="1:7" ht="14.4" x14ac:dyDescent="0.3">
      <c r="A38"/>
      <c r="B38"/>
      <c r="C38"/>
      <c r="D38"/>
      <c r="E38"/>
      <c r="F38"/>
      <c r="G38"/>
    </row>
    <row r="39" spans="1:7" ht="14.4" x14ac:dyDescent="0.3">
      <c r="A39"/>
      <c r="B39"/>
      <c r="C39"/>
      <c r="D39"/>
      <c r="E39"/>
      <c r="F39"/>
      <c r="G39"/>
    </row>
    <row r="40" spans="1:7" ht="15" thickBot="1" x14ac:dyDescent="0.35">
      <c r="A40"/>
      <c r="B40"/>
      <c r="C40"/>
      <c r="D40"/>
      <c r="E40"/>
      <c r="F40"/>
      <c r="G40"/>
    </row>
    <row r="41" spans="1:7" ht="15" thickTop="1" x14ac:dyDescent="0.3">
      <c r="A41"/>
      <c r="B41"/>
      <c r="C41"/>
      <c r="D41"/>
      <c r="E41"/>
      <c r="F41"/>
      <c r="G41"/>
    </row>
    <row r="42" spans="1:7" ht="14.4" x14ac:dyDescent="0.3">
      <c r="A42"/>
      <c r="B42"/>
      <c r="C42"/>
      <c r="D42"/>
      <c r="E42"/>
      <c r="F42"/>
      <c r="G42"/>
    </row>
    <row r="43" spans="1:7" ht="14.4" x14ac:dyDescent="0.3">
      <c r="A43"/>
      <c r="B43"/>
      <c r="C43"/>
      <c r="D43"/>
      <c r="E43"/>
      <c r="F43"/>
      <c r="G43"/>
    </row>
    <row r="44" spans="1:7" ht="14.4" x14ac:dyDescent="0.3">
      <c r="A44"/>
      <c r="B44"/>
      <c r="C44"/>
      <c r="D44"/>
      <c r="E44"/>
      <c r="F44"/>
      <c r="G44"/>
    </row>
    <row r="45" spans="1:7" ht="14.4" x14ac:dyDescent="0.3">
      <c r="A45"/>
      <c r="B45"/>
      <c r="C45"/>
      <c r="D45"/>
      <c r="E45"/>
      <c r="F45"/>
      <c r="G45"/>
    </row>
    <row r="46" spans="1:7" ht="14.4" x14ac:dyDescent="0.3">
      <c r="A46"/>
      <c r="B46"/>
      <c r="C46"/>
      <c r="D46"/>
      <c r="E46"/>
      <c r="F46"/>
      <c r="G46"/>
    </row>
    <row r="47" spans="1:7" ht="14.4" x14ac:dyDescent="0.3">
      <c r="A47"/>
      <c r="B47"/>
      <c r="C47"/>
      <c r="D47"/>
      <c r="E47"/>
      <c r="F47"/>
      <c r="G47"/>
    </row>
    <row r="48" spans="1:7" ht="14.4" x14ac:dyDescent="0.3">
      <c r="A48"/>
      <c r="B48"/>
      <c r="C48"/>
      <c r="D48"/>
      <c r="E48"/>
      <c r="F48"/>
      <c r="G48"/>
    </row>
    <row r="49" spans="1:7" ht="14.4" x14ac:dyDescent="0.3">
      <c r="A49"/>
      <c r="B49"/>
      <c r="C49"/>
      <c r="D49"/>
      <c r="E49"/>
      <c r="F49"/>
      <c r="G49"/>
    </row>
    <row r="50" spans="1:7" ht="14.4" x14ac:dyDescent="0.3">
      <c r="A50"/>
      <c r="B50"/>
      <c r="C50"/>
      <c r="D50"/>
      <c r="E50"/>
      <c r="F50"/>
      <c r="G50"/>
    </row>
    <row r="51" spans="1:7" ht="14.4" x14ac:dyDescent="0.3">
      <c r="A51"/>
      <c r="B51"/>
      <c r="C51"/>
      <c r="D51"/>
      <c r="E51"/>
      <c r="F51"/>
      <c r="G51"/>
    </row>
    <row r="52" spans="1:7" ht="14.4" x14ac:dyDescent="0.3">
      <c r="A52"/>
      <c r="B52"/>
      <c r="C52"/>
      <c r="D52"/>
      <c r="E52"/>
      <c r="F52"/>
      <c r="G52"/>
    </row>
    <row r="53" spans="1:7" ht="14.4" x14ac:dyDescent="0.3">
      <c r="A53"/>
      <c r="B53"/>
      <c r="C53"/>
      <c r="D53"/>
      <c r="E53"/>
      <c r="F53"/>
      <c r="G53"/>
    </row>
    <row r="54" spans="1:7" ht="14.4" x14ac:dyDescent="0.3">
      <c r="A54"/>
      <c r="B54"/>
      <c r="C54"/>
      <c r="D54"/>
      <c r="E54"/>
      <c r="F54"/>
      <c r="G54"/>
    </row>
    <row r="55" spans="1:7" ht="14.4" x14ac:dyDescent="0.3">
      <c r="A55"/>
      <c r="B55"/>
      <c r="C55"/>
      <c r="D55"/>
      <c r="E55"/>
      <c r="F55"/>
      <c r="G55"/>
    </row>
    <row r="56" spans="1:7" ht="14.4" x14ac:dyDescent="0.3">
      <c r="A56"/>
      <c r="B56"/>
      <c r="C56"/>
      <c r="D56"/>
      <c r="E56"/>
      <c r="F56"/>
      <c r="G56"/>
    </row>
    <row r="57" spans="1:7" ht="14.4" x14ac:dyDescent="0.3">
      <c r="A57"/>
      <c r="B57"/>
      <c r="C57"/>
      <c r="D57"/>
      <c r="E57"/>
      <c r="F57"/>
      <c r="G57"/>
    </row>
    <row r="58" spans="1:7" ht="14.4" x14ac:dyDescent="0.3">
      <c r="A58"/>
      <c r="B58"/>
      <c r="C58"/>
      <c r="D58"/>
      <c r="E58"/>
      <c r="F58"/>
      <c r="G58"/>
    </row>
    <row r="59" spans="1:7" ht="14.4" x14ac:dyDescent="0.3">
      <c r="A59"/>
      <c r="B59"/>
      <c r="C59"/>
      <c r="D59"/>
      <c r="E59"/>
      <c r="F59"/>
      <c r="G59"/>
    </row>
    <row r="60" spans="1:7" ht="14.4" x14ac:dyDescent="0.3">
      <c r="A60"/>
      <c r="B60"/>
      <c r="C60"/>
      <c r="D60"/>
      <c r="E60"/>
      <c r="F60"/>
      <c r="G60"/>
    </row>
    <row r="61" spans="1:7" ht="14.4" x14ac:dyDescent="0.3">
      <c r="A61"/>
      <c r="B61"/>
      <c r="C61"/>
      <c r="D61"/>
      <c r="E61"/>
      <c r="F61"/>
      <c r="G61"/>
    </row>
    <row r="62" spans="1:7" ht="14.4" x14ac:dyDescent="0.3">
      <c r="A62"/>
      <c r="B62"/>
      <c r="C62"/>
      <c r="D62"/>
      <c r="E62"/>
      <c r="F62"/>
      <c r="G62"/>
    </row>
    <row r="63" spans="1:7" ht="14.4" x14ac:dyDescent="0.3">
      <c r="A63"/>
      <c r="B63"/>
      <c r="C63"/>
      <c r="D63"/>
      <c r="E63"/>
      <c r="F63"/>
      <c r="G63"/>
    </row>
    <row r="64" spans="1:7" ht="14.4" x14ac:dyDescent="0.3">
      <c r="A64"/>
      <c r="B64"/>
      <c r="C64"/>
      <c r="D64"/>
      <c r="E64"/>
      <c r="F64"/>
      <c r="G64"/>
    </row>
    <row r="65" spans="1:7" ht="14.4" x14ac:dyDescent="0.3">
      <c r="A65"/>
      <c r="B65"/>
      <c r="C65"/>
      <c r="D65"/>
      <c r="E65"/>
      <c r="F65"/>
      <c r="G65"/>
    </row>
    <row r="66" spans="1:7" ht="14.4" x14ac:dyDescent="0.3">
      <c r="A66"/>
      <c r="B66"/>
      <c r="C66"/>
      <c r="D66"/>
      <c r="E66"/>
      <c r="F66"/>
      <c r="G66"/>
    </row>
    <row r="67" spans="1:7" ht="14.4" x14ac:dyDescent="0.3">
      <c r="A67"/>
      <c r="B67"/>
      <c r="C67"/>
      <c r="D67"/>
      <c r="E67"/>
      <c r="F67"/>
      <c r="G67"/>
    </row>
    <row r="68" spans="1:7" ht="14.4" x14ac:dyDescent="0.3">
      <c r="A68"/>
      <c r="B68"/>
      <c r="C68"/>
      <c r="D68"/>
      <c r="E68"/>
      <c r="F68"/>
      <c r="G68"/>
    </row>
    <row r="69" spans="1:7" ht="14.4" x14ac:dyDescent="0.3">
      <c r="A69"/>
      <c r="B69"/>
      <c r="C69"/>
      <c r="D69"/>
      <c r="E69"/>
      <c r="F69"/>
      <c r="G69"/>
    </row>
    <row r="70" spans="1:7" ht="14.4" x14ac:dyDescent="0.3">
      <c r="A70"/>
      <c r="B70"/>
      <c r="C70"/>
      <c r="D70"/>
      <c r="E70"/>
      <c r="F70"/>
      <c r="G70"/>
    </row>
    <row r="71" spans="1:7" ht="14.4" x14ac:dyDescent="0.3">
      <c r="A71"/>
      <c r="B71"/>
      <c r="C71"/>
      <c r="D71"/>
      <c r="E71"/>
      <c r="F71"/>
      <c r="G71"/>
    </row>
    <row r="72" spans="1:7" ht="14.4" x14ac:dyDescent="0.3">
      <c r="A72"/>
      <c r="B72"/>
      <c r="C72"/>
      <c r="D72"/>
      <c r="E72"/>
      <c r="F72"/>
      <c r="G72"/>
    </row>
    <row r="73" spans="1:7" ht="14.4" x14ac:dyDescent="0.3">
      <c r="A73"/>
      <c r="B73"/>
      <c r="C73"/>
      <c r="D73"/>
      <c r="E73"/>
      <c r="F73"/>
      <c r="G73"/>
    </row>
    <row r="74" spans="1:7" ht="14.4" x14ac:dyDescent="0.3">
      <c r="A74"/>
      <c r="B74"/>
      <c r="C74"/>
      <c r="D74"/>
      <c r="E74"/>
      <c r="F74"/>
      <c r="G74"/>
    </row>
    <row r="75" spans="1:7" ht="14.4" x14ac:dyDescent="0.3">
      <c r="A75"/>
      <c r="B75"/>
      <c r="C75"/>
      <c r="D75"/>
      <c r="E75"/>
      <c r="F75"/>
      <c r="G75"/>
    </row>
    <row r="76" spans="1:7" ht="14.4" x14ac:dyDescent="0.3">
      <c r="A76"/>
      <c r="B76"/>
      <c r="C76"/>
      <c r="D76"/>
      <c r="E76"/>
      <c r="F76"/>
      <c r="G76"/>
    </row>
    <row r="77" spans="1:7" ht="14.4" x14ac:dyDescent="0.3">
      <c r="A77"/>
      <c r="B77"/>
      <c r="C77"/>
      <c r="D77"/>
      <c r="E77"/>
      <c r="F77"/>
      <c r="G77"/>
    </row>
    <row r="78" spans="1:7" ht="14.4" x14ac:dyDescent="0.3">
      <c r="A78"/>
      <c r="B78"/>
      <c r="C78"/>
      <c r="D78"/>
      <c r="E78"/>
      <c r="F78"/>
      <c r="G78"/>
    </row>
    <row r="79" spans="1:7" ht="14.4" x14ac:dyDescent="0.3">
      <c r="A79"/>
      <c r="B79"/>
      <c r="C79"/>
      <c r="D79"/>
      <c r="E79"/>
      <c r="F79"/>
      <c r="G79"/>
    </row>
    <row r="80" spans="1:7" ht="14.4" x14ac:dyDescent="0.3">
      <c r="A80"/>
      <c r="B80"/>
      <c r="C80"/>
      <c r="D80"/>
      <c r="E80"/>
      <c r="F80"/>
      <c r="G80"/>
    </row>
    <row r="81" spans="1:7" ht="14.4" x14ac:dyDescent="0.3">
      <c r="A81"/>
      <c r="B81"/>
      <c r="C81"/>
      <c r="D81"/>
      <c r="E81"/>
      <c r="F81"/>
      <c r="G81"/>
    </row>
    <row r="82" spans="1:7" ht="14.4" x14ac:dyDescent="0.3">
      <c r="A82"/>
      <c r="B82"/>
      <c r="C82"/>
      <c r="D82"/>
      <c r="E82"/>
      <c r="F82"/>
      <c r="G82"/>
    </row>
    <row r="83" spans="1:7" ht="14.4" x14ac:dyDescent="0.3">
      <c r="A83"/>
      <c r="B83"/>
      <c r="C83"/>
      <c r="D83"/>
      <c r="E83"/>
      <c r="F83"/>
      <c r="G83"/>
    </row>
    <row r="84" spans="1:7" ht="14.4" x14ac:dyDescent="0.3">
      <c r="A84"/>
      <c r="B84"/>
      <c r="C84"/>
      <c r="D84"/>
      <c r="E84"/>
      <c r="F84"/>
      <c r="G84"/>
    </row>
    <row r="85" spans="1:7" ht="14.4" x14ac:dyDescent="0.3">
      <c r="A85"/>
      <c r="B85"/>
      <c r="C85"/>
      <c r="D85"/>
      <c r="E85"/>
      <c r="F85"/>
      <c r="G85"/>
    </row>
    <row r="86" spans="1:7" ht="14.4" x14ac:dyDescent="0.3">
      <c r="A86"/>
      <c r="B86"/>
      <c r="C86"/>
      <c r="D86"/>
      <c r="E86"/>
      <c r="F86"/>
      <c r="G86"/>
    </row>
    <row r="87" spans="1:7" ht="14.4" x14ac:dyDescent="0.3">
      <c r="A87"/>
      <c r="B87"/>
      <c r="C87"/>
      <c r="D87"/>
      <c r="E87"/>
      <c r="F87"/>
      <c r="G87"/>
    </row>
    <row r="88" spans="1:7" ht="14.4" x14ac:dyDescent="0.3">
      <c r="A88"/>
      <c r="B88"/>
      <c r="C88"/>
      <c r="D88"/>
      <c r="E88"/>
      <c r="F88"/>
      <c r="G88"/>
    </row>
    <row r="89" spans="1:7" ht="14.4" x14ac:dyDescent="0.3">
      <c r="A89"/>
      <c r="B89"/>
      <c r="C89"/>
      <c r="D89"/>
      <c r="E89"/>
      <c r="F89"/>
      <c r="G89"/>
    </row>
    <row r="90" spans="1:7" ht="14.4" x14ac:dyDescent="0.3">
      <c r="A90"/>
      <c r="B90"/>
      <c r="C90"/>
      <c r="D90"/>
      <c r="E90"/>
      <c r="F90"/>
      <c r="G90"/>
    </row>
    <row r="91" spans="1:7" ht="14.4" x14ac:dyDescent="0.3">
      <c r="A91"/>
      <c r="B91"/>
      <c r="C91"/>
      <c r="D91"/>
      <c r="E91"/>
      <c r="F91"/>
      <c r="G91"/>
    </row>
    <row r="92" spans="1:7" ht="14.4" x14ac:dyDescent="0.3">
      <c r="A92"/>
      <c r="B92"/>
      <c r="C92"/>
      <c r="D92"/>
      <c r="E92"/>
      <c r="F92"/>
      <c r="G92"/>
    </row>
    <row r="93" spans="1:7" ht="14.4" x14ac:dyDescent="0.3">
      <c r="A93"/>
      <c r="B93"/>
      <c r="C93"/>
      <c r="D93"/>
      <c r="E93"/>
      <c r="F93"/>
      <c r="G93"/>
    </row>
    <row r="94" spans="1:7" ht="14.4" x14ac:dyDescent="0.3">
      <c r="A94"/>
      <c r="B94"/>
      <c r="C94"/>
      <c r="D94"/>
      <c r="E94"/>
      <c r="F94"/>
      <c r="G94"/>
    </row>
    <row r="95" spans="1:7" ht="14.4" x14ac:dyDescent="0.3">
      <c r="A95"/>
      <c r="B95"/>
      <c r="C95"/>
      <c r="D95"/>
      <c r="E95"/>
      <c r="F95"/>
      <c r="G95"/>
    </row>
    <row r="96" spans="1:7" ht="14.4" x14ac:dyDescent="0.3">
      <c r="A96"/>
      <c r="B96"/>
      <c r="C96"/>
      <c r="D96"/>
      <c r="E96"/>
      <c r="F96"/>
      <c r="G96"/>
    </row>
    <row r="97" spans="1:7" ht="14.4" x14ac:dyDescent="0.3">
      <c r="A97"/>
      <c r="B97"/>
      <c r="C97"/>
      <c r="D97"/>
      <c r="E97"/>
      <c r="F97"/>
      <c r="G97"/>
    </row>
    <row r="98" spans="1:7" ht="14.4" x14ac:dyDescent="0.3">
      <c r="A98"/>
      <c r="B98"/>
      <c r="C98"/>
      <c r="D98"/>
      <c r="E98"/>
      <c r="F98"/>
      <c r="G98"/>
    </row>
    <row r="99" spans="1:7" ht="14.4" x14ac:dyDescent="0.3">
      <c r="A99"/>
      <c r="B99"/>
      <c r="C99"/>
      <c r="D99"/>
      <c r="E99"/>
      <c r="F99"/>
      <c r="G99"/>
    </row>
    <row r="100" spans="1:7" ht="14.4" x14ac:dyDescent="0.3">
      <c r="A100"/>
      <c r="B100"/>
      <c r="C100"/>
      <c r="D100"/>
      <c r="E100"/>
      <c r="F100"/>
      <c r="G100"/>
    </row>
    <row r="101" spans="1:7" ht="14.4" x14ac:dyDescent="0.3">
      <c r="A101"/>
      <c r="B101"/>
      <c r="C101"/>
      <c r="D101"/>
      <c r="E101"/>
      <c r="F101"/>
      <c r="G101"/>
    </row>
    <row r="102" spans="1:7" ht="14.4" x14ac:dyDescent="0.3">
      <c r="A102"/>
      <c r="B102"/>
      <c r="C102"/>
      <c r="D102"/>
      <c r="E102"/>
      <c r="F102"/>
      <c r="G102"/>
    </row>
    <row r="103" spans="1:7" ht="14.4" x14ac:dyDescent="0.3">
      <c r="A103"/>
      <c r="B103"/>
      <c r="C103"/>
      <c r="D103"/>
      <c r="E103"/>
      <c r="F103"/>
      <c r="G103"/>
    </row>
    <row r="104" spans="1:7" ht="14.4" x14ac:dyDescent="0.3">
      <c r="A104"/>
      <c r="B104"/>
      <c r="C104"/>
      <c r="D104"/>
      <c r="E104"/>
      <c r="F104"/>
      <c r="G104"/>
    </row>
    <row r="105" spans="1:7" ht="14.4" x14ac:dyDescent="0.3">
      <c r="A105"/>
      <c r="B105"/>
      <c r="C105"/>
      <c r="D105"/>
      <c r="E105"/>
      <c r="F105"/>
      <c r="G105"/>
    </row>
    <row r="106" spans="1:7" ht="14.4" x14ac:dyDescent="0.3">
      <c r="A106"/>
      <c r="B106"/>
      <c r="C106"/>
      <c r="D106"/>
      <c r="E106"/>
      <c r="F106"/>
      <c r="G106"/>
    </row>
    <row r="107" spans="1:7" ht="14.4" x14ac:dyDescent="0.3">
      <c r="A107"/>
      <c r="B107"/>
      <c r="C107"/>
      <c r="D107"/>
      <c r="E107"/>
      <c r="F107"/>
      <c r="G107"/>
    </row>
    <row r="108" spans="1:7" ht="14.4" x14ac:dyDescent="0.3">
      <c r="A108"/>
      <c r="B108"/>
      <c r="C108"/>
      <c r="D108"/>
      <c r="E108"/>
      <c r="F108"/>
      <c r="G108"/>
    </row>
    <row r="109" spans="1:7" ht="14.4" x14ac:dyDescent="0.3">
      <c r="A109"/>
      <c r="B109"/>
      <c r="C109"/>
      <c r="D109"/>
      <c r="E109"/>
      <c r="F109"/>
      <c r="G109"/>
    </row>
    <row r="110" spans="1:7" ht="14.4" x14ac:dyDescent="0.3">
      <c r="A110"/>
      <c r="B110"/>
      <c r="C110"/>
      <c r="D110"/>
      <c r="E110"/>
      <c r="F110"/>
      <c r="G110"/>
    </row>
    <row r="111" spans="1:7" ht="14.4" x14ac:dyDescent="0.3">
      <c r="A111"/>
      <c r="B111"/>
      <c r="C111"/>
      <c r="D111"/>
      <c r="E111"/>
      <c r="F111"/>
      <c r="G111"/>
    </row>
    <row r="112" spans="1:7" ht="14.4" x14ac:dyDescent="0.3">
      <c r="A112"/>
      <c r="B112"/>
      <c r="C112"/>
      <c r="D112"/>
      <c r="E112"/>
      <c r="F112"/>
      <c r="G112"/>
    </row>
    <row r="113" spans="1:7" ht="14.4" x14ac:dyDescent="0.3">
      <c r="A113"/>
      <c r="B113"/>
      <c r="C113"/>
      <c r="D113"/>
      <c r="E113"/>
      <c r="F113"/>
      <c r="G113"/>
    </row>
    <row r="114" spans="1:7" ht="14.4" x14ac:dyDescent="0.3">
      <c r="A114"/>
      <c r="B114"/>
      <c r="C114"/>
      <c r="D114"/>
      <c r="E114"/>
      <c r="F114"/>
      <c r="G114"/>
    </row>
    <row r="115" spans="1:7" ht="14.4" x14ac:dyDescent="0.3">
      <c r="A115"/>
      <c r="B115"/>
      <c r="C115"/>
      <c r="D115"/>
      <c r="E115"/>
      <c r="F115"/>
      <c r="G115"/>
    </row>
    <row r="116" spans="1:7" ht="14.4" x14ac:dyDescent="0.3">
      <c r="A116"/>
      <c r="B116"/>
      <c r="C116"/>
      <c r="D116"/>
      <c r="E116"/>
      <c r="F116"/>
      <c r="G116"/>
    </row>
    <row r="117" spans="1:7" ht="14.4" x14ac:dyDescent="0.3">
      <c r="A117"/>
      <c r="B117"/>
      <c r="C117"/>
      <c r="D117"/>
      <c r="E117"/>
      <c r="F117"/>
      <c r="G117"/>
    </row>
    <row r="118" spans="1:7" ht="14.4" x14ac:dyDescent="0.3">
      <c r="A118"/>
      <c r="B118"/>
      <c r="C118"/>
      <c r="D118"/>
      <c r="E118"/>
      <c r="F118"/>
      <c r="G118"/>
    </row>
    <row r="119" spans="1:7" ht="14.4" x14ac:dyDescent="0.3">
      <c r="A119"/>
      <c r="B119"/>
      <c r="C119"/>
      <c r="D119"/>
      <c r="E119"/>
      <c r="F119"/>
      <c r="G119"/>
    </row>
    <row r="120" spans="1:7" ht="14.4" x14ac:dyDescent="0.3">
      <c r="A120"/>
      <c r="B120"/>
      <c r="C120"/>
      <c r="D120"/>
      <c r="E120"/>
      <c r="F120"/>
      <c r="G120"/>
    </row>
    <row r="121" spans="1:7" ht="14.4" x14ac:dyDescent="0.3">
      <c r="A121"/>
      <c r="B121"/>
      <c r="C121"/>
      <c r="D121"/>
      <c r="E121"/>
      <c r="F121"/>
      <c r="G121"/>
    </row>
    <row r="122" spans="1:7" ht="14.4" x14ac:dyDescent="0.3">
      <c r="A122"/>
      <c r="B122"/>
      <c r="C122"/>
      <c r="D122"/>
      <c r="E122"/>
      <c r="F122"/>
      <c r="G122"/>
    </row>
    <row r="123" spans="1:7" ht="14.4" x14ac:dyDescent="0.3">
      <c r="A123"/>
      <c r="B123"/>
      <c r="C123"/>
      <c r="D123"/>
      <c r="E123"/>
      <c r="F123"/>
      <c r="G123"/>
    </row>
    <row r="124" spans="1:7" ht="14.4" x14ac:dyDescent="0.3">
      <c r="A124"/>
      <c r="B124"/>
      <c r="C124"/>
      <c r="D124"/>
      <c r="E124"/>
      <c r="F124"/>
      <c r="G124"/>
    </row>
    <row r="125" spans="1:7" ht="14.4" x14ac:dyDescent="0.3">
      <c r="A125"/>
      <c r="B125"/>
      <c r="C125"/>
      <c r="D125"/>
      <c r="E125"/>
      <c r="F125"/>
      <c r="G125"/>
    </row>
    <row r="126" spans="1:7" ht="14.4" x14ac:dyDescent="0.3">
      <c r="A126"/>
      <c r="B126"/>
      <c r="C126"/>
      <c r="D126"/>
      <c r="E126"/>
      <c r="F126"/>
      <c r="G126"/>
    </row>
    <row r="127" spans="1:7" ht="14.4" x14ac:dyDescent="0.3">
      <c r="A127"/>
      <c r="B127"/>
      <c r="C127"/>
      <c r="D127"/>
      <c r="E127"/>
      <c r="F127"/>
      <c r="G127"/>
    </row>
    <row r="128" spans="1:7" ht="14.4" x14ac:dyDescent="0.3">
      <c r="A128"/>
      <c r="B128"/>
      <c r="C128"/>
      <c r="D128"/>
      <c r="E128"/>
      <c r="F128"/>
      <c r="G128"/>
    </row>
    <row r="129" spans="1:7" ht="14.4" x14ac:dyDescent="0.3">
      <c r="A129"/>
      <c r="B129"/>
      <c r="C129"/>
      <c r="D129"/>
      <c r="E129"/>
      <c r="F129"/>
      <c r="G129"/>
    </row>
    <row r="130" spans="1:7" ht="14.4" x14ac:dyDescent="0.3">
      <c r="A130"/>
      <c r="B130"/>
      <c r="C130"/>
      <c r="D130"/>
      <c r="E130"/>
      <c r="F130"/>
      <c r="G130"/>
    </row>
    <row r="131" spans="1:7" ht="14.4" x14ac:dyDescent="0.3">
      <c r="A131"/>
      <c r="B131"/>
      <c r="C131"/>
      <c r="D131"/>
      <c r="E131"/>
      <c r="F131"/>
      <c r="G131"/>
    </row>
    <row r="132" spans="1:7" ht="14.4" x14ac:dyDescent="0.3">
      <c r="A132"/>
      <c r="B132"/>
      <c r="C132"/>
      <c r="D132"/>
      <c r="E132"/>
      <c r="F132"/>
      <c r="G132"/>
    </row>
    <row r="133" spans="1:7" ht="14.4" x14ac:dyDescent="0.3">
      <c r="A133"/>
      <c r="B133"/>
      <c r="C133"/>
      <c r="D133"/>
      <c r="E133"/>
      <c r="F133"/>
      <c r="G133"/>
    </row>
    <row r="134" spans="1:7" ht="14.4" x14ac:dyDescent="0.3">
      <c r="A134"/>
      <c r="B134"/>
      <c r="C134"/>
      <c r="D134"/>
      <c r="E134"/>
      <c r="F134"/>
      <c r="G134"/>
    </row>
    <row r="135" spans="1:7" ht="14.4" x14ac:dyDescent="0.3">
      <c r="A135"/>
      <c r="B135"/>
      <c r="C135"/>
      <c r="D135"/>
      <c r="E135"/>
      <c r="F135"/>
      <c r="G135"/>
    </row>
    <row r="136" spans="1:7" ht="14.4" x14ac:dyDescent="0.3">
      <c r="A136"/>
      <c r="B136"/>
      <c r="C136"/>
      <c r="D136"/>
      <c r="E136"/>
      <c r="F136"/>
      <c r="G136"/>
    </row>
    <row r="137" spans="1:7" ht="14.4" x14ac:dyDescent="0.3">
      <c r="A137"/>
      <c r="B137"/>
      <c r="C137"/>
      <c r="D137"/>
      <c r="E137"/>
      <c r="F137"/>
      <c r="G137"/>
    </row>
    <row r="138" spans="1:7" ht="14.4" x14ac:dyDescent="0.3">
      <c r="A138"/>
      <c r="B138"/>
      <c r="C138"/>
      <c r="D138"/>
      <c r="E138"/>
      <c r="F138"/>
      <c r="G138"/>
    </row>
    <row r="139" spans="1:7" ht="14.4" x14ac:dyDescent="0.3">
      <c r="A139"/>
      <c r="B139"/>
      <c r="C139"/>
      <c r="D139"/>
      <c r="E139"/>
      <c r="F139"/>
      <c r="G139"/>
    </row>
    <row r="140" spans="1:7" ht="14.4" x14ac:dyDescent="0.3">
      <c r="A140"/>
      <c r="B140"/>
      <c r="C140"/>
      <c r="D140"/>
      <c r="E140"/>
      <c r="F140"/>
      <c r="G140"/>
    </row>
    <row r="141" spans="1:7" ht="14.4" x14ac:dyDescent="0.3">
      <c r="A141"/>
      <c r="B141"/>
      <c r="C141"/>
      <c r="D141"/>
      <c r="E141"/>
      <c r="F141"/>
      <c r="G141"/>
    </row>
    <row r="142" spans="1:7" ht="14.4" x14ac:dyDescent="0.3">
      <c r="A142"/>
      <c r="B142"/>
      <c r="C142"/>
      <c r="D142"/>
      <c r="E142"/>
      <c r="F142"/>
      <c r="G142"/>
    </row>
    <row r="143" spans="1:7" ht="14.4" x14ac:dyDescent="0.3">
      <c r="A143"/>
      <c r="B143"/>
      <c r="C143"/>
      <c r="D143"/>
      <c r="E143"/>
      <c r="F143"/>
      <c r="G143"/>
    </row>
    <row r="144" spans="1:7" ht="14.4" x14ac:dyDescent="0.3">
      <c r="A144"/>
      <c r="B144"/>
      <c r="C144"/>
      <c r="D144"/>
      <c r="E144"/>
      <c r="F144"/>
      <c r="G144"/>
    </row>
    <row r="145" spans="1:7" ht="14.4" x14ac:dyDescent="0.3">
      <c r="A145"/>
      <c r="B145"/>
      <c r="C145"/>
      <c r="D145"/>
      <c r="E145"/>
      <c r="F145"/>
      <c r="G145"/>
    </row>
    <row r="146" spans="1:7" ht="14.4" x14ac:dyDescent="0.3">
      <c r="A146"/>
      <c r="B146"/>
      <c r="C146"/>
      <c r="D146"/>
      <c r="E146"/>
      <c r="F146"/>
      <c r="G146"/>
    </row>
    <row r="147" spans="1:7" ht="14.4" x14ac:dyDescent="0.3">
      <c r="A147"/>
      <c r="B147"/>
      <c r="C147"/>
      <c r="D147"/>
      <c r="E147"/>
      <c r="F147"/>
      <c r="G147"/>
    </row>
    <row r="148" spans="1:7" ht="14.4" x14ac:dyDescent="0.3">
      <c r="A148"/>
      <c r="B148"/>
      <c r="C148"/>
      <c r="D148"/>
      <c r="E148"/>
      <c r="F148"/>
      <c r="G148"/>
    </row>
    <row r="149" spans="1:7" ht="14.4" x14ac:dyDescent="0.3">
      <c r="A149"/>
      <c r="B149"/>
      <c r="C149"/>
      <c r="D149"/>
      <c r="E149"/>
      <c r="F149"/>
      <c r="G149"/>
    </row>
    <row r="150" spans="1:7" ht="14.4" x14ac:dyDescent="0.3">
      <c r="A150"/>
      <c r="B150"/>
      <c r="C150"/>
      <c r="D150"/>
      <c r="E150"/>
      <c r="F150"/>
      <c r="G150"/>
    </row>
    <row r="151" spans="1:7" ht="14.4" x14ac:dyDescent="0.3">
      <c r="A151"/>
      <c r="B151"/>
      <c r="C151"/>
      <c r="D151"/>
      <c r="E151"/>
      <c r="F151"/>
      <c r="G151"/>
    </row>
    <row r="152" spans="1:7" ht="14.4" x14ac:dyDescent="0.3">
      <c r="A152"/>
      <c r="B152"/>
      <c r="C152"/>
      <c r="D152"/>
      <c r="E152"/>
      <c r="F152"/>
      <c r="G152"/>
    </row>
    <row r="153" spans="1:7" ht="14.4" x14ac:dyDescent="0.3">
      <c r="A153"/>
      <c r="B153"/>
      <c r="C153"/>
      <c r="D153"/>
      <c r="E153"/>
      <c r="F153"/>
      <c r="G153"/>
    </row>
    <row r="154" spans="1:7" ht="14.4" x14ac:dyDescent="0.3">
      <c r="A154"/>
      <c r="B154"/>
      <c r="C154"/>
      <c r="D154"/>
      <c r="E154"/>
      <c r="F154"/>
      <c r="G154"/>
    </row>
    <row r="155" spans="1:7" ht="14.4" x14ac:dyDescent="0.3">
      <c r="A155"/>
      <c r="B155"/>
      <c r="C155"/>
      <c r="D155"/>
      <c r="E155"/>
      <c r="F155"/>
      <c r="G155"/>
    </row>
    <row r="156" spans="1:7" ht="14.4" x14ac:dyDescent="0.3">
      <c r="A156"/>
      <c r="B156"/>
      <c r="C156"/>
      <c r="D156"/>
      <c r="E156"/>
      <c r="F156"/>
      <c r="G156"/>
    </row>
    <row r="157" spans="1:7" ht="14.4" x14ac:dyDescent="0.3">
      <c r="A157"/>
      <c r="B157"/>
      <c r="C157"/>
      <c r="D157"/>
      <c r="E157"/>
      <c r="F157"/>
      <c r="G157"/>
    </row>
    <row r="158" spans="1:7" ht="14.4" x14ac:dyDescent="0.3">
      <c r="A158"/>
      <c r="B158"/>
      <c r="C158"/>
      <c r="D158"/>
      <c r="E158"/>
      <c r="F158"/>
      <c r="G158"/>
    </row>
    <row r="159" spans="1:7" ht="14.4" x14ac:dyDescent="0.3">
      <c r="A159"/>
      <c r="B159"/>
      <c r="C159"/>
      <c r="D159"/>
      <c r="E159"/>
      <c r="F159"/>
      <c r="G159"/>
    </row>
    <row r="160" spans="1:7" ht="14.4" x14ac:dyDescent="0.3">
      <c r="A160"/>
      <c r="B160"/>
      <c r="C160"/>
      <c r="D160"/>
      <c r="E160"/>
      <c r="F160"/>
      <c r="G160"/>
    </row>
    <row r="161" spans="1:7" ht="14.4" x14ac:dyDescent="0.3">
      <c r="A161"/>
      <c r="B161"/>
      <c r="C161"/>
      <c r="D161"/>
      <c r="E161"/>
      <c r="F161"/>
      <c r="G161"/>
    </row>
    <row r="162" spans="1:7" ht="14.4" x14ac:dyDescent="0.3">
      <c r="A162"/>
      <c r="B162"/>
      <c r="C162"/>
      <c r="D162"/>
      <c r="E162"/>
      <c r="F162"/>
      <c r="G162"/>
    </row>
    <row r="163" spans="1:7" ht="14.4" x14ac:dyDescent="0.3">
      <c r="A163"/>
      <c r="B163"/>
      <c r="C163"/>
      <c r="D163"/>
      <c r="E163"/>
      <c r="F163"/>
      <c r="G163"/>
    </row>
    <row r="164" spans="1:7" ht="14.4" x14ac:dyDescent="0.3">
      <c r="A164"/>
      <c r="B164"/>
      <c r="C164"/>
      <c r="D164"/>
      <c r="E164"/>
      <c r="F164"/>
      <c r="G164"/>
    </row>
    <row r="165" spans="1:7" ht="14.4" x14ac:dyDescent="0.3">
      <c r="A165"/>
      <c r="B165"/>
      <c r="C165"/>
      <c r="D165"/>
      <c r="E165"/>
      <c r="F165"/>
      <c r="G165"/>
    </row>
    <row r="166" spans="1:7" ht="14.4" x14ac:dyDescent="0.3">
      <c r="A166"/>
      <c r="B166"/>
      <c r="C166"/>
      <c r="D166"/>
      <c r="E166"/>
      <c r="F166"/>
      <c r="G166"/>
    </row>
    <row r="167" spans="1:7" ht="14.4" x14ac:dyDescent="0.3">
      <c r="A167"/>
      <c r="B167"/>
      <c r="C167"/>
      <c r="D167"/>
      <c r="E167"/>
      <c r="F167"/>
      <c r="G167"/>
    </row>
    <row r="168" spans="1:7" ht="14.4" x14ac:dyDescent="0.3">
      <c r="A168"/>
      <c r="B168"/>
      <c r="C168"/>
      <c r="D168"/>
      <c r="E168"/>
      <c r="F168"/>
      <c r="G168"/>
    </row>
    <row r="169" spans="1:7" ht="14.4" x14ac:dyDescent="0.3">
      <c r="A169"/>
      <c r="B169"/>
      <c r="C169"/>
      <c r="D169"/>
      <c r="E169"/>
      <c r="F169"/>
      <c r="G169"/>
    </row>
    <row r="170" spans="1:7" ht="14.4" x14ac:dyDescent="0.3">
      <c r="A170"/>
      <c r="B170"/>
      <c r="C170"/>
      <c r="D170"/>
      <c r="E170"/>
      <c r="F170"/>
      <c r="G170"/>
    </row>
    <row r="171" spans="1:7" ht="14.4" x14ac:dyDescent="0.3">
      <c r="A171"/>
      <c r="B171"/>
      <c r="C171"/>
      <c r="D171"/>
      <c r="E171"/>
      <c r="F171"/>
      <c r="G171"/>
    </row>
    <row r="172" spans="1:7" ht="14.4" x14ac:dyDescent="0.3">
      <c r="A172"/>
      <c r="B172"/>
      <c r="C172"/>
      <c r="D172"/>
      <c r="E172"/>
      <c r="F172"/>
      <c r="G172"/>
    </row>
    <row r="173" spans="1:7" ht="14.4" x14ac:dyDescent="0.3">
      <c r="A173"/>
      <c r="B173"/>
      <c r="C173"/>
      <c r="D173"/>
      <c r="E173"/>
      <c r="F173"/>
      <c r="G173"/>
    </row>
    <row r="174" spans="1:7" ht="14.4" x14ac:dyDescent="0.3">
      <c r="A174"/>
      <c r="B174"/>
      <c r="C174"/>
      <c r="D174"/>
      <c r="E174"/>
      <c r="F174"/>
      <c r="G174"/>
    </row>
    <row r="175" spans="1:7" ht="14.4" x14ac:dyDescent="0.3">
      <c r="A175"/>
      <c r="B175"/>
      <c r="C175"/>
      <c r="D175"/>
      <c r="E175"/>
      <c r="F175"/>
      <c r="G175"/>
    </row>
    <row r="176" spans="1:7" ht="14.4" x14ac:dyDescent="0.3">
      <c r="A176"/>
      <c r="B176"/>
      <c r="C176"/>
      <c r="D176"/>
      <c r="E176"/>
      <c r="F176"/>
      <c r="G176"/>
    </row>
    <row r="177" spans="1:7" ht="14.4" x14ac:dyDescent="0.3">
      <c r="A177"/>
      <c r="B177"/>
      <c r="C177"/>
      <c r="D177"/>
      <c r="E177"/>
      <c r="F177"/>
      <c r="G177"/>
    </row>
    <row r="178" spans="1:7" ht="14.4" x14ac:dyDescent="0.3">
      <c r="A178"/>
      <c r="B178"/>
      <c r="C178"/>
      <c r="D178"/>
      <c r="E178"/>
      <c r="F178"/>
      <c r="G178"/>
    </row>
    <row r="179" spans="1:7" ht="14.4" x14ac:dyDescent="0.3">
      <c r="A179"/>
      <c r="B179"/>
      <c r="C179"/>
      <c r="D179"/>
      <c r="E179"/>
      <c r="F179"/>
      <c r="G179"/>
    </row>
    <row r="180" spans="1:7" ht="14.4" x14ac:dyDescent="0.3">
      <c r="A180"/>
      <c r="B180"/>
      <c r="C180"/>
      <c r="D180"/>
      <c r="E180"/>
      <c r="F180"/>
      <c r="G180"/>
    </row>
    <row r="181" spans="1:7" ht="14.4" x14ac:dyDescent="0.3">
      <c r="A181"/>
      <c r="B181"/>
      <c r="C181"/>
      <c r="D181"/>
      <c r="E181"/>
      <c r="F181"/>
      <c r="G181"/>
    </row>
    <row r="182" spans="1:7" ht="14.4" x14ac:dyDescent="0.3">
      <c r="A182"/>
      <c r="B182"/>
      <c r="C182"/>
      <c r="D182"/>
      <c r="E182"/>
      <c r="F182"/>
      <c r="G182"/>
    </row>
    <row r="183" spans="1:7" ht="14.4" x14ac:dyDescent="0.3">
      <c r="A183"/>
      <c r="B183"/>
      <c r="C183"/>
      <c r="D183"/>
      <c r="E183"/>
      <c r="F183"/>
      <c r="G183"/>
    </row>
    <row r="184" spans="1:7" ht="14.4" x14ac:dyDescent="0.3">
      <c r="A184"/>
      <c r="B184"/>
      <c r="C184"/>
      <c r="D184"/>
      <c r="E184"/>
      <c r="F184"/>
      <c r="G184"/>
    </row>
    <row r="185" spans="1:7" ht="14.4" x14ac:dyDescent="0.3">
      <c r="A185"/>
      <c r="B185"/>
      <c r="C185"/>
      <c r="D185"/>
      <c r="E185"/>
      <c r="F185"/>
      <c r="G185"/>
    </row>
    <row r="186" spans="1:7" ht="14.4" x14ac:dyDescent="0.3">
      <c r="A186"/>
      <c r="B186"/>
      <c r="C186"/>
      <c r="D186"/>
      <c r="E186"/>
      <c r="F186"/>
      <c r="G186"/>
    </row>
    <row r="187" spans="1:7" ht="14.4" x14ac:dyDescent="0.3">
      <c r="A187"/>
      <c r="B187"/>
      <c r="C187"/>
      <c r="D187"/>
      <c r="E187"/>
      <c r="F187"/>
      <c r="G187"/>
    </row>
    <row r="188" spans="1:7" ht="14.4" x14ac:dyDescent="0.3">
      <c r="A188"/>
      <c r="B188"/>
      <c r="C188"/>
      <c r="D188"/>
      <c r="E188"/>
      <c r="F188"/>
      <c r="G188"/>
    </row>
    <row r="189" spans="1:7" ht="14.4" x14ac:dyDescent="0.3">
      <c r="A189"/>
      <c r="B189"/>
      <c r="C189"/>
      <c r="D189"/>
      <c r="E189"/>
      <c r="F189"/>
      <c r="G189"/>
    </row>
    <row r="190" spans="1:7" ht="14.4" x14ac:dyDescent="0.3">
      <c r="A190"/>
      <c r="B190"/>
      <c r="C190"/>
      <c r="D190"/>
      <c r="E190"/>
      <c r="F190"/>
      <c r="G190"/>
    </row>
    <row r="191" spans="1:7" ht="14.4" x14ac:dyDescent="0.3">
      <c r="A191"/>
      <c r="B191"/>
      <c r="C191"/>
      <c r="D191"/>
      <c r="E191"/>
      <c r="F191"/>
      <c r="G191"/>
    </row>
    <row r="192" spans="1:7" ht="14.4" x14ac:dyDescent="0.3">
      <c r="A192"/>
      <c r="B192"/>
      <c r="C192"/>
      <c r="D192"/>
      <c r="E192"/>
      <c r="F192"/>
      <c r="G192"/>
    </row>
    <row r="193" spans="1:7" ht="14.4" x14ac:dyDescent="0.3">
      <c r="A193"/>
      <c r="B193"/>
      <c r="C193"/>
      <c r="D193"/>
      <c r="E193"/>
      <c r="F193"/>
      <c r="G193"/>
    </row>
    <row r="194" spans="1:7" ht="14.4" x14ac:dyDescent="0.3">
      <c r="A194"/>
      <c r="B194"/>
      <c r="C194"/>
      <c r="D194"/>
      <c r="E194"/>
      <c r="F194"/>
      <c r="G194"/>
    </row>
    <row r="195" spans="1:7" ht="14.4" x14ac:dyDescent="0.3">
      <c r="A195"/>
      <c r="B195"/>
      <c r="C195"/>
      <c r="D195"/>
      <c r="E195"/>
      <c r="F195"/>
      <c r="G195"/>
    </row>
    <row r="196" spans="1:7" ht="14.4" x14ac:dyDescent="0.3">
      <c r="A196"/>
      <c r="B196"/>
      <c r="C196"/>
      <c r="D196"/>
      <c r="E196"/>
      <c r="F196"/>
      <c r="G196"/>
    </row>
    <row r="197" spans="1:7" ht="14.4" x14ac:dyDescent="0.3">
      <c r="A197"/>
      <c r="B197"/>
      <c r="C197"/>
      <c r="D197"/>
      <c r="E197"/>
      <c r="F197"/>
      <c r="G197"/>
    </row>
    <row r="198" spans="1:7" ht="14.4" x14ac:dyDescent="0.3">
      <c r="A198"/>
      <c r="B198"/>
      <c r="C198"/>
      <c r="D198"/>
      <c r="E198"/>
      <c r="F198"/>
      <c r="G198"/>
    </row>
    <row r="199" spans="1:7" ht="14.4" x14ac:dyDescent="0.3">
      <c r="A199"/>
      <c r="B199"/>
      <c r="C199"/>
      <c r="D199"/>
      <c r="E199"/>
      <c r="F199"/>
      <c r="G199"/>
    </row>
    <row r="200" spans="1:7" ht="14.4" x14ac:dyDescent="0.3">
      <c r="A200"/>
      <c r="B200"/>
      <c r="C200"/>
      <c r="D200"/>
      <c r="E200"/>
      <c r="F200"/>
      <c r="G200"/>
    </row>
    <row r="201" spans="1:7" ht="14.4" x14ac:dyDescent="0.3">
      <c r="A201"/>
      <c r="B201"/>
      <c r="C201"/>
      <c r="D201"/>
      <c r="E201"/>
      <c r="F201"/>
      <c r="G201"/>
    </row>
    <row r="202" spans="1:7" ht="14.4" x14ac:dyDescent="0.3">
      <c r="A202"/>
      <c r="B202"/>
      <c r="C202"/>
      <c r="D202"/>
      <c r="E202"/>
      <c r="F202"/>
      <c r="G202"/>
    </row>
    <row r="203" spans="1:7" ht="14.4" x14ac:dyDescent="0.3">
      <c r="A203"/>
      <c r="B203"/>
      <c r="C203"/>
      <c r="D203"/>
      <c r="E203"/>
      <c r="F203"/>
      <c r="G203"/>
    </row>
    <row r="204" spans="1:7" ht="14.4" x14ac:dyDescent="0.3">
      <c r="A204"/>
      <c r="B204"/>
      <c r="C204"/>
      <c r="D204"/>
      <c r="E204"/>
      <c r="F204"/>
      <c r="G204"/>
    </row>
    <row r="205" spans="1:7" ht="14.4" x14ac:dyDescent="0.3">
      <c r="A205"/>
      <c r="B205"/>
      <c r="C205"/>
      <c r="D205"/>
      <c r="E205"/>
      <c r="F205"/>
      <c r="G205"/>
    </row>
    <row r="206" spans="1:7" ht="14.4" x14ac:dyDescent="0.3">
      <c r="A206"/>
      <c r="B206"/>
      <c r="C206"/>
      <c r="D206"/>
      <c r="E206"/>
      <c r="F206"/>
      <c r="G206"/>
    </row>
    <row r="207" spans="1:7" ht="14.4" x14ac:dyDescent="0.3">
      <c r="A207"/>
      <c r="B207"/>
      <c r="C207"/>
      <c r="D207"/>
      <c r="E207"/>
      <c r="F207"/>
      <c r="G207"/>
    </row>
    <row r="208" spans="1:7" ht="14.4" x14ac:dyDescent="0.3">
      <c r="A208"/>
      <c r="B208"/>
      <c r="C208"/>
      <c r="D208"/>
      <c r="E208"/>
      <c r="F208"/>
      <c r="G208"/>
    </row>
    <row r="209" spans="1:7" ht="14.4" x14ac:dyDescent="0.3">
      <c r="A209"/>
      <c r="B209"/>
      <c r="C209"/>
      <c r="D209"/>
      <c r="E209"/>
      <c r="F209"/>
      <c r="G209"/>
    </row>
    <row r="210" spans="1:7" ht="14.4" x14ac:dyDescent="0.3">
      <c r="A210"/>
      <c r="B210"/>
      <c r="C210"/>
      <c r="D210"/>
      <c r="E210"/>
      <c r="F210"/>
      <c r="G210"/>
    </row>
    <row r="211" spans="1:7" ht="14.4" x14ac:dyDescent="0.3">
      <c r="A211"/>
      <c r="B211"/>
      <c r="C211"/>
      <c r="D211"/>
      <c r="E211"/>
      <c r="F211"/>
      <c r="G211"/>
    </row>
    <row r="212" spans="1:7" ht="14.4" x14ac:dyDescent="0.3">
      <c r="A212"/>
      <c r="B212"/>
      <c r="C212"/>
      <c r="D212"/>
      <c r="E212"/>
      <c r="F212"/>
      <c r="G212"/>
    </row>
    <row r="213" spans="1:7" ht="14.4" x14ac:dyDescent="0.3">
      <c r="A213"/>
      <c r="B213"/>
      <c r="C213"/>
      <c r="D213"/>
      <c r="E213"/>
      <c r="F213"/>
      <c r="G213"/>
    </row>
    <row r="214" spans="1:7" ht="14.4" x14ac:dyDescent="0.3">
      <c r="A214"/>
      <c r="B214"/>
      <c r="C214"/>
      <c r="D214"/>
      <c r="E214"/>
      <c r="F214"/>
      <c r="G214"/>
    </row>
    <row r="215" spans="1:7" ht="14.4" x14ac:dyDescent="0.3">
      <c r="A215"/>
      <c r="B215"/>
      <c r="C215"/>
      <c r="D215"/>
      <c r="E215"/>
      <c r="F215"/>
      <c r="G215"/>
    </row>
    <row r="216" spans="1:7" ht="14.4" x14ac:dyDescent="0.3">
      <c r="A216"/>
      <c r="B216"/>
      <c r="C216"/>
      <c r="D216"/>
      <c r="E216"/>
      <c r="F216"/>
      <c r="G216"/>
    </row>
    <row r="217" spans="1:7" ht="14.4" x14ac:dyDescent="0.3">
      <c r="A217"/>
      <c r="B217"/>
      <c r="C217"/>
      <c r="D217"/>
      <c r="E217"/>
      <c r="F217"/>
      <c r="G217"/>
    </row>
    <row r="218" spans="1:7" ht="14.4" x14ac:dyDescent="0.3">
      <c r="A218"/>
      <c r="B218"/>
      <c r="C218"/>
      <c r="D218"/>
      <c r="E218"/>
      <c r="F218"/>
      <c r="G218"/>
    </row>
    <row r="219" spans="1:7" ht="14.4" x14ac:dyDescent="0.3">
      <c r="A219"/>
      <c r="B219"/>
      <c r="C219"/>
      <c r="D219"/>
      <c r="E219"/>
      <c r="F219"/>
      <c r="G219"/>
    </row>
    <row r="220" spans="1:7" ht="14.4" x14ac:dyDescent="0.3">
      <c r="A220"/>
      <c r="B220"/>
      <c r="C220"/>
      <c r="D220"/>
      <c r="E220"/>
      <c r="F220"/>
      <c r="G220"/>
    </row>
    <row r="221" spans="1:7" ht="14.4" x14ac:dyDescent="0.3">
      <c r="A221"/>
      <c r="B221"/>
      <c r="C221"/>
      <c r="D221"/>
      <c r="E221"/>
      <c r="F221"/>
      <c r="G221"/>
    </row>
    <row r="222" spans="1:7" ht="14.4" x14ac:dyDescent="0.3">
      <c r="A222"/>
      <c r="B222"/>
      <c r="C222"/>
      <c r="D222"/>
      <c r="E222"/>
      <c r="F222"/>
      <c r="G222"/>
    </row>
    <row r="223" spans="1:7" ht="14.4" x14ac:dyDescent="0.3">
      <c r="A223"/>
      <c r="B223"/>
      <c r="C223"/>
      <c r="D223"/>
      <c r="E223"/>
      <c r="F223"/>
      <c r="G223"/>
    </row>
    <row r="224" spans="1:7" ht="14.4" x14ac:dyDescent="0.3">
      <c r="A224"/>
      <c r="B224"/>
      <c r="C224"/>
      <c r="D224"/>
      <c r="E224"/>
      <c r="F224"/>
      <c r="G224"/>
    </row>
    <row r="225" spans="1:7" ht="14.4" x14ac:dyDescent="0.3">
      <c r="A225"/>
      <c r="B225"/>
      <c r="C225"/>
      <c r="D225"/>
      <c r="E225"/>
      <c r="F225"/>
      <c r="G225"/>
    </row>
    <row r="226" spans="1:7" ht="14.4" x14ac:dyDescent="0.3">
      <c r="A226"/>
      <c r="B226"/>
      <c r="C226"/>
      <c r="D226"/>
      <c r="E226"/>
      <c r="F226"/>
      <c r="G226"/>
    </row>
    <row r="227" spans="1:7" ht="14.4" x14ac:dyDescent="0.3">
      <c r="A227"/>
      <c r="B227"/>
      <c r="C227"/>
      <c r="D227"/>
      <c r="E227"/>
      <c r="F227"/>
      <c r="G227"/>
    </row>
    <row r="228" spans="1:7" ht="14.4" x14ac:dyDescent="0.3">
      <c r="A228"/>
      <c r="B228"/>
      <c r="C228"/>
      <c r="D228"/>
      <c r="E228"/>
      <c r="F228"/>
      <c r="G228"/>
    </row>
    <row r="229" spans="1:7" ht="14.4" x14ac:dyDescent="0.3">
      <c r="A229"/>
      <c r="B229"/>
      <c r="C229"/>
      <c r="D229"/>
      <c r="E229"/>
      <c r="F229"/>
      <c r="G229"/>
    </row>
    <row r="230" spans="1:7" ht="14.4" x14ac:dyDescent="0.3">
      <c r="A230"/>
      <c r="B230"/>
      <c r="C230"/>
      <c r="D230"/>
      <c r="E230"/>
      <c r="F230"/>
      <c r="G230"/>
    </row>
    <row r="231" spans="1:7" ht="14.4" x14ac:dyDescent="0.3">
      <c r="A231"/>
      <c r="B231"/>
      <c r="C231"/>
      <c r="D231"/>
      <c r="E231"/>
      <c r="F231"/>
      <c r="G231"/>
    </row>
    <row r="232" spans="1:7" ht="14.4" x14ac:dyDescent="0.3">
      <c r="A232"/>
      <c r="B232"/>
      <c r="C232"/>
      <c r="D232"/>
      <c r="E232"/>
      <c r="F232"/>
      <c r="G232"/>
    </row>
    <row r="233" spans="1:7" ht="14.4" x14ac:dyDescent="0.3">
      <c r="A233"/>
      <c r="B233"/>
      <c r="C233"/>
      <c r="D233"/>
      <c r="E233"/>
      <c r="F233"/>
      <c r="G233"/>
    </row>
    <row r="234" spans="1:7" ht="14.4" x14ac:dyDescent="0.3">
      <c r="A234"/>
      <c r="B234"/>
      <c r="C234"/>
      <c r="D234"/>
      <c r="E234"/>
      <c r="F234"/>
      <c r="G234"/>
    </row>
    <row r="235" spans="1:7" ht="14.4" x14ac:dyDescent="0.3">
      <c r="A235"/>
      <c r="B235"/>
      <c r="C235"/>
      <c r="D235"/>
      <c r="E235"/>
      <c r="F235"/>
      <c r="G235"/>
    </row>
    <row r="236" spans="1:7" ht="14.4" x14ac:dyDescent="0.3">
      <c r="A236"/>
      <c r="B236"/>
      <c r="C236"/>
      <c r="D236"/>
      <c r="E236"/>
      <c r="F236"/>
      <c r="G236"/>
    </row>
    <row r="237" spans="1:7" ht="14.4" x14ac:dyDescent="0.3">
      <c r="A237"/>
      <c r="B237"/>
      <c r="C237"/>
      <c r="D237"/>
      <c r="E237"/>
      <c r="F237"/>
      <c r="G237"/>
    </row>
    <row r="238" spans="1:7" ht="14.4" x14ac:dyDescent="0.3">
      <c r="A238"/>
      <c r="B238"/>
      <c r="C238"/>
      <c r="D238"/>
      <c r="E238"/>
      <c r="F238"/>
      <c r="G238"/>
    </row>
    <row r="239" spans="1:7" ht="14.4" x14ac:dyDescent="0.3">
      <c r="A239"/>
      <c r="B239"/>
      <c r="C239"/>
      <c r="D239"/>
      <c r="E239"/>
      <c r="F239"/>
      <c r="G239"/>
    </row>
    <row r="240" spans="1:7" ht="14.4" x14ac:dyDescent="0.3">
      <c r="A240"/>
      <c r="B240"/>
      <c r="C240"/>
      <c r="D240"/>
      <c r="E240"/>
      <c r="F240"/>
      <c r="G240"/>
    </row>
    <row r="241" spans="1:7" ht="14.4" x14ac:dyDescent="0.3">
      <c r="A241"/>
      <c r="B241"/>
      <c r="C241"/>
      <c r="D241"/>
      <c r="E241"/>
      <c r="F241"/>
      <c r="G241"/>
    </row>
    <row r="242" spans="1:7" ht="14.4" x14ac:dyDescent="0.3">
      <c r="A242"/>
      <c r="B242"/>
      <c r="C242"/>
      <c r="D242"/>
      <c r="E242"/>
      <c r="F242"/>
      <c r="G242"/>
    </row>
    <row r="243" spans="1:7" ht="14.4" x14ac:dyDescent="0.3">
      <c r="A243"/>
      <c r="B243"/>
      <c r="C243"/>
      <c r="D243"/>
      <c r="E243"/>
      <c r="F243"/>
      <c r="G243"/>
    </row>
    <row r="244" spans="1:7" ht="14.4" x14ac:dyDescent="0.3">
      <c r="A244"/>
      <c r="B244"/>
      <c r="C244"/>
      <c r="D244"/>
      <c r="E244"/>
      <c r="F244"/>
      <c r="G244"/>
    </row>
    <row r="245" spans="1:7" ht="14.4" x14ac:dyDescent="0.3">
      <c r="A245"/>
      <c r="B245"/>
      <c r="C245"/>
      <c r="D245"/>
      <c r="E245"/>
      <c r="F245"/>
      <c r="G245"/>
    </row>
    <row r="246" spans="1:7" ht="14.4" x14ac:dyDescent="0.3">
      <c r="A246"/>
      <c r="B246"/>
      <c r="C246"/>
      <c r="D246"/>
      <c r="E246"/>
      <c r="F246"/>
      <c r="G246"/>
    </row>
    <row r="247" spans="1:7" ht="14.4" x14ac:dyDescent="0.3">
      <c r="A247"/>
      <c r="B247"/>
      <c r="C247"/>
      <c r="D247"/>
      <c r="E247"/>
      <c r="F247"/>
      <c r="G247"/>
    </row>
    <row r="248" spans="1:7" ht="14.4" x14ac:dyDescent="0.3">
      <c r="A248"/>
      <c r="B248"/>
      <c r="C248"/>
      <c r="D248"/>
      <c r="E248"/>
      <c r="F248"/>
      <c r="G248"/>
    </row>
    <row r="249" spans="1:7" ht="14.4" x14ac:dyDescent="0.3">
      <c r="A249"/>
      <c r="B249"/>
      <c r="C249"/>
      <c r="D249"/>
      <c r="E249"/>
      <c r="F249"/>
      <c r="G249"/>
    </row>
    <row r="250" spans="1:7" ht="14.4" x14ac:dyDescent="0.3">
      <c r="A250"/>
      <c r="B250"/>
      <c r="C250"/>
      <c r="D250"/>
      <c r="E250"/>
      <c r="F250"/>
      <c r="G250"/>
    </row>
    <row r="251" spans="1:7" ht="14.4" x14ac:dyDescent="0.3">
      <c r="A251"/>
      <c r="B251"/>
      <c r="C251"/>
      <c r="D251"/>
      <c r="E251"/>
      <c r="F251"/>
      <c r="G251"/>
    </row>
    <row r="252" spans="1:7" ht="14.4" x14ac:dyDescent="0.3">
      <c r="A252"/>
      <c r="B252"/>
      <c r="C252"/>
      <c r="D252"/>
      <c r="E252"/>
      <c r="F252"/>
      <c r="G252"/>
    </row>
    <row r="253" spans="1:7" ht="14.4" x14ac:dyDescent="0.3">
      <c r="A253"/>
      <c r="B253"/>
      <c r="C253"/>
      <c r="D253"/>
      <c r="E253"/>
      <c r="F253"/>
      <c r="G253"/>
    </row>
    <row r="254" spans="1:7" ht="14.4" x14ac:dyDescent="0.3">
      <c r="A254"/>
      <c r="B254"/>
      <c r="C254"/>
      <c r="D254"/>
      <c r="E254"/>
      <c r="F254"/>
      <c r="G254"/>
    </row>
    <row r="255" spans="1:7" ht="14.4" x14ac:dyDescent="0.3">
      <c r="A255"/>
      <c r="B255"/>
      <c r="C255"/>
      <c r="D255"/>
      <c r="E255"/>
      <c r="F255"/>
      <c r="G255"/>
    </row>
    <row r="256" spans="1:7" ht="14.4" x14ac:dyDescent="0.3">
      <c r="A256"/>
      <c r="B256"/>
      <c r="C256"/>
      <c r="D256"/>
      <c r="E256"/>
      <c r="F256"/>
      <c r="G256"/>
    </row>
    <row r="257" spans="1:7" ht="14.4" x14ac:dyDescent="0.3">
      <c r="A257"/>
      <c r="B257"/>
      <c r="C257"/>
      <c r="D257"/>
      <c r="E257"/>
      <c r="F257"/>
      <c r="G257"/>
    </row>
    <row r="258" spans="1:7" ht="14.4" x14ac:dyDescent="0.3">
      <c r="A258"/>
      <c r="B258"/>
      <c r="C258"/>
      <c r="D258"/>
      <c r="E258"/>
      <c r="F258"/>
      <c r="G258"/>
    </row>
    <row r="259" spans="1:7" ht="14.4" x14ac:dyDescent="0.3">
      <c r="A259"/>
      <c r="B259"/>
      <c r="C259"/>
      <c r="D259"/>
      <c r="E259"/>
      <c r="F259"/>
      <c r="G259"/>
    </row>
    <row r="260" spans="1:7" ht="14.4" x14ac:dyDescent="0.3">
      <c r="A260"/>
      <c r="B260"/>
      <c r="C260"/>
      <c r="D260"/>
      <c r="E260"/>
      <c r="F260"/>
      <c r="G260"/>
    </row>
    <row r="261" spans="1:7" ht="14.4" x14ac:dyDescent="0.3">
      <c r="A261"/>
      <c r="B261"/>
      <c r="C261"/>
      <c r="D261"/>
      <c r="E261"/>
      <c r="F261"/>
      <c r="G261"/>
    </row>
    <row r="262" spans="1:7" ht="14.4" x14ac:dyDescent="0.3">
      <c r="A262"/>
      <c r="B262"/>
      <c r="C262"/>
      <c r="D262"/>
      <c r="E262"/>
      <c r="F262"/>
      <c r="G262"/>
    </row>
    <row r="263" spans="1:7" ht="14.4" x14ac:dyDescent="0.3">
      <c r="A263"/>
      <c r="B263"/>
      <c r="C263"/>
      <c r="D263"/>
      <c r="E263"/>
      <c r="F263"/>
      <c r="G263"/>
    </row>
    <row r="264" spans="1:7" ht="14.4" x14ac:dyDescent="0.3">
      <c r="A264"/>
      <c r="B264"/>
      <c r="C264"/>
      <c r="D264"/>
      <c r="E264"/>
      <c r="F264"/>
      <c r="G264"/>
    </row>
    <row r="265" spans="1:7" ht="14.4" x14ac:dyDescent="0.3">
      <c r="A265"/>
      <c r="B265"/>
      <c r="C265"/>
      <c r="D265"/>
      <c r="E265"/>
      <c r="F265"/>
      <c r="G265"/>
    </row>
    <row r="266" spans="1:7" ht="14.4" x14ac:dyDescent="0.3">
      <c r="A266"/>
      <c r="B266"/>
      <c r="C266"/>
      <c r="D266"/>
      <c r="E266"/>
      <c r="F266"/>
      <c r="G266"/>
    </row>
    <row r="267" spans="1:7" ht="14.4" x14ac:dyDescent="0.3">
      <c r="A267"/>
      <c r="B267"/>
      <c r="C267"/>
      <c r="D267"/>
      <c r="E267"/>
      <c r="F267"/>
      <c r="G267"/>
    </row>
    <row r="268" spans="1:7" ht="14.4" x14ac:dyDescent="0.3">
      <c r="A268"/>
      <c r="B268"/>
      <c r="C268"/>
      <c r="D268"/>
      <c r="E268"/>
      <c r="F268"/>
      <c r="G268"/>
    </row>
    <row r="269" spans="1:7" ht="14.4" x14ac:dyDescent="0.3">
      <c r="A269"/>
      <c r="B269"/>
      <c r="C269"/>
      <c r="D269"/>
      <c r="E269"/>
      <c r="F269"/>
      <c r="G269"/>
    </row>
    <row r="270" spans="1:7" ht="14.4" x14ac:dyDescent="0.3">
      <c r="A270"/>
      <c r="B270"/>
      <c r="C270"/>
      <c r="D270"/>
      <c r="E270"/>
      <c r="F270"/>
      <c r="G270"/>
    </row>
    <row r="271" spans="1:7" ht="14.4" x14ac:dyDescent="0.3">
      <c r="A271"/>
      <c r="B271"/>
      <c r="C271"/>
      <c r="D271"/>
      <c r="E271"/>
      <c r="F271"/>
      <c r="G271"/>
    </row>
    <row r="272" spans="1:7" ht="14.4" x14ac:dyDescent="0.3">
      <c r="A272"/>
      <c r="B272"/>
      <c r="C272"/>
      <c r="D272"/>
      <c r="E272"/>
      <c r="F272"/>
      <c r="G272"/>
    </row>
    <row r="273" spans="1:7" ht="14.4" x14ac:dyDescent="0.3">
      <c r="A273"/>
      <c r="B273"/>
      <c r="C273"/>
      <c r="D273"/>
      <c r="E273"/>
      <c r="F273"/>
      <c r="G273"/>
    </row>
    <row r="274" spans="1:7" ht="14.4" x14ac:dyDescent="0.3">
      <c r="A274"/>
      <c r="B274"/>
      <c r="C274"/>
      <c r="D274"/>
      <c r="E274"/>
      <c r="F274"/>
      <c r="G274"/>
    </row>
    <row r="275" spans="1:7" ht="14.4" x14ac:dyDescent="0.3">
      <c r="A275"/>
      <c r="B275"/>
      <c r="C275"/>
      <c r="D275"/>
      <c r="E275"/>
      <c r="F275"/>
      <c r="G275"/>
    </row>
    <row r="276" spans="1:7" ht="14.4" x14ac:dyDescent="0.3">
      <c r="A276"/>
      <c r="B276"/>
      <c r="C276"/>
      <c r="D276"/>
      <c r="E276"/>
      <c r="F276"/>
      <c r="G276"/>
    </row>
    <row r="277" spans="1:7" ht="14.4" x14ac:dyDescent="0.3">
      <c r="A277"/>
      <c r="B277"/>
      <c r="C277"/>
      <c r="D277"/>
      <c r="E277"/>
      <c r="F277"/>
      <c r="G277"/>
    </row>
    <row r="278" spans="1:7" ht="14.4" x14ac:dyDescent="0.3">
      <c r="A278"/>
      <c r="B278"/>
      <c r="C278"/>
      <c r="D278"/>
      <c r="E278"/>
      <c r="F278"/>
      <c r="G278"/>
    </row>
    <row r="279" spans="1:7" ht="14.4" x14ac:dyDescent="0.3">
      <c r="A279"/>
      <c r="B279"/>
      <c r="C279"/>
      <c r="D279"/>
      <c r="E279"/>
      <c r="F279"/>
      <c r="G279"/>
    </row>
    <row r="280" spans="1:7" ht="14.4" x14ac:dyDescent="0.3">
      <c r="A280"/>
      <c r="B280"/>
      <c r="C280"/>
      <c r="D280"/>
      <c r="E280"/>
      <c r="F280"/>
      <c r="G280"/>
    </row>
    <row r="281" spans="1:7" ht="14.4" x14ac:dyDescent="0.3">
      <c r="A281"/>
      <c r="B281"/>
      <c r="C281"/>
      <c r="D281"/>
      <c r="E281"/>
      <c r="F281"/>
      <c r="G281"/>
    </row>
    <row r="282" spans="1:7" ht="14.4" x14ac:dyDescent="0.3">
      <c r="A282"/>
      <c r="B282"/>
      <c r="C282"/>
      <c r="D282"/>
      <c r="E282"/>
      <c r="F282"/>
      <c r="G282"/>
    </row>
    <row r="283" spans="1:7" ht="14.4" x14ac:dyDescent="0.3">
      <c r="A283"/>
      <c r="B283"/>
      <c r="C283"/>
      <c r="D283"/>
      <c r="E283"/>
      <c r="F283"/>
      <c r="G283"/>
    </row>
    <row r="284" spans="1:7" ht="14.4" x14ac:dyDescent="0.3">
      <c r="A284"/>
      <c r="B284"/>
      <c r="C284"/>
      <c r="D284"/>
      <c r="E284"/>
      <c r="F284"/>
      <c r="G284"/>
    </row>
    <row r="285" spans="1:7" ht="14.4" x14ac:dyDescent="0.3">
      <c r="A285"/>
      <c r="B285"/>
      <c r="C285"/>
      <c r="D285"/>
      <c r="E285"/>
      <c r="F285"/>
      <c r="G285"/>
    </row>
    <row r="286" spans="1:7" ht="14.4" x14ac:dyDescent="0.3">
      <c r="A286"/>
      <c r="B286"/>
      <c r="C286"/>
      <c r="D286"/>
      <c r="E286"/>
      <c r="F286"/>
      <c r="G286"/>
    </row>
    <row r="287" spans="1:7" ht="14.4" x14ac:dyDescent="0.3">
      <c r="A287"/>
      <c r="B287"/>
      <c r="C287"/>
      <c r="D287"/>
      <c r="E287"/>
      <c r="F287"/>
      <c r="G287"/>
    </row>
    <row r="288" spans="1:7" ht="14.4" x14ac:dyDescent="0.3">
      <c r="A288"/>
      <c r="B288"/>
      <c r="C288"/>
      <c r="D288"/>
      <c r="E288"/>
      <c r="F288"/>
      <c r="G288"/>
    </row>
    <row r="289" spans="1:7" ht="14.4" x14ac:dyDescent="0.3">
      <c r="A289"/>
      <c r="B289"/>
      <c r="C289"/>
      <c r="D289"/>
      <c r="E289"/>
      <c r="F289"/>
      <c r="G289"/>
    </row>
    <row r="290" spans="1:7" ht="14.4" x14ac:dyDescent="0.3">
      <c r="A290"/>
      <c r="B290"/>
      <c r="C290"/>
      <c r="D290"/>
      <c r="E290"/>
      <c r="F290"/>
      <c r="G290"/>
    </row>
    <row r="291" spans="1:7" ht="14.4" x14ac:dyDescent="0.3">
      <c r="A291"/>
      <c r="B291"/>
      <c r="C291"/>
      <c r="D291"/>
      <c r="E291"/>
      <c r="F291"/>
      <c r="G291"/>
    </row>
    <row r="292" spans="1:7" ht="14.4" x14ac:dyDescent="0.3">
      <c r="A292"/>
      <c r="B292"/>
      <c r="C292"/>
      <c r="D292"/>
      <c r="E292"/>
      <c r="F292"/>
      <c r="G292"/>
    </row>
    <row r="293" spans="1:7" ht="14.4" x14ac:dyDescent="0.3">
      <c r="A293"/>
      <c r="B293"/>
      <c r="C293"/>
      <c r="D293"/>
      <c r="E293"/>
      <c r="F293"/>
      <c r="G293"/>
    </row>
    <row r="294" spans="1:7" ht="14.4" x14ac:dyDescent="0.3">
      <c r="A294"/>
      <c r="B294"/>
      <c r="C294"/>
      <c r="D294"/>
      <c r="E294"/>
      <c r="F294"/>
      <c r="G294"/>
    </row>
    <row r="295" spans="1:7" ht="14.4" x14ac:dyDescent="0.3">
      <c r="A295"/>
      <c r="B295"/>
      <c r="C295"/>
      <c r="D295"/>
      <c r="E295"/>
      <c r="F295"/>
      <c r="G295"/>
    </row>
    <row r="296" spans="1:7" ht="14.4" x14ac:dyDescent="0.3">
      <c r="A296"/>
      <c r="B296"/>
      <c r="C296"/>
      <c r="D296"/>
      <c r="E296"/>
      <c r="F296"/>
      <c r="G296"/>
    </row>
    <row r="297" spans="1:7" ht="14.4" x14ac:dyDescent="0.3">
      <c r="A297"/>
      <c r="B297"/>
      <c r="C297"/>
      <c r="D297"/>
      <c r="E297"/>
      <c r="F297"/>
      <c r="G297"/>
    </row>
    <row r="298" spans="1:7" ht="14.4" x14ac:dyDescent="0.3">
      <c r="A298"/>
      <c r="B298"/>
      <c r="C298"/>
      <c r="D298"/>
      <c r="E298"/>
      <c r="F298"/>
      <c r="G298"/>
    </row>
    <row r="299" spans="1:7" ht="14.4" x14ac:dyDescent="0.3">
      <c r="A299"/>
      <c r="B299"/>
      <c r="C299"/>
      <c r="D299"/>
      <c r="E299"/>
      <c r="F299"/>
      <c r="G299"/>
    </row>
    <row r="300" spans="1:7" ht="14.4" x14ac:dyDescent="0.3">
      <c r="A300"/>
      <c r="B300"/>
      <c r="C300"/>
      <c r="D300"/>
      <c r="E300"/>
      <c r="F300"/>
      <c r="G300"/>
    </row>
    <row r="301" spans="1:7" ht="14.4" x14ac:dyDescent="0.3">
      <c r="A301"/>
      <c r="B301"/>
      <c r="C301"/>
      <c r="D301"/>
      <c r="E301"/>
      <c r="F301"/>
      <c r="G301"/>
    </row>
    <row r="302" spans="1:7" ht="14.4" x14ac:dyDescent="0.3">
      <c r="A302"/>
      <c r="B302"/>
      <c r="C302"/>
      <c r="D302"/>
      <c r="E302"/>
      <c r="F302"/>
      <c r="G302"/>
    </row>
    <row r="303" spans="1:7" ht="14.4" x14ac:dyDescent="0.3">
      <c r="A303"/>
      <c r="B303"/>
      <c r="C303"/>
      <c r="D303"/>
      <c r="E303"/>
      <c r="F303"/>
      <c r="G303"/>
    </row>
    <row r="304" spans="1:7" ht="14.4" x14ac:dyDescent="0.3">
      <c r="A304"/>
      <c r="B304"/>
      <c r="C304"/>
      <c r="D304"/>
      <c r="E304"/>
      <c r="F304"/>
      <c r="G304"/>
    </row>
    <row r="305" spans="1:7" ht="14.4" x14ac:dyDescent="0.3">
      <c r="A305"/>
      <c r="B305"/>
      <c r="C305"/>
      <c r="D305"/>
      <c r="E305"/>
      <c r="F305"/>
      <c r="G305"/>
    </row>
    <row r="306" spans="1:7" ht="14.4" x14ac:dyDescent="0.3">
      <c r="A306"/>
      <c r="B306"/>
      <c r="C306"/>
      <c r="D306"/>
      <c r="E306"/>
      <c r="F306"/>
      <c r="G306"/>
    </row>
    <row r="307" spans="1:7" ht="14.4" x14ac:dyDescent="0.3">
      <c r="A307"/>
      <c r="B307"/>
      <c r="C307"/>
      <c r="D307"/>
      <c r="E307"/>
      <c r="F307"/>
      <c r="G307"/>
    </row>
    <row r="308" spans="1:7" ht="14.4" x14ac:dyDescent="0.3">
      <c r="A308"/>
      <c r="B308"/>
      <c r="C308"/>
      <c r="D308"/>
      <c r="E308"/>
      <c r="F308"/>
      <c r="G308"/>
    </row>
    <row r="309" spans="1:7" ht="14.4" x14ac:dyDescent="0.3">
      <c r="A309"/>
      <c r="B309"/>
      <c r="C309"/>
      <c r="D309"/>
      <c r="E309"/>
      <c r="F309"/>
      <c r="G309"/>
    </row>
    <row r="310" spans="1:7" ht="14.4" x14ac:dyDescent="0.3">
      <c r="A310"/>
      <c r="B310"/>
      <c r="C310"/>
      <c r="D310"/>
      <c r="E310"/>
      <c r="F310"/>
      <c r="G310"/>
    </row>
    <row r="311" spans="1:7" ht="14.4" x14ac:dyDescent="0.3">
      <c r="A311"/>
      <c r="B311"/>
      <c r="C311"/>
      <c r="D311"/>
      <c r="E311"/>
      <c r="F311"/>
      <c r="G311"/>
    </row>
    <row r="312" spans="1:7" ht="14.4" x14ac:dyDescent="0.3">
      <c r="A312"/>
      <c r="B312"/>
      <c r="C312"/>
      <c r="D312"/>
      <c r="E312"/>
      <c r="F312"/>
      <c r="G312"/>
    </row>
    <row r="313" spans="1:7" ht="14.4" x14ac:dyDescent="0.3">
      <c r="A313"/>
      <c r="B313"/>
      <c r="C313"/>
      <c r="D313"/>
      <c r="E313"/>
      <c r="F313"/>
      <c r="G313"/>
    </row>
    <row r="314" spans="1:7" ht="14.4" x14ac:dyDescent="0.3">
      <c r="A314"/>
      <c r="B314"/>
      <c r="C314"/>
      <c r="D314"/>
      <c r="E314"/>
      <c r="F314"/>
      <c r="G314"/>
    </row>
    <row r="315" spans="1:7" ht="14.4" x14ac:dyDescent="0.3">
      <c r="A315"/>
      <c r="B315"/>
      <c r="C315"/>
      <c r="D315"/>
      <c r="E315"/>
      <c r="F315"/>
      <c r="G315"/>
    </row>
    <row r="316" spans="1:7" ht="14.4" x14ac:dyDescent="0.3">
      <c r="A316"/>
      <c r="B316"/>
      <c r="C316"/>
      <c r="D316"/>
      <c r="E316"/>
      <c r="F316"/>
      <c r="G316"/>
    </row>
    <row r="317" spans="1:7" ht="14.4" x14ac:dyDescent="0.3">
      <c r="A317"/>
      <c r="B317"/>
      <c r="C317"/>
      <c r="D317"/>
      <c r="E317"/>
      <c r="F317"/>
      <c r="G317"/>
    </row>
    <row r="318" spans="1:7" ht="14.4" x14ac:dyDescent="0.3">
      <c r="A318"/>
      <c r="B318"/>
      <c r="C318"/>
      <c r="D318"/>
      <c r="E318"/>
      <c r="F318"/>
      <c r="G318"/>
    </row>
    <row r="319" spans="1:7" ht="14.4" x14ac:dyDescent="0.3">
      <c r="A319"/>
      <c r="B319"/>
      <c r="C319"/>
      <c r="D319"/>
      <c r="E319"/>
      <c r="F319"/>
      <c r="G319"/>
    </row>
    <row r="320" spans="1:7" ht="14.4" x14ac:dyDescent="0.3">
      <c r="A320"/>
      <c r="B320"/>
      <c r="C320"/>
      <c r="D320"/>
      <c r="E320"/>
      <c r="F320"/>
      <c r="G320"/>
    </row>
    <row r="321" spans="1:7" ht="14.4" x14ac:dyDescent="0.3">
      <c r="A321"/>
      <c r="B321"/>
      <c r="C321"/>
      <c r="D321"/>
      <c r="E321"/>
      <c r="F321"/>
      <c r="G321"/>
    </row>
    <row r="322" spans="1:7" ht="14.4" x14ac:dyDescent="0.3">
      <c r="A322"/>
      <c r="B322"/>
      <c r="C322"/>
      <c r="D322"/>
      <c r="E322"/>
      <c r="F322"/>
      <c r="G322"/>
    </row>
    <row r="323" spans="1:7" ht="14.4" x14ac:dyDescent="0.3">
      <c r="A323"/>
      <c r="B323"/>
      <c r="C323"/>
      <c r="D323"/>
      <c r="E323"/>
      <c r="F323"/>
      <c r="G323"/>
    </row>
    <row r="324" spans="1:7" ht="14.4" x14ac:dyDescent="0.3">
      <c r="A324"/>
      <c r="B324"/>
      <c r="C324"/>
      <c r="D324"/>
      <c r="E324"/>
      <c r="F324"/>
      <c r="G324"/>
    </row>
    <row r="325" spans="1:7" ht="14.4" x14ac:dyDescent="0.3">
      <c r="A325"/>
      <c r="B325"/>
      <c r="C325"/>
      <c r="D325"/>
      <c r="E325"/>
      <c r="F325"/>
      <c r="G325"/>
    </row>
    <row r="326" spans="1:7" ht="14.4" x14ac:dyDescent="0.3">
      <c r="A326"/>
      <c r="B326"/>
      <c r="C326"/>
      <c r="D326"/>
      <c r="E326"/>
      <c r="F326"/>
      <c r="G326"/>
    </row>
    <row r="327" spans="1:7" ht="14.4" x14ac:dyDescent="0.3">
      <c r="A327"/>
      <c r="B327"/>
      <c r="C327"/>
      <c r="D327"/>
      <c r="E327"/>
      <c r="F327"/>
      <c r="G327"/>
    </row>
    <row r="328" spans="1:7" ht="14.4" x14ac:dyDescent="0.3">
      <c r="A328"/>
      <c r="B328"/>
      <c r="C328"/>
      <c r="D328"/>
      <c r="E328"/>
      <c r="F328"/>
      <c r="G328"/>
    </row>
    <row r="329" spans="1:7" ht="14.4" x14ac:dyDescent="0.3">
      <c r="A329"/>
      <c r="B329"/>
      <c r="C329"/>
      <c r="D329"/>
      <c r="E329"/>
      <c r="F329"/>
      <c r="G329"/>
    </row>
    <row r="330" spans="1:7" ht="14.4" x14ac:dyDescent="0.3">
      <c r="A330"/>
      <c r="B330"/>
      <c r="C330"/>
      <c r="D330"/>
      <c r="E330"/>
      <c r="F330"/>
      <c r="G330"/>
    </row>
    <row r="331" spans="1:7" ht="14.4" x14ac:dyDescent="0.3">
      <c r="A331"/>
      <c r="B331"/>
      <c r="C331"/>
      <c r="D331"/>
      <c r="E331"/>
      <c r="F331"/>
      <c r="G331"/>
    </row>
    <row r="332" spans="1:7" ht="14.4" x14ac:dyDescent="0.3">
      <c r="A332"/>
      <c r="B332"/>
      <c r="C332"/>
      <c r="D332"/>
      <c r="E332"/>
      <c r="F332"/>
      <c r="G332"/>
    </row>
    <row r="333" spans="1:7" ht="14.4" x14ac:dyDescent="0.3">
      <c r="A333"/>
      <c r="B333"/>
      <c r="C333"/>
      <c r="D333"/>
      <c r="E333"/>
      <c r="F333"/>
      <c r="G333"/>
    </row>
    <row r="334" spans="1:7" ht="14.4" x14ac:dyDescent="0.3">
      <c r="A334"/>
      <c r="B334"/>
      <c r="C334"/>
      <c r="D334"/>
      <c r="E334"/>
      <c r="F334"/>
      <c r="G334"/>
    </row>
    <row r="335" spans="1:7" ht="14.4" x14ac:dyDescent="0.3">
      <c r="A335"/>
      <c r="B335"/>
      <c r="C335"/>
      <c r="D335"/>
      <c r="E335"/>
      <c r="F335"/>
      <c r="G335"/>
    </row>
    <row r="336" spans="1:7" ht="14.4" x14ac:dyDescent="0.3">
      <c r="A336"/>
      <c r="B336"/>
      <c r="C336"/>
      <c r="D336"/>
      <c r="E336"/>
      <c r="F336"/>
      <c r="G336"/>
    </row>
    <row r="337" spans="1:7" ht="14.4" x14ac:dyDescent="0.3">
      <c r="A337"/>
      <c r="B337"/>
      <c r="C337"/>
      <c r="D337"/>
      <c r="E337"/>
      <c r="F337"/>
      <c r="G337"/>
    </row>
    <row r="338" spans="1:7" ht="14.4" x14ac:dyDescent="0.3">
      <c r="A338"/>
      <c r="B338"/>
      <c r="C338"/>
      <c r="D338"/>
      <c r="E338"/>
      <c r="F338"/>
      <c r="G338"/>
    </row>
    <row r="339" spans="1:7" ht="14.4" x14ac:dyDescent="0.3">
      <c r="A339"/>
      <c r="B339"/>
      <c r="C339"/>
      <c r="D339"/>
      <c r="E339"/>
      <c r="F339"/>
      <c r="G339"/>
    </row>
    <row r="340" spans="1:7" ht="14.4" x14ac:dyDescent="0.3">
      <c r="A340"/>
      <c r="B340"/>
      <c r="C340"/>
      <c r="D340"/>
      <c r="E340"/>
      <c r="F340"/>
      <c r="G340"/>
    </row>
    <row r="341" spans="1:7" ht="14.4" x14ac:dyDescent="0.3">
      <c r="A341"/>
      <c r="B341"/>
      <c r="C341"/>
      <c r="D341"/>
      <c r="E341"/>
      <c r="F341"/>
      <c r="G341"/>
    </row>
    <row r="342" spans="1:7" ht="14.4" x14ac:dyDescent="0.3">
      <c r="A342"/>
      <c r="B342"/>
      <c r="C342"/>
      <c r="D342"/>
      <c r="E342"/>
      <c r="F342"/>
      <c r="G342"/>
    </row>
    <row r="343" spans="1:7" ht="14.4" x14ac:dyDescent="0.3">
      <c r="A343"/>
      <c r="B343"/>
      <c r="C343"/>
      <c r="D343"/>
      <c r="E343"/>
      <c r="F343"/>
      <c r="G343"/>
    </row>
    <row r="344" spans="1:7" ht="14.4" x14ac:dyDescent="0.3">
      <c r="A344"/>
      <c r="B344"/>
      <c r="C344"/>
      <c r="D344"/>
      <c r="E344"/>
      <c r="F344"/>
      <c r="G344"/>
    </row>
    <row r="345" spans="1:7" ht="14.4" x14ac:dyDescent="0.3">
      <c r="A345"/>
      <c r="B345"/>
      <c r="C345"/>
      <c r="D345"/>
      <c r="E345"/>
      <c r="F345"/>
      <c r="G345"/>
    </row>
    <row r="346" spans="1:7" ht="14.4" x14ac:dyDescent="0.3">
      <c r="A346"/>
      <c r="B346"/>
      <c r="C346"/>
      <c r="D346"/>
      <c r="E346"/>
      <c r="F346"/>
      <c r="G346"/>
    </row>
    <row r="347" spans="1:7" ht="14.4" x14ac:dyDescent="0.3">
      <c r="A347"/>
      <c r="B347"/>
      <c r="C347"/>
      <c r="D347"/>
      <c r="E347"/>
      <c r="F347"/>
      <c r="G347"/>
    </row>
    <row r="348" spans="1:7" ht="14.4" x14ac:dyDescent="0.3">
      <c r="A348"/>
      <c r="B348"/>
      <c r="C348"/>
      <c r="D348"/>
      <c r="E348"/>
      <c r="F348"/>
      <c r="G348"/>
    </row>
    <row r="349" spans="1:7" ht="14.4" x14ac:dyDescent="0.3">
      <c r="A349"/>
      <c r="B349"/>
      <c r="C349"/>
      <c r="D349"/>
      <c r="E349"/>
      <c r="F349"/>
      <c r="G349"/>
    </row>
    <row r="350" spans="1:7" ht="14.4" x14ac:dyDescent="0.3">
      <c r="A350"/>
      <c r="B350"/>
      <c r="C350"/>
      <c r="D350"/>
      <c r="E350"/>
      <c r="F350"/>
      <c r="G350"/>
    </row>
    <row r="351" spans="1:7" ht="14.4" x14ac:dyDescent="0.3">
      <c r="A351"/>
      <c r="B351"/>
      <c r="C351"/>
      <c r="D351"/>
      <c r="E351"/>
      <c r="F351"/>
      <c r="G351"/>
    </row>
    <row r="352" spans="1:7" ht="14.4" x14ac:dyDescent="0.3">
      <c r="A352"/>
      <c r="B352"/>
      <c r="C352"/>
      <c r="D352"/>
      <c r="E352"/>
      <c r="F352"/>
      <c r="G352"/>
    </row>
    <row r="353" spans="1:7" ht="14.4" x14ac:dyDescent="0.3">
      <c r="A353"/>
      <c r="B353"/>
      <c r="C353"/>
      <c r="D353"/>
      <c r="E353"/>
      <c r="F353"/>
      <c r="G353"/>
    </row>
    <row r="354" spans="1:7" ht="14.4" x14ac:dyDescent="0.3">
      <c r="A354"/>
      <c r="B354"/>
      <c r="C354"/>
      <c r="D354"/>
      <c r="E354"/>
      <c r="F354"/>
      <c r="G354"/>
    </row>
    <row r="355" spans="1:7" ht="14.4" x14ac:dyDescent="0.3">
      <c r="A355"/>
      <c r="B355"/>
      <c r="C355"/>
      <c r="D355"/>
      <c r="E355"/>
      <c r="F355"/>
      <c r="G355"/>
    </row>
    <row r="356" spans="1:7" ht="14.4" x14ac:dyDescent="0.3">
      <c r="A356"/>
      <c r="B356"/>
      <c r="C356"/>
      <c r="D356"/>
      <c r="E356"/>
      <c r="F356"/>
      <c r="G356"/>
    </row>
    <row r="357" spans="1:7" ht="14.4" x14ac:dyDescent="0.3">
      <c r="A357"/>
      <c r="B357"/>
      <c r="C357"/>
      <c r="D357"/>
      <c r="E357"/>
      <c r="F357"/>
      <c r="G357"/>
    </row>
    <row r="358" spans="1:7" ht="14.4" x14ac:dyDescent="0.3">
      <c r="A358"/>
      <c r="B358"/>
      <c r="C358"/>
      <c r="D358"/>
      <c r="E358"/>
      <c r="F358"/>
      <c r="G358"/>
    </row>
    <row r="359" spans="1:7" ht="14.4" x14ac:dyDescent="0.3">
      <c r="A359"/>
      <c r="B359"/>
      <c r="C359"/>
      <c r="D359"/>
      <c r="E359"/>
      <c r="F359"/>
      <c r="G359"/>
    </row>
    <row r="360" spans="1:7" ht="14.4" x14ac:dyDescent="0.3">
      <c r="A360"/>
      <c r="B360"/>
      <c r="C360"/>
      <c r="D360"/>
      <c r="E360"/>
      <c r="F360"/>
      <c r="G360"/>
    </row>
    <row r="361" spans="1:7" ht="14.4" x14ac:dyDescent="0.3">
      <c r="A361"/>
      <c r="B361"/>
      <c r="C361"/>
      <c r="D361"/>
      <c r="E361"/>
      <c r="F361"/>
      <c r="G361"/>
    </row>
    <row r="362" spans="1:7" ht="14.4" x14ac:dyDescent="0.3">
      <c r="A362"/>
      <c r="B362"/>
      <c r="C362"/>
      <c r="D362"/>
      <c r="E362"/>
      <c r="F362"/>
      <c r="G362"/>
    </row>
    <row r="363" spans="1:7" ht="14.4" x14ac:dyDescent="0.3">
      <c r="A363"/>
      <c r="B363"/>
      <c r="C363"/>
      <c r="D363"/>
      <c r="E363"/>
      <c r="F363"/>
      <c r="G363"/>
    </row>
    <row r="364" spans="1:7" ht="14.4" x14ac:dyDescent="0.3">
      <c r="A364"/>
      <c r="B364"/>
      <c r="C364"/>
      <c r="D364"/>
      <c r="E364"/>
      <c r="F364"/>
      <c r="G364"/>
    </row>
    <row r="365" spans="1:7" ht="14.4" x14ac:dyDescent="0.3">
      <c r="A365"/>
      <c r="B365"/>
      <c r="C365"/>
      <c r="D365"/>
      <c r="E365"/>
      <c r="F365"/>
      <c r="G365"/>
    </row>
    <row r="366" spans="1:7" ht="14.4" x14ac:dyDescent="0.3">
      <c r="A366"/>
      <c r="B366"/>
      <c r="C366"/>
      <c r="D366"/>
      <c r="E366"/>
      <c r="F366"/>
      <c r="G366"/>
    </row>
    <row r="367" spans="1:7" ht="14.4" x14ac:dyDescent="0.3">
      <c r="A367"/>
      <c r="B367"/>
      <c r="C367"/>
      <c r="D367"/>
      <c r="E367"/>
      <c r="F367"/>
      <c r="G367"/>
    </row>
    <row r="368" spans="1:7" ht="14.4" x14ac:dyDescent="0.3">
      <c r="A368"/>
      <c r="B368"/>
      <c r="C368"/>
      <c r="D368"/>
      <c r="E368"/>
      <c r="F368"/>
      <c r="G368"/>
    </row>
    <row r="369" spans="1:7" ht="14.4" x14ac:dyDescent="0.3">
      <c r="A369"/>
      <c r="B369"/>
      <c r="C369"/>
      <c r="D369"/>
      <c r="E369"/>
      <c r="F369"/>
      <c r="G369"/>
    </row>
    <row r="370" spans="1:7" ht="14.4" x14ac:dyDescent="0.3">
      <c r="A370"/>
      <c r="B370"/>
      <c r="C370"/>
      <c r="D370"/>
      <c r="E370"/>
      <c r="F370"/>
      <c r="G370"/>
    </row>
    <row r="371" spans="1:7" ht="14.4" x14ac:dyDescent="0.3">
      <c r="A371"/>
      <c r="B371"/>
      <c r="C371"/>
      <c r="D371"/>
      <c r="E371"/>
      <c r="F371"/>
      <c r="G371"/>
    </row>
    <row r="372" spans="1:7" ht="14.4" x14ac:dyDescent="0.3">
      <c r="A372"/>
      <c r="B372"/>
      <c r="C372"/>
      <c r="D372"/>
      <c r="E372"/>
      <c r="F372"/>
      <c r="G372"/>
    </row>
    <row r="373" spans="1:7" ht="14.4" x14ac:dyDescent="0.3">
      <c r="A373"/>
      <c r="B373"/>
      <c r="C373"/>
      <c r="D373"/>
      <c r="E373"/>
      <c r="F373"/>
      <c r="G373"/>
    </row>
    <row r="374" spans="1:7" ht="14.4" x14ac:dyDescent="0.3">
      <c r="A374"/>
      <c r="B374"/>
      <c r="C374"/>
      <c r="D374"/>
      <c r="E374"/>
      <c r="F374"/>
      <c r="G374"/>
    </row>
    <row r="375" spans="1:7" ht="14.4" x14ac:dyDescent="0.3">
      <c r="A375"/>
      <c r="B375"/>
      <c r="C375"/>
      <c r="D375"/>
      <c r="E375"/>
      <c r="F375"/>
      <c r="G375"/>
    </row>
    <row r="376" spans="1:7" ht="14.4" x14ac:dyDescent="0.3">
      <c r="A376"/>
      <c r="B376"/>
      <c r="C376"/>
      <c r="D376"/>
      <c r="E376"/>
      <c r="F376"/>
      <c r="G376"/>
    </row>
    <row r="377" spans="1:7" ht="14.4" x14ac:dyDescent="0.3">
      <c r="A377"/>
      <c r="B377"/>
      <c r="C377"/>
      <c r="D377"/>
      <c r="E377"/>
      <c r="F377"/>
      <c r="G377"/>
    </row>
    <row r="378" spans="1:7" ht="14.4" x14ac:dyDescent="0.3">
      <c r="A378"/>
      <c r="B378"/>
      <c r="C378"/>
      <c r="D378"/>
      <c r="E378"/>
      <c r="F378"/>
      <c r="G378"/>
    </row>
    <row r="379" spans="1:7" ht="14.4" x14ac:dyDescent="0.3">
      <c r="A379"/>
      <c r="B379"/>
      <c r="C379"/>
      <c r="D379"/>
      <c r="E379"/>
      <c r="F379"/>
      <c r="G379"/>
    </row>
    <row r="380" spans="1:7" ht="14.4" x14ac:dyDescent="0.3">
      <c r="A380"/>
      <c r="B380"/>
      <c r="C380"/>
      <c r="D380"/>
      <c r="E380"/>
      <c r="F380"/>
      <c r="G380"/>
    </row>
    <row r="381" spans="1:7" ht="14.4" x14ac:dyDescent="0.3">
      <c r="A381"/>
      <c r="B381"/>
      <c r="C381"/>
      <c r="D381"/>
      <c r="E381"/>
      <c r="F381"/>
      <c r="G381"/>
    </row>
    <row r="382" spans="1:7" ht="14.4" x14ac:dyDescent="0.3">
      <c r="A382"/>
      <c r="B382"/>
      <c r="C382"/>
      <c r="D382"/>
      <c r="E382"/>
      <c r="F382"/>
      <c r="G382"/>
    </row>
    <row r="383" spans="1:7" ht="14.4" x14ac:dyDescent="0.3">
      <c r="A383"/>
      <c r="B383"/>
      <c r="C383"/>
      <c r="D383"/>
      <c r="E383"/>
      <c r="F383"/>
      <c r="G383"/>
    </row>
    <row r="384" spans="1:7" ht="14.4" x14ac:dyDescent="0.3">
      <c r="A384"/>
      <c r="B384"/>
      <c r="C384"/>
      <c r="D384"/>
      <c r="E384"/>
      <c r="F384"/>
      <c r="G384"/>
    </row>
    <row r="385" spans="1:7" ht="14.4" x14ac:dyDescent="0.3">
      <c r="A385"/>
      <c r="B385"/>
      <c r="C385"/>
      <c r="D385"/>
      <c r="E385"/>
      <c r="F385"/>
      <c r="G385"/>
    </row>
    <row r="386" spans="1:7" ht="14.4" x14ac:dyDescent="0.3">
      <c r="A386"/>
      <c r="B386"/>
      <c r="C386"/>
      <c r="D386"/>
      <c r="E386"/>
      <c r="F386"/>
      <c r="G386"/>
    </row>
    <row r="387" spans="1:7" ht="14.4" x14ac:dyDescent="0.3">
      <c r="A387"/>
      <c r="B387"/>
      <c r="C387"/>
      <c r="D387"/>
      <c r="E387"/>
      <c r="F387"/>
      <c r="G387"/>
    </row>
    <row r="388" spans="1:7" ht="14.4" x14ac:dyDescent="0.3">
      <c r="A388"/>
      <c r="B388"/>
      <c r="C388"/>
      <c r="D388"/>
      <c r="E388"/>
      <c r="F388"/>
      <c r="G388"/>
    </row>
    <row r="389" spans="1:7" ht="14.4" x14ac:dyDescent="0.3">
      <c r="A389"/>
      <c r="B389"/>
      <c r="C389"/>
      <c r="D389"/>
      <c r="E389"/>
      <c r="F389"/>
      <c r="G389"/>
    </row>
    <row r="390" spans="1:7" ht="14.4" x14ac:dyDescent="0.3">
      <c r="A390"/>
      <c r="B390"/>
      <c r="C390"/>
      <c r="D390"/>
      <c r="E390"/>
      <c r="F390"/>
      <c r="G390"/>
    </row>
    <row r="391" spans="1:7" ht="14.4" x14ac:dyDescent="0.3">
      <c r="A391"/>
      <c r="B391"/>
      <c r="C391"/>
      <c r="D391"/>
      <c r="E391"/>
      <c r="F391"/>
      <c r="G391"/>
    </row>
    <row r="392" spans="1:7" ht="14.4" x14ac:dyDescent="0.3">
      <c r="A392"/>
      <c r="B392"/>
      <c r="C392"/>
      <c r="D392"/>
      <c r="E392"/>
      <c r="F392"/>
      <c r="G392"/>
    </row>
    <row r="393" spans="1:7" ht="14.4" x14ac:dyDescent="0.3">
      <c r="A393"/>
      <c r="B393"/>
      <c r="C393"/>
      <c r="D393"/>
      <c r="E393"/>
      <c r="F393"/>
      <c r="G393"/>
    </row>
    <row r="394" spans="1:7" ht="14.4" x14ac:dyDescent="0.3">
      <c r="A394"/>
      <c r="B394"/>
      <c r="C394"/>
      <c r="D394"/>
      <c r="E394"/>
      <c r="F394"/>
      <c r="G394"/>
    </row>
    <row r="395" spans="1:7" ht="14.4" x14ac:dyDescent="0.3">
      <c r="A395"/>
      <c r="B395"/>
      <c r="C395"/>
      <c r="D395"/>
      <c r="E395"/>
      <c r="F395"/>
      <c r="G395"/>
    </row>
    <row r="396" spans="1:7" ht="14.4" x14ac:dyDescent="0.3">
      <c r="A396"/>
      <c r="B396"/>
      <c r="C396"/>
      <c r="D396"/>
      <c r="E396"/>
      <c r="F396"/>
      <c r="G396"/>
    </row>
    <row r="397" spans="1:7" ht="14.4" x14ac:dyDescent="0.3">
      <c r="A397"/>
      <c r="B397"/>
      <c r="C397"/>
      <c r="D397"/>
      <c r="E397"/>
      <c r="F397"/>
      <c r="G397"/>
    </row>
    <row r="398" spans="1:7" ht="14.4" x14ac:dyDescent="0.3">
      <c r="A398"/>
      <c r="B398"/>
      <c r="C398"/>
      <c r="D398"/>
      <c r="E398"/>
      <c r="F398"/>
      <c r="G398"/>
    </row>
    <row r="399" spans="1:7" ht="14.4" x14ac:dyDescent="0.3">
      <c r="A399"/>
      <c r="B399"/>
      <c r="C399"/>
      <c r="D399"/>
      <c r="E399"/>
      <c r="F399"/>
      <c r="G399"/>
    </row>
    <row r="400" spans="1:7" ht="14.4" x14ac:dyDescent="0.3">
      <c r="A400"/>
      <c r="B400"/>
      <c r="C400"/>
      <c r="D400"/>
      <c r="E400"/>
      <c r="F400"/>
      <c r="G400"/>
    </row>
    <row r="401" spans="1:7" ht="14.4" x14ac:dyDescent="0.3">
      <c r="A401"/>
      <c r="B401"/>
      <c r="C401"/>
      <c r="D401"/>
      <c r="E401"/>
      <c r="F401"/>
      <c r="G401"/>
    </row>
    <row r="402" spans="1:7" ht="14.4" x14ac:dyDescent="0.3">
      <c r="A402"/>
      <c r="B402"/>
      <c r="C402"/>
      <c r="D402"/>
      <c r="E402"/>
      <c r="F402"/>
      <c r="G402"/>
    </row>
    <row r="403" spans="1:7" ht="14.4" x14ac:dyDescent="0.3">
      <c r="A403"/>
      <c r="B403"/>
      <c r="C403"/>
      <c r="D403"/>
      <c r="E403"/>
      <c r="F403"/>
      <c r="G403"/>
    </row>
    <row r="404" spans="1:7" ht="14.4" x14ac:dyDescent="0.3">
      <c r="A404"/>
      <c r="B404"/>
      <c r="C404"/>
      <c r="D404"/>
      <c r="E404"/>
      <c r="F404"/>
      <c r="G404"/>
    </row>
    <row r="405" spans="1:7" ht="14.4" x14ac:dyDescent="0.3">
      <c r="A405"/>
      <c r="B405"/>
      <c r="C405"/>
      <c r="D405"/>
      <c r="E405"/>
      <c r="F405"/>
      <c r="G405"/>
    </row>
    <row r="406" spans="1:7" ht="14.4" x14ac:dyDescent="0.3">
      <c r="A406"/>
      <c r="B406"/>
      <c r="C406"/>
      <c r="D406"/>
      <c r="E406"/>
      <c r="F406"/>
      <c r="G406"/>
    </row>
    <row r="407" spans="1:7" ht="14.4" x14ac:dyDescent="0.3">
      <c r="A407"/>
      <c r="B407"/>
      <c r="C407"/>
      <c r="D407"/>
      <c r="E407"/>
      <c r="F407"/>
      <c r="G407"/>
    </row>
    <row r="408" spans="1:7" ht="14.4" x14ac:dyDescent="0.3">
      <c r="A408"/>
      <c r="B408"/>
      <c r="C408"/>
      <c r="D408"/>
      <c r="E408"/>
      <c r="F408"/>
      <c r="G408"/>
    </row>
    <row r="409" spans="1:7" ht="14.4" x14ac:dyDescent="0.3">
      <c r="A409"/>
      <c r="B409"/>
      <c r="C409"/>
      <c r="D409"/>
      <c r="E409"/>
      <c r="F409"/>
      <c r="G409"/>
    </row>
    <row r="410" spans="1:7" ht="14.4" x14ac:dyDescent="0.3">
      <c r="A410"/>
      <c r="B410"/>
      <c r="C410"/>
      <c r="D410"/>
      <c r="E410"/>
      <c r="F410"/>
      <c r="G410"/>
    </row>
    <row r="411" spans="1:7" ht="14.4" x14ac:dyDescent="0.3">
      <c r="A411"/>
      <c r="B411"/>
      <c r="C411"/>
      <c r="D411"/>
      <c r="E411"/>
      <c r="F411"/>
      <c r="G411"/>
    </row>
    <row r="412" spans="1:7" ht="14.4" x14ac:dyDescent="0.3">
      <c r="A412"/>
      <c r="B412"/>
      <c r="C412"/>
      <c r="D412"/>
      <c r="E412"/>
      <c r="F412"/>
      <c r="G412"/>
    </row>
    <row r="413" spans="1:7" ht="14.4" x14ac:dyDescent="0.3">
      <c r="A413"/>
      <c r="B413"/>
      <c r="C413"/>
      <c r="D413"/>
      <c r="E413"/>
      <c r="F413"/>
      <c r="G413"/>
    </row>
    <row r="414" spans="1:7" ht="14.4" x14ac:dyDescent="0.3">
      <c r="A414"/>
      <c r="B414"/>
      <c r="C414"/>
      <c r="D414"/>
      <c r="E414"/>
      <c r="F414"/>
      <c r="G414"/>
    </row>
    <row r="415" spans="1:7" ht="14.4" x14ac:dyDescent="0.3">
      <c r="A415"/>
      <c r="B415"/>
      <c r="C415"/>
      <c r="D415"/>
      <c r="E415"/>
      <c r="F415"/>
      <c r="G415"/>
    </row>
    <row r="416" spans="1:7" ht="14.4" x14ac:dyDescent="0.3">
      <c r="A416"/>
      <c r="B416"/>
      <c r="C416"/>
      <c r="D416"/>
      <c r="E416"/>
      <c r="F416"/>
      <c r="G416"/>
    </row>
    <row r="417" spans="1:7" ht="14.4" x14ac:dyDescent="0.3">
      <c r="A417"/>
      <c r="B417"/>
      <c r="C417"/>
      <c r="D417"/>
      <c r="E417"/>
      <c r="F417"/>
      <c r="G417"/>
    </row>
    <row r="418" spans="1:7" ht="14.4" x14ac:dyDescent="0.3">
      <c r="A418"/>
      <c r="B418"/>
      <c r="C418"/>
      <c r="D418"/>
      <c r="E418"/>
      <c r="F418"/>
      <c r="G418"/>
    </row>
    <row r="419" spans="1:7" ht="14.4" x14ac:dyDescent="0.3">
      <c r="A419"/>
      <c r="B419"/>
      <c r="C419"/>
      <c r="D419"/>
      <c r="E419"/>
      <c r="F419"/>
      <c r="G419"/>
    </row>
    <row r="420" spans="1:7" ht="14.4" x14ac:dyDescent="0.3">
      <c r="A420"/>
      <c r="B420"/>
      <c r="C420"/>
      <c r="D420"/>
      <c r="E420"/>
      <c r="F420"/>
      <c r="G420"/>
    </row>
    <row r="421" spans="1:7" ht="14.4" x14ac:dyDescent="0.3">
      <c r="A421"/>
      <c r="B421"/>
      <c r="C421"/>
      <c r="D421"/>
      <c r="E421"/>
      <c r="F421"/>
      <c r="G421"/>
    </row>
    <row r="422" spans="1:7" ht="14.4" x14ac:dyDescent="0.3">
      <c r="A422"/>
      <c r="B422"/>
      <c r="C422"/>
      <c r="D422"/>
      <c r="E422"/>
      <c r="F422"/>
      <c r="G422"/>
    </row>
    <row r="423" spans="1:7" ht="14.4" x14ac:dyDescent="0.3">
      <c r="A423"/>
      <c r="B423"/>
      <c r="C423"/>
      <c r="D423"/>
      <c r="E423"/>
      <c r="F423"/>
      <c r="G423"/>
    </row>
    <row r="424" spans="1:7" ht="14.4" x14ac:dyDescent="0.3">
      <c r="A424"/>
      <c r="B424"/>
      <c r="C424"/>
      <c r="D424"/>
      <c r="E424"/>
      <c r="F424"/>
      <c r="G424"/>
    </row>
    <row r="425" spans="1:7" ht="14.4" x14ac:dyDescent="0.3">
      <c r="A425"/>
      <c r="B425"/>
      <c r="C425"/>
      <c r="D425"/>
      <c r="E425"/>
      <c r="F425"/>
      <c r="G425"/>
    </row>
    <row r="426" spans="1:7" ht="14.4" x14ac:dyDescent="0.3">
      <c r="A426"/>
      <c r="B426"/>
      <c r="C426"/>
      <c r="D426"/>
      <c r="E426"/>
      <c r="F426"/>
      <c r="G426"/>
    </row>
    <row r="427" spans="1:7" ht="14.4" x14ac:dyDescent="0.3">
      <c r="A427"/>
      <c r="B427"/>
      <c r="C427"/>
      <c r="D427"/>
      <c r="E427"/>
      <c r="F427"/>
      <c r="G427"/>
    </row>
    <row r="428" spans="1:7" ht="14.4" x14ac:dyDescent="0.3">
      <c r="A428"/>
      <c r="B428"/>
      <c r="C428"/>
      <c r="D428"/>
      <c r="E428"/>
      <c r="F428"/>
      <c r="G428"/>
    </row>
    <row r="429" spans="1:7" ht="14.4" x14ac:dyDescent="0.3">
      <c r="A429"/>
      <c r="B429"/>
      <c r="C429"/>
      <c r="D429"/>
      <c r="E429"/>
      <c r="F429"/>
      <c r="G429"/>
    </row>
    <row r="430" spans="1:7" ht="14.4" x14ac:dyDescent="0.3">
      <c r="A430"/>
      <c r="B430"/>
      <c r="C430"/>
      <c r="D430"/>
      <c r="E430"/>
      <c r="F430"/>
      <c r="G430"/>
    </row>
    <row r="431" spans="1:7" ht="14.4" x14ac:dyDescent="0.3">
      <c r="A431"/>
      <c r="B431"/>
      <c r="C431"/>
      <c r="D431"/>
      <c r="E431"/>
      <c r="F431"/>
      <c r="G431"/>
    </row>
    <row r="432" spans="1:7" ht="14.4" x14ac:dyDescent="0.3">
      <c r="A432"/>
      <c r="B432"/>
      <c r="C432"/>
      <c r="D432"/>
      <c r="E432"/>
      <c r="F432"/>
      <c r="G432"/>
    </row>
    <row r="433" spans="1:7" ht="14.4" x14ac:dyDescent="0.3">
      <c r="A433"/>
      <c r="B433"/>
      <c r="C433"/>
      <c r="D433"/>
      <c r="E433"/>
      <c r="F433"/>
      <c r="G433"/>
    </row>
    <row r="434" spans="1:7" ht="14.4" x14ac:dyDescent="0.3">
      <c r="A434"/>
      <c r="B434"/>
      <c r="C434"/>
      <c r="D434"/>
      <c r="E434"/>
      <c r="F434"/>
      <c r="G434"/>
    </row>
    <row r="435" spans="1:7" ht="14.4" x14ac:dyDescent="0.3">
      <c r="A435"/>
      <c r="B435"/>
      <c r="C435"/>
      <c r="D435"/>
      <c r="E435"/>
      <c r="F435"/>
      <c r="G435"/>
    </row>
    <row r="436" spans="1:7" ht="14.4" x14ac:dyDescent="0.3">
      <c r="A436"/>
      <c r="B436"/>
      <c r="C436"/>
      <c r="D436"/>
      <c r="E436"/>
      <c r="F436"/>
      <c r="G436"/>
    </row>
    <row r="437" spans="1:7" ht="14.4" x14ac:dyDescent="0.3">
      <c r="A437"/>
      <c r="B437"/>
      <c r="C437"/>
      <c r="D437"/>
      <c r="E437"/>
      <c r="F437"/>
      <c r="G437"/>
    </row>
    <row r="438" spans="1:7" ht="14.4" x14ac:dyDescent="0.3">
      <c r="A438"/>
      <c r="B438"/>
      <c r="C438"/>
      <c r="D438"/>
      <c r="E438"/>
      <c r="F438"/>
      <c r="G438"/>
    </row>
    <row r="439" spans="1:7" ht="14.4" x14ac:dyDescent="0.3">
      <c r="A439"/>
      <c r="B439"/>
      <c r="C439"/>
      <c r="D439"/>
      <c r="E439"/>
      <c r="F439"/>
      <c r="G439"/>
    </row>
    <row r="440" spans="1:7" ht="14.4" x14ac:dyDescent="0.3">
      <c r="A440"/>
      <c r="B440"/>
      <c r="C440"/>
      <c r="D440"/>
      <c r="E440"/>
      <c r="F440"/>
      <c r="G440"/>
    </row>
    <row r="441" spans="1:7" ht="14.4" x14ac:dyDescent="0.3">
      <c r="A441"/>
      <c r="B441"/>
      <c r="C441"/>
      <c r="D441"/>
      <c r="E441"/>
      <c r="F441"/>
      <c r="G441"/>
    </row>
    <row r="442" spans="1:7" ht="14.4" x14ac:dyDescent="0.3">
      <c r="A442"/>
      <c r="B442"/>
      <c r="C442"/>
      <c r="D442"/>
      <c r="E442"/>
      <c r="F442"/>
      <c r="G442"/>
    </row>
    <row r="443" spans="1:7" ht="14.4" x14ac:dyDescent="0.3">
      <c r="A443"/>
      <c r="B443"/>
      <c r="C443"/>
      <c r="D443"/>
      <c r="E443"/>
      <c r="F443"/>
      <c r="G443"/>
    </row>
    <row r="444" spans="1:7" ht="14.4" x14ac:dyDescent="0.3">
      <c r="A444"/>
      <c r="B444"/>
      <c r="C444"/>
      <c r="D444"/>
      <c r="E444"/>
      <c r="F444"/>
      <c r="G444"/>
    </row>
    <row r="445" spans="1:7" ht="14.4" x14ac:dyDescent="0.3">
      <c r="A445"/>
      <c r="B445"/>
      <c r="C445"/>
      <c r="D445"/>
      <c r="E445"/>
      <c r="F445"/>
      <c r="G445"/>
    </row>
    <row r="446" spans="1:7" ht="14.4" x14ac:dyDescent="0.3">
      <c r="A446"/>
      <c r="B446"/>
      <c r="C446"/>
      <c r="D446"/>
      <c r="E446"/>
      <c r="F446"/>
      <c r="G446"/>
    </row>
    <row r="447" spans="1:7" ht="14.4" x14ac:dyDescent="0.3">
      <c r="A447"/>
      <c r="B447"/>
      <c r="C447"/>
      <c r="D447"/>
      <c r="E447"/>
      <c r="F447"/>
      <c r="G447"/>
    </row>
    <row r="448" spans="1:7" ht="14.4" x14ac:dyDescent="0.3">
      <c r="A448"/>
      <c r="B448"/>
      <c r="C448"/>
      <c r="D448"/>
      <c r="E448"/>
      <c r="F448"/>
      <c r="G448"/>
    </row>
    <row r="449" spans="1:7" ht="14.4" x14ac:dyDescent="0.3">
      <c r="A449"/>
      <c r="B449"/>
      <c r="C449"/>
      <c r="D449"/>
      <c r="E449"/>
      <c r="F449"/>
      <c r="G449"/>
    </row>
    <row r="450" spans="1:7" ht="14.4" x14ac:dyDescent="0.3">
      <c r="A450"/>
      <c r="B450"/>
      <c r="C450"/>
      <c r="D450"/>
      <c r="E450"/>
      <c r="F450"/>
      <c r="G450"/>
    </row>
    <row r="451" spans="1:7" ht="14.4" x14ac:dyDescent="0.3">
      <c r="A451"/>
      <c r="B451"/>
      <c r="C451"/>
      <c r="D451"/>
      <c r="E451"/>
      <c r="F451"/>
      <c r="G451"/>
    </row>
    <row r="452" spans="1:7" ht="14.4" x14ac:dyDescent="0.3">
      <c r="A452"/>
      <c r="B452"/>
      <c r="C452"/>
      <c r="D452"/>
      <c r="E452"/>
      <c r="F452"/>
      <c r="G452"/>
    </row>
    <row r="453" spans="1:7" ht="14.4" x14ac:dyDescent="0.3">
      <c r="A453"/>
      <c r="B453"/>
      <c r="C453"/>
      <c r="D453"/>
      <c r="E453"/>
      <c r="F453"/>
      <c r="G453"/>
    </row>
    <row r="454" spans="1:7" ht="14.4" x14ac:dyDescent="0.3">
      <c r="A454"/>
      <c r="B454"/>
      <c r="C454"/>
      <c r="D454"/>
      <c r="E454"/>
      <c r="F454"/>
      <c r="G454"/>
    </row>
    <row r="455" spans="1:7" ht="14.4" x14ac:dyDescent="0.3">
      <c r="A455"/>
      <c r="B455"/>
      <c r="C455"/>
      <c r="D455"/>
      <c r="E455"/>
      <c r="F455"/>
      <c r="G455"/>
    </row>
    <row r="456" spans="1:7" ht="14.4" x14ac:dyDescent="0.3">
      <c r="A456"/>
      <c r="B456"/>
      <c r="C456"/>
      <c r="D456"/>
      <c r="E456"/>
      <c r="F456"/>
      <c r="G456"/>
    </row>
    <row r="457" spans="1:7" ht="14.4" x14ac:dyDescent="0.3">
      <c r="A457"/>
      <c r="B457"/>
      <c r="C457"/>
      <c r="D457"/>
      <c r="E457"/>
      <c r="F457"/>
      <c r="G457"/>
    </row>
    <row r="458" spans="1:7" ht="14.4" x14ac:dyDescent="0.3">
      <c r="A458"/>
      <c r="B458"/>
      <c r="C458"/>
      <c r="D458"/>
      <c r="E458"/>
      <c r="F458"/>
      <c r="G458"/>
    </row>
    <row r="459" spans="1:7" ht="14.4" x14ac:dyDescent="0.3">
      <c r="A459"/>
      <c r="B459"/>
      <c r="C459"/>
      <c r="D459"/>
      <c r="E459"/>
      <c r="F459"/>
      <c r="G459"/>
    </row>
    <row r="460" spans="1:7" ht="14.4" x14ac:dyDescent="0.3">
      <c r="A460"/>
      <c r="B460"/>
      <c r="C460"/>
      <c r="D460"/>
      <c r="E460"/>
      <c r="F460"/>
      <c r="G460"/>
    </row>
    <row r="461" spans="1:7" ht="14.4" x14ac:dyDescent="0.3">
      <c r="A461"/>
      <c r="B461"/>
      <c r="C461"/>
      <c r="D461"/>
      <c r="E461"/>
      <c r="F461"/>
      <c r="G461"/>
    </row>
    <row r="462" spans="1:7" ht="14.4" x14ac:dyDescent="0.3">
      <c r="A462"/>
      <c r="B462"/>
      <c r="C462"/>
      <c r="D462"/>
      <c r="E462"/>
      <c r="F462"/>
      <c r="G462"/>
    </row>
    <row r="463" spans="1:7" ht="14.4" x14ac:dyDescent="0.3">
      <c r="A463"/>
      <c r="B463"/>
      <c r="C463"/>
      <c r="D463"/>
      <c r="E463"/>
      <c r="F463"/>
      <c r="G463"/>
    </row>
    <row r="464" spans="1:7" ht="14.4" x14ac:dyDescent="0.3">
      <c r="A464"/>
      <c r="B464"/>
      <c r="C464"/>
      <c r="D464"/>
      <c r="E464"/>
      <c r="F464"/>
      <c r="G464"/>
    </row>
    <row r="465" spans="1:7" ht="14.4" x14ac:dyDescent="0.3">
      <c r="A465"/>
      <c r="B465"/>
      <c r="C465"/>
      <c r="D465"/>
      <c r="E465"/>
      <c r="F465"/>
      <c r="G465"/>
    </row>
    <row r="466" spans="1:7" ht="14.4" x14ac:dyDescent="0.3">
      <c r="A466"/>
      <c r="B466"/>
      <c r="C466"/>
      <c r="D466"/>
      <c r="E466"/>
      <c r="F466"/>
      <c r="G466"/>
    </row>
    <row r="467" spans="1:7" ht="14.4" x14ac:dyDescent="0.3">
      <c r="A467"/>
      <c r="B467"/>
      <c r="C467"/>
      <c r="D467"/>
      <c r="E467"/>
      <c r="F467"/>
      <c r="G467"/>
    </row>
    <row r="468" spans="1:7" ht="14.4" x14ac:dyDescent="0.3">
      <c r="A468"/>
      <c r="B468"/>
      <c r="C468"/>
      <c r="D468"/>
      <c r="E468"/>
      <c r="F468"/>
      <c r="G468"/>
    </row>
    <row r="469" spans="1:7" ht="14.4" x14ac:dyDescent="0.3">
      <c r="A469"/>
      <c r="B469"/>
      <c r="C469"/>
      <c r="D469"/>
      <c r="E469"/>
      <c r="F469"/>
      <c r="G469"/>
    </row>
    <row r="470" spans="1:7" ht="14.4" x14ac:dyDescent="0.3">
      <c r="A470"/>
      <c r="B470"/>
      <c r="C470"/>
      <c r="D470"/>
      <c r="E470"/>
      <c r="F470"/>
      <c r="G470"/>
    </row>
    <row r="471" spans="1:7" ht="14.4" x14ac:dyDescent="0.3">
      <c r="A471"/>
      <c r="B471"/>
      <c r="C471"/>
      <c r="D471"/>
      <c r="E471"/>
      <c r="F471"/>
      <c r="G471"/>
    </row>
    <row r="472" spans="1:7" ht="14.4" x14ac:dyDescent="0.3">
      <c r="A472"/>
      <c r="B472"/>
      <c r="C472"/>
      <c r="D472"/>
      <c r="E472"/>
      <c r="F472"/>
      <c r="G472"/>
    </row>
    <row r="473" spans="1:7" ht="14.4" x14ac:dyDescent="0.3">
      <c r="A473"/>
      <c r="B473"/>
      <c r="C473"/>
      <c r="D473"/>
      <c r="E473"/>
      <c r="F473"/>
      <c r="G473"/>
    </row>
    <row r="474" spans="1:7" ht="14.4" x14ac:dyDescent="0.3">
      <c r="A474"/>
      <c r="B474"/>
      <c r="C474"/>
      <c r="D474"/>
      <c r="E474"/>
      <c r="F474"/>
      <c r="G474"/>
    </row>
    <row r="475" spans="1:7" ht="14.4" x14ac:dyDescent="0.3">
      <c r="A475"/>
      <c r="B475"/>
      <c r="C475"/>
      <c r="D475"/>
      <c r="E475"/>
      <c r="F475"/>
      <c r="G475"/>
    </row>
    <row r="476" spans="1:7" ht="14.4" x14ac:dyDescent="0.3">
      <c r="A476"/>
      <c r="B476"/>
      <c r="C476"/>
      <c r="D476"/>
      <c r="E476"/>
      <c r="F476"/>
      <c r="G476"/>
    </row>
    <row r="477" spans="1:7" ht="14.4" x14ac:dyDescent="0.3">
      <c r="A477"/>
      <c r="B477"/>
      <c r="C477"/>
      <c r="D477"/>
      <c r="E477"/>
      <c r="F477"/>
      <c r="G477"/>
    </row>
    <row r="478" spans="1:7" ht="14.4" x14ac:dyDescent="0.3">
      <c r="A478"/>
      <c r="B478"/>
      <c r="C478"/>
      <c r="D478"/>
      <c r="E478"/>
      <c r="F478"/>
      <c r="G478"/>
    </row>
    <row r="479" spans="1:7" ht="14.4" x14ac:dyDescent="0.3">
      <c r="A479"/>
      <c r="B479"/>
      <c r="C479"/>
      <c r="D479"/>
      <c r="E479"/>
      <c r="F479"/>
      <c r="G479"/>
    </row>
    <row r="480" spans="1:7" ht="14.4" x14ac:dyDescent="0.3">
      <c r="A480"/>
      <c r="B480"/>
      <c r="C480"/>
      <c r="D480"/>
      <c r="E480"/>
      <c r="F480"/>
      <c r="G480"/>
    </row>
    <row r="481" spans="1:7" ht="14.4" x14ac:dyDescent="0.3">
      <c r="A481"/>
      <c r="B481"/>
      <c r="C481"/>
      <c r="D481"/>
      <c r="E481"/>
      <c r="F481"/>
      <c r="G481"/>
    </row>
    <row r="482" spans="1:7" ht="14.4" x14ac:dyDescent="0.3">
      <c r="A482"/>
      <c r="B482"/>
      <c r="C482"/>
      <c r="D482"/>
      <c r="E482"/>
      <c r="F482"/>
      <c r="G482"/>
    </row>
    <row r="483" spans="1:7" ht="14.4" x14ac:dyDescent="0.3">
      <c r="A483"/>
      <c r="B483"/>
      <c r="C483"/>
      <c r="D483"/>
      <c r="E483"/>
      <c r="F483"/>
      <c r="G483"/>
    </row>
    <row r="484" spans="1:7" ht="14.4" x14ac:dyDescent="0.3">
      <c r="A484"/>
      <c r="B484"/>
      <c r="C484"/>
      <c r="D484"/>
      <c r="E484"/>
      <c r="F484"/>
      <c r="G484"/>
    </row>
    <row r="485" spans="1:7" ht="14.4" x14ac:dyDescent="0.3">
      <c r="A485"/>
      <c r="B485"/>
      <c r="C485"/>
      <c r="D485"/>
      <c r="E485"/>
      <c r="F485"/>
      <c r="G485"/>
    </row>
    <row r="486" spans="1:7" ht="14.4" x14ac:dyDescent="0.3">
      <c r="A486"/>
      <c r="B486"/>
      <c r="C486"/>
      <c r="D486"/>
      <c r="E486"/>
      <c r="F486"/>
      <c r="G486"/>
    </row>
    <row r="487" spans="1:7" ht="14.4" x14ac:dyDescent="0.3">
      <c r="A487"/>
      <c r="B487"/>
      <c r="C487"/>
      <c r="D487"/>
      <c r="E487"/>
      <c r="F487"/>
      <c r="G487"/>
    </row>
    <row r="488" spans="1:7" ht="14.4" x14ac:dyDescent="0.3">
      <c r="A488"/>
      <c r="B488"/>
      <c r="C488"/>
      <c r="D488"/>
      <c r="E488"/>
      <c r="F488"/>
      <c r="G488"/>
    </row>
    <row r="489" spans="1:7" ht="14.4" x14ac:dyDescent="0.3">
      <c r="A489"/>
      <c r="B489"/>
      <c r="C489"/>
      <c r="D489"/>
      <c r="E489"/>
      <c r="F489"/>
      <c r="G489"/>
    </row>
    <row r="490" spans="1:7" ht="14.4" x14ac:dyDescent="0.3">
      <c r="A490"/>
      <c r="B490"/>
      <c r="C490"/>
      <c r="D490"/>
      <c r="E490"/>
      <c r="F490"/>
      <c r="G490"/>
    </row>
    <row r="491" spans="1:7" ht="14.4" x14ac:dyDescent="0.3">
      <c r="A491"/>
      <c r="B491"/>
      <c r="C491"/>
      <c r="D491"/>
      <c r="E491"/>
      <c r="F491"/>
      <c r="G491"/>
    </row>
    <row r="492" spans="1:7" ht="14.4" x14ac:dyDescent="0.3">
      <c r="A492"/>
      <c r="B492"/>
      <c r="C492"/>
      <c r="D492"/>
      <c r="E492"/>
      <c r="F492"/>
      <c r="G492"/>
    </row>
    <row r="493" spans="1:7" ht="14.4" x14ac:dyDescent="0.3">
      <c r="A493"/>
      <c r="B493"/>
      <c r="C493"/>
      <c r="D493"/>
      <c r="E493"/>
      <c r="F493"/>
      <c r="G493"/>
    </row>
    <row r="494" spans="1:7" ht="14.4" x14ac:dyDescent="0.3">
      <c r="A494"/>
      <c r="B494"/>
      <c r="C494"/>
      <c r="D494"/>
      <c r="E494"/>
      <c r="F494"/>
      <c r="G494"/>
    </row>
    <row r="495" spans="1:7" ht="14.4" x14ac:dyDescent="0.3">
      <c r="A495"/>
      <c r="B495"/>
      <c r="C495"/>
      <c r="D495"/>
      <c r="E495"/>
      <c r="F495"/>
      <c r="G495"/>
    </row>
    <row r="496" spans="1:7" ht="14.4" x14ac:dyDescent="0.3">
      <c r="A496"/>
      <c r="B496"/>
      <c r="C496"/>
      <c r="D496"/>
      <c r="E496"/>
      <c r="F496"/>
      <c r="G496"/>
    </row>
    <row r="497" spans="1:7" ht="14.4" x14ac:dyDescent="0.3">
      <c r="A497"/>
      <c r="B497"/>
      <c r="C497"/>
      <c r="D497"/>
      <c r="E497"/>
      <c r="F497"/>
      <c r="G497"/>
    </row>
    <row r="498" spans="1:7" ht="14.4" x14ac:dyDescent="0.3">
      <c r="A498"/>
      <c r="B498"/>
      <c r="C498"/>
      <c r="D498"/>
      <c r="E498"/>
      <c r="F498"/>
      <c r="G498"/>
    </row>
    <row r="499" spans="1:7" ht="14.4" x14ac:dyDescent="0.3">
      <c r="A499"/>
      <c r="B499"/>
      <c r="C499"/>
      <c r="D499"/>
      <c r="E499"/>
      <c r="F499"/>
      <c r="G499"/>
    </row>
    <row r="500" spans="1:7" ht="14.4" x14ac:dyDescent="0.3">
      <c r="A500"/>
      <c r="B500"/>
      <c r="C500"/>
      <c r="D500"/>
      <c r="E500"/>
      <c r="F500"/>
      <c r="G500"/>
    </row>
    <row r="501" spans="1:7" ht="14.4" x14ac:dyDescent="0.3">
      <c r="A501"/>
      <c r="B501"/>
      <c r="C501"/>
      <c r="D501"/>
      <c r="E501"/>
      <c r="F501"/>
      <c r="G501"/>
    </row>
    <row r="502" spans="1:7" ht="14.4" x14ac:dyDescent="0.3">
      <c r="A502"/>
      <c r="B502"/>
      <c r="C502"/>
      <c r="D502"/>
      <c r="E502"/>
      <c r="F502"/>
      <c r="G502"/>
    </row>
    <row r="503" spans="1:7" ht="14.4" x14ac:dyDescent="0.3">
      <c r="A503"/>
      <c r="B503"/>
      <c r="C503"/>
      <c r="D503"/>
      <c r="E503"/>
      <c r="F503"/>
      <c r="G503"/>
    </row>
    <row r="504" spans="1:7" ht="14.4" x14ac:dyDescent="0.3">
      <c r="A504"/>
      <c r="B504"/>
      <c r="C504"/>
      <c r="D504"/>
      <c r="E504"/>
      <c r="F504"/>
      <c r="G504"/>
    </row>
    <row r="505" spans="1:7" ht="14.4" x14ac:dyDescent="0.3">
      <c r="A505"/>
      <c r="B505"/>
      <c r="C505"/>
      <c r="D505"/>
      <c r="E505"/>
      <c r="F505"/>
      <c r="G505"/>
    </row>
    <row r="506" spans="1:7" ht="14.4" x14ac:dyDescent="0.3">
      <c r="A506"/>
      <c r="B506"/>
      <c r="C506"/>
      <c r="D506"/>
      <c r="E506"/>
      <c r="F506"/>
      <c r="G506"/>
    </row>
    <row r="507" spans="1:7" ht="14.4" x14ac:dyDescent="0.3">
      <c r="A507"/>
      <c r="B507"/>
      <c r="C507"/>
      <c r="D507"/>
      <c r="E507"/>
      <c r="F507"/>
      <c r="G507"/>
    </row>
    <row r="508" spans="1:7" ht="14.4" x14ac:dyDescent="0.3">
      <c r="A508"/>
      <c r="B508"/>
      <c r="C508"/>
      <c r="D508"/>
      <c r="E508"/>
      <c r="F508"/>
      <c r="G508"/>
    </row>
    <row r="509" spans="1:7" ht="14.4" x14ac:dyDescent="0.3">
      <c r="A509"/>
      <c r="B509"/>
      <c r="C509"/>
      <c r="D509"/>
      <c r="E509"/>
      <c r="F509"/>
      <c r="G509"/>
    </row>
    <row r="510" spans="1:7" ht="14.4" x14ac:dyDescent="0.3">
      <c r="A510"/>
      <c r="B510"/>
      <c r="C510"/>
      <c r="D510"/>
      <c r="E510"/>
      <c r="F510"/>
      <c r="G510"/>
    </row>
    <row r="511" spans="1:7" ht="14.4" x14ac:dyDescent="0.3">
      <c r="A511"/>
      <c r="B511"/>
      <c r="C511"/>
      <c r="D511"/>
      <c r="E511"/>
      <c r="F511"/>
      <c r="G511"/>
    </row>
    <row r="512" spans="1:7" ht="14.4" x14ac:dyDescent="0.3">
      <c r="A512"/>
      <c r="B512"/>
      <c r="C512"/>
      <c r="D512"/>
      <c r="E512"/>
      <c r="F512"/>
      <c r="G512"/>
    </row>
    <row r="513" spans="1:7" ht="14.4" x14ac:dyDescent="0.3">
      <c r="A513"/>
      <c r="B513"/>
      <c r="C513"/>
      <c r="D513"/>
      <c r="E513"/>
      <c r="F513"/>
      <c r="G513"/>
    </row>
    <row r="514" spans="1:7" ht="14.4" x14ac:dyDescent="0.3">
      <c r="A514"/>
      <c r="B514"/>
      <c r="C514"/>
      <c r="D514"/>
      <c r="E514"/>
      <c r="F514"/>
      <c r="G514"/>
    </row>
    <row r="515" spans="1:7" ht="14.4" x14ac:dyDescent="0.3">
      <c r="A515"/>
      <c r="B515"/>
      <c r="C515"/>
      <c r="D515"/>
      <c r="E515"/>
      <c r="F515"/>
      <c r="G515"/>
    </row>
    <row r="516" spans="1:7" ht="14.4" x14ac:dyDescent="0.3">
      <c r="A516"/>
      <c r="B516"/>
      <c r="C516"/>
      <c r="D516"/>
      <c r="E516"/>
      <c r="F516"/>
      <c r="G516"/>
    </row>
    <row r="517" spans="1:7" ht="14.4" x14ac:dyDescent="0.3">
      <c r="A517"/>
      <c r="B517"/>
      <c r="C517"/>
      <c r="D517"/>
      <c r="E517"/>
      <c r="F517"/>
      <c r="G517"/>
    </row>
    <row r="518" spans="1:7" ht="14.4" x14ac:dyDescent="0.3">
      <c r="A518"/>
      <c r="B518"/>
      <c r="C518"/>
      <c r="D518"/>
      <c r="E518"/>
      <c r="F518"/>
      <c r="G518"/>
    </row>
    <row r="519" spans="1:7" ht="14.4" x14ac:dyDescent="0.3">
      <c r="A519"/>
      <c r="B519"/>
      <c r="C519"/>
      <c r="D519"/>
      <c r="E519"/>
      <c r="F519"/>
      <c r="G519"/>
    </row>
    <row r="520" spans="1:7" ht="14.4" x14ac:dyDescent="0.3">
      <c r="A520"/>
      <c r="B520"/>
      <c r="C520"/>
      <c r="D520"/>
      <c r="E520"/>
      <c r="F520"/>
      <c r="G520"/>
    </row>
    <row r="521" spans="1:7" ht="14.4" x14ac:dyDescent="0.3">
      <c r="A521"/>
      <c r="B521"/>
      <c r="C521"/>
      <c r="D521"/>
      <c r="E521"/>
      <c r="F521"/>
      <c r="G521"/>
    </row>
    <row r="522" spans="1:7" ht="14.4" x14ac:dyDescent="0.3">
      <c r="A522"/>
      <c r="B522"/>
      <c r="C522"/>
      <c r="D522"/>
      <c r="E522"/>
      <c r="F522"/>
      <c r="G522"/>
    </row>
    <row r="523" spans="1:7" ht="14.4" x14ac:dyDescent="0.3">
      <c r="A523"/>
      <c r="B523"/>
      <c r="C523"/>
      <c r="D523"/>
      <c r="E523"/>
      <c r="F523"/>
      <c r="G523"/>
    </row>
    <row r="524" spans="1:7" ht="14.4" x14ac:dyDescent="0.3">
      <c r="A524"/>
      <c r="B524"/>
      <c r="C524"/>
      <c r="D524"/>
      <c r="E524"/>
      <c r="F524"/>
      <c r="G524"/>
    </row>
    <row r="525" spans="1:7" ht="14.4" x14ac:dyDescent="0.3">
      <c r="A525"/>
      <c r="B525"/>
      <c r="C525"/>
      <c r="D525"/>
      <c r="E525"/>
      <c r="F525"/>
      <c r="G525"/>
    </row>
    <row r="526" spans="1:7" ht="14.4" x14ac:dyDescent="0.3">
      <c r="A526"/>
      <c r="B526"/>
      <c r="C526"/>
      <c r="D526"/>
      <c r="E526"/>
      <c r="F526"/>
      <c r="G526"/>
    </row>
    <row r="527" spans="1:7" ht="14.4" x14ac:dyDescent="0.3">
      <c r="A527"/>
      <c r="B527"/>
      <c r="C527"/>
      <c r="D527"/>
      <c r="E527"/>
      <c r="F527"/>
      <c r="G527"/>
    </row>
  </sheetData>
  <sheetProtection pivotTables="0"/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>
    <tabColor rgb="FFC00000"/>
    <pageSetUpPr fitToPage="1"/>
  </sheetPr>
  <dimension ref="A1:SS200"/>
  <sheetViews>
    <sheetView showGridLines="0" showZeros="0" zoomScale="85" workbookViewId="0">
      <pane xSplit="2" ySplit="13" topLeftCell="C14" activePane="bottomRight" state="frozen"/>
      <selection activeCell="A15" sqref="A15"/>
      <selection pane="topRight" activeCell="A15" sqref="A15"/>
      <selection pane="bottomLeft" activeCell="A15" sqref="A15"/>
      <selection pane="bottomRight" activeCell="C14" sqref="C14"/>
    </sheetView>
  </sheetViews>
  <sheetFormatPr defaultColWidth="11.44140625" defaultRowHeight="13.2" x14ac:dyDescent="0.25"/>
  <cols>
    <col min="1" max="1" width="19.88671875" style="26" customWidth="1"/>
    <col min="2" max="21" width="10.33203125" style="26" customWidth="1"/>
    <col min="22" max="22" width="11.44140625" style="26" customWidth="1"/>
    <col min="23" max="23" width="10.33203125" style="26" customWidth="1"/>
    <col min="24" max="24" width="11.44140625" style="26" customWidth="1"/>
    <col min="25" max="25" width="10.21875" style="26" customWidth="1"/>
    <col min="26" max="26" width="11.21875" style="26" customWidth="1"/>
    <col min="27" max="49" width="10.21875" style="26" customWidth="1"/>
    <col min="50" max="50" width="11.21875" style="26" customWidth="1"/>
    <col min="51" max="512" width="10.21875" style="26" customWidth="1"/>
    <col min="513" max="513" width="11.77734375" style="26" bestFit="1" customWidth="1"/>
    <col min="514" max="16384" width="11.44140625" style="26"/>
  </cols>
  <sheetData>
    <row r="1" spans="1:513" ht="30" customHeight="1" x14ac:dyDescent="0.4">
      <c r="A1" s="27"/>
    </row>
    <row r="2" spans="1:513" x14ac:dyDescent="0.25">
      <c r="A2" s="28">
        <f>'Rapport info'!Updated</f>
        <v>0</v>
      </c>
    </row>
    <row r="6" spans="1:513" ht="14.4" x14ac:dyDescent="0.3">
      <c r="A6"/>
      <c r="B6"/>
    </row>
    <row r="7" spans="1:513" ht="14.4" x14ac:dyDescent="0.3">
      <c r="A7" s="63" t="s">
        <v>161</v>
      </c>
      <c r="B7" s="64" t="s">
        <v>151</v>
      </c>
    </row>
    <row r="8" spans="1:513" ht="14.4" x14ac:dyDescent="0.3">
      <c r="A8" s="63" t="s">
        <v>213</v>
      </c>
      <c r="B8" s="64" t="s">
        <v>227</v>
      </c>
    </row>
    <row r="9" spans="1:513" ht="14.4" x14ac:dyDescent="0.3">
      <c r="A9" s="63" t="s">
        <v>117</v>
      </c>
      <c r="B9" s="64" t="s">
        <v>151</v>
      </c>
    </row>
    <row r="10" spans="1:513" ht="14.4" x14ac:dyDescent="0.3">
      <c r="A10" s="63" t="s">
        <v>199</v>
      </c>
      <c r="B10" s="64" t="s">
        <v>151</v>
      </c>
    </row>
    <row r="12" spans="1:513" ht="14.4" x14ac:dyDescent="0.3">
      <c r="A12" s="44" t="s">
        <v>224</v>
      </c>
      <c r="B12" s="33" t="s">
        <v>221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</row>
    <row r="13" spans="1:513" ht="14.4" x14ac:dyDescent="0.3">
      <c r="A13" s="32" t="s">
        <v>207</v>
      </c>
      <c r="B13" s="77">
        <v>43074</v>
      </c>
      <c r="C13" s="78">
        <v>43439</v>
      </c>
      <c r="D13" s="78">
        <v>43804</v>
      </c>
      <c r="E13" s="78">
        <v>44170</v>
      </c>
      <c r="F13" s="78">
        <v>44535</v>
      </c>
      <c r="G13" s="78">
        <v>44900</v>
      </c>
      <c r="H13" s="78">
        <v>45265</v>
      </c>
      <c r="I13" s="78">
        <v>45631</v>
      </c>
      <c r="J13" s="78">
        <v>45996</v>
      </c>
      <c r="K13" s="78">
        <v>46361</v>
      </c>
      <c r="L13" s="78">
        <v>46726</v>
      </c>
      <c r="M13" s="78">
        <v>47092</v>
      </c>
      <c r="N13" s="78">
        <v>47457</v>
      </c>
      <c r="O13" s="78">
        <v>47822</v>
      </c>
      <c r="P13" s="78">
        <v>48187</v>
      </c>
      <c r="Q13" s="78">
        <v>48553</v>
      </c>
      <c r="R13" s="78">
        <v>48918</v>
      </c>
      <c r="S13" s="78">
        <v>49283</v>
      </c>
      <c r="T13" s="78">
        <v>49648</v>
      </c>
      <c r="U13" s="78">
        <v>50014</v>
      </c>
      <c r="V13" s="81" t="s">
        <v>152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</row>
    <row r="14" spans="1:513" ht="14.4" x14ac:dyDescent="0.3">
      <c r="A14" s="62" t="s">
        <v>169</v>
      </c>
      <c r="B14" s="79">
        <v>1</v>
      </c>
      <c r="C14" s="80">
        <v>1</v>
      </c>
      <c r="D14" s="80">
        <v>1</v>
      </c>
      <c r="E14" s="80">
        <v>1</v>
      </c>
      <c r="F14" s="80">
        <v>1</v>
      </c>
      <c r="G14" s="80">
        <v>1</v>
      </c>
      <c r="H14" s="80">
        <v>1</v>
      </c>
      <c r="I14" s="80">
        <v>1</v>
      </c>
      <c r="J14" s="80">
        <v>1</v>
      </c>
      <c r="K14" s="80">
        <v>1</v>
      </c>
      <c r="L14" s="80">
        <v>1</v>
      </c>
      <c r="M14" s="80">
        <v>1</v>
      </c>
      <c r="N14" s="80">
        <v>1</v>
      </c>
      <c r="O14" s="80">
        <v>1</v>
      </c>
      <c r="P14" s="80">
        <v>1</v>
      </c>
      <c r="Q14" s="80">
        <v>1</v>
      </c>
      <c r="R14" s="80">
        <v>1</v>
      </c>
      <c r="S14" s="80">
        <v>1</v>
      </c>
      <c r="T14" s="80">
        <v>1</v>
      </c>
      <c r="U14" s="80">
        <v>1</v>
      </c>
      <c r="V14" s="82">
        <v>1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</row>
    <row r="15" spans="1:513" ht="15" thickBot="1" x14ac:dyDescent="0.35">
      <c r="A15" s="34" t="s">
        <v>152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  <c r="G15" s="56">
        <v>1</v>
      </c>
      <c r="H15" s="56">
        <v>1</v>
      </c>
      <c r="I15" s="56">
        <v>1</v>
      </c>
      <c r="J15" s="56">
        <v>1</v>
      </c>
      <c r="K15" s="56">
        <v>1</v>
      </c>
      <c r="L15" s="56">
        <v>1</v>
      </c>
      <c r="M15" s="56">
        <v>1</v>
      </c>
      <c r="N15" s="56">
        <v>1</v>
      </c>
      <c r="O15" s="56">
        <v>1</v>
      </c>
      <c r="P15" s="56">
        <v>1</v>
      </c>
      <c r="Q15" s="56">
        <v>1</v>
      </c>
      <c r="R15" s="56">
        <v>1</v>
      </c>
      <c r="S15" s="56">
        <v>1</v>
      </c>
      <c r="T15" s="56">
        <v>1</v>
      </c>
      <c r="U15" s="56">
        <v>1</v>
      </c>
      <c r="V15" s="57">
        <v>1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</row>
    <row r="16" spans="1:513" ht="15" thickTop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</row>
    <row r="17" spans="1:513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</row>
    <row r="18" spans="1:513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</row>
    <row r="19" spans="1:513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</row>
    <row r="20" spans="1:513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</row>
    <row r="21" spans="1:513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</row>
    <row r="22" spans="1:513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</row>
    <row r="23" spans="1:513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</row>
    <row r="24" spans="1:513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</row>
    <row r="25" spans="1:513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</row>
    <row r="26" spans="1:513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</row>
    <row r="27" spans="1:513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</row>
    <row r="28" spans="1:513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</row>
    <row r="29" spans="1:513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513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513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513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13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13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13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13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13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13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13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13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</row>
    <row r="47" spans="1:513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</row>
    <row r="48" spans="1:513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</row>
    <row r="49" spans="1:513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</row>
    <row r="50" spans="1:513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</row>
    <row r="51" spans="1:513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</row>
    <row r="52" spans="1:513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</row>
    <row r="53" spans="1:513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</row>
    <row r="54" spans="1:513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</row>
    <row r="55" spans="1:513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</row>
    <row r="56" spans="1:513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</row>
    <row r="57" spans="1:513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</row>
    <row r="58" spans="1:513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</row>
    <row r="59" spans="1:513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</row>
    <row r="60" spans="1:513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</row>
    <row r="61" spans="1:513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</row>
    <row r="62" spans="1:513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</row>
    <row r="63" spans="1:513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</row>
    <row r="64" spans="1:513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</row>
    <row r="65" spans="1:513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</row>
    <row r="66" spans="1:513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</row>
    <row r="67" spans="1:513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</row>
    <row r="68" spans="1:513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</row>
    <row r="69" spans="1:513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</row>
    <row r="70" spans="1:513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</row>
    <row r="71" spans="1:513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</row>
    <row r="72" spans="1:513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</row>
    <row r="73" spans="1:513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</row>
    <row r="74" spans="1:513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</row>
    <row r="75" spans="1:513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</row>
    <row r="76" spans="1:513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</row>
    <row r="77" spans="1:513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</row>
    <row r="78" spans="1:513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</row>
    <row r="79" spans="1:513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</row>
    <row r="80" spans="1:513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</row>
    <row r="81" spans="1:513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</row>
    <row r="82" spans="1:513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</row>
    <row r="83" spans="1:513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</row>
    <row r="84" spans="1:513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</row>
    <row r="85" spans="1:513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</row>
    <row r="86" spans="1:513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</row>
    <row r="87" spans="1:513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</row>
    <row r="88" spans="1:513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</row>
    <row r="89" spans="1:513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</row>
    <row r="90" spans="1:513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</row>
    <row r="91" spans="1:513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</row>
    <row r="92" spans="1:513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</row>
    <row r="93" spans="1:513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</row>
    <row r="94" spans="1:513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</row>
    <row r="95" spans="1:513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</row>
    <row r="96" spans="1:513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</row>
    <row r="97" spans="1:513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</row>
    <row r="98" spans="1:513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</row>
    <row r="99" spans="1:513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</row>
    <row r="100" spans="1:513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</row>
    <row r="101" spans="1:513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</row>
    <row r="102" spans="1:513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</row>
    <row r="103" spans="1:513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</row>
    <row r="104" spans="1:513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</row>
    <row r="105" spans="1:513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</row>
    <row r="106" spans="1:513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</row>
    <row r="107" spans="1:513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</row>
    <row r="108" spans="1:513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</row>
    <row r="109" spans="1:513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</row>
    <row r="110" spans="1:513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</row>
    <row r="111" spans="1:513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</row>
    <row r="112" spans="1:513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</row>
    <row r="113" spans="1:513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</row>
    <row r="114" spans="1:513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</row>
    <row r="115" spans="1:513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</row>
    <row r="116" spans="1:513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</row>
    <row r="117" spans="1:513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</row>
    <row r="118" spans="1:513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</row>
    <row r="119" spans="1:513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</row>
    <row r="120" spans="1:513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</row>
    <row r="121" spans="1:513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</row>
    <row r="122" spans="1:513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</row>
    <row r="123" spans="1:513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</row>
    <row r="124" spans="1:513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</row>
    <row r="125" spans="1:513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</row>
    <row r="126" spans="1:513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</row>
    <row r="127" spans="1:513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</row>
    <row r="128" spans="1:513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</row>
    <row r="129" spans="1:513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</row>
    <row r="130" spans="1:513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</row>
    <row r="131" spans="1:513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</row>
    <row r="132" spans="1:513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</row>
    <row r="133" spans="1:513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</row>
    <row r="134" spans="1:513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</row>
    <row r="135" spans="1:513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</row>
    <row r="136" spans="1:513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</row>
    <row r="137" spans="1:513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</row>
    <row r="138" spans="1:513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</row>
    <row r="139" spans="1:513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</row>
    <row r="140" spans="1:513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</row>
    <row r="141" spans="1:513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</row>
    <row r="142" spans="1:513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</row>
    <row r="143" spans="1:513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</row>
    <row r="144" spans="1:513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</row>
    <row r="145" spans="1:513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</row>
    <row r="146" spans="1:513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</row>
    <row r="147" spans="1:513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</row>
    <row r="148" spans="1:513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</row>
    <row r="149" spans="1:513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</row>
    <row r="150" spans="1:513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</row>
    <row r="151" spans="1:513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</row>
    <row r="152" spans="1:513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</row>
    <row r="153" spans="1:513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</row>
    <row r="154" spans="1:513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</row>
    <row r="155" spans="1:513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</row>
    <row r="156" spans="1:513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</row>
    <row r="157" spans="1:513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</row>
    <row r="158" spans="1:513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</row>
    <row r="159" spans="1:513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</row>
    <row r="160" spans="1:513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</row>
    <row r="161" spans="1:513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</row>
    <row r="162" spans="1:513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</row>
    <row r="163" spans="1:513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</row>
    <row r="164" spans="1:513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</row>
    <row r="165" spans="1:513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</row>
    <row r="166" spans="1:513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</row>
    <row r="167" spans="1:513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</row>
    <row r="168" spans="1:513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</row>
    <row r="169" spans="1:513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</row>
    <row r="170" spans="1:513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</row>
    <row r="171" spans="1:513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</row>
    <row r="172" spans="1:513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</row>
    <row r="173" spans="1:513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</row>
    <row r="174" spans="1:513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</row>
    <row r="175" spans="1:513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</row>
    <row r="176" spans="1:513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</row>
    <row r="177" spans="1:513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</row>
    <row r="178" spans="1:513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</row>
    <row r="179" spans="1:513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</row>
    <row r="180" spans="1:513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</row>
    <row r="181" spans="1:513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</row>
    <row r="182" spans="1:513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</row>
    <row r="183" spans="1:513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</row>
    <row r="184" spans="1:513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</row>
    <row r="185" spans="1:513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</row>
    <row r="186" spans="1:513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</row>
    <row r="187" spans="1:513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</row>
    <row r="188" spans="1:513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</row>
    <row r="189" spans="1:513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</row>
    <row r="190" spans="1:513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</row>
    <row r="191" spans="1:513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</row>
    <row r="192" spans="1:513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</row>
    <row r="193" spans="1:513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</row>
    <row r="194" spans="1:513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</row>
    <row r="195" spans="1:513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</row>
    <row r="196" spans="1:513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</row>
    <row r="197" spans="1:513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</row>
    <row r="198" spans="1:513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</row>
    <row r="199" spans="1:513" ht="15" thickBot="1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</row>
    <row r="200" spans="1:513" ht="13.8" thickTop="1" x14ac:dyDescent="0.25"/>
  </sheetData>
  <sheetProtection pivotTables="0"/>
  <conditionalFormatting sqref="B4">
    <cfRule type="cellIs" dxfId="10" priority="1" stopIfTrue="1" operator="lessThan">
      <formula>0</formula>
    </cfRule>
    <cfRule type="cellIs" dxfId="9" priority="2" stopIfTrue="1" operator="between">
      <formula>0.01</formula>
      <formula>19.99999</formula>
    </cfRule>
    <cfRule type="cellIs" dxfId="8" priority="3" stopIfTrue="1" operator="greaterThanOrEqual">
      <formula>20</formula>
    </cfRule>
  </conditionalFormatting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rgb="FFC00000"/>
    <pageSetUpPr fitToPage="1"/>
  </sheetPr>
  <dimension ref="A1:P524"/>
  <sheetViews>
    <sheetView showGridLines="0" zoomScale="85" workbookViewId="0">
      <pane ySplit="13" topLeftCell="A14" activePane="bottomLeft" state="frozen"/>
      <selection activeCell="A15" sqref="A15"/>
      <selection pane="bottomLeft" activeCell="A14" sqref="A14"/>
    </sheetView>
  </sheetViews>
  <sheetFormatPr defaultColWidth="11.44140625" defaultRowHeight="13.2" x14ac:dyDescent="0.25"/>
  <cols>
    <col min="1" max="1" width="12.88671875" style="26" customWidth="1"/>
    <col min="2" max="2" width="10.44140625" style="26" customWidth="1"/>
    <col min="3" max="3" width="7" style="26" customWidth="1"/>
    <col min="4" max="4" width="15.6640625" style="26" customWidth="1"/>
    <col min="5" max="5" width="11.77734375" style="26" customWidth="1"/>
    <col min="6" max="6" width="10.21875" style="26" customWidth="1"/>
    <col min="7" max="10" width="11.44140625" style="26"/>
    <col min="11" max="11" width="4" style="26" customWidth="1"/>
    <col min="12" max="14" width="11.44140625" style="26"/>
    <col min="15" max="15" width="3.77734375" style="26" customWidth="1"/>
    <col min="16" max="16" width="12.21875" style="26" bestFit="1" customWidth="1"/>
    <col min="17" max="16384" width="11.44140625" style="26"/>
  </cols>
  <sheetData>
    <row r="1" spans="1:16" ht="30" customHeight="1" x14ac:dyDescent="0.4">
      <c r="A1" s="27"/>
    </row>
    <row r="2" spans="1:16" x14ac:dyDescent="0.25">
      <c r="A2" s="28">
        <f>'Rapport info'!Updated</f>
        <v>0</v>
      </c>
      <c r="N2" s="29" t="s">
        <v>235</v>
      </c>
      <c r="O2" s="30">
        <v>7</v>
      </c>
      <c r="P2" s="26" t="s">
        <v>218</v>
      </c>
    </row>
    <row r="3" spans="1:16" x14ac:dyDescent="0.25">
      <c r="A3" s="25" t="s">
        <v>219</v>
      </c>
    </row>
    <row r="6" spans="1:16" ht="14.4" x14ac:dyDescent="0.3">
      <c r="A6"/>
      <c r="B6"/>
    </row>
    <row r="7" spans="1:16" ht="14.4" x14ac:dyDescent="0.3">
      <c r="A7" s="63" t="s">
        <v>207</v>
      </c>
      <c r="B7" s="64" t="s">
        <v>151</v>
      </c>
    </row>
    <row r="8" spans="1:16" ht="14.4" x14ac:dyDescent="0.3">
      <c r="A8" s="63" t="s">
        <v>213</v>
      </c>
      <c r="B8" s="64" t="s">
        <v>151</v>
      </c>
    </row>
    <row r="9" spans="1:16" ht="14.4" x14ac:dyDescent="0.3">
      <c r="A9" s="63" t="s">
        <v>161</v>
      </c>
      <c r="B9" s="64" t="s">
        <v>151</v>
      </c>
    </row>
    <row r="10" spans="1:16" ht="14.4" x14ac:dyDescent="0.3">
      <c r="A10" s="63" t="s">
        <v>117</v>
      </c>
      <c r="B10" s="64" t="s">
        <v>151</v>
      </c>
    </row>
    <row r="11" spans="1:16" ht="14.4" x14ac:dyDescent="0.3">
      <c r="A11" s="63" t="s">
        <v>199</v>
      </c>
      <c r="B11" s="64" t="s">
        <v>151</v>
      </c>
    </row>
    <row r="13" spans="1:16" ht="14.4" x14ac:dyDescent="0.3">
      <c r="A13" s="32" t="s">
        <v>244</v>
      </c>
      <c r="B13" s="67" t="s">
        <v>233</v>
      </c>
      <c r="C13" s="68" t="s">
        <v>223</v>
      </c>
      <c r="D13" s="68" t="s">
        <v>230</v>
      </c>
      <c r="E13" s="69" t="s">
        <v>234</v>
      </c>
      <c r="F13"/>
      <c r="G13"/>
    </row>
    <row r="14" spans="1:16" ht="15" thickBot="1" x14ac:dyDescent="0.35">
      <c r="A14" s="65">
        <v>41613</v>
      </c>
      <c r="B14" s="70">
        <v>2290</v>
      </c>
      <c r="C14" s="71">
        <v>0</v>
      </c>
      <c r="D14" s="71">
        <v>0</v>
      </c>
      <c r="E14" s="72">
        <v>47.8</v>
      </c>
      <c r="F14"/>
      <c r="G14"/>
    </row>
    <row r="15" spans="1:16" ht="15" thickTop="1" x14ac:dyDescent="0.3">
      <c r="A15" s="42">
        <v>41978</v>
      </c>
      <c r="B15" s="73">
        <v>2256</v>
      </c>
      <c r="C15" s="47">
        <v>20</v>
      </c>
      <c r="D15" s="47">
        <v>0</v>
      </c>
      <c r="E15" s="74">
        <v>47.8</v>
      </c>
      <c r="F15"/>
      <c r="G15"/>
    </row>
    <row r="16" spans="1:16" ht="14.4" x14ac:dyDescent="0.3">
      <c r="A16" s="42">
        <v>42343</v>
      </c>
      <c r="B16" s="73">
        <v>2222</v>
      </c>
      <c r="C16" s="47">
        <v>0</v>
      </c>
      <c r="D16" s="47">
        <v>0</v>
      </c>
      <c r="E16" s="74">
        <v>46.8</v>
      </c>
      <c r="F16"/>
      <c r="G16"/>
    </row>
    <row r="17" spans="1:7" ht="14.4" x14ac:dyDescent="0.3">
      <c r="A17" s="42">
        <v>42709</v>
      </c>
      <c r="B17" s="73">
        <v>2186</v>
      </c>
      <c r="C17" s="47">
        <v>0</v>
      </c>
      <c r="D17" s="47">
        <v>0</v>
      </c>
      <c r="E17" s="74">
        <v>45.8</v>
      </c>
      <c r="F17"/>
      <c r="G17"/>
    </row>
    <row r="18" spans="1:7" ht="14.4" x14ac:dyDescent="0.3">
      <c r="A18" s="42">
        <v>43074</v>
      </c>
      <c r="B18" s="73">
        <v>2150</v>
      </c>
      <c r="C18" s="47">
        <v>0</v>
      </c>
      <c r="D18" s="47">
        <v>0</v>
      </c>
      <c r="E18" s="74">
        <v>44.8</v>
      </c>
      <c r="F18"/>
      <c r="G18"/>
    </row>
    <row r="19" spans="1:7" ht="14.4" x14ac:dyDescent="0.3">
      <c r="A19" s="42">
        <v>43439</v>
      </c>
      <c r="B19" s="73">
        <v>2114</v>
      </c>
      <c r="C19" s="47">
        <v>0</v>
      </c>
      <c r="D19" s="47">
        <v>0</v>
      </c>
      <c r="E19" s="74">
        <v>43.8</v>
      </c>
      <c r="F19"/>
      <c r="G19"/>
    </row>
    <row r="20" spans="1:7" ht="14.4" x14ac:dyDescent="0.3">
      <c r="A20" s="42">
        <v>43804</v>
      </c>
      <c r="B20" s="73">
        <v>2078</v>
      </c>
      <c r="C20" s="47">
        <v>0</v>
      </c>
      <c r="D20" s="47">
        <v>0</v>
      </c>
      <c r="E20" s="74">
        <v>42.8</v>
      </c>
      <c r="F20"/>
      <c r="G20"/>
    </row>
    <row r="21" spans="1:7" ht="14.4" x14ac:dyDescent="0.3">
      <c r="A21" s="42">
        <v>44170</v>
      </c>
      <c r="B21" s="73">
        <v>2042</v>
      </c>
      <c r="C21" s="47">
        <v>0</v>
      </c>
      <c r="D21" s="47">
        <v>0</v>
      </c>
      <c r="E21" s="74">
        <v>41.8</v>
      </c>
      <c r="F21"/>
      <c r="G21"/>
    </row>
    <row r="22" spans="1:7" ht="14.4" x14ac:dyDescent="0.3">
      <c r="A22" s="42">
        <v>44535</v>
      </c>
      <c r="B22" s="73">
        <v>2008</v>
      </c>
      <c r="C22" s="47">
        <v>0</v>
      </c>
      <c r="D22" s="47">
        <v>0</v>
      </c>
      <c r="E22" s="74">
        <v>40.799999999999997</v>
      </c>
      <c r="F22"/>
      <c r="G22"/>
    </row>
    <row r="23" spans="1:7" ht="14.4" x14ac:dyDescent="0.3">
      <c r="A23" s="42">
        <v>44900</v>
      </c>
      <c r="B23" s="73">
        <v>1974</v>
      </c>
      <c r="C23" s="47">
        <v>0</v>
      </c>
      <c r="D23" s="47">
        <v>0</v>
      </c>
      <c r="E23" s="74">
        <v>39.799999999999997</v>
      </c>
      <c r="F23"/>
      <c r="G23"/>
    </row>
    <row r="24" spans="1:7" ht="14.4" x14ac:dyDescent="0.3">
      <c r="A24" s="42">
        <v>45265</v>
      </c>
      <c r="B24" s="73">
        <v>1940</v>
      </c>
      <c r="C24" s="47">
        <v>0</v>
      </c>
      <c r="D24" s="47">
        <v>0</v>
      </c>
      <c r="E24" s="74">
        <v>38.799999999999997</v>
      </c>
      <c r="F24"/>
      <c r="G24"/>
    </row>
    <row r="25" spans="1:7" ht="14.4" x14ac:dyDescent="0.3">
      <c r="A25" s="42">
        <v>45631</v>
      </c>
      <c r="B25" s="73">
        <v>1906</v>
      </c>
      <c r="C25" s="47">
        <v>0</v>
      </c>
      <c r="D25" s="47">
        <v>0</v>
      </c>
      <c r="E25" s="74">
        <v>37.799999999999997</v>
      </c>
      <c r="F25"/>
      <c r="G25"/>
    </row>
    <row r="26" spans="1:7" ht="14.4" x14ac:dyDescent="0.3">
      <c r="A26" s="42">
        <v>45996</v>
      </c>
      <c r="B26" s="73">
        <v>1872</v>
      </c>
      <c r="C26" s="47">
        <v>0</v>
      </c>
      <c r="D26" s="47">
        <v>0</v>
      </c>
      <c r="E26" s="74">
        <v>36.799999999999997</v>
      </c>
      <c r="F26"/>
      <c r="G26"/>
    </row>
    <row r="27" spans="1:7" ht="14.4" x14ac:dyDescent="0.3">
      <c r="A27" s="42">
        <v>46361</v>
      </c>
      <c r="B27" s="73">
        <v>1822</v>
      </c>
      <c r="C27" s="47">
        <v>0</v>
      </c>
      <c r="D27" s="47">
        <v>0</v>
      </c>
      <c r="E27" s="74">
        <v>35.799999999999997</v>
      </c>
      <c r="F27"/>
      <c r="G27"/>
    </row>
    <row r="28" spans="1:7" ht="14.4" x14ac:dyDescent="0.3">
      <c r="A28" s="42">
        <v>46726</v>
      </c>
      <c r="B28" s="73">
        <v>1772</v>
      </c>
      <c r="C28" s="47">
        <v>0</v>
      </c>
      <c r="D28" s="47">
        <v>0</v>
      </c>
      <c r="E28" s="74">
        <v>34.799999999999997</v>
      </c>
      <c r="F28"/>
      <c r="G28"/>
    </row>
    <row r="29" spans="1:7" ht="14.4" x14ac:dyDescent="0.3">
      <c r="A29" s="42">
        <v>47092</v>
      </c>
      <c r="B29" s="73">
        <v>1732</v>
      </c>
      <c r="C29" s="47">
        <v>0</v>
      </c>
      <c r="D29" s="47">
        <v>0</v>
      </c>
      <c r="E29" s="74">
        <v>33.799999999999997</v>
      </c>
      <c r="F29"/>
      <c r="G29"/>
    </row>
    <row r="30" spans="1:7" ht="14.4" x14ac:dyDescent="0.3">
      <c r="A30" s="42">
        <v>47457</v>
      </c>
      <c r="B30" s="73">
        <v>1692</v>
      </c>
      <c r="C30" s="47">
        <v>0</v>
      </c>
      <c r="D30" s="47">
        <v>0</v>
      </c>
      <c r="E30" s="74">
        <v>32.799999999999997</v>
      </c>
      <c r="F30"/>
      <c r="G30"/>
    </row>
    <row r="31" spans="1:7" ht="14.4" x14ac:dyDescent="0.3">
      <c r="A31" s="42">
        <v>47822</v>
      </c>
      <c r="B31" s="73">
        <v>1652</v>
      </c>
      <c r="C31" s="47">
        <v>0</v>
      </c>
      <c r="D31" s="47">
        <v>0</v>
      </c>
      <c r="E31" s="74">
        <v>31.799999999999997</v>
      </c>
      <c r="F31"/>
      <c r="G31"/>
    </row>
    <row r="32" spans="1:7" ht="14.4" x14ac:dyDescent="0.3">
      <c r="A32" s="42">
        <v>48187</v>
      </c>
      <c r="B32" s="73">
        <v>1606</v>
      </c>
      <c r="C32" s="47">
        <v>0</v>
      </c>
      <c r="D32" s="47">
        <v>0</v>
      </c>
      <c r="E32" s="74">
        <v>30.8</v>
      </c>
      <c r="F32"/>
      <c r="G32"/>
    </row>
    <row r="33" spans="1:7" ht="14.4" x14ac:dyDescent="0.3">
      <c r="A33" s="42">
        <v>48553</v>
      </c>
      <c r="B33" s="73">
        <v>1560</v>
      </c>
      <c r="C33" s="47">
        <v>0</v>
      </c>
      <c r="D33" s="47">
        <v>0</v>
      </c>
      <c r="E33" s="74">
        <v>29.8</v>
      </c>
      <c r="F33"/>
      <c r="G33"/>
    </row>
    <row r="34" spans="1:7" ht="14.4" x14ac:dyDescent="0.3">
      <c r="A34" s="42">
        <v>48918</v>
      </c>
      <c r="B34" s="73">
        <v>1514</v>
      </c>
      <c r="C34" s="47">
        <v>0</v>
      </c>
      <c r="D34" s="47">
        <v>0</v>
      </c>
      <c r="E34" s="74">
        <v>28.8</v>
      </c>
      <c r="F34"/>
      <c r="G34"/>
    </row>
    <row r="35" spans="1:7" ht="14.4" x14ac:dyDescent="0.3">
      <c r="A35" s="42">
        <v>49283</v>
      </c>
      <c r="B35" s="73">
        <v>1468</v>
      </c>
      <c r="C35" s="47">
        <v>0</v>
      </c>
      <c r="D35" s="47">
        <v>0</v>
      </c>
      <c r="E35" s="74">
        <v>27.799999999999997</v>
      </c>
      <c r="F35"/>
      <c r="G35"/>
    </row>
    <row r="36" spans="1:7" ht="14.4" x14ac:dyDescent="0.3">
      <c r="A36" s="42">
        <v>49648</v>
      </c>
      <c r="B36" s="73">
        <v>1422</v>
      </c>
      <c r="C36" s="47">
        <v>0</v>
      </c>
      <c r="D36" s="47">
        <v>0</v>
      </c>
      <c r="E36" s="74">
        <v>26.8</v>
      </c>
      <c r="F36"/>
      <c r="G36"/>
    </row>
    <row r="37" spans="1:7" ht="14.4" x14ac:dyDescent="0.3">
      <c r="A37" s="66">
        <v>50014</v>
      </c>
      <c r="B37" s="83">
        <v>1376</v>
      </c>
      <c r="C37" s="84">
        <v>0</v>
      </c>
      <c r="D37" s="84">
        <v>0</v>
      </c>
      <c r="E37" s="85">
        <v>25.8</v>
      </c>
    </row>
    <row r="38" spans="1:7" ht="14.4" x14ac:dyDescent="0.3">
      <c r="A38"/>
      <c r="B38"/>
      <c r="C38"/>
      <c r="D38"/>
      <c r="E38"/>
    </row>
    <row r="39" spans="1:7" ht="14.4" x14ac:dyDescent="0.3">
      <c r="A39"/>
      <c r="B39"/>
      <c r="C39"/>
      <c r="D39"/>
      <c r="E39"/>
    </row>
    <row r="40" spans="1:7" ht="14.4" x14ac:dyDescent="0.3">
      <c r="A40"/>
      <c r="B40"/>
      <c r="C40"/>
      <c r="D40"/>
      <c r="E40"/>
    </row>
    <row r="41" spans="1:7" ht="14.4" x14ac:dyDescent="0.3">
      <c r="A41"/>
      <c r="B41"/>
      <c r="C41"/>
      <c r="D41"/>
      <c r="E41"/>
    </row>
    <row r="42" spans="1:7" ht="14.4" x14ac:dyDescent="0.3">
      <c r="A42"/>
      <c r="B42"/>
      <c r="C42"/>
      <c r="D42"/>
      <c r="E42"/>
    </row>
    <row r="43" spans="1:7" ht="14.4" x14ac:dyDescent="0.3">
      <c r="A43"/>
      <c r="B43"/>
      <c r="C43"/>
      <c r="D43"/>
      <c r="E43"/>
    </row>
    <row r="44" spans="1:7" ht="14.4" x14ac:dyDescent="0.3">
      <c r="A44"/>
      <c r="B44"/>
      <c r="C44"/>
      <c r="D44"/>
      <c r="E44"/>
    </row>
    <row r="45" spans="1:7" ht="14.4" x14ac:dyDescent="0.3">
      <c r="A45"/>
      <c r="B45"/>
      <c r="C45"/>
      <c r="D45"/>
      <c r="E45"/>
    </row>
    <row r="46" spans="1:7" ht="14.4" x14ac:dyDescent="0.3">
      <c r="A46"/>
      <c r="B46"/>
      <c r="C46"/>
      <c r="D46"/>
      <c r="E46"/>
    </row>
    <row r="47" spans="1:7" ht="14.4" x14ac:dyDescent="0.3">
      <c r="A47"/>
      <c r="B47"/>
      <c r="C47"/>
      <c r="D47"/>
      <c r="E47"/>
    </row>
    <row r="48" spans="1:7" ht="14.4" x14ac:dyDescent="0.3">
      <c r="A48"/>
      <c r="B48"/>
      <c r="C48"/>
      <c r="D48"/>
      <c r="E48"/>
    </row>
    <row r="49" spans="1:5" ht="14.4" x14ac:dyDescent="0.3">
      <c r="A49"/>
      <c r="B49"/>
      <c r="C49"/>
      <c r="D49"/>
      <c r="E49"/>
    </row>
    <row r="50" spans="1:5" ht="14.4" x14ac:dyDescent="0.3">
      <c r="A50"/>
      <c r="B50"/>
      <c r="C50"/>
      <c r="D50"/>
      <c r="E50"/>
    </row>
    <row r="51" spans="1:5" ht="14.4" x14ac:dyDescent="0.3">
      <c r="A51"/>
      <c r="B51"/>
      <c r="C51"/>
      <c r="D51"/>
      <c r="E51"/>
    </row>
    <row r="52" spans="1:5" ht="14.4" x14ac:dyDescent="0.3">
      <c r="A52"/>
      <c r="B52"/>
      <c r="C52"/>
      <c r="D52"/>
      <c r="E52"/>
    </row>
    <row r="53" spans="1:5" ht="14.4" x14ac:dyDescent="0.3">
      <c r="A53"/>
      <c r="B53"/>
      <c r="C53"/>
      <c r="D53"/>
      <c r="E53"/>
    </row>
    <row r="54" spans="1:5" ht="14.4" x14ac:dyDescent="0.3">
      <c r="A54"/>
      <c r="B54"/>
      <c r="C54"/>
      <c r="D54"/>
      <c r="E54"/>
    </row>
    <row r="55" spans="1:5" ht="14.4" x14ac:dyDescent="0.3">
      <c r="A55"/>
      <c r="B55"/>
      <c r="C55"/>
      <c r="D55"/>
      <c r="E55"/>
    </row>
    <row r="56" spans="1:5" ht="14.4" x14ac:dyDescent="0.3">
      <c r="A56"/>
      <c r="B56"/>
      <c r="C56"/>
      <c r="D56"/>
      <c r="E56"/>
    </row>
    <row r="57" spans="1:5" ht="14.4" x14ac:dyDescent="0.3">
      <c r="A57"/>
      <c r="B57"/>
      <c r="C57"/>
      <c r="D57"/>
      <c r="E57"/>
    </row>
    <row r="58" spans="1:5" ht="14.4" x14ac:dyDescent="0.3">
      <c r="A58"/>
      <c r="B58"/>
      <c r="C58"/>
      <c r="D58"/>
      <c r="E58"/>
    </row>
    <row r="59" spans="1:5" ht="14.4" x14ac:dyDescent="0.3">
      <c r="A59"/>
      <c r="B59"/>
      <c r="C59"/>
      <c r="D59"/>
      <c r="E59"/>
    </row>
    <row r="60" spans="1:5" ht="14.4" x14ac:dyDescent="0.3">
      <c r="A60"/>
      <c r="B60"/>
      <c r="C60"/>
      <c r="D60"/>
      <c r="E60"/>
    </row>
    <row r="61" spans="1:5" ht="14.4" x14ac:dyDescent="0.3">
      <c r="A61"/>
      <c r="B61"/>
      <c r="C61"/>
      <c r="D61"/>
      <c r="E61"/>
    </row>
    <row r="62" spans="1:5" ht="14.4" x14ac:dyDescent="0.3">
      <c r="A62"/>
      <c r="B62"/>
      <c r="C62"/>
      <c r="D62"/>
      <c r="E62"/>
    </row>
    <row r="63" spans="1:5" ht="14.4" x14ac:dyDescent="0.3">
      <c r="A63"/>
      <c r="B63"/>
      <c r="C63"/>
      <c r="D63"/>
      <c r="E63"/>
    </row>
    <row r="64" spans="1:5" ht="14.4" x14ac:dyDescent="0.3">
      <c r="A64"/>
      <c r="B64"/>
      <c r="C64"/>
      <c r="D64"/>
      <c r="E64"/>
    </row>
    <row r="65" spans="1:5" ht="14.4" x14ac:dyDescent="0.3">
      <c r="A65"/>
      <c r="B65"/>
      <c r="C65"/>
      <c r="D65"/>
      <c r="E65"/>
    </row>
    <row r="66" spans="1:5" ht="14.4" x14ac:dyDescent="0.3">
      <c r="A66"/>
      <c r="B66"/>
      <c r="C66"/>
      <c r="D66"/>
      <c r="E66"/>
    </row>
    <row r="67" spans="1:5" ht="14.4" x14ac:dyDescent="0.3">
      <c r="A67"/>
      <c r="B67"/>
      <c r="C67"/>
      <c r="D67"/>
      <c r="E67"/>
    </row>
    <row r="68" spans="1:5" ht="14.4" x14ac:dyDescent="0.3">
      <c r="A68"/>
      <c r="B68"/>
      <c r="C68"/>
      <c r="D68"/>
      <c r="E68"/>
    </row>
    <row r="69" spans="1:5" ht="14.4" x14ac:dyDescent="0.3">
      <c r="A69"/>
      <c r="B69"/>
      <c r="C69"/>
      <c r="D69"/>
      <c r="E69"/>
    </row>
    <row r="70" spans="1:5" ht="14.4" x14ac:dyDescent="0.3">
      <c r="A70"/>
      <c r="B70"/>
      <c r="C70"/>
      <c r="D70"/>
      <c r="E70"/>
    </row>
    <row r="71" spans="1:5" ht="14.4" x14ac:dyDescent="0.3">
      <c r="A71"/>
      <c r="B71"/>
      <c r="C71"/>
      <c r="D71"/>
      <c r="E71"/>
    </row>
    <row r="72" spans="1:5" ht="14.4" x14ac:dyDescent="0.3">
      <c r="A72"/>
      <c r="B72"/>
      <c r="C72"/>
      <c r="D72"/>
      <c r="E72"/>
    </row>
    <row r="73" spans="1:5" ht="14.4" x14ac:dyDescent="0.3">
      <c r="A73"/>
      <c r="B73"/>
      <c r="C73"/>
      <c r="D73"/>
      <c r="E73"/>
    </row>
    <row r="74" spans="1:5" ht="14.4" x14ac:dyDescent="0.3">
      <c r="A74"/>
      <c r="B74"/>
      <c r="C74"/>
      <c r="D74"/>
      <c r="E74"/>
    </row>
    <row r="75" spans="1:5" ht="14.4" x14ac:dyDescent="0.3">
      <c r="A75"/>
      <c r="B75"/>
      <c r="C75"/>
      <c r="D75"/>
      <c r="E75"/>
    </row>
    <row r="76" spans="1:5" ht="14.4" x14ac:dyDescent="0.3">
      <c r="A76"/>
      <c r="B76"/>
      <c r="C76"/>
      <c r="D76"/>
      <c r="E76"/>
    </row>
    <row r="77" spans="1:5" ht="14.4" x14ac:dyDescent="0.3">
      <c r="A77"/>
      <c r="B77"/>
      <c r="C77"/>
      <c r="D77"/>
      <c r="E77"/>
    </row>
    <row r="78" spans="1:5" ht="14.4" x14ac:dyDescent="0.3">
      <c r="A78"/>
      <c r="B78"/>
      <c r="C78"/>
      <c r="D78"/>
      <c r="E78"/>
    </row>
    <row r="79" spans="1:5" ht="14.4" x14ac:dyDescent="0.3">
      <c r="A79"/>
      <c r="B79"/>
      <c r="C79"/>
      <c r="D79"/>
      <c r="E79"/>
    </row>
    <row r="80" spans="1:5" ht="14.4" x14ac:dyDescent="0.3">
      <c r="A80"/>
      <c r="B80"/>
      <c r="C80"/>
      <c r="D80"/>
      <c r="E80"/>
    </row>
    <row r="81" spans="1:5" ht="14.4" x14ac:dyDescent="0.3">
      <c r="A81"/>
      <c r="B81"/>
      <c r="C81"/>
      <c r="D81"/>
      <c r="E81"/>
    </row>
    <row r="82" spans="1:5" ht="14.4" x14ac:dyDescent="0.3">
      <c r="A82"/>
      <c r="B82"/>
      <c r="C82"/>
      <c r="D82"/>
      <c r="E82"/>
    </row>
    <row r="83" spans="1:5" ht="14.4" x14ac:dyDescent="0.3">
      <c r="A83"/>
      <c r="B83"/>
      <c r="C83"/>
      <c r="D83"/>
      <c r="E83"/>
    </row>
    <row r="84" spans="1:5" ht="14.4" x14ac:dyDescent="0.3">
      <c r="A84"/>
      <c r="B84"/>
      <c r="C84"/>
      <c r="D84"/>
      <c r="E84"/>
    </row>
    <row r="85" spans="1:5" ht="14.4" x14ac:dyDescent="0.3">
      <c r="A85"/>
      <c r="B85"/>
      <c r="C85"/>
      <c r="D85"/>
      <c r="E85"/>
    </row>
    <row r="86" spans="1:5" ht="14.4" x14ac:dyDescent="0.3">
      <c r="A86"/>
      <c r="B86"/>
      <c r="C86"/>
      <c r="D86"/>
      <c r="E86"/>
    </row>
    <row r="87" spans="1:5" ht="14.4" x14ac:dyDescent="0.3">
      <c r="A87"/>
      <c r="B87"/>
      <c r="C87"/>
      <c r="D87"/>
      <c r="E87"/>
    </row>
    <row r="88" spans="1:5" ht="14.4" x14ac:dyDescent="0.3">
      <c r="A88"/>
      <c r="B88"/>
      <c r="C88"/>
      <c r="D88"/>
      <c r="E88"/>
    </row>
    <row r="89" spans="1:5" ht="14.4" x14ac:dyDescent="0.3">
      <c r="A89"/>
      <c r="B89"/>
      <c r="C89"/>
      <c r="D89"/>
      <c r="E89"/>
    </row>
    <row r="90" spans="1:5" ht="14.4" x14ac:dyDescent="0.3">
      <c r="A90"/>
      <c r="B90"/>
      <c r="C90"/>
      <c r="D90"/>
      <c r="E90"/>
    </row>
    <row r="91" spans="1:5" ht="14.4" x14ac:dyDescent="0.3">
      <c r="A91"/>
      <c r="B91"/>
      <c r="C91"/>
      <c r="D91"/>
      <c r="E91"/>
    </row>
    <row r="92" spans="1:5" ht="14.4" x14ac:dyDescent="0.3">
      <c r="A92"/>
      <c r="B92"/>
      <c r="C92"/>
      <c r="D92"/>
      <c r="E92"/>
    </row>
    <row r="93" spans="1:5" ht="14.4" x14ac:dyDescent="0.3">
      <c r="A93"/>
      <c r="B93"/>
      <c r="C93"/>
      <c r="D93"/>
      <c r="E93"/>
    </row>
    <row r="94" spans="1:5" ht="14.4" x14ac:dyDescent="0.3">
      <c r="A94"/>
      <c r="B94"/>
      <c r="C94"/>
      <c r="D94"/>
      <c r="E94"/>
    </row>
    <row r="95" spans="1:5" ht="14.4" x14ac:dyDescent="0.3">
      <c r="A95"/>
      <c r="B95"/>
      <c r="C95"/>
      <c r="D95"/>
      <c r="E95"/>
    </row>
    <row r="96" spans="1:5" ht="14.4" x14ac:dyDescent="0.3">
      <c r="A96"/>
      <c r="B96"/>
      <c r="C96"/>
      <c r="D96"/>
      <c r="E96"/>
    </row>
    <row r="97" spans="1:5" ht="14.4" x14ac:dyDescent="0.3">
      <c r="A97"/>
      <c r="B97"/>
      <c r="C97"/>
      <c r="D97"/>
      <c r="E97"/>
    </row>
    <row r="98" spans="1:5" ht="14.4" x14ac:dyDescent="0.3">
      <c r="A98"/>
      <c r="B98"/>
      <c r="C98"/>
      <c r="D98"/>
      <c r="E98"/>
    </row>
    <row r="99" spans="1:5" ht="14.4" x14ac:dyDescent="0.3">
      <c r="A99"/>
      <c r="B99"/>
      <c r="C99"/>
      <c r="D99"/>
      <c r="E99"/>
    </row>
    <row r="100" spans="1:5" ht="14.4" x14ac:dyDescent="0.3">
      <c r="A100"/>
      <c r="B100"/>
      <c r="C100"/>
      <c r="D100"/>
      <c r="E100"/>
    </row>
    <row r="101" spans="1:5" ht="14.4" x14ac:dyDescent="0.3">
      <c r="A101"/>
      <c r="B101"/>
      <c r="C101"/>
      <c r="D101"/>
      <c r="E101"/>
    </row>
    <row r="102" spans="1:5" ht="14.4" x14ac:dyDescent="0.3">
      <c r="A102"/>
      <c r="B102"/>
      <c r="C102"/>
      <c r="D102"/>
      <c r="E102"/>
    </row>
    <row r="103" spans="1:5" ht="14.4" x14ac:dyDescent="0.3">
      <c r="A103"/>
      <c r="B103"/>
      <c r="C103"/>
      <c r="D103"/>
      <c r="E103"/>
    </row>
    <row r="104" spans="1:5" ht="14.4" x14ac:dyDescent="0.3">
      <c r="A104"/>
      <c r="B104"/>
      <c r="C104"/>
      <c r="D104"/>
      <c r="E104"/>
    </row>
    <row r="105" spans="1:5" ht="14.4" x14ac:dyDescent="0.3">
      <c r="A105"/>
      <c r="B105"/>
      <c r="C105"/>
      <c r="D105"/>
      <c r="E105"/>
    </row>
    <row r="106" spans="1:5" ht="14.4" x14ac:dyDescent="0.3">
      <c r="A106"/>
      <c r="B106"/>
      <c r="C106"/>
      <c r="D106"/>
      <c r="E106"/>
    </row>
    <row r="107" spans="1:5" ht="14.4" x14ac:dyDescent="0.3">
      <c r="A107"/>
      <c r="B107"/>
      <c r="C107"/>
      <c r="D107"/>
      <c r="E107"/>
    </row>
    <row r="108" spans="1:5" ht="14.4" x14ac:dyDescent="0.3">
      <c r="A108"/>
      <c r="B108"/>
      <c r="C108"/>
      <c r="D108"/>
      <c r="E108"/>
    </row>
    <row r="109" spans="1:5" ht="14.4" x14ac:dyDescent="0.3">
      <c r="A109"/>
      <c r="B109"/>
      <c r="C109"/>
      <c r="D109"/>
      <c r="E109"/>
    </row>
    <row r="110" spans="1:5" ht="14.4" x14ac:dyDescent="0.3">
      <c r="A110"/>
      <c r="B110"/>
      <c r="C110"/>
      <c r="D110"/>
      <c r="E110"/>
    </row>
    <row r="111" spans="1:5" ht="14.4" x14ac:dyDescent="0.3">
      <c r="A111"/>
      <c r="B111"/>
      <c r="C111"/>
      <c r="D111"/>
      <c r="E111"/>
    </row>
    <row r="112" spans="1:5" ht="14.4" x14ac:dyDescent="0.3">
      <c r="A112"/>
      <c r="B112"/>
      <c r="C112"/>
      <c r="D112"/>
      <c r="E112"/>
    </row>
    <row r="113" spans="1:5" ht="14.4" x14ac:dyDescent="0.3">
      <c r="A113"/>
      <c r="B113"/>
      <c r="C113"/>
      <c r="D113"/>
      <c r="E113"/>
    </row>
    <row r="114" spans="1:5" ht="14.4" x14ac:dyDescent="0.3">
      <c r="A114"/>
      <c r="B114"/>
      <c r="C114"/>
      <c r="D114"/>
      <c r="E114"/>
    </row>
    <row r="115" spans="1:5" ht="14.4" x14ac:dyDescent="0.3">
      <c r="A115"/>
      <c r="B115"/>
      <c r="C115"/>
      <c r="D115"/>
      <c r="E115"/>
    </row>
    <row r="116" spans="1:5" ht="14.4" x14ac:dyDescent="0.3">
      <c r="A116"/>
      <c r="B116"/>
      <c r="C116"/>
      <c r="D116"/>
      <c r="E116"/>
    </row>
    <row r="117" spans="1:5" ht="14.4" x14ac:dyDescent="0.3">
      <c r="A117"/>
      <c r="B117"/>
      <c r="C117"/>
      <c r="D117"/>
      <c r="E117"/>
    </row>
    <row r="118" spans="1:5" ht="14.4" x14ac:dyDescent="0.3">
      <c r="A118"/>
      <c r="B118"/>
      <c r="C118"/>
      <c r="D118"/>
      <c r="E118"/>
    </row>
    <row r="119" spans="1:5" ht="14.4" x14ac:dyDescent="0.3">
      <c r="A119"/>
      <c r="B119"/>
      <c r="C119"/>
      <c r="D119"/>
      <c r="E119"/>
    </row>
    <row r="120" spans="1:5" ht="14.4" x14ac:dyDescent="0.3">
      <c r="A120"/>
      <c r="B120"/>
      <c r="C120"/>
      <c r="D120"/>
      <c r="E120"/>
    </row>
    <row r="121" spans="1:5" ht="14.4" x14ac:dyDescent="0.3">
      <c r="A121"/>
      <c r="B121"/>
      <c r="C121"/>
      <c r="D121"/>
      <c r="E121"/>
    </row>
    <row r="122" spans="1:5" ht="14.4" x14ac:dyDescent="0.3">
      <c r="A122"/>
      <c r="B122"/>
      <c r="C122"/>
      <c r="D122"/>
      <c r="E122"/>
    </row>
    <row r="123" spans="1:5" ht="14.4" x14ac:dyDescent="0.3">
      <c r="A123"/>
      <c r="B123"/>
      <c r="C123"/>
      <c r="D123"/>
      <c r="E123"/>
    </row>
    <row r="124" spans="1:5" ht="14.4" x14ac:dyDescent="0.3">
      <c r="A124"/>
      <c r="B124"/>
      <c r="C124"/>
      <c r="D124"/>
      <c r="E124"/>
    </row>
    <row r="125" spans="1:5" ht="14.4" x14ac:dyDescent="0.3">
      <c r="A125"/>
      <c r="B125"/>
      <c r="C125"/>
      <c r="D125"/>
      <c r="E125"/>
    </row>
    <row r="126" spans="1:5" ht="14.4" x14ac:dyDescent="0.3">
      <c r="A126"/>
      <c r="B126"/>
      <c r="C126"/>
      <c r="D126"/>
      <c r="E126"/>
    </row>
    <row r="127" spans="1:5" ht="14.4" x14ac:dyDescent="0.3">
      <c r="A127"/>
      <c r="B127"/>
      <c r="C127"/>
      <c r="D127"/>
      <c r="E127"/>
    </row>
    <row r="128" spans="1:5" ht="14.4" x14ac:dyDescent="0.3">
      <c r="A128"/>
      <c r="B128"/>
      <c r="C128"/>
      <c r="D128"/>
      <c r="E128"/>
    </row>
    <row r="129" spans="1:5" ht="14.4" x14ac:dyDescent="0.3">
      <c r="A129"/>
      <c r="B129"/>
      <c r="C129"/>
      <c r="D129"/>
      <c r="E129"/>
    </row>
    <row r="130" spans="1:5" ht="14.4" x14ac:dyDescent="0.3">
      <c r="A130"/>
      <c r="B130"/>
      <c r="C130"/>
      <c r="D130"/>
      <c r="E130"/>
    </row>
    <row r="131" spans="1:5" ht="14.4" x14ac:dyDescent="0.3">
      <c r="A131"/>
      <c r="B131"/>
      <c r="C131"/>
      <c r="D131"/>
      <c r="E131"/>
    </row>
    <row r="132" spans="1:5" ht="14.4" x14ac:dyDescent="0.3">
      <c r="A132"/>
      <c r="B132"/>
      <c r="C132"/>
      <c r="D132"/>
      <c r="E132"/>
    </row>
    <row r="133" spans="1:5" ht="14.4" x14ac:dyDescent="0.3">
      <c r="A133"/>
      <c r="B133"/>
      <c r="C133"/>
      <c r="D133"/>
      <c r="E133"/>
    </row>
    <row r="134" spans="1:5" ht="14.4" x14ac:dyDescent="0.3">
      <c r="A134"/>
      <c r="B134"/>
      <c r="C134"/>
      <c r="D134"/>
      <c r="E134"/>
    </row>
    <row r="135" spans="1:5" ht="14.4" x14ac:dyDescent="0.3">
      <c r="A135"/>
      <c r="B135"/>
      <c r="C135"/>
      <c r="D135"/>
      <c r="E135"/>
    </row>
    <row r="136" spans="1:5" ht="14.4" x14ac:dyDescent="0.3">
      <c r="A136"/>
      <c r="B136"/>
      <c r="C136"/>
      <c r="D136"/>
      <c r="E136"/>
    </row>
    <row r="137" spans="1:5" ht="14.4" x14ac:dyDescent="0.3">
      <c r="A137"/>
      <c r="B137"/>
      <c r="C137"/>
      <c r="D137"/>
      <c r="E137"/>
    </row>
    <row r="138" spans="1:5" ht="14.4" x14ac:dyDescent="0.3">
      <c r="A138"/>
      <c r="B138"/>
      <c r="C138"/>
      <c r="D138"/>
      <c r="E138"/>
    </row>
    <row r="139" spans="1:5" ht="14.4" x14ac:dyDescent="0.3">
      <c r="A139"/>
      <c r="B139"/>
      <c r="C139"/>
      <c r="D139"/>
      <c r="E139"/>
    </row>
    <row r="140" spans="1:5" ht="14.4" x14ac:dyDescent="0.3">
      <c r="A140"/>
      <c r="B140"/>
      <c r="C140"/>
      <c r="D140"/>
      <c r="E140"/>
    </row>
    <row r="141" spans="1:5" ht="14.4" x14ac:dyDescent="0.3">
      <c r="A141"/>
      <c r="B141"/>
      <c r="C141"/>
      <c r="D141"/>
      <c r="E141"/>
    </row>
    <row r="142" spans="1:5" ht="14.4" x14ac:dyDescent="0.3">
      <c r="A142"/>
      <c r="B142"/>
      <c r="C142"/>
      <c r="D142"/>
      <c r="E142"/>
    </row>
    <row r="143" spans="1:5" ht="14.4" x14ac:dyDescent="0.3">
      <c r="A143"/>
      <c r="B143"/>
      <c r="C143"/>
      <c r="D143"/>
      <c r="E143"/>
    </row>
    <row r="144" spans="1:5" ht="14.4" x14ac:dyDescent="0.3">
      <c r="A144"/>
      <c r="B144"/>
      <c r="C144"/>
      <c r="D144"/>
      <c r="E144"/>
    </row>
    <row r="145" spans="1:5" ht="14.4" x14ac:dyDescent="0.3">
      <c r="A145"/>
      <c r="B145"/>
      <c r="C145"/>
      <c r="D145"/>
      <c r="E145"/>
    </row>
    <row r="146" spans="1:5" ht="14.4" x14ac:dyDescent="0.3">
      <c r="A146"/>
      <c r="B146"/>
      <c r="C146"/>
      <c r="D146"/>
      <c r="E146"/>
    </row>
    <row r="147" spans="1:5" ht="14.4" x14ac:dyDescent="0.3">
      <c r="A147"/>
      <c r="B147"/>
      <c r="C147"/>
      <c r="D147"/>
      <c r="E147"/>
    </row>
    <row r="148" spans="1:5" ht="14.4" x14ac:dyDescent="0.3">
      <c r="A148"/>
      <c r="B148"/>
      <c r="C148"/>
      <c r="D148"/>
      <c r="E148"/>
    </row>
    <row r="149" spans="1:5" ht="14.4" x14ac:dyDescent="0.3">
      <c r="A149"/>
      <c r="B149"/>
      <c r="C149"/>
      <c r="D149"/>
      <c r="E149"/>
    </row>
    <row r="150" spans="1:5" ht="14.4" x14ac:dyDescent="0.3">
      <c r="A150"/>
      <c r="B150"/>
      <c r="C150"/>
      <c r="D150"/>
      <c r="E150"/>
    </row>
    <row r="151" spans="1:5" ht="14.4" x14ac:dyDescent="0.3">
      <c r="A151"/>
      <c r="B151"/>
      <c r="C151"/>
      <c r="D151"/>
      <c r="E151"/>
    </row>
    <row r="152" spans="1:5" ht="14.4" x14ac:dyDescent="0.3">
      <c r="A152"/>
      <c r="B152"/>
      <c r="C152"/>
      <c r="D152"/>
      <c r="E152"/>
    </row>
    <row r="153" spans="1:5" ht="14.4" x14ac:dyDescent="0.3">
      <c r="A153"/>
      <c r="B153"/>
      <c r="C153"/>
      <c r="D153"/>
      <c r="E153"/>
    </row>
    <row r="154" spans="1:5" ht="14.4" x14ac:dyDescent="0.3">
      <c r="A154"/>
      <c r="B154"/>
      <c r="C154"/>
      <c r="D154"/>
      <c r="E154"/>
    </row>
    <row r="155" spans="1:5" ht="14.4" x14ac:dyDescent="0.3">
      <c r="A155"/>
      <c r="B155"/>
      <c r="C155"/>
      <c r="D155"/>
      <c r="E155"/>
    </row>
    <row r="156" spans="1:5" ht="14.4" x14ac:dyDescent="0.3">
      <c r="A156"/>
      <c r="B156"/>
      <c r="C156"/>
      <c r="D156"/>
      <c r="E156"/>
    </row>
    <row r="157" spans="1:5" ht="14.4" x14ac:dyDescent="0.3">
      <c r="A157"/>
      <c r="B157"/>
      <c r="C157"/>
      <c r="D157"/>
      <c r="E157"/>
    </row>
    <row r="158" spans="1:5" ht="14.4" x14ac:dyDescent="0.3">
      <c r="A158"/>
      <c r="B158"/>
      <c r="C158"/>
      <c r="D158"/>
      <c r="E158"/>
    </row>
    <row r="159" spans="1:5" ht="14.4" x14ac:dyDescent="0.3">
      <c r="A159"/>
      <c r="B159"/>
      <c r="C159"/>
      <c r="D159"/>
      <c r="E159"/>
    </row>
    <row r="160" spans="1:5" ht="14.4" x14ac:dyDescent="0.3">
      <c r="A160"/>
      <c r="B160"/>
      <c r="C160"/>
      <c r="D160"/>
      <c r="E160"/>
    </row>
    <row r="161" spans="1:5" ht="14.4" x14ac:dyDescent="0.3">
      <c r="A161"/>
      <c r="B161"/>
      <c r="C161"/>
      <c r="D161"/>
      <c r="E161"/>
    </row>
    <row r="162" spans="1:5" ht="14.4" x14ac:dyDescent="0.3">
      <c r="A162"/>
      <c r="B162"/>
      <c r="C162"/>
      <c r="D162"/>
      <c r="E162"/>
    </row>
    <row r="163" spans="1:5" ht="14.4" x14ac:dyDescent="0.3">
      <c r="A163"/>
      <c r="B163"/>
      <c r="C163"/>
      <c r="D163"/>
      <c r="E163"/>
    </row>
    <row r="164" spans="1:5" ht="14.4" x14ac:dyDescent="0.3">
      <c r="A164"/>
      <c r="B164"/>
      <c r="C164"/>
      <c r="D164"/>
      <c r="E164"/>
    </row>
    <row r="165" spans="1:5" ht="14.4" x14ac:dyDescent="0.3">
      <c r="A165"/>
      <c r="B165"/>
      <c r="C165"/>
      <c r="D165"/>
      <c r="E165"/>
    </row>
    <row r="166" spans="1:5" ht="14.4" x14ac:dyDescent="0.3">
      <c r="A166"/>
      <c r="B166"/>
      <c r="C166"/>
      <c r="D166"/>
      <c r="E166"/>
    </row>
    <row r="167" spans="1:5" ht="14.4" x14ac:dyDescent="0.3">
      <c r="A167"/>
      <c r="B167"/>
      <c r="C167"/>
      <c r="D167"/>
      <c r="E167"/>
    </row>
    <row r="168" spans="1:5" ht="14.4" x14ac:dyDescent="0.3">
      <c r="A168"/>
      <c r="B168"/>
      <c r="C168"/>
      <c r="D168"/>
      <c r="E168"/>
    </row>
    <row r="169" spans="1:5" ht="14.4" x14ac:dyDescent="0.3">
      <c r="A169"/>
      <c r="B169"/>
      <c r="C169"/>
      <c r="D169"/>
      <c r="E169"/>
    </row>
    <row r="170" spans="1:5" ht="14.4" x14ac:dyDescent="0.3">
      <c r="A170"/>
      <c r="B170"/>
      <c r="C170"/>
      <c r="D170"/>
      <c r="E170"/>
    </row>
    <row r="171" spans="1:5" ht="14.4" x14ac:dyDescent="0.3">
      <c r="A171"/>
      <c r="B171"/>
      <c r="C171"/>
      <c r="D171"/>
      <c r="E171"/>
    </row>
    <row r="172" spans="1:5" ht="14.4" x14ac:dyDescent="0.3">
      <c r="A172"/>
      <c r="B172"/>
      <c r="C172"/>
      <c r="D172"/>
      <c r="E172"/>
    </row>
    <row r="173" spans="1:5" ht="14.4" x14ac:dyDescent="0.3">
      <c r="A173"/>
      <c r="B173"/>
      <c r="C173"/>
      <c r="D173"/>
      <c r="E173"/>
    </row>
    <row r="174" spans="1:5" ht="14.4" x14ac:dyDescent="0.3">
      <c r="A174"/>
      <c r="B174"/>
      <c r="C174"/>
      <c r="D174"/>
      <c r="E174"/>
    </row>
    <row r="175" spans="1:5" ht="14.4" x14ac:dyDescent="0.3">
      <c r="A175"/>
      <c r="B175"/>
      <c r="C175"/>
      <c r="D175"/>
      <c r="E175"/>
    </row>
    <row r="176" spans="1:5" ht="14.4" x14ac:dyDescent="0.3">
      <c r="A176"/>
      <c r="B176"/>
      <c r="C176"/>
      <c r="D176"/>
      <c r="E176"/>
    </row>
    <row r="177" spans="1:5" ht="14.4" x14ac:dyDescent="0.3">
      <c r="A177"/>
      <c r="B177"/>
      <c r="C177"/>
      <c r="D177"/>
      <c r="E177"/>
    </row>
    <row r="178" spans="1:5" ht="14.4" x14ac:dyDescent="0.3">
      <c r="A178"/>
      <c r="B178"/>
      <c r="C178"/>
      <c r="D178"/>
      <c r="E178"/>
    </row>
    <row r="179" spans="1:5" ht="14.4" x14ac:dyDescent="0.3">
      <c r="A179"/>
      <c r="B179"/>
      <c r="C179"/>
      <c r="D179"/>
      <c r="E179"/>
    </row>
    <row r="180" spans="1:5" ht="14.4" x14ac:dyDescent="0.3">
      <c r="A180"/>
      <c r="B180"/>
      <c r="C180"/>
      <c r="D180"/>
      <c r="E180"/>
    </row>
    <row r="181" spans="1:5" ht="14.4" x14ac:dyDescent="0.3">
      <c r="A181"/>
      <c r="B181"/>
      <c r="C181"/>
      <c r="D181"/>
      <c r="E181"/>
    </row>
    <row r="182" spans="1:5" ht="14.4" x14ac:dyDescent="0.3">
      <c r="A182"/>
      <c r="B182"/>
      <c r="C182"/>
      <c r="D182"/>
      <c r="E182"/>
    </row>
    <row r="183" spans="1:5" ht="14.4" x14ac:dyDescent="0.3">
      <c r="A183"/>
      <c r="B183"/>
      <c r="C183"/>
      <c r="D183"/>
      <c r="E183"/>
    </row>
    <row r="184" spans="1:5" ht="14.4" x14ac:dyDescent="0.3">
      <c r="A184"/>
      <c r="B184"/>
      <c r="C184"/>
      <c r="D184"/>
      <c r="E184"/>
    </row>
    <row r="185" spans="1:5" ht="14.4" x14ac:dyDescent="0.3">
      <c r="A185"/>
      <c r="B185"/>
      <c r="C185"/>
      <c r="D185"/>
      <c r="E185"/>
    </row>
    <row r="186" spans="1:5" ht="14.4" x14ac:dyDescent="0.3">
      <c r="A186"/>
      <c r="B186"/>
      <c r="C186"/>
      <c r="D186"/>
      <c r="E186"/>
    </row>
    <row r="187" spans="1:5" ht="14.4" x14ac:dyDescent="0.3">
      <c r="A187"/>
      <c r="B187"/>
      <c r="C187"/>
      <c r="D187"/>
      <c r="E187"/>
    </row>
    <row r="188" spans="1:5" ht="14.4" x14ac:dyDescent="0.3">
      <c r="A188"/>
      <c r="B188"/>
      <c r="C188"/>
      <c r="D188"/>
      <c r="E188"/>
    </row>
    <row r="189" spans="1:5" ht="14.4" x14ac:dyDescent="0.3">
      <c r="A189"/>
      <c r="B189"/>
      <c r="C189"/>
      <c r="D189"/>
      <c r="E189"/>
    </row>
    <row r="190" spans="1:5" ht="14.4" x14ac:dyDescent="0.3">
      <c r="A190"/>
      <c r="B190"/>
      <c r="C190"/>
      <c r="D190"/>
      <c r="E190"/>
    </row>
    <row r="191" spans="1:5" ht="14.4" x14ac:dyDescent="0.3">
      <c r="A191"/>
      <c r="B191"/>
      <c r="C191"/>
      <c r="D191"/>
      <c r="E191"/>
    </row>
    <row r="192" spans="1:5" ht="14.4" x14ac:dyDescent="0.3">
      <c r="A192"/>
      <c r="B192"/>
      <c r="C192"/>
      <c r="D192"/>
      <c r="E192"/>
    </row>
    <row r="193" spans="1:5" ht="14.4" x14ac:dyDescent="0.3">
      <c r="A193"/>
      <c r="B193"/>
      <c r="C193"/>
      <c r="D193"/>
      <c r="E193"/>
    </row>
    <row r="194" spans="1:5" ht="14.4" x14ac:dyDescent="0.3">
      <c r="A194"/>
      <c r="B194"/>
      <c r="C194"/>
      <c r="D194"/>
      <c r="E194"/>
    </row>
    <row r="195" spans="1:5" ht="14.4" x14ac:dyDescent="0.3">
      <c r="A195"/>
      <c r="B195"/>
      <c r="C195"/>
      <c r="D195"/>
      <c r="E195"/>
    </row>
    <row r="196" spans="1:5" ht="14.4" x14ac:dyDescent="0.3">
      <c r="A196"/>
      <c r="B196"/>
      <c r="C196"/>
      <c r="D196"/>
      <c r="E196"/>
    </row>
    <row r="197" spans="1:5" ht="14.4" x14ac:dyDescent="0.3">
      <c r="A197"/>
      <c r="B197"/>
      <c r="C197"/>
      <c r="D197"/>
      <c r="E197"/>
    </row>
    <row r="198" spans="1:5" ht="14.4" x14ac:dyDescent="0.3">
      <c r="A198"/>
      <c r="B198"/>
      <c r="C198"/>
      <c r="D198"/>
      <c r="E198"/>
    </row>
    <row r="199" spans="1:5" ht="14.4" x14ac:dyDescent="0.3">
      <c r="A199"/>
      <c r="B199"/>
      <c r="C199"/>
      <c r="D199"/>
      <c r="E199"/>
    </row>
    <row r="200" spans="1:5" ht="14.4" x14ac:dyDescent="0.3">
      <c r="A200"/>
      <c r="B200"/>
      <c r="C200"/>
      <c r="D200"/>
      <c r="E200"/>
    </row>
    <row r="201" spans="1:5" ht="14.4" x14ac:dyDescent="0.3">
      <c r="A201"/>
      <c r="B201"/>
      <c r="C201"/>
      <c r="D201"/>
      <c r="E201"/>
    </row>
    <row r="202" spans="1:5" ht="14.4" x14ac:dyDescent="0.3">
      <c r="A202"/>
      <c r="B202"/>
      <c r="C202"/>
      <c r="D202"/>
      <c r="E202"/>
    </row>
    <row r="203" spans="1:5" ht="14.4" x14ac:dyDescent="0.3">
      <c r="A203"/>
      <c r="B203"/>
      <c r="C203"/>
      <c r="D203"/>
      <c r="E203"/>
    </row>
    <row r="204" spans="1:5" ht="14.4" x14ac:dyDescent="0.3">
      <c r="A204"/>
      <c r="B204"/>
      <c r="C204"/>
      <c r="D204"/>
      <c r="E204"/>
    </row>
    <row r="205" spans="1:5" ht="14.4" x14ac:dyDescent="0.3">
      <c r="A205"/>
      <c r="B205"/>
      <c r="C205"/>
      <c r="D205"/>
      <c r="E205"/>
    </row>
    <row r="206" spans="1:5" ht="14.4" x14ac:dyDescent="0.3">
      <c r="A206"/>
      <c r="B206"/>
      <c r="C206"/>
      <c r="D206"/>
      <c r="E206"/>
    </row>
    <row r="207" spans="1:5" ht="14.4" x14ac:dyDescent="0.3">
      <c r="A207"/>
      <c r="B207"/>
      <c r="C207"/>
      <c r="D207"/>
      <c r="E207"/>
    </row>
    <row r="208" spans="1:5" ht="14.4" x14ac:dyDescent="0.3">
      <c r="A208"/>
      <c r="B208"/>
      <c r="C208"/>
      <c r="D208"/>
      <c r="E208"/>
    </row>
    <row r="209" spans="1:5" ht="14.4" x14ac:dyDescent="0.3">
      <c r="A209"/>
      <c r="B209"/>
      <c r="C209"/>
      <c r="D209"/>
      <c r="E209"/>
    </row>
    <row r="210" spans="1:5" ht="14.4" x14ac:dyDescent="0.3">
      <c r="A210"/>
      <c r="B210"/>
      <c r="C210"/>
      <c r="D210"/>
      <c r="E210"/>
    </row>
    <row r="211" spans="1:5" ht="14.4" x14ac:dyDescent="0.3">
      <c r="A211"/>
      <c r="B211"/>
      <c r="C211"/>
      <c r="D211"/>
      <c r="E211"/>
    </row>
    <row r="212" spans="1:5" ht="14.4" x14ac:dyDescent="0.3">
      <c r="A212"/>
      <c r="B212"/>
      <c r="C212"/>
      <c r="D212"/>
      <c r="E212"/>
    </row>
    <row r="213" spans="1:5" ht="14.4" x14ac:dyDescent="0.3">
      <c r="A213"/>
      <c r="B213"/>
      <c r="C213"/>
      <c r="D213"/>
      <c r="E213"/>
    </row>
    <row r="214" spans="1:5" ht="14.4" x14ac:dyDescent="0.3">
      <c r="A214"/>
      <c r="B214"/>
      <c r="C214"/>
      <c r="D214"/>
      <c r="E214"/>
    </row>
    <row r="215" spans="1:5" ht="14.4" x14ac:dyDescent="0.3">
      <c r="A215"/>
      <c r="B215"/>
      <c r="C215"/>
      <c r="D215"/>
      <c r="E215"/>
    </row>
    <row r="216" spans="1:5" ht="14.4" x14ac:dyDescent="0.3">
      <c r="A216"/>
      <c r="B216"/>
      <c r="C216"/>
      <c r="D216"/>
      <c r="E216"/>
    </row>
    <row r="217" spans="1:5" ht="14.4" x14ac:dyDescent="0.3">
      <c r="A217"/>
      <c r="B217"/>
      <c r="C217"/>
      <c r="D217"/>
      <c r="E217"/>
    </row>
    <row r="218" spans="1:5" ht="14.4" x14ac:dyDescent="0.3">
      <c r="A218"/>
      <c r="B218"/>
      <c r="C218"/>
      <c r="D218"/>
      <c r="E218"/>
    </row>
    <row r="219" spans="1:5" ht="14.4" x14ac:dyDescent="0.3">
      <c r="A219"/>
      <c r="B219"/>
      <c r="C219"/>
      <c r="D219"/>
      <c r="E219"/>
    </row>
    <row r="220" spans="1:5" ht="14.4" x14ac:dyDescent="0.3">
      <c r="A220"/>
      <c r="B220"/>
      <c r="C220"/>
      <c r="D220"/>
      <c r="E220"/>
    </row>
    <row r="221" spans="1:5" ht="14.4" x14ac:dyDescent="0.3">
      <c r="A221"/>
      <c r="B221"/>
      <c r="C221"/>
      <c r="D221"/>
      <c r="E221"/>
    </row>
    <row r="222" spans="1:5" ht="14.4" x14ac:dyDescent="0.3">
      <c r="A222"/>
      <c r="B222"/>
      <c r="C222"/>
      <c r="D222"/>
      <c r="E222"/>
    </row>
    <row r="223" spans="1:5" ht="14.4" x14ac:dyDescent="0.3">
      <c r="A223"/>
      <c r="B223"/>
      <c r="C223"/>
      <c r="D223"/>
      <c r="E223"/>
    </row>
    <row r="224" spans="1:5" ht="14.4" x14ac:dyDescent="0.3">
      <c r="A224"/>
      <c r="B224"/>
      <c r="C224"/>
      <c r="D224"/>
      <c r="E224"/>
    </row>
    <row r="225" spans="1:5" ht="14.4" x14ac:dyDescent="0.3">
      <c r="A225"/>
      <c r="B225"/>
      <c r="C225"/>
      <c r="D225"/>
      <c r="E225"/>
    </row>
    <row r="226" spans="1:5" ht="14.4" x14ac:dyDescent="0.3">
      <c r="A226"/>
      <c r="B226"/>
      <c r="C226"/>
      <c r="D226"/>
      <c r="E226"/>
    </row>
    <row r="227" spans="1:5" ht="14.4" x14ac:dyDescent="0.3">
      <c r="A227"/>
      <c r="B227"/>
      <c r="C227"/>
      <c r="D227"/>
      <c r="E227"/>
    </row>
    <row r="228" spans="1:5" ht="14.4" x14ac:dyDescent="0.3">
      <c r="A228"/>
      <c r="B228"/>
      <c r="C228"/>
      <c r="D228"/>
      <c r="E228"/>
    </row>
    <row r="229" spans="1:5" ht="14.4" x14ac:dyDescent="0.3">
      <c r="A229"/>
      <c r="B229"/>
      <c r="C229"/>
      <c r="D229"/>
      <c r="E229"/>
    </row>
    <row r="230" spans="1:5" ht="14.4" x14ac:dyDescent="0.3">
      <c r="A230"/>
      <c r="B230"/>
      <c r="C230"/>
      <c r="D230"/>
      <c r="E230"/>
    </row>
    <row r="231" spans="1:5" ht="14.4" x14ac:dyDescent="0.3">
      <c r="A231"/>
      <c r="B231"/>
      <c r="C231"/>
      <c r="D231"/>
      <c r="E231"/>
    </row>
    <row r="232" spans="1:5" ht="14.4" x14ac:dyDescent="0.3">
      <c r="A232"/>
      <c r="B232"/>
      <c r="C232"/>
      <c r="D232"/>
      <c r="E232"/>
    </row>
    <row r="233" spans="1:5" ht="14.4" x14ac:dyDescent="0.3">
      <c r="A233"/>
      <c r="B233"/>
      <c r="C233"/>
      <c r="D233"/>
      <c r="E233"/>
    </row>
    <row r="234" spans="1:5" ht="14.4" x14ac:dyDescent="0.3">
      <c r="A234"/>
      <c r="B234"/>
      <c r="C234"/>
      <c r="D234"/>
      <c r="E234"/>
    </row>
    <row r="235" spans="1:5" ht="14.4" x14ac:dyDescent="0.3">
      <c r="A235"/>
      <c r="B235"/>
      <c r="C235"/>
      <c r="D235"/>
      <c r="E235"/>
    </row>
    <row r="236" spans="1:5" ht="14.4" x14ac:dyDescent="0.3">
      <c r="A236"/>
      <c r="B236"/>
      <c r="C236"/>
      <c r="D236"/>
      <c r="E236"/>
    </row>
    <row r="237" spans="1:5" ht="14.4" x14ac:dyDescent="0.3">
      <c r="A237"/>
      <c r="B237"/>
      <c r="C237"/>
      <c r="D237"/>
      <c r="E237"/>
    </row>
    <row r="238" spans="1:5" ht="14.4" x14ac:dyDescent="0.3">
      <c r="A238"/>
      <c r="B238"/>
      <c r="C238"/>
      <c r="D238"/>
      <c r="E238"/>
    </row>
    <row r="239" spans="1:5" ht="14.4" x14ac:dyDescent="0.3">
      <c r="A239"/>
      <c r="B239"/>
      <c r="C239"/>
      <c r="D239"/>
      <c r="E239"/>
    </row>
    <row r="240" spans="1:5" ht="14.4" x14ac:dyDescent="0.3">
      <c r="A240"/>
      <c r="B240"/>
      <c r="C240"/>
      <c r="D240"/>
      <c r="E240"/>
    </row>
    <row r="241" spans="1:5" ht="14.4" x14ac:dyDescent="0.3">
      <c r="A241"/>
      <c r="B241"/>
      <c r="C241"/>
      <c r="D241"/>
      <c r="E241"/>
    </row>
    <row r="242" spans="1:5" ht="14.4" x14ac:dyDescent="0.3">
      <c r="A242"/>
      <c r="B242"/>
      <c r="C242"/>
      <c r="D242"/>
      <c r="E242"/>
    </row>
    <row r="243" spans="1:5" ht="14.4" x14ac:dyDescent="0.3">
      <c r="A243"/>
      <c r="B243"/>
      <c r="C243"/>
      <c r="D243"/>
      <c r="E243"/>
    </row>
    <row r="244" spans="1:5" ht="14.4" x14ac:dyDescent="0.3">
      <c r="A244"/>
      <c r="B244"/>
      <c r="C244"/>
      <c r="D244"/>
      <c r="E244"/>
    </row>
    <row r="245" spans="1:5" ht="14.4" x14ac:dyDescent="0.3">
      <c r="A245"/>
      <c r="B245"/>
      <c r="C245"/>
      <c r="D245"/>
      <c r="E245"/>
    </row>
    <row r="246" spans="1:5" ht="14.4" x14ac:dyDescent="0.3">
      <c r="A246"/>
      <c r="B246"/>
      <c r="C246"/>
      <c r="D246"/>
      <c r="E246"/>
    </row>
    <row r="247" spans="1:5" ht="14.4" x14ac:dyDescent="0.3">
      <c r="A247"/>
      <c r="B247"/>
      <c r="C247"/>
      <c r="D247"/>
      <c r="E247"/>
    </row>
    <row r="248" spans="1:5" ht="14.4" x14ac:dyDescent="0.3">
      <c r="A248"/>
      <c r="B248"/>
      <c r="C248"/>
      <c r="D248"/>
      <c r="E248"/>
    </row>
    <row r="249" spans="1:5" ht="14.4" x14ac:dyDescent="0.3">
      <c r="A249"/>
      <c r="B249"/>
      <c r="C249"/>
      <c r="D249"/>
      <c r="E249"/>
    </row>
    <row r="250" spans="1:5" ht="14.4" x14ac:dyDescent="0.3">
      <c r="A250"/>
      <c r="B250"/>
      <c r="C250"/>
      <c r="D250"/>
      <c r="E250"/>
    </row>
    <row r="251" spans="1:5" ht="14.4" x14ac:dyDescent="0.3">
      <c r="A251"/>
      <c r="B251"/>
      <c r="C251"/>
      <c r="D251"/>
      <c r="E251"/>
    </row>
    <row r="252" spans="1:5" ht="14.4" x14ac:dyDescent="0.3">
      <c r="A252"/>
      <c r="B252"/>
      <c r="C252"/>
      <c r="D252"/>
      <c r="E252"/>
    </row>
    <row r="253" spans="1:5" ht="14.4" x14ac:dyDescent="0.3">
      <c r="A253"/>
      <c r="B253"/>
      <c r="C253"/>
      <c r="D253"/>
      <c r="E253"/>
    </row>
    <row r="254" spans="1:5" ht="14.4" x14ac:dyDescent="0.3">
      <c r="A254"/>
      <c r="B254"/>
      <c r="C254"/>
      <c r="D254"/>
      <c r="E254"/>
    </row>
    <row r="255" spans="1:5" ht="14.4" x14ac:dyDescent="0.3">
      <c r="A255"/>
      <c r="B255"/>
      <c r="C255"/>
      <c r="D255"/>
      <c r="E255"/>
    </row>
    <row r="256" spans="1:5" ht="14.4" x14ac:dyDescent="0.3">
      <c r="A256"/>
      <c r="B256"/>
      <c r="C256"/>
      <c r="D256"/>
      <c r="E256"/>
    </row>
    <row r="257" spans="1:5" ht="14.4" x14ac:dyDescent="0.3">
      <c r="A257"/>
      <c r="B257"/>
      <c r="C257"/>
      <c r="D257"/>
      <c r="E257"/>
    </row>
    <row r="258" spans="1:5" ht="14.4" x14ac:dyDescent="0.3">
      <c r="A258"/>
      <c r="B258"/>
      <c r="C258"/>
      <c r="D258"/>
      <c r="E258"/>
    </row>
    <row r="259" spans="1:5" ht="14.4" x14ac:dyDescent="0.3">
      <c r="A259"/>
      <c r="B259"/>
      <c r="C259"/>
      <c r="D259"/>
      <c r="E259"/>
    </row>
    <row r="260" spans="1:5" ht="14.4" x14ac:dyDescent="0.3">
      <c r="A260"/>
      <c r="B260"/>
      <c r="C260"/>
      <c r="D260"/>
      <c r="E260"/>
    </row>
    <row r="261" spans="1:5" ht="14.4" x14ac:dyDescent="0.3">
      <c r="A261"/>
      <c r="B261"/>
      <c r="C261"/>
      <c r="D261"/>
      <c r="E261"/>
    </row>
    <row r="262" spans="1:5" ht="14.4" x14ac:dyDescent="0.3">
      <c r="A262"/>
      <c r="B262"/>
      <c r="C262"/>
      <c r="D262"/>
      <c r="E262"/>
    </row>
    <row r="263" spans="1:5" ht="14.4" x14ac:dyDescent="0.3">
      <c r="A263"/>
      <c r="B263"/>
      <c r="C263"/>
      <c r="D263"/>
      <c r="E263"/>
    </row>
    <row r="264" spans="1:5" ht="14.4" x14ac:dyDescent="0.3">
      <c r="A264"/>
      <c r="B264"/>
      <c r="C264"/>
      <c r="D264"/>
      <c r="E264"/>
    </row>
    <row r="265" spans="1:5" ht="14.4" x14ac:dyDescent="0.3">
      <c r="A265"/>
      <c r="B265"/>
      <c r="C265"/>
      <c r="D265"/>
      <c r="E265"/>
    </row>
    <row r="266" spans="1:5" ht="14.4" x14ac:dyDescent="0.3">
      <c r="A266"/>
      <c r="B266"/>
      <c r="C266"/>
      <c r="D266"/>
      <c r="E266"/>
    </row>
    <row r="267" spans="1:5" ht="14.4" x14ac:dyDescent="0.3">
      <c r="A267"/>
      <c r="B267"/>
      <c r="C267"/>
      <c r="D267"/>
      <c r="E267"/>
    </row>
    <row r="268" spans="1:5" ht="14.4" x14ac:dyDescent="0.3">
      <c r="A268"/>
      <c r="B268"/>
      <c r="C268"/>
      <c r="D268"/>
      <c r="E268"/>
    </row>
    <row r="269" spans="1:5" ht="14.4" x14ac:dyDescent="0.3">
      <c r="A269"/>
      <c r="B269"/>
      <c r="C269"/>
      <c r="D269"/>
      <c r="E269"/>
    </row>
    <row r="270" spans="1:5" ht="14.4" x14ac:dyDescent="0.3">
      <c r="A270"/>
      <c r="B270"/>
      <c r="C270"/>
      <c r="D270"/>
      <c r="E270"/>
    </row>
    <row r="271" spans="1:5" ht="14.4" x14ac:dyDescent="0.3">
      <c r="A271"/>
      <c r="B271"/>
      <c r="C271"/>
      <c r="D271"/>
      <c r="E271"/>
    </row>
    <row r="272" spans="1:5" ht="14.4" x14ac:dyDescent="0.3">
      <c r="A272"/>
      <c r="B272"/>
      <c r="C272"/>
      <c r="D272"/>
      <c r="E272"/>
    </row>
    <row r="273" spans="1:5" ht="14.4" x14ac:dyDescent="0.3">
      <c r="A273"/>
      <c r="B273"/>
      <c r="C273"/>
      <c r="D273"/>
      <c r="E273"/>
    </row>
    <row r="274" spans="1:5" ht="14.4" x14ac:dyDescent="0.3">
      <c r="A274"/>
      <c r="B274"/>
      <c r="C274"/>
      <c r="D274"/>
      <c r="E274"/>
    </row>
    <row r="275" spans="1:5" ht="14.4" x14ac:dyDescent="0.3">
      <c r="A275"/>
      <c r="B275"/>
      <c r="C275"/>
      <c r="D275"/>
      <c r="E275"/>
    </row>
    <row r="276" spans="1:5" ht="14.4" x14ac:dyDescent="0.3">
      <c r="A276"/>
      <c r="B276"/>
      <c r="C276"/>
      <c r="D276"/>
      <c r="E276"/>
    </row>
    <row r="277" spans="1:5" ht="14.4" x14ac:dyDescent="0.3">
      <c r="A277"/>
      <c r="B277"/>
      <c r="C277"/>
      <c r="D277"/>
      <c r="E277"/>
    </row>
    <row r="278" spans="1:5" ht="14.4" x14ac:dyDescent="0.3">
      <c r="A278"/>
      <c r="B278"/>
      <c r="C278"/>
      <c r="D278"/>
      <c r="E278"/>
    </row>
    <row r="279" spans="1:5" ht="14.4" x14ac:dyDescent="0.3">
      <c r="A279"/>
      <c r="B279"/>
      <c r="C279"/>
      <c r="D279"/>
      <c r="E279"/>
    </row>
    <row r="280" spans="1:5" ht="14.4" x14ac:dyDescent="0.3">
      <c r="A280"/>
      <c r="B280"/>
      <c r="C280"/>
      <c r="D280"/>
      <c r="E280"/>
    </row>
    <row r="281" spans="1:5" ht="14.4" x14ac:dyDescent="0.3">
      <c r="A281"/>
      <c r="B281"/>
      <c r="C281"/>
      <c r="D281"/>
      <c r="E281"/>
    </row>
    <row r="282" spans="1:5" ht="14.4" x14ac:dyDescent="0.3">
      <c r="A282"/>
      <c r="B282"/>
      <c r="C282"/>
      <c r="D282"/>
      <c r="E282"/>
    </row>
    <row r="283" spans="1:5" ht="14.4" x14ac:dyDescent="0.3">
      <c r="A283"/>
      <c r="B283"/>
      <c r="C283"/>
      <c r="D283"/>
      <c r="E283"/>
    </row>
    <row r="284" spans="1:5" ht="14.4" x14ac:dyDescent="0.3">
      <c r="A284"/>
      <c r="B284"/>
      <c r="C284"/>
      <c r="D284"/>
      <c r="E284"/>
    </row>
    <row r="285" spans="1:5" ht="14.4" x14ac:dyDescent="0.3">
      <c r="A285"/>
      <c r="B285"/>
      <c r="C285"/>
      <c r="D285"/>
      <c r="E285"/>
    </row>
    <row r="286" spans="1:5" ht="14.4" x14ac:dyDescent="0.3">
      <c r="A286"/>
      <c r="B286"/>
      <c r="C286"/>
      <c r="D286"/>
      <c r="E286"/>
    </row>
    <row r="287" spans="1:5" ht="14.4" x14ac:dyDescent="0.3">
      <c r="A287"/>
      <c r="B287"/>
      <c r="C287"/>
      <c r="D287"/>
      <c r="E287"/>
    </row>
    <row r="288" spans="1:5" ht="14.4" x14ac:dyDescent="0.3">
      <c r="A288"/>
      <c r="B288"/>
      <c r="C288"/>
      <c r="D288"/>
      <c r="E288"/>
    </row>
    <row r="289" spans="1:5" ht="14.4" x14ac:dyDescent="0.3">
      <c r="A289"/>
      <c r="B289"/>
      <c r="C289"/>
      <c r="D289"/>
      <c r="E289"/>
    </row>
    <row r="290" spans="1:5" ht="14.4" x14ac:dyDescent="0.3">
      <c r="A290"/>
      <c r="B290"/>
      <c r="C290"/>
      <c r="D290"/>
      <c r="E290"/>
    </row>
    <row r="291" spans="1:5" ht="14.4" x14ac:dyDescent="0.3">
      <c r="A291"/>
      <c r="B291"/>
      <c r="C291"/>
      <c r="D291"/>
      <c r="E291"/>
    </row>
    <row r="292" spans="1:5" ht="14.4" x14ac:dyDescent="0.3">
      <c r="A292"/>
      <c r="B292"/>
      <c r="C292"/>
      <c r="D292"/>
      <c r="E292"/>
    </row>
    <row r="293" spans="1:5" ht="14.4" x14ac:dyDescent="0.3">
      <c r="A293"/>
      <c r="B293"/>
      <c r="C293"/>
      <c r="D293"/>
      <c r="E293"/>
    </row>
    <row r="294" spans="1:5" ht="14.4" x14ac:dyDescent="0.3">
      <c r="A294"/>
      <c r="B294"/>
      <c r="C294"/>
      <c r="D294"/>
      <c r="E294"/>
    </row>
    <row r="295" spans="1:5" ht="14.4" x14ac:dyDescent="0.3">
      <c r="A295"/>
      <c r="B295"/>
      <c r="C295"/>
      <c r="D295"/>
      <c r="E295"/>
    </row>
    <row r="296" spans="1:5" ht="14.4" x14ac:dyDescent="0.3">
      <c r="A296"/>
      <c r="B296"/>
      <c r="C296"/>
      <c r="D296"/>
      <c r="E296"/>
    </row>
    <row r="297" spans="1:5" ht="14.4" x14ac:dyDescent="0.3">
      <c r="A297"/>
      <c r="B297"/>
      <c r="C297"/>
      <c r="D297"/>
      <c r="E297"/>
    </row>
    <row r="298" spans="1:5" ht="14.4" x14ac:dyDescent="0.3">
      <c r="A298"/>
      <c r="B298"/>
      <c r="C298"/>
      <c r="D298"/>
      <c r="E298"/>
    </row>
    <row r="299" spans="1:5" ht="14.4" x14ac:dyDescent="0.3">
      <c r="A299"/>
      <c r="B299"/>
      <c r="C299"/>
      <c r="D299"/>
      <c r="E299"/>
    </row>
    <row r="300" spans="1:5" ht="14.4" x14ac:dyDescent="0.3">
      <c r="A300"/>
      <c r="B300"/>
      <c r="C300"/>
      <c r="D300"/>
      <c r="E300"/>
    </row>
    <row r="301" spans="1:5" ht="14.4" x14ac:dyDescent="0.3">
      <c r="A301"/>
      <c r="B301"/>
      <c r="C301"/>
      <c r="D301"/>
      <c r="E301"/>
    </row>
    <row r="302" spans="1:5" ht="14.4" x14ac:dyDescent="0.3">
      <c r="A302"/>
      <c r="B302"/>
      <c r="C302"/>
      <c r="D302"/>
      <c r="E302"/>
    </row>
    <row r="303" spans="1:5" ht="14.4" x14ac:dyDescent="0.3">
      <c r="A303"/>
      <c r="B303"/>
      <c r="C303"/>
      <c r="D303"/>
      <c r="E303"/>
    </row>
    <row r="304" spans="1:5" ht="14.4" x14ac:dyDescent="0.3">
      <c r="A304"/>
      <c r="B304"/>
      <c r="C304"/>
      <c r="D304"/>
      <c r="E304"/>
    </row>
    <row r="305" spans="1:5" ht="14.4" x14ac:dyDescent="0.3">
      <c r="A305"/>
      <c r="B305"/>
      <c r="C305"/>
      <c r="D305"/>
      <c r="E305"/>
    </row>
    <row r="306" spans="1:5" ht="14.4" x14ac:dyDescent="0.3">
      <c r="A306"/>
      <c r="B306"/>
      <c r="C306"/>
      <c r="D306"/>
      <c r="E306"/>
    </row>
    <row r="307" spans="1:5" ht="14.4" x14ac:dyDescent="0.3">
      <c r="A307"/>
      <c r="B307"/>
      <c r="C307"/>
      <c r="D307"/>
      <c r="E307"/>
    </row>
    <row r="308" spans="1:5" ht="14.4" x14ac:dyDescent="0.3">
      <c r="A308"/>
      <c r="B308"/>
      <c r="C308"/>
      <c r="D308"/>
      <c r="E308"/>
    </row>
    <row r="309" spans="1:5" ht="14.4" x14ac:dyDescent="0.3">
      <c r="A309"/>
      <c r="B309"/>
      <c r="C309"/>
      <c r="D309"/>
      <c r="E309"/>
    </row>
    <row r="310" spans="1:5" ht="14.4" x14ac:dyDescent="0.3">
      <c r="A310"/>
      <c r="B310"/>
      <c r="C310"/>
      <c r="D310"/>
      <c r="E310"/>
    </row>
    <row r="311" spans="1:5" ht="14.4" x14ac:dyDescent="0.3">
      <c r="A311"/>
      <c r="B311"/>
      <c r="C311"/>
      <c r="D311"/>
      <c r="E311"/>
    </row>
    <row r="312" spans="1:5" ht="14.4" x14ac:dyDescent="0.3">
      <c r="A312"/>
      <c r="B312"/>
      <c r="C312"/>
      <c r="D312"/>
      <c r="E312"/>
    </row>
    <row r="313" spans="1:5" ht="14.4" x14ac:dyDescent="0.3">
      <c r="A313"/>
      <c r="B313"/>
      <c r="C313"/>
      <c r="D313"/>
      <c r="E313"/>
    </row>
    <row r="314" spans="1:5" ht="14.4" x14ac:dyDescent="0.3">
      <c r="A314"/>
      <c r="B314"/>
      <c r="C314"/>
      <c r="D314"/>
      <c r="E314"/>
    </row>
    <row r="315" spans="1:5" ht="14.4" x14ac:dyDescent="0.3">
      <c r="A315"/>
      <c r="B315"/>
      <c r="C315"/>
      <c r="D315"/>
      <c r="E315"/>
    </row>
    <row r="316" spans="1:5" ht="14.4" x14ac:dyDescent="0.3">
      <c r="A316"/>
      <c r="B316"/>
      <c r="C316"/>
      <c r="D316"/>
      <c r="E316"/>
    </row>
    <row r="317" spans="1:5" ht="14.4" x14ac:dyDescent="0.3">
      <c r="A317"/>
      <c r="B317"/>
      <c r="C317"/>
      <c r="D317"/>
      <c r="E317"/>
    </row>
    <row r="318" spans="1:5" ht="14.4" x14ac:dyDescent="0.3">
      <c r="A318"/>
      <c r="B318"/>
      <c r="C318"/>
      <c r="D318"/>
      <c r="E318"/>
    </row>
    <row r="319" spans="1:5" ht="14.4" x14ac:dyDescent="0.3">
      <c r="A319"/>
      <c r="B319"/>
      <c r="C319"/>
      <c r="D319"/>
      <c r="E319"/>
    </row>
    <row r="320" spans="1:5" ht="14.4" x14ac:dyDescent="0.3">
      <c r="A320"/>
      <c r="B320"/>
      <c r="C320"/>
      <c r="D320"/>
      <c r="E320"/>
    </row>
    <row r="321" spans="1:5" ht="14.4" x14ac:dyDescent="0.3">
      <c r="A321"/>
      <c r="B321"/>
      <c r="C321"/>
      <c r="D321"/>
      <c r="E321"/>
    </row>
    <row r="322" spans="1:5" ht="14.4" x14ac:dyDescent="0.3">
      <c r="A322"/>
      <c r="B322"/>
      <c r="C322"/>
      <c r="D322"/>
      <c r="E322"/>
    </row>
    <row r="323" spans="1:5" ht="14.4" x14ac:dyDescent="0.3">
      <c r="A323"/>
      <c r="B323"/>
      <c r="C323"/>
      <c r="D323"/>
      <c r="E323"/>
    </row>
    <row r="324" spans="1:5" ht="14.4" x14ac:dyDescent="0.3">
      <c r="A324"/>
      <c r="B324"/>
      <c r="C324"/>
      <c r="D324"/>
      <c r="E324"/>
    </row>
    <row r="325" spans="1:5" ht="14.4" x14ac:dyDescent="0.3">
      <c r="A325"/>
      <c r="B325"/>
      <c r="C325"/>
      <c r="D325"/>
      <c r="E325"/>
    </row>
    <row r="326" spans="1:5" ht="14.4" x14ac:dyDescent="0.3">
      <c r="A326"/>
      <c r="B326"/>
      <c r="C326"/>
      <c r="D326"/>
      <c r="E326"/>
    </row>
    <row r="327" spans="1:5" ht="14.4" x14ac:dyDescent="0.3">
      <c r="A327"/>
      <c r="B327"/>
      <c r="C327"/>
      <c r="D327"/>
      <c r="E327"/>
    </row>
    <row r="328" spans="1:5" ht="14.4" x14ac:dyDescent="0.3">
      <c r="A328"/>
      <c r="B328"/>
      <c r="C328"/>
      <c r="D328"/>
      <c r="E328"/>
    </row>
    <row r="329" spans="1:5" ht="14.4" x14ac:dyDescent="0.3">
      <c r="A329"/>
      <c r="B329"/>
      <c r="C329"/>
      <c r="D329"/>
      <c r="E329"/>
    </row>
    <row r="330" spans="1:5" ht="14.4" x14ac:dyDescent="0.3">
      <c r="A330"/>
      <c r="B330"/>
      <c r="C330"/>
      <c r="D330"/>
      <c r="E330"/>
    </row>
    <row r="331" spans="1:5" ht="14.4" x14ac:dyDescent="0.3">
      <c r="A331"/>
      <c r="B331"/>
      <c r="C331"/>
      <c r="D331"/>
      <c r="E331"/>
    </row>
    <row r="332" spans="1:5" ht="14.4" x14ac:dyDescent="0.3">
      <c r="A332"/>
      <c r="B332"/>
      <c r="C332"/>
      <c r="D332"/>
      <c r="E332"/>
    </row>
    <row r="333" spans="1:5" ht="14.4" x14ac:dyDescent="0.3">
      <c r="A333"/>
      <c r="B333"/>
      <c r="C333"/>
      <c r="D333"/>
      <c r="E333"/>
    </row>
    <row r="334" spans="1:5" ht="14.4" x14ac:dyDescent="0.3">
      <c r="A334"/>
      <c r="B334"/>
      <c r="C334"/>
      <c r="D334"/>
      <c r="E334"/>
    </row>
    <row r="335" spans="1:5" ht="14.4" x14ac:dyDescent="0.3">
      <c r="A335"/>
      <c r="B335"/>
      <c r="C335"/>
      <c r="D335"/>
      <c r="E335"/>
    </row>
    <row r="336" spans="1:5" ht="14.4" x14ac:dyDescent="0.3">
      <c r="A336"/>
      <c r="B336"/>
      <c r="C336"/>
      <c r="D336"/>
      <c r="E336"/>
    </row>
    <row r="337" spans="1:5" ht="14.4" x14ac:dyDescent="0.3">
      <c r="A337"/>
      <c r="B337"/>
      <c r="C337"/>
      <c r="D337"/>
      <c r="E337"/>
    </row>
    <row r="338" spans="1:5" ht="14.4" x14ac:dyDescent="0.3">
      <c r="A338"/>
      <c r="B338"/>
      <c r="C338"/>
      <c r="D338"/>
      <c r="E338"/>
    </row>
    <row r="339" spans="1:5" ht="14.4" x14ac:dyDescent="0.3">
      <c r="A339"/>
      <c r="B339"/>
      <c r="C339"/>
      <c r="D339"/>
      <c r="E339"/>
    </row>
    <row r="340" spans="1:5" ht="14.4" x14ac:dyDescent="0.3">
      <c r="A340"/>
      <c r="B340"/>
      <c r="C340"/>
      <c r="D340"/>
      <c r="E340"/>
    </row>
    <row r="341" spans="1:5" ht="14.4" x14ac:dyDescent="0.3">
      <c r="A341"/>
      <c r="B341"/>
      <c r="C341"/>
      <c r="D341"/>
      <c r="E341"/>
    </row>
    <row r="342" spans="1:5" ht="14.4" x14ac:dyDescent="0.3">
      <c r="A342"/>
      <c r="B342"/>
      <c r="C342"/>
      <c r="D342"/>
      <c r="E342"/>
    </row>
    <row r="343" spans="1:5" ht="14.4" x14ac:dyDescent="0.3">
      <c r="A343"/>
      <c r="B343"/>
      <c r="C343"/>
      <c r="D343"/>
      <c r="E343"/>
    </row>
    <row r="344" spans="1:5" ht="14.4" x14ac:dyDescent="0.3">
      <c r="A344"/>
      <c r="B344"/>
      <c r="C344"/>
      <c r="D344"/>
      <c r="E344"/>
    </row>
    <row r="345" spans="1:5" ht="14.4" x14ac:dyDescent="0.3">
      <c r="A345"/>
      <c r="B345"/>
      <c r="C345"/>
      <c r="D345"/>
      <c r="E345"/>
    </row>
    <row r="346" spans="1:5" ht="14.4" x14ac:dyDescent="0.3">
      <c r="A346"/>
      <c r="B346"/>
      <c r="C346"/>
      <c r="D346"/>
      <c r="E346"/>
    </row>
    <row r="347" spans="1:5" ht="14.4" x14ac:dyDescent="0.3">
      <c r="A347"/>
      <c r="B347"/>
      <c r="C347"/>
      <c r="D347"/>
      <c r="E347"/>
    </row>
    <row r="348" spans="1:5" ht="14.4" x14ac:dyDescent="0.3">
      <c r="A348"/>
      <c r="B348"/>
      <c r="C348"/>
      <c r="D348"/>
      <c r="E348"/>
    </row>
    <row r="349" spans="1:5" ht="14.4" x14ac:dyDescent="0.3">
      <c r="A349"/>
      <c r="B349"/>
      <c r="C349"/>
      <c r="D349"/>
      <c r="E349"/>
    </row>
    <row r="350" spans="1:5" ht="14.4" x14ac:dyDescent="0.3">
      <c r="A350"/>
      <c r="B350"/>
      <c r="C350"/>
      <c r="D350"/>
      <c r="E350"/>
    </row>
    <row r="351" spans="1:5" ht="14.4" x14ac:dyDescent="0.3">
      <c r="A351"/>
      <c r="B351"/>
      <c r="C351"/>
      <c r="D351"/>
      <c r="E351"/>
    </row>
    <row r="352" spans="1:5" ht="14.4" x14ac:dyDescent="0.3">
      <c r="A352"/>
      <c r="B352"/>
      <c r="C352"/>
      <c r="D352"/>
      <c r="E352"/>
    </row>
    <row r="353" spans="1:5" ht="14.4" x14ac:dyDescent="0.3">
      <c r="A353"/>
      <c r="B353"/>
      <c r="C353"/>
      <c r="D353"/>
      <c r="E353"/>
    </row>
    <row r="354" spans="1:5" ht="14.4" x14ac:dyDescent="0.3">
      <c r="A354"/>
      <c r="B354"/>
      <c r="C354"/>
      <c r="D354"/>
      <c r="E354"/>
    </row>
    <row r="355" spans="1:5" ht="14.4" x14ac:dyDescent="0.3">
      <c r="A355"/>
      <c r="B355"/>
      <c r="C355"/>
      <c r="D355"/>
      <c r="E355"/>
    </row>
    <row r="356" spans="1:5" ht="14.4" x14ac:dyDescent="0.3">
      <c r="A356"/>
      <c r="B356"/>
      <c r="C356"/>
      <c r="D356"/>
      <c r="E356"/>
    </row>
    <row r="357" spans="1:5" ht="14.4" x14ac:dyDescent="0.3">
      <c r="A357"/>
      <c r="B357"/>
      <c r="C357"/>
      <c r="D357"/>
      <c r="E357"/>
    </row>
    <row r="358" spans="1:5" ht="14.4" x14ac:dyDescent="0.3">
      <c r="A358"/>
      <c r="B358"/>
      <c r="C358"/>
      <c r="D358"/>
      <c r="E358"/>
    </row>
    <row r="359" spans="1:5" ht="14.4" x14ac:dyDescent="0.3">
      <c r="A359"/>
      <c r="B359"/>
      <c r="C359"/>
      <c r="D359"/>
      <c r="E359"/>
    </row>
    <row r="360" spans="1:5" ht="14.4" x14ac:dyDescent="0.3">
      <c r="A360"/>
      <c r="B360"/>
      <c r="C360"/>
      <c r="D360"/>
      <c r="E360"/>
    </row>
    <row r="361" spans="1:5" ht="14.4" x14ac:dyDescent="0.3">
      <c r="A361"/>
      <c r="B361"/>
      <c r="C361"/>
      <c r="D361"/>
      <c r="E361"/>
    </row>
    <row r="362" spans="1:5" ht="14.4" x14ac:dyDescent="0.3">
      <c r="A362"/>
      <c r="B362"/>
      <c r="C362"/>
      <c r="D362"/>
      <c r="E362"/>
    </row>
    <row r="363" spans="1:5" ht="14.4" x14ac:dyDescent="0.3">
      <c r="A363"/>
      <c r="B363"/>
      <c r="C363"/>
      <c r="D363"/>
      <c r="E363"/>
    </row>
    <row r="364" spans="1:5" ht="14.4" x14ac:dyDescent="0.3">
      <c r="A364"/>
      <c r="B364"/>
      <c r="C364"/>
      <c r="D364"/>
      <c r="E364"/>
    </row>
    <row r="365" spans="1:5" ht="14.4" x14ac:dyDescent="0.3">
      <c r="A365"/>
      <c r="B365"/>
      <c r="C365"/>
      <c r="D365"/>
      <c r="E365"/>
    </row>
    <row r="366" spans="1:5" ht="14.4" x14ac:dyDescent="0.3">
      <c r="A366"/>
      <c r="B366"/>
      <c r="C366"/>
      <c r="D366"/>
      <c r="E366"/>
    </row>
    <row r="367" spans="1:5" ht="14.4" x14ac:dyDescent="0.3">
      <c r="A367"/>
      <c r="B367"/>
      <c r="C367"/>
      <c r="D367"/>
      <c r="E367"/>
    </row>
    <row r="368" spans="1:5" ht="14.4" x14ac:dyDescent="0.3">
      <c r="A368"/>
      <c r="B368"/>
      <c r="C368"/>
      <c r="D368"/>
      <c r="E368"/>
    </row>
    <row r="369" spans="1:5" ht="14.4" x14ac:dyDescent="0.3">
      <c r="A369"/>
      <c r="B369"/>
      <c r="C369"/>
      <c r="D369"/>
      <c r="E369"/>
    </row>
    <row r="370" spans="1:5" ht="14.4" x14ac:dyDescent="0.3">
      <c r="A370"/>
      <c r="B370"/>
      <c r="C370"/>
      <c r="D370"/>
      <c r="E370"/>
    </row>
    <row r="371" spans="1:5" ht="14.4" x14ac:dyDescent="0.3">
      <c r="A371"/>
      <c r="B371"/>
      <c r="C371"/>
      <c r="D371"/>
      <c r="E371"/>
    </row>
    <row r="372" spans="1:5" ht="14.4" x14ac:dyDescent="0.3">
      <c r="A372"/>
      <c r="B372"/>
      <c r="C372"/>
      <c r="D372"/>
      <c r="E372"/>
    </row>
    <row r="373" spans="1:5" ht="14.4" x14ac:dyDescent="0.3">
      <c r="A373"/>
      <c r="B373"/>
      <c r="C373"/>
      <c r="D373"/>
      <c r="E373"/>
    </row>
    <row r="374" spans="1:5" ht="14.4" x14ac:dyDescent="0.3">
      <c r="A374"/>
      <c r="B374"/>
      <c r="C374"/>
      <c r="D374"/>
      <c r="E374"/>
    </row>
    <row r="375" spans="1:5" ht="14.4" x14ac:dyDescent="0.3">
      <c r="A375"/>
      <c r="B375"/>
      <c r="C375"/>
      <c r="D375"/>
      <c r="E375"/>
    </row>
    <row r="376" spans="1:5" ht="14.4" x14ac:dyDescent="0.3">
      <c r="A376"/>
      <c r="B376"/>
      <c r="C376"/>
      <c r="D376"/>
      <c r="E376"/>
    </row>
    <row r="377" spans="1:5" ht="14.4" x14ac:dyDescent="0.3">
      <c r="A377"/>
      <c r="B377"/>
      <c r="C377"/>
      <c r="D377"/>
      <c r="E377"/>
    </row>
    <row r="378" spans="1:5" ht="14.4" x14ac:dyDescent="0.3">
      <c r="A378"/>
      <c r="B378"/>
      <c r="C378"/>
      <c r="D378"/>
      <c r="E378"/>
    </row>
    <row r="379" spans="1:5" ht="14.4" x14ac:dyDescent="0.3">
      <c r="A379"/>
      <c r="B379"/>
      <c r="C379"/>
      <c r="D379"/>
      <c r="E379"/>
    </row>
    <row r="380" spans="1:5" ht="14.4" x14ac:dyDescent="0.3">
      <c r="A380"/>
      <c r="B380"/>
      <c r="C380"/>
      <c r="D380"/>
      <c r="E380"/>
    </row>
    <row r="381" spans="1:5" ht="14.4" x14ac:dyDescent="0.3">
      <c r="A381"/>
      <c r="B381"/>
      <c r="C381"/>
      <c r="D381"/>
      <c r="E381"/>
    </row>
    <row r="382" spans="1:5" ht="14.4" x14ac:dyDescent="0.3">
      <c r="A382"/>
      <c r="B382"/>
      <c r="C382"/>
      <c r="D382"/>
      <c r="E382"/>
    </row>
    <row r="383" spans="1:5" ht="14.4" x14ac:dyDescent="0.3">
      <c r="A383"/>
      <c r="B383"/>
      <c r="C383"/>
      <c r="D383"/>
      <c r="E383"/>
    </row>
    <row r="384" spans="1:5" ht="14.4" x14ac:dyDescent="0.3">
      <c r="A384"/>
      <c r="B384"/>
      <c r="C384"/>
      <c r="D384"/>
      <c r="E384"/>
    </row>
    <row r="385" spans="1:5" ht="14.4" x14ac:dyDescent="0.3">
      <c r="A385"/>
      <c r="B385"/>
      <c r="C385"/>
      <c r="D385"/>
      <c r="E385"/>
    </row>
    <row r="386" spans="1:5" ht="14.4" x14ac:dyDescent="0.3">
      <c r="A386"/>
      <c r="B386"/>
      <c r="C386"/>
      <c r="D386"/>
      <c r="E386"/>
    </row>
    <row r="387" spans="1:5" ht="14.4" x14ac:dyDescent="0.3">
      <c r="A387"/>
      <c r="B387"/>
      <c r="C387"/>
      <c r="D387"/>
      <c r="E387"/>
    </row>
    <row r="388" spans="1:5" ht="14.4" x14ac:dyDescent="0.3">
      <c r="A388"/>
      <c r="B388"/>
      <c r="C388"/>
      <c r="D388"/>
      <c r="E388"/>
    </row>
    <row r="389" spans="1:5" ht="14.4" x14ac:dyDescent="0.3">
      <c r="A389"/>
      <c r="B389"/>
      <c r="C389"/>
      <c r="D389"/>
      <c r="E389"/>
    </row>
    <row r="390" spans="1:5" ht="14.4" x14ac:dyDescent="0.3">
      <c r="A390"/>
      <c r="B390"/>
      <c r="C390"/>
      <c r="D390"/>
      <c r="E390"/>
    </row>
    <row r="391" spans="1:5" ht="14.4" x14ac:dyDescent="0.3">
      <c r="A391"/>
      <c r="B391"/>
      <c r="C391"/>
      <c r="D391"/>
      <c r="E391"/>
    </row>
    <row r="392" spans="1:5" ht="14.4" x14ac:dyDescent="0.3">
      <c r="A392"/>
      <c r="B392"/>
      <c r="C392"/>
      <c r="D392"/>
      <c r="E392"/>
    </row>
    <row r="393" spans="1:5" ht="14.4" x14ac:dyDescent="0.3">
      <c r="A393"/>
      <c r="B393"/>
      <c r="C393"/>
      <c r="D393"/>
      <c r="E393"/>
    </row>
    <row r="394" spans="1:5" ht="14.4" x14ac:dyDescent="0.3">
      <c r="A394"/>
      <c r="B394"/>
      <c r="C394"/>
      <c r="D394"/>
      <c r="E394"/>
    </row>
    <row r="395" spans="1:5" ht="14.4" x14ac:dyDescent="0.3">
      <c r="A395"/>
      <c r="B395"/>
      <c r="C395"/>
      <c r="D395"/>
      <c r="E395"/>
    </row>
    <row r="396" spans="1:5" ht="14.4" x14ac:dyDescent="0.3">
      <c r="A396"/>
      <c r="B396"/>
      <c r="C396"/>
      <c r="D396"/>
      <c r="E396"/>
    </row>
    <row r="397" spans="1:5" ht="14.4" x14ac:dyDescent="0.3">
      <c r="A397"/>
      <c r="B397"/>
      <c r="C397"/>
      <c r="D397"/>
      <c r="E397"/>
    </row>
    <row r="398" spans="1:5" ht="14.4" x14ac:dyDescent="0.3">
      <c r="A398"/>
      <c r="B398"/>
      <c r="C398"/>
      <c r="D398"/>
      <c r="E398"/>
    </row>
    <row r="399" spans="1:5" ht="14.4" x14ac:dyDescent="0.3">
      <c r="A399"/>
      <c r="B399"/>
      <c r="C399"/>
      <c r="D399"/>
      <c r="E399"/>
    </row>
    <row r="400" spans="1:5" ht="14.4" x14ac:dyDescent="0.3">
      <c r="A400"/>
      <c r="B400"/>
      <c r="C400"/>
      <c r="D400"/>
      <c r="E400"/>
    </row>
    <row r="401" spans="1:5" ht="14.4" x14ac:dyDescent="0.3">
      <c r="A401"/>
      <c r="B401"/>
      <c r="C401"/>
      <c r="D401"/>
      <c r="E401"/>
    </row>
    <row r="402" spans="1:5" ht="14.4" x14ac:dyDescent="0.3">
      <c r="A402"/>
      <c r="B402"/>
      <c r="C402"/>
      <c r="D402"/>
      <c r="E402"/>
    </row>
    <row r="403" spans="1:5" ht="14.4" x14ac:dyDescent="0.3">
      <c r="A403"/>
      <c r="B403"/>
      <c r="C403"/>
      <c r="D403"/>
      <c r="E403"/>
    </row>
    <row r="404" spans="1:5" ht="14.4" x14ac:dyDescent="0.3">
      <c r="A404"/>
      <c r="B404"/>
      <c r="C404"/>
      <c r="D404"/>
      <c r="E404"/>
    </row>
    <row r="405" spans="1:5" ht="14.4" x14ac:dyDescent="0.3">
      <c r="A405"/>
      <c r="B405"/>
      <c r="C405"/>
      <c r="D405"/>
      <c r="E405"/>
    </row>
    <row r="406" spans="1:5" ht="14.4" x14ac:dyDescent="0.3">
      <c r="A406"/>
      <c r="B406"/>
      <c r="C406"/>
      <c r="D406"/>
      <c r="E406"/>
    </row>
    <row r="407" spans="1:5" ht="14.4" x14ac:dyDescent="0.3">
      <c r="A407"/>
      <c r="B407"/>
      <c r="C407"/>
      <c r="D407"/>
      <c r="E407"/>
    </row>
    <row r="408" spans="1:5" ht="14.4" x14ac:dyDescent="0.3">
      <c r="A408"/>
      <c r="B408"/>
      <c r="C408"/>
      <c r="D408"/>
      <c r="E408"/>
    </row>
    <row r="409" spans="1:5" ht="14.4" x14ac:dyDescent="0.3">
      <c r="A409"/>
      <c r="B409"/>
      <c r="C409"/>
      <c r="D409"/>
      <c r="E409"/>
    </row>
    <row r="410" spans="1:5" ht="14.4" x14ac:dyDescent="0.3">
      <c r="A410"/>
      <c r="B410"/>
      <c r="C410"/>
      <c r="D410"/>
      <c r="E410"/>
    </row>
    <row r="411" spans="1:5" ht="14.4" x14ac:dyDescent="0.3">
      <c r="A411"/>
      <c r="B411"/>
      <c r="C411"/>
      <c r="D411"/>
      <c r="E411"/>
    </row>
    <row r="412" spans="1:5" ht="14.4" x14ac:dyDescent="0.3">
      <c r="A412"/>
      <c r="B412"/>
      <c r="C412"/>
      <c r="D412"/>
      <c r="E412"/>
    </row>
    <row r="413" spans="1:5" ht="14.4" x14ac:dyDescent="0.3">
      <c r="A413"/>
      <c r="B413"/>
      <c r="C413"/>
      <c r="D413"/>
      <c r="E413"/>
    </row>
    <row r="414" spans="1:5" ht="14.4" x14ac:dyDescent="0.3">
      <c r="A414"/>
      <c r="B414"/>
      <c r="C414"/>
      <c r="D414"/>
      <c r="E414"/>
    </row>
    <row r="415" spans="1:5" ht="14.4" x14ac:dyDescent="0.3">
      <c r="A415"/>
      <c r="B415"/>
      <c r="C415"/>
      <c r="D415"/>
      <c r="E415"/>
    </row>
    <row r="416" spans="1:5" ht="14.4" x14ac:dyDescent="0.3">
      <c r="A416"/>
      <c r="B416"/>
      <c r="C416"/>
      <c r="D416"/>
      <c r="E416"/>
    </row>
    <row r="417" spans="1:5" ht="14.4" x14ac:dyDescent="0.3">
      <c r="A417"/>
      <c r="B417"/>
      <c r="C417"/>
      <c r="D417"/>
      <c r="E417"/>
    </row>
    <row r="418" spans="1:5" ht="14.4" x14ac:dyDescent="0.3">
      <c r="A418"/>
      <c r="B418"/>
      <c r="C418"/>
      <c r="D418"/>
      <c r="E418"/>
    </row>
    <row r="419" spans="1:5" ht="14.4" x14ac:dyDescent="0.3">
      <c r="A419"/>
      <c r="B419"/>
      <c r="C419"/>
      <c r="D419"/>
      <c r="E419"/>
    </row>
    <row r="420" spans="1:5" ht="14.4" x14ac:dyDescent="0.3">
      <c r="A420"/>
      <c r="B420"/>
      <c r="C420"/>
      <c r="D420"/>
      <c r="E420"/>
    </row>
    <row r="421" spans="1:5" ht="14.4" x14ac:dyDescent="0.3">
      <c r="A421"/>
      <c r="B421"/>
      <c r="C421"/>
      <c r="D421"/>
      <c r="E421"/>
    </row>
    <row r="422" spans="1:5" ht="14.4" x14ac:dyDescent="0.3">
      <c r="A422"/>
      <c r="B422"/>
      <c r="C422"/>
      <c r="D422"/>
      <c r="E422"/>
    </row>
    <row r="423" spans="1:5" ht="14.4" x14ac:dyDescent="0.3">
      <c r="A423"/>
      <c r="B423"/>
      <c r="C423"/>
      <c r="D423"/>
      <c r="E423"/>
    </row>
    <row r="424" spans="1:5" ht="14.4" x14ac:dyDescent="0.3">
      <c r="A424"/>
      <c r="B424"/>
      <c r="C424"/>
      <c r="D424"/>
      <c r="E424"/>
    </row>
    <row r="425" spans="1:5" ht="14.4" x14ac:dyDescent="0.3">
      <c r="A425"/>
      <c r="B425"/>
      <c r="C425"/>
      <c r="D425"/>
      <c r="E425"/>
    </row>
    <row r="426" spans="1:5" ht="14.4" x14ac:dyDescent="0.3">
      <c r="A426"/>
      <c r="B426"/>
      <c r="C426"/>
      <c r="D426"/>
      <c r="E426"/>
    </row>
    <row r="427" spans="1:5" ht="14.4" x14ac:dyDescent="0.3">
      <c r="A427"/>
      <c r="B427"/>
      <c r="C427"/>
      <c r="D427"/>
      <c r="E427"/>
    </row>
    <row r="428" spans="1:5" ht="14.4" x14ac:dyDescent="0.3">
      <c r="A428"/>
      <c r="B428"/>
      <c r="C428"/>
      <c r="D428"/>
      <c r="E428"/>
    </row>
    <row r="429" spans="1:5" ht="14.4" x14ac:dyDescent="0.3">
      <c r="A429"/>
      <c r="B429"/>
      <c r="C429"/>
      <c r="D429"/>
      <c r="E429"/>
    </row>
    <row r="430" spans="1:5" ht="14.4" x14ac:dyDescent="0.3">
      <c r="A430"/>
      <c r="B430"/>
      <c r="C430"/>
      <c r="D430"/>
      <c r="E430"/>
    </row>
    <row r="431" spans="1:5" ht="14.4" x14ac:dyDescent="0.3">
      <c r="A431"/>
      <c r="B431"/>
      <c r="C431"/>
      <c r="D431"/>
      <c r="E431"/>
    </row>
    <row r="432" spans="1:5" ht="14.4" x14ac:dyDescent="0.3">
      <c r="A432"/>
      <c r="B432"/>
      <c r="C432"/>
      <c r="D432"/>
      <c r="E432"/>
    </row>
    <row r="433" spans="1:5" ht="14.4" x14ac:dyDescent="0.3">
      <c r="A433"/>
      <c r="B433"/>
      <c r="C433"/>
      <c r="D433"/>
      <c r="E433"/>
    </row>
    <row r="434" spans="1:5" ht="14.4" x14ac:dyDescent="0.3">
      <c r="A434"/>
      <c r="B434"/>
      <c r="C434"/>
      <c r="D434"/>
      <c r="E434"/>
    </row>
    <row r="435" spans="1:5" ht="14.4" x14ac:dyDescent="0.3">
      <c r="A435"/>
      <c r="B435"/>
      <c r="C435"/>
      <c r="D435"/>
      <c r="E435"/>
    </row>
    <row r="436" spans="1:5" ht="14.4" x14ac:dyDescent="0.3">
      <c r="A436"/>
      <c r="B436"/>
      <c r="C436"/>
      <c r="D436"/>
      <c r="E436"/>
    </row>
    <row r="437" spans="1:5" ht="14.4" x14ac:dyDescent="0.3">
      <c r="A437"/>
      <c r="B437"/>
      <c r="C437"/>
      <c r="D437"/>
      <c r="E437"/>
    </row>
    <row r="438" spans="1:5" ht="14.4" x14ac:dyDescent="0.3">
      <c r="A438"/>
      <c r="B438"/>
      <c r="C438"/>
      <c r="D438"/>
      <c r="E438"/>
    </row>
    <row r="439" spans="1:5" ht="14.4" x14ac:dyDescent="0.3">
      <c r="A439"/>
      <c r="B439"/>
      <c r="C439"/>
      <c r="D439"/>
      <c r="E439"/>
    </row>
    <row r="440" spans="1:5" ht="14.4" x14ac:dyDescent="0.3">
      <c r="A440"/>
      <c r="B440"/>
      <c r="C440"/>
      <c r="D440"/>
      <c r="E440"/>
    </row>
    <row r="441" spans="1:5" ht="14.4" x14ac:dyDescent="0.3">
      <c r="A441"/>
      <c r="B441"/>
      <c r="C441"/>
      <c r="D441"/>
      <c r="E441"/>
    </row>
    <row r="442" spans="1:5" ht="14.4" x14ac:dyDescent="0.3">
      <c r="A442"/>
      <c r="B442"/>
      <c r="C442"/>
      <c r="D442"/>
      <c r="E442"/>
    </row>
    <row r="443" spans="1:5" ht="14.4" x14ac:dyDescent="0.3">
      <c r="A443"/>
      <c r="B443"/>
      <c r="C443"/>
      <c r="D443"/>
      <c r="E443"/>
    </row>
    <row r="444" spans="1:5" ht="14.4" x14ac:dyDescent="0.3">
      <c r="A444"/>
      <c r="B444"/>
      <c r="C444"/>
      <c r="D444"/>
      <c r="E444"/>
    </row>
    <row r="445" spans="1:5" ht="14.4" x14ac:dyDescent="0.3">
      <c r="A445"/>
      <c r="B445"/>
      <c r="C445"/>
      <c r="D445"/>
      <c r="E445"/>
    </row>
    <row r="446" spans="1:5" ht="14.4" x14ac:dyDescent="0.3">
      <c r="A446"/>
      <c r="B446"/>
      <c r="C446"/>
      <c r="D446"/>
      <c r="E446"/>
    </row>
    <row r="447" spans="1:5" ht="14.4" x14ac:dyDescent="0.3">
      <c r="A447"/>
      <c r="B447"/>
      <c r="C447"/>
      <c r="D447"/>
      <c r="E447"/>
    </row>
    <row r="448" spans="1:5" ht="14.4" x14ac:dyDescent="0.3">
      <c r="A448"/>
      <c r="B448"/>
      <c r="C448"/>
      <c r="D448"/>
      <c r="E448"/>
    </row>
    <row r="449" spans="1:5" ht="14.4" x14ac:dyDescent="0.3">
      <c r="A449"/>
      <c r="B449"/>
      <c r="C449"/>
      <c r="D449"/>
      <c r="E449"/>
    </row>
    <row r="450" spans="1:5" ht="14.4" x14ac:dyDescent="0.3">
      <c r="A450"/>
      <c r="B450"/>
      <c r="C450"/>
      <c r="D450"/>
      <c r="E450"/>
    </row>
    <row r="451" spans="1:5" ht="14.4" x14ac:dyDescent="0.3">
      <c r="A451"/>
      <c r="B451"/>
      <c r="C451"/>
      <c r="D451"/>
      <c r="E451"/>
    </row>
    <row r="452" spans="1:5" ht="14.4" x14ac:dyDescent="0.3">
      <c r="A452"/>
      <c r="B452"/>
      <c r="C452"/>
      <c r="D452"/>
      <c r="E452"/>
    </row>
    <row r="453" spans="1:5" ht="14.4" x14ac:dyDescent="0.3">
      <c r="A453"/>
      <c r="B453"/>
      <c r="C453"/>
      <c r="D453"/>
      <c r="E453"/>
    </row>
    <row r="454" spans="1:5" ht="14.4" x14ac:dyDescent="0.3">
      <c r="A454"/>
      <c r="B454"/>
      <c r="C454"/>
      <c r="D454"/>
      <c r="E454"/>
    </row>
    <row r="455" spans="1:5" ht="14.4" x14ac:dyDescent="0.3">
      <c r="A455"/>
      <c r="B455"/>
      <c r="C455"/>
      <c r="D455"/>
      <c r="E455"/>
    </row>
    <row r="456" spans="1:5" ht="14.4" x14ac:dyDescent="0.3">
      <c r="A456"/>
      <c r="B456"/>
      <c r="C456"/>
      <c r="D456"/>
      <c r="E456"/>
    </row>
    <row r="457" spans="1:5" ht="14.4" x14ac:dyDescent="0.3">
      <c r="A457"/>
      <c r="B457"/>
      <c r="C457"/>
      <c r="D457"/>
      <c r="E457"/>
    </row>
    <row r="458" spans="1:5" ht="14.4" x14ac:dyDescent="0.3">
      <c r="A458"/>
      <c r="B458"/>
      <c r="C458"/>
      <c r="D458"/>
      <c r="E458"/>
    </row>
    <row r="459" spans="1:5" ht="14.4" x14ac:dyDescent="0.3">
      <c r="A459"/>
      <c r="B459"/>
      <c r="C459"/>
      <c r="D459"/>
      <c r="E459"/>
    </row>
    <row r="460" spans="1:5" ht="14.4" x14ac:dyDescent="0.3">
      <c r="A460"/>
      <c r="B460"/>
      <c r="C460"/>
      <c r="D460"/>
      <c r="E460"/>
    </row>
    <row r="461" spans="1:5" ht="14.4" x14ac:dyDescent="0.3">
      <c r="A461"/>
      <c r="B461"/>
      <c r="C461"/>
      <c r="D461"/>
      <c r="E461"/>
    </row>
    <row r="462" spans="1:5" ht="14.4" x14ac:dyDescent="0.3">
      <c r="A462"/>
      <c r="B462"/>
      <c r="C462"/>
      <c r="D462"/>
      <c r="E462"/>
    </row>
    <row r="463" spans="1:5" ht="14.4" x14ac:dyDescent="0.3">
      <c r="A463"/>
      <c r="B463"/>
      <c r="C463"/>
      <c r="D463"/>
      <c r="E463"/>
    </row>
    <row r="464" spans="1:5" ht="14.4" x14ac:dyDescent="0.3">
      <c r="A464"/>
      <c r="B464"/>
      <c r="C464"/>
      <c r="D464"/>
      <c r="E464"/>
    </row>
    <row r="465" spans="1:5" ht="14.4" x14ac:dyDescent="0.3">
      <c r="A465"/>
      <c r="B465"/>
      <c r="C465"/>
      <c r="D465"/>
      <c r="E465"/>
    </row>
    <row r="466" spans="1:5" ht="14.4" x14ac:dyDescent="0.3">
      <c r="A466"/>
      <c r="B466"/>
      <c r="C466"/>
      <c r="D466"/>
      <c r="E466"/>
    </row>
    <row r="467" spans="1:5" ht="14.4" x14ac:dyDescent="0.3">
      <c r="A467"/>
      <c r="B467"/>
      <c r="C467"/>
      <c r="D467"/>
      <c r="E467"/>
    </row>
    <row r="468" spans="1:5" ht="14.4" x14ac:dyDescent="0.3">
      <c r="A468"/>
      <c r="B468"/>
      <c r="C468"/>
      <c r="D468"/>
      <c r="E468"/>
    </row>
    <row r="469" spans="1:5" ht="14.4" x14ac:dyDescent="0.3">
      <c r="A469"/>
      <c r="B469"/>
      <c r="C469"/>
      <c r="D469"/>
      <c r="E469"/>
    </row>
    <row r="470" spans="1:5" ht="14.4" x14ac:dyDescent="0.3">
      <c r="A470"/>
      <c r="B470"/>
      <c r="C470"/>
      <c r="D470"/>
      <c r="E470"/>
    </row>
    <row r="471" spans="1:5" ht="14.4" x14ac:dyDescent="0.3">
      <c r="A471"/>
      <c r="B471"/>
      <c r="C471"/>
      <c r="D471"/>
      <c r="E471"/>
    </row>
    <row r="472" spans="1:5" ht="14.4" x14ac:dyDescent="0.3">
      <c r="A472"/>
      <c r="B472"/>
      <c r="C472"/>
      <c r="D472"/>
      <c r="E472"/>
    </row>
    <row r="473" spans="1:5" ht="14.4" x14ac:dyDescent="0.3">
      <c r="A473"/>
      <c r="B473"/>
      <c r="C473"/>
      <c r="D473"/>
      <c r="E473"/>
    </row>
    <row r="474" spans="1:5" ht="14.4" x14ac:dyDescent="0.3">
      <c r="A474"/>
      <c r="B474"/>
      <c r="C474"/>
      <c r="D474"/>
      <c r="E474"/>
    </row>
    <row r="475" spans="1:5" ht="14.4" x14ac:dyDescent="0.3">
      <c r="A475"/>
      <c r="B475"/>
      <c r="C475"/>
      <c r="D475"/>
      <c r="E475"/>
    </row>
    <row r="476" spans="1:5" ht="14.4" x14ac:dyDescent="0.3">
      <c r="A476"/>
      <c r="B476"/>
      <c r="C476"/>
      <c r="D476"/>
      <c r="E476"/>
    </row>
    <row r="477" spans="1:5" ht="14.4" x14ac:dyDescent="0.3">
      <c r="A477"/>
      <c r="B477"/>
      <c r="C477"/>
      <c r="D477"/>
      <c r="E477"/>
    </row>
    <row r="478" spans="1:5" ht="14.4" x14ac:dyDescent="0.3">
      <c r="A478"/>
      <c r="B478"/>
      <c r="C478"/>
      <c r="D478"/>
      <c r="E478"/>
    </row>
    <row r="479" spans="1:5" ht="14.4" x14ac:dyDescent="0.3">
      <c r="A479"/>
      <c r="B479"/>
      <c r="C479"/>
      <c r="D479"/>
      <c r="E479"/>
    </row>
    <row r="480" spans="1:5" ht="14.4" x14ac:dyDescent="0.3">
      <c r="A480"/>
      <c r="B480"/>
      <c r="C480"/>
      <c r="D480"/>
      <c r="E480"/>
    </row>
    <row r="481" spans="1:5" ht="14.4" x14ac:dyDescent="0.3">
      <c r="A481"/>
      <c r="B481"/>
      <c r="C481"/>
      <c r="D481"/>
      <c r="E481"/>
    </row>
    <row r="482" spans="1:5" ht="14.4" x14ac:dyDescent="0.3">
      <c r="A482"/>
      <c r="B482"/>
      <c r="C482"/>
      <c r="D482"/>
      <c r="E482"/>
    </row>
    <row r="483" spans="1:5" ht="14.4" x14ac:dyDescent="0.3">
      <c r="A483"/>
      <c r="B483"/>
      <c r="C483"/>
      <c r="D483"/>
      <c r="E483"/>
    </row>
    <row r="484" spans="1:5" ht="14.4" x14ac:dyDescent="0.3">
      <c r="A484"/>
      <c r="B484"/>
      <c r="C484"/>
      <c r="D484"/>
      <c r="E484"/>
    </row>
    <row r="485" spans="1:5" ht="14.4" x14ac:dyDescent="0.3">
      <c r="A485"/>
      <c r="B485"/>
      <c r="C485"/>
      <c r="D485"/>
      <c r="E485"/>
    </row>
    <row r="486" spans="1:5" ht="14.4" x14ac:dyDescent="0.3">
      <c r="A486"/>
      <c r="B486"/>
      <c r="C486"/>
      <c r="D486"/>
      <c r="E486"/>
    </row>
    <row r="487" spans="1:5" ht="14.4" x14ac:dyDescent="0.3">
      <c r="A487"/>
      <c r="B487"/>
      <c r="C487"/>
      <c r="D487"/>
      <c r="E487"/>
    </row>
    <row r="488" spans="1:5" ht="14.4" x14ac:dyDescent="0.3">
      <c r="A488"/>
      <c r="B488"/>
      <c r="C488"/>
      <c r="D488"/>
      <c r="E488"/>
    </row>
    <row r="489" spans="1:5" ht="14.4" x14ac:dyDescent="0.3">
      <c r="A489"/>
      <c r="B489"/>
      <c r="C489"/>
      <c r="D489"/>
      <c r="E489"/>
    </row>
    <row r="490" spans="1:5" ht="14.4" x14ac:dyDescent="0.3">
      <c r="A490"/>
      <c r="B490"/>
      <c r="C490"/>
      <c r="D490"/>
      <c r="E490"/>
    </row>
    <row r="491" spans="1:5" ht="14.4" x14ac:dyDescent="0.3">
      <c r="A491"/>
      <c r="B491"/>
      <c r="C491"/>
      <c r="D491"/>
      <c r="E491"/>
    </row>
    <row r="492" spans="1:5" ht="14.4" x14ac:dyDescent="0.3">
      <c r="A492"/>
      <c r="B492"/>
      <c r="C492"/>
      <c r="D492"/>
      <c r="E492"/>
    </row>
    <row r="493" spans="1:5" ht="14.4" x14ac:dyDescent="0.3">
      <c r="A493"/>
      <c r="B493"/>
      <c r="C493"/>
      <c r="D493"/>
      <c r="E493"/>
    </row>
    <row r="494" spans="1:5" ht="14.4" x14ac:dyDescent="0.3">
      <c r="A494"/>
      <c r="B494"/>
      <c r="C494"/>
      <c r="D494"/>
      <c r="E494"/>
    </row>
    <row r="495" spans="1:5" ht="14.4" x14ac:dyDescent="0.3">
      <c r="A495"/>
      <c r="B495"/>
      <c r="C495"/>
      <c r="D495"/>
      <c r="E495"/>
    </row>
    <row r="496" spans="1:5" ht="14.4" x14ac:dyDescent="0.3">
      <c r="A496"/>
      <c r="B496"/>
      <c r="C496"/>
      <c r="D496"/>
      <c r="E496"/>
    </row>
    <row r="497" spans="1:5" ht="14.4" x14ac:dyDescent="0.3">
      <c r="A497"/>
      <c r="B497"/>
      <c r="C497"/>
      <c r="D497"/>
      <c r="E497"/>
    </row>
    <row r="498" spans="1:5" ht="14.4" x14ac:dyDescent="0.3">
      <c r="A498"/>
      <c r="B498"/>
      <c r="C498"/>
      <c r="D498"/>
      <c r="E498"/>
    </row>
    <row r="499" spans="1:5" ht="14.4" x14ac:dyDescent="0.3">
      <c r="A499"/>
      <c r="B499"/>
      <c r="C499"/>
      <c r="D499"/>
      <c r="E499"/>
    </row>
    <row r="500" spans="1:5" ht="14.4" x14ac:dyDescent="0.3">
      <c r="A500"/>
      <c r="B500"/>
      <c r="C500"/>
      <c r="D500"/>
      <c r="E500"/>
    </row>
    <row r="501" spans="1:5" ht="14.4" x14ac:dyDescent="0.3">
      <c r="A501"/>
      <c r="B501"/>
      <c r="C501"/>
      <c r="D501"/>
      <c r="E501"/>
    </row>
    <row r="502" spans="1:5" ht="14.4" x14ac:dyDescent="0.3">
      <c r="A502"/>
      <c r="B502"/>
      <c r="C502"/>
      <c r="D502"/>
      <c r="E502"/>
    </row>
    <row r="503" spans="1:5" ht="14.4" x14ac:dyDescent="0.3">
      <c r="A503"/>
      <c r="B503"/>
      <c r="C503"/>
      <c r="D503"/>
      <c r="E503"/>
    </row>
    <row r="504" spans="1:5" ht="14.4" x14ac:dyDescent="0.3">
      <c r="A504"/>
      <c r="B504"/>
      <c r="C504"/>
      <c r="D504"/>
      <c r="E504"/>
    </row>
    <row r="505" spans="1:5" ht="14.4" x14ac:dyDescent="0.3">
      <c r="A505"/>
      <c r="B505"/>
      <c r="C505"/>
      <c r="D505"/>
      <c r="E505"/>
    </row>
    <row r="506" spans="1:5" ht="14.4" x14ac:dyDescent="0.3">
      <c r="A506"/>
      <c r="B506"/>
      <c r="C506"/>
      <c r="D506"/>
      <c r="E506"/>
    </row>
    <row r="507" spans="1:5" ht="14.4" x14ac:dyDescent="0.3">
      <c r="A507"/>
      <c r="B507"/>
      <c r="C507"/>
      <c r="D507"/>
      <c r="E507"/>
    </row>
    <row r="508" spans="1:5" ht="14.4" x14ac:dyDescent="0.3">
      <c r="A508"/>
      <c r="B508"/>
      <c r="C508"/>
      <c r="D508"/>
      <c r="E508"/>
    </row>
    <row r="509" spans="1:5" ht="14.4" x14ac:dyDescent="0.3">
      <c r="A509"/>
      <c r="B509"/>
      <c r="C509"/>
      <c r="D509"/>
      <c r="E509"/>
    </row>
    <row r="510" spans="1:5" ht="14.4" x14ac:dyDescent="0.3">
      <c r="A510"/>
      <c r="B510"/>
      <c r="C510"/>
      <c r="D510"/>
      <c r="E510"/>
    </row>
    <row r="511" spans="1:5" ht="14.4" x14ac:dyDescent="0.3">
      <c r="A511"/>
      <c r="B511"/>
      <c r="C511"/>
      <c r="D511"/>
      <c r="E511"/>
    </row>
    <row r="512" spans="1:5" ht="14.4" x14ac:dyDescent="0.3">
      <c r="A512"/>
      <c r="B512"/>
      <c r="C512"/>
      <c r="D512"/>
      <c r="E512"/>
    </row>
    <row r="513" spans="1:5" ht="14.4" x14ac:dyDescent="0.3">
      <c r="A513"/>
      <c r="B513"/>
      <c r="C513"/>
      <c r="D513"/>
      <c r="E513"/>
    </row>
    <row r="514" spans="1:5" ht="14.4" x14ac:dyDescent="0.3">
      <c r="A514"/>
      <c r="B514"/>
      <c r="C514"/>
      <c r="D514"/>
      <c r="E514"/>
    </row>
    <row r="515" spans="1:5" ht="14.4" x14ac:dyDescent="0.3">
      <c r="A515"/>
      <c r="B515"/>
      <c r="C515"/>
      <c r="D515"/>
      <c r="E515"/>
    </row>
    <row r="516" spans="1:5" ht="14.4" x14ac:dyDescent="0.3">
      <c r="A516"/>
      <c r="B516"/>
      <c r="C516"/>
      <c r="D516"/>
      <c r="E516"/>
    </row>
    <row r="517" spans="1:5" ht="14.4" x14ac:dyDescent="0.3">
      <c r="A517"/>
      <c r="B517"/>
      <c r="C517"/>
      <c r="D517"/>
      <c r="E517"/>
    </row>
    <row r="518" spans="1:5" ht="14.4" x14ac:dyDescent="0.3">
      <c r="A518"/>
      <c r="B518"/>
      <c r="C518"/>
      <c r="D518"/>
      <c r="E518"/>
    </row>
    <row r="519" spans="1:5" ht="14.4" x14ac:dyDescent="0.3">
      <c r="A519"/>
      <c r="B519"/>
      <c r="C519"/>
      <c r="D519"/>
      <c r="E519"/>
    </row>
    <row r="520" spans="1:5" ht="14.4" x14ac:dyDescent="0.3">
      <c r="A520"/>
      <c r="B520"/>
      <c r="C520"/>
      <c r="D520"/>
      <c r="E520"/>
    </row>
    <row r="521" spans="1:5" ht="14.4" x14ac:dyDescent="0.3">
      <c r="A521"/>
      <c r="B521"/>
      <c r="C521"/>
      <c r="D521"/>
      <c r="E521"/>
    </row>
    <row r="522" spans="1:5" ht="14.4" x14ac:dyDescent="0.3">
      <c r="A522"/>
      <c r="B522"/>
      <c r="C522"/>
      <c r="D522"/>
      <c r="E522"/>
    </row>
    <row r="523" spans="1:5" ht="14.4" x14ac:dyDescent="0.3">
      <c r="A523"/>
      <c r="B523"/>
      <c r="C523"/>
      <c r="D523"/>
      <c r="E523"/>
    </row>
    <row r="524" spans="1:5" ht="14.4" x14ac:dyDescent="0.3">
      <c r="A524"/>
      <c r="B524"/>
      <c r="C524"/>
      <c r="D524"/>
      <c r="E524"/>
    </row>
  </sheetData>
  <sheetProtection pivotTables="0"/>
  <conditionalFormatting sqref="B4">
    <cfRule type="cellIs" dxfId="5" priority="1" stopIfTrue="1" operator="lessThan">
      <formula>0</formula>
    </cfRule>
    <cfRule type="cellIs" dxfId="4" priority="2" stopIfTrue="1" operator="between">
      <formula>0.01</formula>
      <formula>19.99999</formula>
    </cfRule>
    <cfRule type="cellIs" dxfId="3" priority="3" stopIfTrue="1" operator="greaterThanOrEqual">
      <formula>20</formula>
    </cfRule>
  </conditionalFormatting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rgb="FFC00000"/>
    <pageSetUpPr fitToPage="1"/>
  </sheetPr>
  <dimension ref="A1:G527"/>
  <sheetViews>
    <sheetView showGridLines="0" zoomScale="85" workbookViewId="0">
      <pane ySplit="14" topLeftCell="A15" activePane="bottomLeft" state="frozen"/>
      <selection activeCell="A15" sqref="A15"/>
      <selection pane="bottomLeft" activeCell="A15" sqref="A15"/>
    </sheetView>
  </sheetViews>
  <sheetFormatPr defaultColWidth="11.44140625" defaultRowHeight="13.2" x14ac:dyDescent="0.25"/>
  <cols>
    <col min="1" max="1" width="12.88671875" style="26" customWidth="1"/>
    <col min="2" max="2" width="9.88671875" style="26" customWidth="1"/>
    <col min="3" max="3" width="7" style="26" customWidth="1"/>
    <col min="4" max="4" width="10.6640625" style="26" customWidth="1"/>
    <col min="5" max="5" width="15.6640625" style="26" customWidth="1"/>
    <col min="6" max="6" width="19" style="26" customWidth="1"/>
    <col min="7" max="10" width="19" style="26" bestFit="1" customWidth="1"/>
    <col min="11" max="11" width="19" style="26" customWidth="1"/>
    <col min="12" max="14" width="19" style="26" bestFit="1" customWidth="1"/>
    <col min="15" max="15" width="19" style="26" customWidth="1"/>
    <col min="16" max="25" width="19" style="26" bestFit="1" customWidth="1"/>
    <col min="26" max="16384" width="11.44140625" style="26"/>
  </cols>
  <sheetData>
    <row r="1" spans="1:7" ht="30" customHeight="1" x14ac:dyDescent="0.4">
      <c r="A1" s="27"/>
    </row>
    <row r="2" spans="1:7" x14ac:dyDescent="0.25">
      <c r="A2" s="28">
        <f>'Rapport info'!Updated</f>
        <v>0</v>
      </c>
    </row>
    <row r="3" spans="1:7" x14ac:dyDescent="0.25">
      <c r="A3" s="25" t="s">
        <v>219</v>
      </c>
    </row>
    <row r="4" spans="1:7" x14ac:dyDescent="0.25">
      <c r="A4" s="31"/>
    </row>
    <row r="6" spans="1:7" ht="14.4" x14ac:dyDescent="0.3">
      <c r="A6"/>
      <c r="B6"/>
    </row>
    <row r="7" spans="1:7" ht="14.4" x14ac:dyDescent="0.3">
      <c r="A7" s="63" t="s">
        <v>215</v>
      </c>
      <c r="B7" s="64" t="s">
        <v>151</v>
      </c>
    </row>
    <row r="8" spans="1:7" ht="14.4" x14ac:dyDescent="0.3">
      <c r="A8" s="63" t="s">
        <v>213</v>
      </c>
      <c r="B8" s="64" t="s">
        <v>151</v>
      </c>
    </row>
    <row r="9" spans="1:7" ht="14.4" x14ac:dyDescent="0.3">
      <c r="A9" s="63" t="s">
        <v>207</v>
      </c>
      <c r="B9" s="64" t="s">
        <v>151</v>
      </c>
    </row>
    <row r="10" spans="1:7" ht="14.4" x14ac:dyDescent="0.3">
      <c r="A10" s="63" t="s">
        <v>161</v>
      </c>
      <c r="B10" s="64" t="s">
        <v>151</v>
      </c>
    </row>
    <row r="11" spans="1:7" ht="14.4" x14ac:dyDescent="0.3">
      <c r="A11" s="63" t="s">
        <v>117</v>
      </c>
      <c r="B11" s="64" t="s">
        <v>151</v>
      </c>
    </row>
    <row r="12" spans="1:7" ht="14.4" x14ac:dyDescent="0.3">
      <c r="A12" s="63" t="s">
        <v>199</v>
      </c>
      <c r="B12" s="64" t="s">
        <v>151</v>
      </c>
    </row>
    <row r="14" spans="1:7" ht="14.4" x14ac:dyDescent="0.3">
      <c r="A14" s="32" t="s">
        <v>244</v>
      </c>
      <c r="B14" s="67" t="s">
        <v>232</v>
      </c>
      <c r="C14" s="68" t="s">
        <v>223</v>
      </c>
      <c r="D14" s="68" t="s">
        <v>231</v>
      </c>
      <c r="E14" s="69" t="s">
        <v>230</v>
      </c>
      <c r="F14"/>
      <c r="G14"/>
    </row>
    <row r="15" spans="1:7" ht="15" thickBot="1" x14ac:dyDescent="0.35">
      <c r="A15" s="65">
        <v>41613</v>
      </c>
      <c r="B15" s="70">
        <v>2290</v>
      </c>
      <c r="C15" s="71">
        <v>0</v>
      </c>
      <c r="D15" s="86">
        <v>47.8</v>
      </c>
      <c r="E15" s="87">
        <v>0</v>
      </c>
      <c r="F15"/>
      <c r="G15"/>
    </row>
    <row r="16" spans="1:7" ht="15" thickTop="1" x14ac:dyDescent="0.3">
      <c r="A16" s="42">
        <v>41978</v>
      </c>
      <c r="B16" s="73">
        <v>2256</v>
      </c>
      <c r="C16" s="47">
        <v>20</v>
      </c>
      <c r="D16" s="51">
        <v>47.8</v>
      </c>
      <c r="E16" s="88">
        <v>0</v>
      </c>
      <c r="F16"/>
      <c r="G16"/>
    </row>
    <row r="17" spans="1:7" ht="14.4" x14ac:dyDescent="0.3">
      <c r="A17" s="42">
        <v>42343</v>
      </c>
      <c r="B17" s="73">
        <v>2222</v>
      </c>
      <c r="C17" s="47">
        <v>0</v>
      </c>
      <c r="D17" s="51">
        <v>46.8</v>
      </c>
      <c r="E17" s="88">
        <v>0</v>
      </c>
      <c r="F17"/>
      <c r="G17"/>
    </row>
    <row r="18" spans="1:7" ht="14.4" x14ac:dyDescent="0.3">
      <c r="A18" s="42">
        <v>42709</v>
      </c>
      <c r="B18" s="73">
        <v>2186</v>
      </c>
      <c r="C18" s="47">
        <v>0</v>
      </c>
      <c r="D18" s="51">
        <v>45.8</v>
      </c>
      <c r="E18" s="88">
        <v>0</v>
      </c>
      <c r="F18"/>
      <c r="G18"/>
    </row>
    <row r="19" spans="1:7" ht="14.4" x14ac:dyDescent="0.3">
      <c r="A19" s="42">
        <v>43074</v>
      </c>
      <c r="B19" s="73">
        <v>2150</v>
      </c>
      <c r="C19" s="47">
        <v>0</v>
      </c>
      <c r="D19" s="51">
        <v>44.8</v>
      </c>
      <c r="E19" s="88">
        <v>0</v>
      </c>
      <c r="F19"/>
      <c r="G19"/>
    </row>
    <row r="20" spans="1:7" ht="14.4" x14ac:dyDescent="0.3">
      <c r="A20" s="42">
        <v>43439</v>
      </c>
      <c r="B20" s="73">
        <v>2114</v>
      </c>
      <c r="C20" s="47">
        <v>0</v>
      </c>
      <c r="D20" s="51">
        <v>43.8</v>
      </c>
      <c r="E20" s="88">
        <v>0</v>
      </c>
      <c r="F20"/>
      <c r="G20"/>
    </row>
    <row r="21" spans="1:7" ht="14.4" x14ac:dyDescent="0.3">
      <c r="A21" s="42">
        <v>43804</v>
      </c>
      <c r="B21" s="73">
        <v>2078</v>
      </c>
      <c r="C21" s="47">
        <v>0</v>
      </c>
      <c r="D21" s="51">
        <v>42.8</v>
      </c>
      <c r="E21" s="88">
        <v>0</v>
      </c>
      <c r="F21"/>
      <c r="G21"/>
    </row>
    <row r="22" spans="1:7" ht="14.4" x14ac:dyDescent="0.3">
      <c r="A22" s="42">
        <v>44170</v>
      </c>
      <c r="B22" s="73">
        <v>2042</v>
      </c>
      <c r="C22" s="47">
        <v>0</v>
      </c>
      <c r="D22" s="51">
        <v>41.8</v>
      </c>
      <c r="E22" s="88">
        <v>0</v>
      </c>
      <c r="F22"/>
      <c r="G22"/>
    </row>
    <row r="23" spans="1:7" ht="14.4" x14ac:dyDescent="0.3">
      <c r="A23" s="42">
        <v>44535</v>
      </c>
      <c r="B23" s="73">
        <v>2008</v>
      </c>
      <c r="C23" s="47">
        <v>0</v>
      </c>
      <c r="D23" s="51">
        <v>40.799999999999997</v>
      </c>
      <c r="E23" s="88">
        <v>0</v>
      </c>
      <c r="F23"/>
      <c r="G23"/>
    </row>
    <row r="24" spans="1:7" ht="14.4" x14ac:dyDescent="0.3">
      <c r="A24" s="42">
        <v>44900</v>
      </c>
      <c r="B24" s="73">
        <v>1974</v>
      </c>
      <c r="C24" s="47">
        <v>0</v>
      </c>
      <c r="D24" s="51">
        <v>39.799999999999997</v>
      </c>
      <c r="E24" s="88">
        <v>0</v>
      </c>
      <c r="F24"/>
      <c r="G24"/>
    </row>
    <row r="25" spans="1:7" ht="14.4" x14ac:dyDescent="0.3">
      <c r="A25" s="42">
        <v>45265</v>
      </c>
      <c r="B25" s="73">
        <v>1940</v>
      </c>
      <c r="C25" s="47">
        <v>0</v>
      </c>
      <c r="D25" s="51">
        <v>38.799999999999997</v>
      </c>
      <c r="E25" s="88">
        <v>0</v>
      </c>
      <c r="F25"/>
      <c r="G25"/>
    </row>
    <row r="26" spans="1:7" ht="14.4" x14ac:dyDescent="0.3">
      <c r="A26" s="42">
        <v>45631</v>
      </c>
      <c r="B26" s="73">
        <v>1906</v>
      </c>
      <c r="C26" s="47">
        <v>0</v>
      </c>
      <c r="D26" s="51">
        <v>37.799999999999997</v>
      </c>
      <c r="E26" s="88">
        <v>0</v>
      </c>
      <c r="F26"/>
      <c r="G26"/>
    </row>
    <row r="27" spans="1:7" ht="14.4" x14ac:dyDescent="0.3">
      <c r="A27" s="42">
        <v>45996</v>
      </c>
      <c r="B27" s="73">
        <v>1872</v>
      </c>
      <c r="C27" s="47">
        <v>0</v>
      </c>
      <c r="D27" s="51">
        <v>36.799999999999997</v>
      </c>
      <c r="E27" s="88">
        <v>0</v>
      </c>
      <c r="F27"/>
      <c r="G27"/>
    </row>
    <row r="28" spans="1:7" ht="14.4" x14ac:dyDescent="0.3">
      <c r="A28" s="42">
        <v>46361</v>
      </c>
      <c r="B28" s="73">
        <v>1822</v>
      </c>
      <c r="C28" s="47">
        <v>0</v>
      </c>
      <c r="D28" s="51">
        <v>35.799999999999997</v>
      </c>
      <c r="E28" s="88">
        <v>0</v>
      </c>
      <c r="F28"/>
      <c r="G28"/>
    </row>
    <row r="29" spans="1:7" ht="14.4" x14ac:dyDescent="0.3">
      <c r="A29" s="42">
        <v>46726</v>
      </c>
      <c r="B29" s="73">
        <v>1772</v>
      </c>
      <c r="C29" s="47">
        <v>0</v>
      </c>
      <c r="D29" s="51">
        <v>34.799999999999997</v>
      </c>
      <c r="E29" s="88">
        <v>0</v>
      </c>
      <c r="F29"/>
      <c r="G29"/>
    </row>
    <row r="30" spans="1:7" ht="14.4" x14ac:dyDescent="0.3">
      <c r="A30" s="42">
        <v>47092</v>
      </c>
      <c r="B30" s="73">
        <v>1732</v>
      </c>
      <c r="C30" s="47">
        <v>0</v>
      </c>
      <c r="D30" s="51">
        <v>33.799999999999997</v>
      </c>
      <c r="E30" s="88">
        <v>0</v>
      </c>
      <c r="F30"/>
      <c r="G30"/>
    </row>
    <row r="31" spans="1:7" ht="14.4" x14ac:dyDescent="0.3">
      <c r="A31" s="42">
        <v>47457</v>
      </c>
      <c r="B31" s="73">
        <v>1692</v>
      </c>
      <c r="C31" s="47">
        <v>0</v>
      </c>
      <c r="D31" s="51">
        <v>32.799999999999997</v>
      </c>
      <c r="E31" s="88">
        <v>0</v>
      </c>
      <c r="F31"/>
      <c r="G31"/>
    </row>
    <row r="32" spans="1:7" ht="14.4" x14ac:dyDescent="0.3">
      <c r="A32" s="42">
        <v>47822</v>
      </c>
      <c r="B32" s="73">
        <v>1652</v>
      </c>
      <c r="C32" s="47">
        <v>0</v>
      </c>
      <c r="D32" s="51">
        <v>31.799999999999997</v>
      </c>
      <c r="E32" s="88">
        <v>0</v>
      </c>
      <c r="F32"/>
      <c r="G32"/>
    </row>
    <row r="33" spans="1:7" ht="14.4" x14ac:dyDescent="0.3">
      <c r="A33" s="42">
        <v>48187</v>
      </c>
      <c r="B33" s="73">
        <v>1606</v>
      </c>
      <c r="C33" s="47">
        <v>0</v>
      </c>
      <c r="D33" s="51">
        <v>30.8</v>
      </c>
      <c r="E33" s="88">
        <v>0</v>
      </c>
      <c r="F33"/>
      <c r="G33"/>
    </row>
    <row r="34" spans="1:7" ht="14.4" x14ac:dyDescent="0.3">
      <c r="A34" s="42">
        <v>48553</v>
      </c>
      <c r="B34" s="73">
        <v>1560</v>
      </c>
      <c r="C34" s="47">
        <v>0</v>
      </c>
      <c r="D34" s="51">
        <v>29.8</v>
      </c>
      <c r="E34" s="88">
        <v>0</v>
      </c>
      <c r="F34"/>
      <c r="G34"/>
    </row>
    <row r="35" spans="1:7" ht="14.4" x14ac:dyDescent="0.3">
      <c r="A35" s="42">
        <v>48918</v>
      </c>
      <c r="B35" s="73">
        <v>1514</v>
      </c>
      <c r="C35" s="47">
        <v>0</v>
      </c>
      <c r="D35" s="51">
        <v>28.8</v>
      </c>
      <c r="E35" s="88">
        <v>0</v>
      </c>
      <c r="F35"/>
      <c r="G35"/>
    </row>
    <row r="36" spans="1:7" ht="14.4" x14ac:dyDescent="0.3">
      <c r="A36" s="42">
        <v>49283</v>
      </c>
      <c r="B36" s="73">
        <v>1468</v>
      </c>
      <c r="C36" s="47">
        <v>0</v>
      </c>
      <c r="D36" s="51">
        <v>27.799999999999997</v>
      </c>
      <c r="E36" s="88">
        <v>0</v>
      </c>
      <c r="F36"/>
      <c r="G36"/>
    </row>
    <row r="37" spans="1:7" ht="14.4" x14ac:dyDescent="0.3">
      <c r="A37" s="42">
        <v>49648</v>
      </c>
      <c r="B37" s="73">
        <v>1422</v>
      </c>
      <c r="C37" s="47">
        <v>0</v>
      </c>
      <c r="D37" s="51">
        <v>26.8</v>
      </c>
      <c r="E37" s="88">
        <v>0</v>
      </c>
      <c r="F37"/>
      <c r="G37"/>
    </row>
    <row r="38" spans="1:7" ht="14.4" x14ac:dyDescent="0.3">
      <c r="A38" s="42">
        <v>50014</v>
      </c>
      <c r="B38" s="73">
        <v>1376</v>
      </c>
      <c r="C38" s="47">
        <v>0</v>
      </c>
      <c r="D38" s="51">
        <v>25.8</v>
      </c>
      <c r="E38" s="88">
        <v>0</v>
      </c>
      <c r="F38"/>
      <c r="G38"/>
    </row>
    <row r="39" spans="1:7" ht="15" thickBot="1" x14ac:dyDescent="0.35">
      <c r="A39" s="43" t="s">
        <v>152</v>
      </c>
      <c r="B39" s="48">
        <v>44654</v>
      </c>
      <c r="C39" s="48">
        <v>20</v>
      </c>
      <c r="D39" s="52">
        <v>36.998029633796996</v>
      </c>
      <c r="E39" s="53">
        <v>0</v>
      </c>
    </row>
    <row r="40" spans="1:7" ht="15" thickTop="1" x14ac:dyDescent="0.3">
      <c r="A40"/>
      <c r="B40"/>
      <c r="C40"/>
      <c r="D40"/>
      <c r="E40"/>
    </row>
    <row r="41" spans="1:7" ht="14.4" x14ac:dyDescent="0.3">
      <c r="A41"/>
      <c r="B41"/>
      <c r="C41"/>
      <c r="D41"/>
      <c r="E41"/>
    </row>
    <row r="42" spans="1:7" ht="14.4" x14ac:dyDescent="0.3">
      <c r="A42"/>
      <c r="B42"/>
      <c r="C42"/>
      <c r="D42"/>
      <c r="E42"/>
    </row>
    <row r="43" spans="1:7" ht="14.4" x14ac:dyDescent="0.3">
      <c r="A43"/>
      <c r="B43"/>
      <c r="C43"/>
      <c r="D43"/>
      <c r="E43"/>
    </row>
    <row r="44" spans="1:7" ht="14.4" x14ac:dyDescent="0.3">
      <c r="A44"/>
      <c r="B44"/>
      <c r="C44"/>
      <c r="D44"/>
      <c r="E44"/>
    </row>
    <row r="45" spans="1:7" ht="14.4" x14ac:dyDescent="0.3">
      <c r="A45"/>
      <c r="B45"/>
      <c r="C45"/>
      <c r="D45"/>
      <c r="E45"/>
    </row>
    <row r="46" spans="1:7" ht="14.4" x14ac:dyDescent="0.3">
      <c r="A46"/>
      <c r="B46"/>
      <c r="C46"/>
      <c r="D46"/>
      <c r="E46"/>
    </row>
    <row r="47" spans="1:7" ht="14.4" x14ac:dyDescent="0.3">
      <c r="A47"/>
      <c r="B47"/>
      <c r="C47"/>
      <c r="D47"/>
      <c r="E47"/>
    </row>
    <row r="48" spans="1:7" ht="14.4" x14ac:dyDescent="0.3">
      <c r="A48"/>
      <c r="B48"/>
      <c r="C48"/>
      <c r="D48"/>
      <c r="E48"/>
    </row>
    <row r="49" spans="1:5" ht="14.4" x14ac:dyDescent="0.3">
      <c r="A49"/>
      <c r="B49"/>
      <c r="C49"/>
      <c r="D49"/>
      <c r="E49"/>
    </row>
    <row r="50" spans="1:5" ht="14.4" x14ac:dyDescent="0.3">
      <c r="A50"/>
      <c r="B50"/>
      <c r="C50"/>
      <c r="D50"/>
      <c r="E50"/>
    </row>
    <row r="51" spans="1:5" ht="14.4" x14ac:dyDescent="0.3">
      <c r="A51"/>
      <c r="B51"/>
      <c r="C51"/>
      <c r="D51"/>
      <c r="E51"/>
    </row>
    <row r="52" spans="1:5" ht="14.4" x14ac:dyDescent="0.3">
      <c r="A52"/>
      <c r="B52"/>
      <c r="C52"/>
      <c r="D52"/>
      <c r="E52"/>
    </row>
    <row r="53" spans="1:5" ht="14.4" x14ac:dyDescent="0.3">
      <c r="A53"/>
      <c r="B53"/>
      <c r="C53"/>
      <c r="D53"/>
      <c r="E53"/>
    </row>
    <row r="54" spans="1:5" ht="14.4" x14ac:dyDescent="0.3">
      <c r="A54"/>
      <c r="B54"/>
      <c r="C54"/>
      <c r="D54"/>
      <c r="E54"/>
    </row>
    <row r="55" spans="1:5" ht="14.4" x14ac:dyDescent="0.3">
      <c r="A55"/>
      <c r="B55"/>
      <c r="C55"/>
      <c r="D55"/>
      <c r="E55"/>
    </row>
    <row r="56" spans="1:5" ht="14.4" x14ac:dyDescent="0.3">
      <c r="A56"/>
      <c r="B56"/>
      <c r="C56"/>
      <c r="D56"/>
      <c r="E56"/>
    </row>
    <row r="57" spans="1:5" ht="14.4" x14ac:dyDescent="0.3">
      <c r="A57"/>
      <c r="B57"/>
      <c r="C57"/>
      <c r="D57"/>
      <c r="E57"/>
    </row>
    <row r="58" spans="1:5" ht="14.4" x14ac:dyDescent="0.3">
      <c r="A58"/>
      <c r="B58"/>
      <c r="C58"/>
      <c r="D58"/>
      <c r="E58"/>
    </row>
    <row r="59" spans="1:5" ht="14.4" x14ac:dyDescent="0.3">
      <c r="A59"/>
      <c r="B59"/>
      <c r="C59"/>
      <c r="D59"/>
      <c r="E59"/>
    </row>
    <row r="60" spans="1:5" ht="14.4" x14ac:dyDescent="0.3">
      <c r="A60"/>
      <c r="B60"/>
      <c r="C60"/>
      <c r="D60"/>
      <c r="E60"/>
    </row>
    <row r="61" spans="1:5" ht="14.4" x14ac:dyDescent="0.3">
      <c r="A61"/>
      <c r="B61"/>
      <c r="C61"/>
      <c r="D61"/>
      <c r="E61"/>
    </row>
    <row r="62" spans="1:5" ht="14.4" x14ac:dyDescent="0.3">
      <c r="A62"/>
      <c r="B62"/>
      <c r="C62"/>
      <c r="D62"/>
      <c r="E62"/>
    </row>
    <row r="63" spans="1:5" ht="14.4" x14ac:dyDescent="0.3">
      <c r="A63"/>
      <c r="B63"/>
      <c r="C63"/>
      <c r="D63"/>
      <c r="E63"/>
    </row>
    <row r="64" spans="1:5" ht="14.4" x14ac:dyDescent="0.3">
      <c r="A64"/>
      <c r="B64"/>
      <c r="C64"/>
      <c r="D64"/>
      <c r="E64"/>
    </row>
    <row r="65" spans="1:5" ht="14.4" x14ac:dyDescent="0.3">
      <c r="A65"/>
      <c r="B65"/>
      <c r="C65"/>
      <c r="D65"/>
      <c r="E65"/>
    </row>
    <row r="66" spans="1:5" ht="14.4" x14ac:dyDescent="0.3">
      <c r="A66"/>
      <c r="B66"/>
      <c r="C66"/>
      <c r="D66"/>
      <c r="E66"/>
    </row>
    <row r="67" spans="1:5" ht="14.4" x14ac:dyDescent="0.3">
      <c r="A67"/>
      <c r="B67"/>
      <c r="C67"/>
      <c r="D67"/>
      <c r="E67"/>
    </row>
    <row r="68" spans="1:5" ht="14.4" x14ac:dyDescent="0.3">
      <c r="A68"/>
      <c r="B68"/>
      <c r="C68"/>
      <c r="D68"/>
      <c r="E68"/>
    </row>
    <row r="69" spans="1:5" ht="14.4" x14ac:dyDescent="0.3">
      <c r="A69"/>
      <c r="B69"/>
      <c r="C69"/>
      <c r="D69"/>
      <c r="E69"/>
    </row>
    <row r="70" spans="1:5" ht="14.4" x14ac:dyDescent="0.3">
      <c r="A70"/>
      <c r="B70"/>
      <c r="C70"/>
      <c r="D70"/>
      <c r="E70"/>
    </row>
    <row r="71" spans="1:5" ht="14.4" x14ac:dyDescent="0.3">
      <c r="A71"/>
      <c r="B71"/>
      <c r="C71"/>
      <c r="D71"/>
      <c r="E71"/>
    </row>
    <row r="72" spans="1:5" ht="14.4" x14ac:dyDescent="0.3">
      <c r="A72"/>
      <c r="B72"/>
      <c r="C72"/>
      <c r="D72"/>
      <c r="E72"/>
    </row>
    <row r="73" spans="1:5" ht="14.4" x14ac:dyDescent="0.3">
      <c r="A73"/>
      <c r="B73"/>
      <c r="C73"/>
      <c r="D73"/>
      <c r="E73"/>
    </row>
    <row r="74" spans="1:5" ht="14.4" x14ac:dyDescent="0.3">
      <c r="A74"/>
      <c r="B74"/>
      <c r="C74"/>
      <c r="D74"/>
      <c r="E74"/>
    </row>
    <row r="75" spans="1:5" ht="14.4" x14ac:dyDescent="0.3">
      <c r="A75"/>
      <c r="B75"/>
      <c r="C75"/>
      <c r="D75"/>
      <c r="E75"/>
    </row>
    <row r="76" spans="1:5" ht="14.4" x14ac:dyDescent="0.3">
      <c r="A76"/>
      <c r="B76"/>
      <c r="C76"/>
      <c r="D76"/>
      <c r="E76"/>
    </row>
    <row r="77" spans="1:5" ht="14.4" x14ac:dyDescent="0.3">
      <c r="A77"/>
      <c r="B77"/>
      <c r="C77"/>
      <c r="D77"/>
      <c r="E77"/>
    </row>
    <row r="78" spans="1:5" ht="14.4" x14ac:dyDescent="0.3">
      <c r="A78"/>
      <c r="B78"/>
      <c r="C78"/>
      <c r="D78"/>
      <c r="E78"/>
    </row>
    <row r="79" spans="1:5" ht="14.4" x14ac:dyDescent="0.3">
      <c r="A79"/>
      <c r="B79"/>
      <c r="C79"/>
      <c r="D79"/>
      <c r="E79"/>
    </row>
    <row r="80" spans="1:5" ht="14.4" x14ac:dyDescent="0.3">
      <c r="A80"/>
      <c r="B80"/>
      <c r="C80"/>
      <c r="D80"/>
      <c r="E80"/>
    </row>
    <row r="81" spans="1:5" ht="14.4" x14ac:dyDescent="0.3">
      <c r="A81"/>
      <c r="B81"/>
      <c r="C81"/>
      <c r="D81"/>
      <c r="E81"/>
    </row>
    <row r="82" spans="1:5" ht="14.4" x14ac:dyDescent="0.3">
      <c r="A82"/>
      <c r="B82"/>
      <c r="C82"/>
      <c r="D82"/>
      <c r="E82"/>
    </row>
    <row r="83" spans="1:5" ht="14.4" x14ac:dyDescent="0.3">
      <c r="A83"/>
      <c r="B83"/>
      <c r="C83"/>
      <c r="D83"/>
      <c r="E83"/>
    </row>
    <row r="84" spans="1:5" ht="14.4" x14ac:dyDescent="0.3">
      <c r="A84"/>
      <c r="B84"/>
      <c r="C84"/>
      <c r="D84"/>
      <c r="E84"/>
    </row>
    <row r="85" spans="1:5" ht="14.4" x14ac:dyDescent="0.3">
      <c r="A85"/>
      <c r="B85"/>
      <c r="C85"/>
      <c r="D85"/>
      <c r="E85"/>
    </row>
    <row r="86" spans="1:5" ht="14.4" x14ac:dyDescent="0.3">
      <c r="A86"/>
      <c r="B86"/>
      <c r="C86"/>
      <c r="D86"/>
      <c r="E86"/>
    </row>
    <row r="87" spans="1:5" ht="14.4" x14ac:dyDescent="0.3">
      <c r="A87"/>
      <c r="B87"/>
      <c r="C87"/>
      <c r="D87"/>
      <c r="E87"/>
    </row>
    <row r="88" spans="1:5" ht="14.4" x14ac:dyDescent="0.3">
      <c r="A88"/>
      <c r="B88"/>
      <c r="C88"/>
      <c r="D88"/>
      <c r="E88"/>
    </row>
    <row r="89" spans="1:5" ht="14.4" x14ac:dyDescent="0.3">
      <c r="A89"/>
      <c r="B89"/>
      <c r="C89"/>
      <c r="D89"/>
      <c r="E89"/>
    </row>
    <row r="90" spans="1:5" ht="14.4" x14ac:dyDescent="0.3">
      <c r="A90"/>
      <c r="B90"/>
      <c r="C90"/>
      <c r="D90"/>
      <c r="E90"/>
    </row>
    <row r="91" spans="1:5" ht="14.4" x14ac:dyDescent="0.3">
      <c r="A91"/>
      <c r="B91"/>
      <c r="C91"/>
      <c r="D91"/>
      <c r="E91"/>
    </row>
    <row r="92" spans="1:5" ht="14.4" x14ac:dyDescent="0.3">
      <c r="A92"/>
      <c r="B92"/>
      <c r="C92"/>
      <c r="D92"/>
      <c r="E92"/>
    </row>
    <row r="93" spans="1:5" ht="14.4" x14ac:dyDescent="0.3">
      <c r="A93"/>
      <c r="B93"/>
      <c r="C93"/>
      <c r="D93"/>
      <c r="E93"/>
    </row>
    <row r="94" spans="1:5" ht="14.4" x14ac:dyDescent="0.3">
      <c r="A94"/>
      <c r="B94"/>
      <c r="C94"/>
      <c r="D94"/>
      <c r="E94"/>
    </row>
    <row r="95" spans="1:5" ht="14.4" x14ac:dyDescent="0.3">
      <c r="A95"/>
      <c r="B95"/>
      <c r="C95"/>
      <c r="D95"/>
      <c r="E95"/>
    </row>
    <row r="96" spans="1:5" ht="14.4" x14ac:dyDescent="0.3">
      <c r="A96"/>
      <c r="B96"/>
      <c r="C96"/>
      <c r="D96"/>
      <c r="E96"/>
    </row>
    <row r="97" spans="1:5" ht="14.4" x14ac:dyDescent="0.3">
      <c r="A97"/>
      <c r="B97"/>
      <c r="C97"/>
      <c r="D97"/>
      <c r="E97"/>
    </row>
    <row r="98" spans="1:5" ht="14.4" x14ac:dyDescent="0.3">
      <c r="A98"/>
      <c r="B98"/>
      <c r="C98"/>
      <c r="D98"/>
      <c r="E98"/>
    </row>
    <row r="99" spans="1:5" ht="14.4" x14ac:dyDescent="0.3">
      <c r="A99"/>
      <c r="B99"/>
      <c r="C99"/>
      <c r="D99"/>
      <c r="E99"/>
    </row>
    <row r="100" spans="1:5" ht="14.4" x14ac:dyDescent="0.3">
      <c r="A100"/>
      <c r="B100"/>
      <c r="C100"/>
      <c r="D100"/>
      <c r="E100"/>
    </row>
    <row r="101" spans="1:5" ht="14.4" x14ac:dyDescent="0.3">
      <c r="A101"/>
      <c r="B101"/>
      <c r="C101"/>
      <c r="D101"/>
      <c r="E101"/>
    </row>
    <row r="102" spans="1:5" ht="14.4" x14ac:dyDescent="0.3">
      <c r="A102"/>
      <c r="B102"/>
      <c r="C102"/>
      <c r="D102"/>
      <c r="E102"/>
    </row>
    <row r="103" spans="1:5" ht="14.4" x14ac:dyDescent="0.3">
      <c r="A103"/>
      <c r="B103"/>
      <c r="C103"/>
      <c r="D103"/>
      <c r="E103"/>
    </row>
    <row r="104" spans="1:5" ht="14.4" x14ac:dyDescent="0.3">
      <c r="A104"/>
      <c r="B104"/>
      <c r="C104"/>
      <c r="D104"/>
      <c r="E104"/>
    </row>
    <row r="105" spans="1:5" ht="14.4" x14ac:dyDescent="0.3">
      <c r="A105"/>
      <c r="B105"/>
      <c r="C105"/>
      <c r="D105"/>
      <c r="E105"/>
    </row>
    <row r="106" spans="1:5" ht="14.4" x14ac:dyDescent="0.3">
      <c r="A106"/>
      <c r="B106"/>
      <c r="C106"/>
      <c r="D106"/>
      <c r="E106"/>
    </row>
    <row r="107" spans="1:5" ht="14.4" x14ac:dyDescent="0.3">
      <c r="A107"/>
      <c r="B107"/>
      <c r="C107"/>
      <c r="D107"/>
      <c r="E107"/>
    </row>
    <row r="108" spans="1:5" ht="14.4" x14ac:dyDescent="0.3">
      <c r="A108"/>
      <c r="B108"/>
      <c r="C108"/>
      <c r="D108"/>
      <c r="E108"/>
    </row>
    <row r="109" spans="1:5" ht="14.4" x14ac:dyDescent="0.3">
      <c r="A109"/>
      <c r="B109"/>
      <c r="C109"/>
      <c r="D109"/>
      <c r="E109"/>
    </row>
    <row r="110" spans="1:5" ht="14.4" x14ac:dyDescent="0.3">
      <c r="A110"/>
      <c r="B110"/>
      <c r="C110"/>
      <c r="D110"/>
      <c r="E110"/>
    </row>
    <row r="111" spans="1:5" ht="14.4" x14ac:dyDescent="0.3">
      <c r="A111"/>
      <c r="B111"/>
      <c r="C111"/>
      <c r="D111"/>
      <c r="E111"/>
    </row>
    <row r="112" spans="1:5" ht="14.4" x14ac:dyDescent="0.3">
      <c r="A112"/>
      <c r="B112"/>
      <c r="C112"/>
      <c r="D112"/>
      <c r="E112"/>
    </row>
    <row r="113" spans="1:5" ht="14.4" x14ac:dyDescent="0.3">
      <c r="A113"/>
      <c r="B113"/>
      <c r="C113"/>
      <c r="D113"/>
      <c r="E113"/>
    </row>
    <row r="114" spans="1:5" ht="14.4" x14ac:dyDescent="0.3">
      <c r="A114"/>
      <c r="B114"/>
      <c r="C114"/>
      <c r="D114"/>
      <c r="E114"/>
    </row>
    <row r="115" spans="1:5" ht="14.4" x14ac:dyDescent="0.3">
      <c r="A115"/>
      <c r="B115"/>
      <c r="C115"/>
      <c r="D115"/>
      <c r="E115"/>
    </row>
    <row r="116" spans="1:5" ht="14.4" x14ac:dyDescent="0.3">
      <c r="A116"/>
      <c r="B116"/>
      <c r="C116"/>
      <c r="D116"/>
      <c r="E116"/>
    </row>
    <row r="117" spans="1:5" ht="14.4" x14ac:dyDescent="0.3">
      <c r="A117"/>
      <c r="B117"/>
      <c r="C117"/>
      <c r="D117"/>
      <c r="E117"/>
    </row>
    <row r="118" spans="1:5" ht="14.4" x14ac:dyDescent="0.3">
      <c r="A118"/>
      <c r="B118"/>
      <c r="C118"/>
      <c r="D118"/>
      <c r="E118"/>
    </row>
    <row r="119" spans="1:5" ht="14.4" x14ac:dyDescent="0.3">
      <c r="A119"/>
      <c r="B119"/>
      <c r="C119"/>
      <c r="D119"/>
      <c r="E119"/>
    </row>
    <row r="120" spans="1:5" ht="14.4" x14ac:dyDescent="0.3">
      <c r="A120"/>
      <c r="B120"/>
      <c r="C120"/>
      <c r="D120"/>
      <c r="E120"/>
    </row>
    <row r="121" spans="1:5" ht="14.4" x14ac:dyDescent="0.3">
      <c r="A121"/>
      <c r="B121"/>
      <c r="C121"/>
      <c r="D121"/>
      <c r="E121"/>
    </row>
    <row r="122" spans="1:5" ht="14.4" x14ac:dyDescent="0.3">
      <c r="A122"/>
      <c r="B122"/>
      <c r="C122"/>
      <c r="D122"/>
      <c r="E122"/>
    </row>
    <row r="123" spans="1:5" ht="14.4" x14ac:dyDescent="0.3">
      <c r="A123"/>
      <c r="B123"/>
      <c r="C123"/>
      <c r="D123"/>
      <c r="E123"/>
    </row>
    <row r="124" spans="1:5" ht="14.4" x14ac:dyDescent="0.3">
      <c r="A124"/>
      <c r="B124"/>
      <c r="C124"/>
      <c r="D124"/>
      <c r="E124"/>
    </row>
    <row r="125" spans="1:5" ht="14.4" x14ac:dyDescent="0.3">
      <c r="A125"/>
      <c r="B125"/>
      <c r="C125"/>
      <c r="D125"/>
      <c r="E125"/>
    </row>
    <row r="126" spans="1:5" ht="14.4" x14ac:dyDescent="0.3">
      <c r="A126"/>
      <c r="B126"/>
      <c r="C126"/>
      <c r="D126"/>
      <c r="E126"/>
    </row>
    <row r="127" spans="1:5" ht="14.4" x14ac:dyDescent="0.3">
      <c r="A127"/>
      <c r="B127"/>
      <c r="C127"/>
      <c r="D127"/>
      <c r="E127"/>
    </row>
    <row r="128" spans="1:5" ht="14.4" x14ac:dyDescent="0.3">
      <c r="A128"/>
      <c r="B128"/>
      <c r="C128"/>
      <c r="D128"/>
      <c r="E128"/>
    </row>
    <row r="129" spans="1:5" ht="14.4" x14ac:dyDescent="0.3">
      <c r="A129"/>
      <c r="B129"/>
      <c r="C129"/>
      <c r="D129"/>
      <c r="E129"/>
    </row>
    <row r="130" spans="1:5" ht="14.4" x14ac:dyDescent="0.3">
      <c r="A130"/>
      <c r="B130"/>
      <c r="C130"/>
      <c r="D130"/>
      <c r="E130"/>
    </row>
    <row r="131" spans="1:5" ht="14.4" x14ac:dyDescent="0.3">
      <c r="A131"/>
      <c r="B131"/>
      <c r="C131"/>
      <c r="D131"/>
      <c r="E131"/>
    </row>
    <row r="132" spans="1:5" ht="14.4" x14ac:dyDescent="0.3">
      <c r="A132"/>
      <c r="B132"/>
      <c r="C132"/>
      <c r="D132"/>
      <c r="E132"/>
    </row>
    <row r="133" spans="1:5" ht="14.4" x14ac:dyDescent="0.3">
      <c r="A133"/>
      <c r="B133"/>
      <c r="C133"/>
      <c r="D133"/>
      <c r="E133"/>
    </row>
    <row r="134" spans="1:5" ht="14.4" x14ac:dyDescent="0.3">
      <c r="A134"/>
      <c r="B134"/>
      <c r="C134"/>
      <c r="D134"/>
      <c r="E134"/>
    </row>
    <row r="135" spans="1:5" ht="14.4" x14ac:dyDescent="0.3">
      <c r="A135"/>
      <c r="B135"/>
      <c r="C135"/>
      <c r="D135"/>
      <c r="E135"/>
    </row>
    <row r="136" spans="1:5" ht="14.4" x14ac:dyDescent="0.3">
      <c r="A136"/>
      <c r="B136"/>
      <c r="C136"/>
      <c r="D136"/>
      <c r="E136"/>
    </row>
    <row r="137" spans="1:5" ht="14.4" x14ac:dyDescent="0.3">
      <c r="A137"/>
      <c r="B137"/>
      <c r="C137"/>
      <c r="D137"/>
      <c r="E137"/>
    </row>
    <row r="138" spans="1:5" ht="14.4" x14ac:dyDescent="0.3">
      <c r="A138"/>
      <c r="B138"/>
      <c r="C138"/>
      <c r="D138"/>
      <c r="E138"/>
    </row>
    <row r="139" spans="1:5" ht="14.4" x14ac:dyDescent="0.3">
      <c r="A139"/>
      <c r="B139"/>
      <c r="C139"/>
      <c r="D139"/>
      <c r="E139"/>
    </row>
    <row r="140" spans="1:5" ht="14.4" x14ac:dyDescent="0.3">
      <c r="A140"/>
      <c r="B140"/>
      <c r="C140"/>
      <c r="D140"/>
      <c r="E140"/>
    </row>
    <row r="141" spans="1:5" ht="14.4" x14ac:dyDescent="0.3">
      <c r="A141"/>
      <c r="B141"/>
      <c r="C141"/>
      <c r="D141"/>
      <c r="E141"/>
    </row>
    <row r="142" spans="1:5" ht="14.4" x14ac:dyDescent="0.3">
      <c r="A142"/>
      <c r="B142"/>
      <c r="C142"/>
      <c r="D142"/>
      <c r="E142"/>
    </row>
    <row r="143" spans="1:5" ht="14.4" x14ac:dyDescent="0.3">
      <c r="A143"/>
      <c r="B143"/>
      <c r="C143"/>
      <c r="D143"/>
      <c r="E143"/>
    </row>
    <row r="144" spans="1:5" ht="14.4" x14ac:dyDescent="0.3">
      <c r="A144"/>
      <c r="B144"/>
      <c r="C144"/>
      <c r="D144"/>
      <c r="E144"/>
    </row>
    <row r="145" spans="1:5" ht="14.4" x14ac:dyDescent="0.3">
      <c r="A145"/>
      <c r="B145"/>
      <c r="C145"/>
      <c r="D145"/>
      <c r="E145"/>
    </row>
    <row r="146" spans="1:5" ht="14.4" x14ac:dyDescent="0.3">
      <c r="A146"/>
      <c r="B146"/>
      <c r="C146"/>
      <c r="D146"/>
      <c r="E146"/>
    </row>
    <row r="147" spans="1:5" ht="14.4" x14ac:dyDescent="0.3">
      <c r="A147"/>
      <c r="B147"/>
      <c r="C147"/>
      <c r="D147"/>
      <c r="E147"/>
    </row>
    <row r="148" spans="1:5" ht="14.4" x14ac:dyDescent="0.3">
      <c r="A148"/>
      <c r="B148"/>
      <c r="C148"/>
      <c r="D148"/>
      <c r="E148"/>
    </row>
    <row r="149" spans="1:5" ht="14.4" x14ac:dyDescent="0.3">
      <c r="A149"/>
      <c r="B149"/>
      <c r="C149"/>
      <c r="D149"/>
      <c r="E149"/>
    </row>
    <row r="150" spans="1:5" ht="14.4" x14ac:dyDescent="0.3">
      <c r="A150"/>
      <c r="B150"/>
      <c r="C150"/>
      <c r="D150"/>
      <c r="E150"/>
    </row>
    <row r="151" spans="1:5" ht="14.4" x14ac:dyDescent="0.3">
      <c r="A151"/>
      <c r="B151"/>
      <c r="C151"/>
      <c r="D151"/>
      <c r="E151"/>
    </row>
    <row r="152" spans="1:5" ht="14.4" x14ac:dyDescent="0.3">
      <c r="A152"/>
      <c r="B152"/>
      <c r="C152"/>
      <c r="D152"/>
      <c r="E152"/>
    </row>
    <row r="153" spans="1:5" ht="14.4" x14ac:dyDescent="0.3">
      <c r="A153"/>
      <c r="B153"/>
      <c r="C153"/>
      <c r="D153"/>
      <c r="E153"/>
    </row>
    <row r="154" spans="1:5" ht="14.4" x14ac:dyDescent="0.3">
      <c r="A154"/>
      <c r="B154"/>
      <c r="C154"/>
      <c r="D154"/>
      <c r="E154"/>
    </row>
    <row r="155" spans="1:5" ht="14.4" x14ac:dyDescent="0.3">
      <c r="A155"/>
      <c r="B155"/>
      <c r="C155"/>
      <c r="D155"/>
      <c r="E155"/>
    </row>
    <row r="156" spans="1:5" ht="14.4" x14ac:dyDescent="0.3">
      <c r="A156"/>
      <c r="B156"/>
      <c r="C156"/>
      <c r="D156"/>
      <c r="E156"/>
    </row>
    <row r="157" spans="1:5" ht="14.4" x14ac:dyDescent="0.3">
      <c r="A157"/>
      <c r="B157"/>
      <c r="C157"/>
      <c r="D157"/>
      <c r="E157"/>
    </row>
    <row r="158" spans="1:5" ht="14.4" x14ac:dyDescent="0.3">
      <c r="A158"/>
      <c r="B158"/>
      <c r="C158"/>
      <c r="D158"/>
      <c r="E158"/>
    </row>
    <row r="159" spans="1:5" ht="14.4" x14ac:dyDescent="0.3">
      <c r="A159"/>
      <c r="B159"/>
      <c r="C159"/>
      <c r="D159"/>
      <c r="E159"/>
    </row>
    <row r="160" spans="1:5" ht="14.4" x14ac:dyDescent="0.3">
      <c r="A160"/>
      <c r="B160"/>
      <c r="C160"/>
      <c r="D160"/>
      <c r="E160"/>
    </row>
    <row r="161" spans="1:5" ht="14.4" x14ac:dyDescent="0.3">
      <c r="A161"/>
      <c r="B161"/>
      <c r="C161"/>
      <c r="D161"/>
      <c r="E161"/>
    </row>
    <row r="162" spans="1:5" ht="14.4" x14ac:dyDescent="0.3">
      <c r="A162"/>
      <c r="B162"/>
      <c r="C162"/>
      <c r="D162"/>
      <c r="E162"/>
    </row>
    <row r="163" spans="1:5" ht="14.4" x14ac:dyDescent="0.3">
      <c r="A163"/>
      <c r="B163"/>
      <c r="C163"/>
      <c r="D163"/>
      <c r="E163"/>
    </row>
    <row r="164" spans="1:5" ht="14.4" x14ac:dyDescent="0.3">
      <c r="A164"/>
      <c r="B164"/>
      <c r="C164"/>
      <c r="D164"/>
      <c r="E164"/>
    </row>
    <row r="165" spans="1:5" ht="14.4" x14ac:dyDescent="0.3">
      <c r="A165"/>
      <c r="B165"/>
      <c r="C165"/>
      <c r="D165"/>
      <c r="E165"/>
    </row>
    <row r="166" spans="1:5" ht="14.4" x14ac:dyDescent="0.3">
      <c r="A166"/>
      <c r="B166"/>
      <c r="C166"/>
      <c r="D166"/>
      <c r="E166"/>
    </row>
    <row r="167" spans="1:5" ht="14.4" x14ac:dyDescent="0.3">
      <c r="A167"/>
      <c r="B167"/>
      <c r="C167"/>
      <c r="D167"/>
      <c r="E167"/>
    </row>
    <row r="168" spans="1:5" ht="14.4" x14ac:dyDescent="0.3">
      <c r="A168"/>
      <c r="B168"/>
      <c r="C168"/>
      <c r="D168"/>
      <c r="E168"/>
    </row>
    <row r="169" spans="1:5" ht="14.4" x14ac:dyDescent="0.3">
      <c r="A169"/>
      <c r="B169"/>
      <c r="C169"/>
      <c r="D169"/>
      <c r="E169"/>
    </row>
    <row r="170" spans="1:5" ht="14.4" x14ac:dyDescent="0.3">
      <c r="A170"/>
      <c r="B170"/>
      <c r="C170"/>
      <c r="D170"/>
      <c r="E170"/>
    </row>
    <row r="171" spans="1:5" ht="14.4" x14ac:dyDescent="0.3">
      <c r="A171"/>
      <c r="B171"/>
      <c r="C171"/>
      <c r="D171"/>
      <c r="E171"/>
    </row>
    <row r="172" spans="1:5" ht="14.4" x14ac:dyDescent="0.3">
      <c r="A172"/>
      <c r="B172"/>
      <c r="C172"/>
      <c r="D172"/>
      <c r="E172"/>
    </row>
    <row r="173" spans="1:5" ht="14.4" x14ac:dyDescent="0.3">
      <c r="A173"/>
      <c r="B173"/>
      <c r="C173"/>
      <c r="D173"/>
      <c r="E173"/>
    </row>
    <row r="174" spans="1:5" ht="14.4" x14ac:dyDescent="0.3">
      <c r="A174"/>
      <c r="B174"/>
      <c r="C174"/>
      <c r="D174"/>
      <c r="E174"/>
    </row>
    <row r="175" spans="1:5" ht="14.4" x14ac:dyDescent="0.3">
      <c r="A175"/>
      <c r="B175"/>
      <c r="C175"/>
      <c r="D175"/>
      <c r="E175"/>
    </row>
    <row r="176" spans="1:5" ht="14.4" x14ac:dyDescent="0.3">
      <c r="A176"/>
      <c r="B176"/>
      <c r="C176"/>
      <c r="D176"/>
      <c r="E176"/>
    </row>
    <row r="177" spans="1:5" ht="14.4" x14ac:dyDescent="0.3">
      <c r="A177"/>
      <c r="B177"/>
      <c r="C177"/>
      <c r="D177"/>
      <c r="E177"/>
    </row>
    <row r="178" spans="1:5" ht="14.4" x14ac:dyDescent="0.3">
      <c r="A178"/>
      <c r="B178"/>
      <c r="C178"/>
      <c r="D178"/>
      <c r="E178"/>
    </row>
    <row r="179" spans="1:5" ht="14.4" x14ac:dyDescent="0.3">
      <c r="A179"/>
      <c r="B179"/>
      <c r="C179"/>
      <c r="D179"/>
      <c r="E179"/>
    </row>
    <row r="180" spans="1:5" ht="14.4" x14ac:dyDescent="0.3">
      <c r="A180"/>
      <c r="B180"/>
      <c r="C180"/>
      <c r="D180"/>
      <c r="E180"/>
    </row>
    <row r="181" spans="1:5" ht="14.4" x14ac:dyDescent="0.3">
      <c r="A181"/>
      <c r="B181"/>
      <c r="C181"/>
      <c r="D181"/>
      <c r="E181"/>
    </row>
    <row r="182" spans="1:5" ht="14.4" x14ac:dyDescent="0.3">
      <c r="A182"/>
      <c r="B182"/>
      <c r="C182"/>
      <c r="D182"/>
      <c r="E182"/>
    </row>
    <row r="183" spans="1:5" ht="14.4" x14ac:dyDescent="0.3">
      <c r="A183"/>
      <c r="B183"/>
      <c r="C183"/>
      <c r="D183"/>
      <c r="E183"/>
    </row>
    <row r="184" spans="1:5" ht="14.4" x14ac:dyDescent="0.3">
      <c r="A184"/>
      <c r="B184"/>
      <c r="C184"/>
      <c r="D184"/>
      <c r="E184"/>
    </row>
    <row r="185" spans="1:5" ht="14.4" x14ac:dyDescent="0.3">
      <c r="A185"/>
      <c r="B185"/>
      <c r="C185"/>
      <c r="D185"/>
      <c r="E185"/>
    </row>
    <row r="186" spans="1:5" ht="14.4" x14ac:dyDescent="0.3">
      <c r="A186"/>
      <c r="B186"/>
      <c r="C186"/>
      <c r="D186"/>
      <c r="E186"/>
    </row>
    <row r="187" spans="1:5" ht="14.4" x14ac:dyDescent="0.3">
      <c r="A187"/>
      <c r="B187"/>
      <c r="C187"/>
      <c r="D187"/>
      <c r="E187"/>
    </row>
    <row r="188" spans="1:5" ht="14.4" x14ac:dyDescent="0.3">
      <c r="A188"/>
      <c r="B188"/>
      <c r="C188"/>
      <c r="D188"/>
      <c r="E188"/>
    </row>
    <row r="189" spans="1:5" ht="14.4" x14ac:dyDescent="0.3">
      <c r="A189"/>
      <c r="B189"/>
      <c r="C189"/>
      <c r="D189"/>
      <c r="E189"/>
    </row>
    <row r="190" spans="1:5" ht="14.4" x14ac:dyDescent="0.3">
      <c r="A190"/>
      <c r="B190"/>
      <c r="C190"/>
      <c r="D190"/>
      <c r="E190"/>
    </row>
    <row r="191" spans="1:5" ht="14.4" x14ac:dyDescent="0.3">
      <c r="A191"/>
      <c r="B191"/>
      <c r="C191"/>
      <c r="D191"/>
      <c r="E191"/>
    </row>
    <row r="192" spans="1:5" ht="14.4" x14ac:dyDescent="0.3">
      <c r="A192"/>
      <c r="B192"/>
      <c r="C192"/>
      <c r="D192"/>
      <c r="E192"/>
    </row>
    <row r="193" spans="1:5" ht="14.4" x14ac:dyDescent="0.3">
      <c r="A193"/>
      <c r="B193"/>
      <c r="C193"/>
      <c r="D193"/>
      <c r="E193"/>
    </row>
    <row r="194" spans="1:5" ht="14.4" x14ac:dyDescent="0.3">
      <c r="A194"/>
      <c r="B194"/>
      <c r="C194"/>
      <c r="D194"/>
      <c r="E194"/>
    </row>
    <row r="195" spans="1:5" ht="14.4" x14ac:dyDescent="0.3">
      <c r="A195"/>
      <c r="B195"/>
      <c r="C195"/>
      <c r="D195"/>
      <c r="E195"/>
    </row>
    <row r="196" spans="1:5" ht="14.4" x14ac:dyDescent="0.3">
      <c r="A196"/>
      <c r="B196"/>
      <c r="C196"/>
      <c r="D196"/>
      <c r="E196"/>
    </row>
    <row r="197" spans="1:5" ht="14.4" x14ac:dyDescent="0.3">
      <c r="A197"/>
      <c r="B197"/>
      <c r="C197"/>
      <c r="D197"/>
      <c r="E197"/>
    </row>
    <row r="198" spans="1:5" ht="14.4" x14ac:dyDescent="0.3">
      <c r="A198"/>
      <c r="B198"/>
      <c r="C198"/>
      <c r="D198"/>
      <c r="E198"/>
    </row>
    <row r="199" spans="1:5" ht="14.4" x14ac:dyDescent="0.3">
      <c r="A199"/>
      <c r="B199"/>
      <c r="C199"/>
      <c r="D199"/>
      <c r="E199"/>
    </row>
    <row r="200" spans="1:5" ht="14.4" x14ac:dyDescent="0.3">
      <c r="A200"/>
      <c r="B200"/>
      <c r="C200"/>
      <c r="D200"/>
      <c r="E200"/>
    </row>
    <row r="201" spans="1:5" ht="14.4" x14ac:dyDescent="0.3">
      <c r="A201"/>
      <c r="B201"/>
      <c r="C201"/>
      <c r="D201"/>
      <c r="E201"/>
    </row>
    <row r="202" spans="1:5" ht="14.4" x14ac:dyDescent="0.3">
      <c r="A202"/>
      <c r="B202"/>
      <c r="C202"/>
      <c r="D202"/>
      <c r="E202"/>
    </row>
    <row r="203" spans="1:5" ht="14.4" x14ac:dyDescent="0.3">
      <c r="A203"/>
      <c r="B203"/>
      <c r="C203"/>
      <c r="D203"/>
      <c r="E203"/>
    </row>
    <row r="204" spans="1:5" ht="14.4" x14ac:dyDescent="0.3">
      <c r="A204"/>
      <c r="B204"/>
      <c r="C204"/>
      <c r="D204"/>
      <c r="E204"/>
    </row>
    <row r="205" spans="1:5" ht="14.4" x14ac:dyDescent="0.3">
      <c r="A205"/>
      <c r="B205"/>
      <c r="C205"/>
      <c r="D205"/>
      <c r="E205"/>
    </row>
    <row r="206" spans="1:5" ht="14.4" x14ac:dyDescent="0.3">
      <c r="A206"/>
      <c r="B206"/>
      <c r="C206"/>
      <c r="D206"/>
      <c r="E206"/>
    </row>
    <row r="207" spans="1:5" ht="14.4" x14ac:dyDescent="0.3">
      <c r="A207"/>
      <c r="B207"/>
      <c r="C207"/>
      <c r="D207"/>
      <c r="E207"/>
    </row>
    <row r="208" spans="1:5" ht="14.4" x14ac:dyDescent="0.3">
      <c r="A208"/>
      <c r="B208"/>
      <c r="C208"/>
      <c r="D208"/>
      <c r="E208"/>
    </row>
    <row r="209" spans="1:5" ht="14.4" x14ac:dyDescent="0.3">
      <c r="A209"/>
      <c r="B209"/>
      <c r="C209"/>
      <c r="D209"/>
      <c r="E209"/>
    </row>
    <row r="210" spans="1:5" ht="14.4" x14ac:dyDescent="0.3">
      <c r="A210"/>
      <c r="B210"/>
      <c r="C210"/>
      <c r="D210"/>
      <c r="E210"/>
    </row>
    <row r="211" spans="1:5" ht="14.4" x14ac:dyDescent="0.3">
      <c r="A211"/>
      <c r="B211"/>
      <c r="C211"/>
      <c r="D211"/>
      <c r="E211"/>
    </row>
    <row r="212" spans="1:5" ht="14.4" x14ac:dyDescent="0.3">
      <c r="A212"/>
      <c r="B212"/>
      <c r="C212"/>
      <c r="D212"/>
      <c r="E212"/>
    </row>
    <row r="213" spans="1:5" ht="14.4" x14ac:dyDescent="0.3">
      <c r="A213"/>
      <c r="B213"/>
      <c r="C213"/>
      <c r="D213"/>
      <c r="E213"/>
    </row>
    <row r="214" spans="1:5" ht="14.4" x14ac:dyDescent="0.3">
      <c r="A214"/>
      <c r="B214"/>
      <c r="C214"/>
      <c r="D214"/>
      <c r="E214"/>
    </row>
    <row r="215" spans="1:5" ht="14.4" x14ac:dyDescent="0.3">
      <c r="A215"/>
      <c r="B215"/>
      <c r="C215"/>
      <c r="D215"/>
      <c r="E215"/>
    </row>
    <row r="216" spans="1:5" ht="14.4" x14ac:dyDescent="0.3">
      <c r="A216"/>
      <c r="B216"/>
      <c r="C216"/>
      <c r="D216"/>
      <c r="E216"/>
    </row>
    <row r="217" spans="1:5" ht="14.4" x14ac:dyDescent="0.3">
      <c r="A217"/>
      <c r="B217"/>
      <c r="C217"/>
      <c r="D217"/>
      <c r="E217"/>
    </row>
    <row r="218" spans="1:5" ht="14.4" x14ac:dyDescent="0.3">
      <c r="A218"/>
      <c r="B218"/>
      <c r="C218"/>
      <c r="D218"/>
      <c r="E218"/>
    </row>
    <row r="219" spans="1:5" ht="14.4" x14ac:dyDescent="0.3">
      <c r="A219"/>
      <c r="B219"/>
      <c r="C219"/>
      <c r="D219"/>
      <c r="E219"/>
    </row>
    <row r="220" spans="1:5" ht="14.4" x14ac:dyDescent="0.3">
      <c r="A220"/>
      <c r="B220"/>
      <c r="C220"/>
      <c r="D220"/>
      <c r="E220"/>
    </row>
    <row r="221" spans="1:5" ht="14.4" x14ac:dyDescent="0.3">
      <c r="A221"/>
      <c r="B221"/>
      <c r="C221"/>
      <c r="D221"/>
      <c r="E221"/>
    </row>
    <row r="222" spans="1:5" ht="14.4" x14ac:dyDescent="0.3">
      <c r="A222"/>
      <c r="B222"/>
      <c r="C222"/>
      <c r="D222"/>
      <c r="E222"/>
    </row>
    <row r="223" spans="1:5" ht="14.4" x14ac:dyDescent="0.3">
      <c r="A223"/>
      <c r="B223"/>
      <c r="C223"/>
      <c r="D223"/>
      <c r="E223"/>
    </row>
    <row r="224" spans="1:5" ht="14.4" x14ac:dyDescent="0.3">
      <c r="A224"/>
      <c r="B224"/>
      <c r="C224"/>
      <c r="D224"/>
      <c r="E224"/>
    </row>
    <row r="225" spans="1:5" ht="14.4" x14ac:dyDescent="0.3">
      <c r="A225"/>
      <c r="B225"/>
      <c r="C225"/>
      <c r="D225"/>
      <c r="E225"/>
    </row>
    <row r="226" spans="1:5" ht="14.4" x14ac:dyDescent="0.3">
      <c r="A226"/>
      <c r="B226"/>
      <c r="C226"/>
      <c r="D226"/>
      <c r="E226"/>
    </row>
    <row r="227" spans="1:5" ht="14.4" x14ac:dyDescent="0.3">
      <c r="A227"/>
      <c r="B227"/>
      <c r="C227"/>
      <c r="D227"/>
      <c r="E227"/>
    </row>
    <row r="228" spans="1:5" ht="14.4" x14ac:dyDescent="0.3">
      <c r="A228"/>
      <c r="B228"/>
      <c r="C228"/>
      <c r="D228"/>
      <c r="E228"/>
    </row>
    <row r="229" spans="1:5" ht="14.4" x14ac:dyDescent="0.3">
      <c r="A229"/>
      <c r="B229"/>
      <c r="C229"/>
      <c r="D229"/>
      <c r="E229"/>
    </row>
    <row r="230" spans="1:5" ht="14.4" x14ac:dyDescent="0.3">
      <c r="A230"/>
      <c r="B230"/>
      <c r="C230"/>
      <c r="D230"/>
      <c r="E230"/>
    </row>
    <row r="231" spans="1:5" ht="14.4" x14ac:dyDescent="0.3">
      <c r="A231"/>
      <c r="B231"/>
      <c r="C231"/>
      <c r="D231"/>
      <c r="E231"/>
    </row>
    <row r="232" spans="1:5" ht="14.4" x14ac:dyDescent="0.3">
      <c r="A232"/>
      <c r="B232"/>
      <c r="C232"/>
      <c r="D232"/>
      <c r="E232"/>
    </row>
    <row r="233" spans="1:5" ht="14.4" x14ac:dyDescent="0.3">
      <c r="A233"/>
      <c r="B233"/>
      <c r="C233"/>
      <c r="D233"/>
      <c r="E233"/>
    </row>
    <row r="234" spans="1:5" ht="14.4" x14ac:dyDescent="0.3">
      <c r="A234"/>
      <c r="B234"/>
      <c r="C234"/>
      <c r="D234"/>
      <c r="E234"/>
    </row>
    <row r="235" spans="1:5" ht="14.4" x14ac:dyDescent="0.3">
      <c r="A235"/>
      <c r="B235"/>
      <c r="C235"/>
      <c r="D235"/>
      <c r="E235"/>
    </row>
    <row r="236" spans="1:5" ht="14.4" x14ac:dyDescent="0.3">
      <c r="A236"/>
      <c r="B236"/>
      <c r="C236"/>
      <c r="D236"/>
      <c r="E236"/>
    </row>
    <row r="237" spans="1:5" ht="14.4" x14ac:dyDescent="0.3">
      <c r="A237"/>
      <c r="B237"/>
      <c r="C237"/>
      <c r="D237"/>
      <c r="E237"/>
    </row>
    <row r="238" spans="1:5" ht="14.4" x14ac:dyDescent="0.3">
      <c r="A238"/>
      <c r="B238"/>
      <c r="C238"/>
      <c r="D238"/>
      <c r="E238"/>
    </row>
    <row r="239" spans="1:5" ht="14.4" x14ac:dyDescent="0.3">
      <c r="A239"/>
      <c r="B239"/>
      <c r="C239"/>
      <c r="D239"/>
      <c r="E239"/>
    </row>
    <row r="240" spans="1:5" ht="14.4" x14ac:dyDescent="0.3">
      <c r="A240"/>
      <c r="B240"/>
      <c r="C240"/>
      <c r="D240"/>
      <c r="E240"/>
    </row>
    <row r="241" spans="1:5" ht="14.4" x14ac:dyDescent="0.3">
      <c r="A241"/>
      <c r="B241"/>
      <c r="C241"/>
      <c r="D241"/>
      <c r="E241"/>
    </row>
    <row r="242" spans="1:5" ht="14.4" x14ac:dyDescent="0.3">
      <c r="A242"/>
      <c r="B242"/>
      <c r="C242"/>
      <c r="D242"/>
      <c r="E242"/>
    </row>
    <row r="243" spans="1:5" ht="14.4" x14ac:dyDescent="0.3">
      <c r="A243"/>
      <c r="B243"/>
      <c r="C243"/>
      <c r="D243"/>
      <c r="E243"/>
    </row>
    <row r="244" spans="1:5" ht="14.4" x14ac:dyDescent="0.3">
      <c r="A244"/>
      <c r="B244"/>
      <c r="C244"/>
      <c r="D244"/>
      <c r="E244"/>
    </row>
    <row r="245" spans="1:5" ht="14.4" x14ac:dyDescent="0.3">
      <c r="A245"/>
      <c r="B245"/>
      <c r="C245"/>
      <c r="D245"/>
      <c r="E245"/>
    </row>
    <row r="246" spans="1:5" ht="14.4" x14ac:dyDescent="0.3">
      <c r="A246"/>
      <c r="B246"/>
      <c r="C246"/>
      <c r="D246"/>
      <c r="E246"/>
    </row>
    <row r="247" spans="1:5" ht="14.4" x14ac:dyDescent="0.3">
      <c r="A247"/>
      <c r="B247"/>
      <c r="C247"/>
      <c r="D247"/>
      <c r="E247"/>
    </row>
    <row r="248" spans="1:5" ht="14.4" x14ac:dyDescent="0.3">
      <c r="A248"/>
      <c r="B248"/>
      <c r="C248"/>
      <c r="D248"/>
      <c r="E248"/>
    </row>
    <row r="249" spans="1:5" ht="14.4" x14ac:dyDescent="0.3">
      <c r="A249"/>
      <c r="B249"/>
      <c r="C249"/>
      <c r="D249"/>
      <c r="E249"/>
    </row>
    <row r="250" spans="1:5" ht="14.4" x14ac:dyDescent="0.3">
      <c r="A250"/>
      <c r="B250"/>
      <c r="C250"/>
      <c r="D250"/>
      <c r="E250"/>
    </row>
    <row r="251" spans="1:5" ht="14.4" x14ac:dyDescent="0.3">
      <c r="A251"/>
      <c r="B251"/>
      <c r="C251"/>
      <c r="D251"/>
      <c r="E251"/>
    </row>
    <row r="252" spans="1:5" ht="14.4" x14ac:dyDescent="0.3">
      <c r="A252"/>
      <c r="B252"/>
      <c r="C252"/>
      <c r="D252"/>
      <c r="E252"/>
    </row>
    <row r="253" spans="1:5" ht="14.4" x14ac:dyDescent="0.3">
      <c r="A253"/>
      <c r="B253"/>
      <c r="C253"/>
      <c r="D253"/>
      <c r="E253"/>
    </row>
    <row r="254" spans="1:5" ht="14.4" x14ac:dyDescent="0.3">
      <c r="A254"/>
      <c r="B254"/>
      <c r="C254"/>
      <c r="D254"/>
      <c r="E254"/>
    </row>
    <row r="255" spans="1:5" ht="14.4" x14ac:dyDescent="0.3">
      <c r="A255"/>
      <c r="B255"/>
      <c r="C255"/>
      <c r="D255"/>
      <c r="E255"/>
    </row>
    <row r="256" spans="1:5" ht="14.4" x14ac:dyDescent="0.3">
      <c r="A256"/>
      <c r="B256"/>
      <c r="C256"/>
      <c r="D256"/>
      <c r="E256"/>
    </row>
    <row r="257" spans="1:5" ht="14.4" x14ac:dyDescent="0.3">
      <c r="A257"/>
      <c r="B257"/>
      <c r="C257"/>
      <c r="D257"/>
      <c r="E257"/>
    </row>
    <row r="258" spans="1:5" ht="14.4" x14ac:dyDescent="0.3">
      <c r="A258"/>
      <c r="B258"/>
      <c r="C258"/>
      <c r="D258"/>
      <c r="E258"/>
    </row>
    <row r="259" spans="1:5" ht="14.4" x14ac:dyDescent="0.3">
      <c r="A259"/>
      <c r="B259"/>
      <c r="C259"/>
      <c r="D259"/>
      <c r="E259"/>
    </row>
    <row r="260" spans="1:5" ht="14.4" x14ac:dyDescent="0.3">
      <c r="A260"/>
      <c r="B260"/>
      <c r="C260"/>
      <c r="D260"/>
      <c r="E260"/>
    </row>
    <row r="261" spans="1:5" ht="14.4" x14ac:dyDescent="0.3">
      <c r="A261"/>
      <c r="B261"/>
      <c r="C261"/>
      <c r="D261"/>
      <c r="E261"/>
    </row>
    <row r="262" spans="1:5" ht="14.4" x14ac:dyDescent="0.3">
      <c r="A262"/>
      <c r="B262"/>
      <c r="C262"/>
      <c r="D262"/>
      <c r="E262"/>
    </row>
    <row r="263" spans="1:5" ht="14.4" x14ac:dyDescent="0.3">
      <c r="A263"/>
      <c r="B263"/>
      <c r="C263"/>
      <c r="D263"/>
      <c r="E263"/>
    </row>
    <row r="264" spans="1:5" ht="14.4" x14ac:dyDescent="0.3">
      <c r="A264"/>
      <c r="B264"/>
      <c r="C264"/>
      <c r="D264"/>
      <c r="E264"/>
    </row>
    <row r="265" spans="1:5" ht="14.4" x14ac:dyDescent="0.3">
      <c r="A265"/>
      <c r="B265"/>
      <c r="C265"/>
      <c r="D265"/>
      <c r="E265"/>
    </row>
    <row r="266" spans="1:5" ht="14.4" x14ac:dyDescent="0.3">
      <c r="A266"/>
      <c r="B266"/>
      <c r="C266"/>
      <c r="D266"/>
      <c r="E266"/>
    </row>
    <row r="267" spans="1:5" ht="14.4" x14ac:dyDescent="0.3">
      <c r="A267"/>
      <c r="B267"/>
      <c r="C267"/>
      <c r="D267"/>
      <c r="E267"/>
    </row>
    <row r="268" spans="1:5" ht="14.4" x14ac:dyDescent="0.3">
      <c r="A268"/>
      <c r="B268"/>
      <c r="C268"/>
      <c r="D268"/>
      <c r="E268"/>
    </row>
    <row r="269" spans="1:5" ht="14.4" x14ac:dyDescent="0.3">
      <c r="A269"/>
      <c r="B269"/>
      <c r="C269"/>
      <c r="D269"/>
      <c r="E269"/>
    </row>
    <row r="270" spans="1:5" ht="14.4" x14ac:dyDescent="0.3">
      <c r="A270"/>
      <c r="B270"/>
      <c r="C270"/>
      <c r="D270"/>
      <c r="E270"/>
    </row>
    <row r="271" spans="1:5" ht="14.4" x14ac:dyDescent="0.3">
      <c r="A271"/>
      <c r="B271"/>
      <c r="C271"/>
      <c r="D271"/>
      <c r="E271"/>
    </row>
    <row r="272" spans="1:5" ht="14.4" x14ac:dyDescent="0.3">
      <c r="A272"/>
      <c r="B272"/>
      <c r="C272"/>
      <c r="D272"/>
      <c r="E272"/>
    </row>
    <row r="273" spans="1:5" ht="14.4" x14ac:dyDescent="0.3">
      <c r="A273"/>
      <c r="B273"/>
      <c r="C273"/>
      <c r="D273"/>
      <c r="E273"/>
    </row>
    <row r="274" spans="1:5" ht="14.4" x14ac:dyDescent="0.3">
      <c r="A274"/>
      <c r="B274"/>
      <c r="C274"/>
      <c r="D274"/>
      <c r="E274"/>
    </row>
    <row r="275" spans="1:5" ht="14.4" x14ac:dyDescent="0.3">
      <c r="A275"/>
      <c r="B275"/>
      <c r="C275"/>
      <c r="D275"/>
      <c r="E275"/>
    </row>
    <row r="276" spans="1:5" ht="14.4" x14ac:dyDescent="0.3">
      <c r="A276"/>
      <c r="B276"/>
      <c r="C276"/>
      <c r="D276"/>
      <c r="E276"/>
    </row>
    <row r="277" spans="1:5" ht="14.4" x14ac:dyDescent="0.3">
      <c r="A277"/>
      <c r="B277"/>
      <c r="C277"/>
      <c r="D277"/>
      <c r="E277"/>
    </row>
    <row r="278" spans="1:5" ht="14.4" x14ac:dyDescent="0.3">
      <c r="A278"/>
      <c r="B278"/>
      <c r="C278"/>
      <c r="D278"/>
      <c r="E278"/>
    </row>
    <row r="279" spans="1:5" ht="14.4" x14ac:dyDescent="0.3">
      <c r="A279"/>
      <c r="B279"/>
      <c r="C279"/>
      <c r="D279"/>
      <c r="E279"/>
    </row>
    <row r="280" spans="1:5" ht="14.4" x14ac:dyDescent="0.3">
      <c r="A280"/>
      <c r="B280"/>
      <c r="C280"/>
      <c r="D280"/>
      <c r="E280"/>
    </row>
    <row r="281" spans="1:5" ht="14.4" x14ac:dyDescent="0.3">
      <c r="A281"/>
      <c r="B281"/>
      <c r="C281"/>
      <c r="D281"/>
      <c r="E281"/>
    </row>
    <row r="282" spans="1:5" ht="14.4" x14ac:dyDescent="0.3">
      <c r="A282"/>
      <c r="B282"/>
      <c r="C282"/>
      <c r="D282"/>
      <c r="E282"/>
    </row>
    <row r="283" spans="1:5" ht="14.4" x14ac:dyDescent="0.3">
      <c r="A283"/>
      <c r="B283"/>
      <c r="C283"/>
      <c r="D283"/>
      <c r="E283"/>
    </row>
    <row r="284" spans="1:5" ht="14.4" x14ac:dyDescent="0.3">
      <c r="A284"/>
      <c r="B284"/>
      <c r="C284"/>
      <c r="D284"/>
      <c r="E284"/>
    </row>
    <row r="285" spans="1:5" ht="14.4" x14ac:dyDescent="0.3">
      <c r="A285"/>
      <c r="B285"/>
      <c r="C285"/>
      <c r="D285"/>
      <c r="E285"/>
    </row>
    <row r="286" spans="1:5" ht="14.4" x14ac:dyDescent="0.3">
      <c r="A286"/>
      <c r="B286"/>
      <c r="C286"/>
      <c r="D286"/>
      <c r="E286"/>
    </row>
    <row r="287" spans="1:5" ht="14.4" x14ac:dyDescent="0.3">
      <c r="A287"/>
      <c r="B287"/>
      <c r="C287"/>
      <c r="D287"/>
      <c r="E287"/>
    </row>
    <row r="288" spans="1:5" ht="14.4" x14ac:dyDescent="0.3">
      <c r="A288"/>
      <c r="B288"/>
      <c r="C288"/>
      <c r="D288"/>
      <c r="E288"/>
    </row>
    <row r="289" spans="1:5" ht="14.4" x14ac:dyDescent="0.3">
      <c r="A289"/>
      <c r="B289"/>
      <c r="C289"/>
      <c r="D289"/>
      <c r="E289"/>
    </row>
    <row r="290" spans="1:5" ht="14.4" x14ac:dyDescent="0.3">
      <c r="A290"/>
      <c r="B290"/>
      <c r="C290"/>
      <c r="D290"/>
      <c r="E290"/>
    </row>
    <row r="291" spans="1:5" ht="14.4" x14ac:dyDescent="0.3">
      <c r="A291"/>
      <c r="B291"/>
      <c r="C291"/>
      <c r="D291"/>
      <c r="E291"/>
    </row>
    <row r="292" spans="1:5" ht="14.4" x14ac:dyDescent="0.3">
      <c r="A292"/>
      <c r="B292"/>
      <c r="C292"/>
      <c r="D292"/>
      <c r="E292"/>
    </row>
    <row r="293" spans="1:5" ht="14.4" x14ac:dyDescent="0.3">
      <c r="A293"/>
      <c r="B293"/>
      <c r="C293"/>
      <c r="D293"/>
      <c r="E293"/>
    </row>
    <row r="294" spans="1:5" ht="14.4" x14ac:dyDescent="0.3">
      <c r="A294"/>
      <c r="B294"/>
      <c r="C294"/>
      <c r="D294"/>
      <c r="E294"/>
    </row>
    <row r="295" spans="1:5" ht="14.4" x14ac:dyDescent="0.3">
      <c r="A295"/>
      <c r="B295"/>
      <c r="C295"/>
      <c r="D295"/>
      <c r="E295"/>
    </row>
    <row r="296" spans="1:5" ht="14.4" x14ac:dyDescent="0.3">
      <c r="A296"/>
      <c r="B296"/>
      <c r="C296"/>
      <c r="D296"/>
      <c r="E296"/>
    </row>
    <row r="297" spans="1:5" ht="14.4" x14ac:dyDescent="0.3">
      <c r="A297"/>
      <c r="B297"/>
      <c r="C297"/>
      <c r="D297"/>
      <c r="E297"/>
    </row>
    <row r="298" spans="1:5" ht="14.4" x14ac:dyDescent="0.3">
      <c r="A298"/>
      <c r="B298"/>
      <c r="C298"/>
      <c r="D298"/>
      <c r="E298"/>
    </row>
    <row r="299" spans="1:5" ht="14.4" x14ac:dyDescent="0.3">
      <c r="A299"/>
      <c r="B299"/>
      <c r="C299"/>
      <c r="D299"/>
      <c r="E299"/>
    </row>
    <row r="300" spans="1:5" ht="14.4" x14ac:dyDescent="0.3">
      <c r="A300"/>
      <c r="B300"/>
      <c r="C300"/>
      <c r="D300"/>
      <c r="E300"/>
    </row>
    <row r="301" spans="1:5" ht="14.4" x14ac:dyDescent="0.3">
      <c r="A301"/>
      <c r="B301"/>
      <c r="C301"/>
      <c r="D301"/>
      <c r="E301"/>
    </row>
    <row r="302" spans="1:5" ht="14.4" x14ac:dyDescent="0.3">
      <c r="A302"/>
      <c r="B302"/>
      <c r="C302"/>
      <c r="D302"/>
      <c r="E302"/>
    </row>
    <row r="303" spans="1:5" ht="14.4" x14ac:dyDescent="0.3">
      <c r="A303"/>
      <c r="B303"/>
      <c r="C303"/>
      <c r="D303"/>
      <c r="E303"/>
    </row>
    <row r="304" spans="1:5" ht="14.4" x14ac:dyDescent="0.3">
      <c r="A304"/>
      <c r="B304"/>
      <c r="C304"/>
      <c r="D304"/>
      <c r="E304"/>
    </row>
    <row r="305" spans="1:5" ht="14.4" x14ac:dyDescent="0.3">
      <c r="A305"/>
      <c r="B305"/>
      <c r="C305"/>
      <c r="D305"/>
      <c r="E305"/>
    </row>
    <row r="306" spans="1:5" ht="14.4" x14ac:dyDescent="0.3">
      <c r="A306"/>
      <c r="B306"/>
      <c r="C306"/>
      <c r="D306"/>
      <c r="E306"/>
    </row>
    <row r="307" spans="1:5" ht="14.4" x14ac:dyDescent="0.3">
      <c r="A307"/>
      <c r="B307"/>
      <c r="C307"/>
      <c r="D307"/>
      <c r="E307"/>
    </row>
    <row r="308" spans="1:5" ht="14.4" x14ac:dyDescent="0.3">
      <c r="A308"/>
      <c r="B308"/>
      <c r="C308"/>
      <c r="D308"/>
      <c r="E308"/>
    </row>
    <row r="309" spans="1:5" ht="14.4" x14ac:dyDescent="0.3">
      <c r="A309"/>
      <c r="B309"/>
      <c r="C309"/>
      <c r="D309"/>
      <c r="E309"/>
    </row>
    <row r="310" spans="1:5" ht="14.4" x14ac:dyDescent="0.3">
      <c r="A310"/>
      <c r="B310"/>
      <c r="C310"/>
      <c r="D310"/>
      <c r="E310"/>
    </row>
    <row r="311" spans="1:5" ht="14.4" x14ac:dyDescent="0.3">
      <c r="A311"/>
      <c r="B311"/>
      <c r="C311"/>
      <c r="D311"/>
      <c r="E311"/>
    </row>
    <row r="312" spans="1:5" ht="14.4" x14ac:dyDescent="0.3">
      <c r="A312"/>
      <c r="B312"/>
      <c r="C312"/>
      <c r="D312"/>
      <c r="E312"/>
    </row>
    <row r="313" spans="1:5" ht="14.4" x14ac:dyDescent="0.3">
      <c r="A313"/>
      <c r="B313"/>
      <c r="C313"/>
      <c r="D313"/>
      <c r="E313"/>
    </row>
    <row r="314" spans="1:5" ht="14.4" x14ac:dyDescent="0.3">
      <c r="A314"/>
      <c r="B314"/>
      <c r="C314"/>
      <c r="D314"/>
      <c r="E314"/>
    </row>
    <row r="315" spans="1:5" ht="14.4" x14ac:dyDescent="0.3">
      <c r="A315"/>
      <c r="B315"/>
      <c r="C315"/>
      <c r="D315"/>
      <c r="E315"/>
    </row>
    <row r="316" spans="1:5" ht="14.4" x14ac:dyDescent="0.3">
      <c r="A316"/>
      <c r="B316"/>
      <c r="C316"/>
      <c r="D316"/>
      <c r="E316"/>
    </row>
    <row r="317" spans="1:5" ht="14.4" x14ac:dyDescent="0.3">
      <c r="A317"/>
      <c r="B317"/>
      <c r="C317"/>
      <c r="D317"/>
      <c r="E317"/>
    </row>
    <row r="318" spans="1:5" ht="14.4" x14ac:dyDescent="0.3">
      <c r="A318"/>
      <c r="B318"/>
      <c r="C318"/>
      <c r="D318"/>
      <c r="E318"/>
    </row>
    <row r="319" spans="1:5" ht="14.4" x14ac:dyDescent="0.3">
      <c r="A319"/>
      <c r="B319"/>
      <c r="C319"/>
      <c r="D319"/>
      <c r="E319"/>
    </row>
    <row r="320" spans="1:5" ht="14.4" x14ac:dyDescent="0.3">
      <c r="A320"/>
      <c r="B320"/>
      <c r="C320"/>
      <c r="D320"/>
      <c r="E320"/>
    </row>
    <row r="321" spans="1:5" ht="14.4" x14ac:dyDescent="0.3">
      <c r="A321"/>
      <c r="B321"/>
      <c r="C321"/>
      <c r="D321"/>
      <c r="E321"/>
    </row>
    <row r="322" spans="1:5" ht="14.4" x14ac:dyDescent="0.3">
      <c r="A322"/>
      <c r="B322"/>
      <c r="C322"/>
      <c r="D322"/>
      <c r="E322"/>
    </row>
    <row r="323" spans="1:5" ht="14.4" x14ac:dyDescent="0.3">
      <c r="A323"/>
      <c r="B323"/>
      <c r="C323"/>
      <c r="D323"/>
      <c r="E323"/>
    </row>
    <row r="324" spans="1:5" ht="14.4" x14ac:dyDescent="0.3">
      <c r="A324"/>
      <c r="B324"/>
      <c r="C324"/>
      <c r="D324"/>
      <c r="E324"/>
    </row>
    <row r="325" spans="1:5" ht="14.4" x14ac:dyDescent="0.3">
      <c r="A325"/>
      <c r="B325"/>
      <c r="C325"/>
      <c r="D325"/>
      <c r="E325"/>
    </row>
    <row r="326" spans="1:5" ht="14.4" x14ac:dyDescent="0.3">
      <c r="A326"/>
      <c r="B326"/>
      <c r="C326"/>
      <c r="D326"/>
      <c r="E326"/>
    </row>
    <row r="327" spans="1:5" ht="14.4" x14ac:dyDescent="0.3">
      <c r="A327"/>
      <c r="B327"/>
      <c r="C327"/>
      <c r="D327"/>
      <c r="E327"/>
    </row>
    <row r="328" spans="1:5" ht="14.4" x14ac:dyDescent="0.3">
      <c r="A328"/>
      <c r="B328"/>
      <c r="C328"/>
      <c r="D328"/>
      <c r="E328"/>
    </row>
    <row r="329" spans="1:5" ht="14.4" x14ac:dyDescent="0.3">
      <c r="A329"/>
      <c r="B329"/>
      <c r="C329"/>
      <c r="D329"/>
      <c r="E329"/>
    </row>
    <row r="330" spans="1:5" ht="14.4" x14ac:dyDescent="0.3">
      <c r="A330"/>
      <c r="B330"/>
      <c r="C330"/>
      <c r="D330"/>
      <c r="E330"/>
    </row>
    <row r="331" spans="1:5" ht="14.4" x14ac:dyDescent="0.3">
      <c r="A331"/>
      <c r="B331"/>
      <c r="C331"/>
      <c r="D331"/>
      <c r="E331"/>
    </row>
    <row r="332" spans="1:5" ht="14.4" x14ac:dyDescent="0.3">
      <c r="A332"/>
      <c r="B332"/>
      <c r="C332"/>
      <c r="D332"/>
      <c r="E332"/>
    </row>
    <row r="333" spans="1:5" ht="14.4" x14ac:dyDescent="0.3">
      <c r="A333"/>
      <c r="B333"/>
      <c r="C333"/>
      <c r="D333"/>
      <c r="E333"/>
    </row>
    <row r="334" spans="1:5" ht="14.4" x14ac:dyDescent="0.3">
      <c r="A334"/>
      <c r="B334"/>
      <c r="C334"/>
      <c r="D334"/>
      <c r="E334"/>
    </row>
    <row r="335" spans="1:5" ht="14.4" x14ac:dyDescent="0.3">
      <c r="A335"/>
      <c r="B335"/>
      <c r="C335"/>
      <c r="D335"/>
      <c r="E335"/>
    </row>
    <row r="336" spans="1:5" ht="14.4" x14ac:dyDescent="0.3">
      <c r="A336"/>
      <c r="B336"/>
      <c r="C336"/>
      <c r="D336"/>
      <c r="E336"/>
    </row>
    <row r="337" spans="1:5" ht="14.4" x14ac:dyDescent="0.3">
      <c r="A337"/>
      <c r="B337"/>
      <c r="C337"/>
      <c r="D337"/>
      <c r="E337"/>
    </row>
    <row r="338" spans="1:5" ht="14.4" x14ac:dyDescent="0.3">
      <c r="A338"/>
      <c r="B338"/>
      <c r="C338"/>
      <c r="D338"/>
      <c r="E338"/>
    </row>
    <row r="339" spans="1:5" ht="14.4" x14ac:dyDescent="0.3">
      <c r="A339"/>
      <c r="B339"/>
      <c r="C339"/>
      <c r="D339"/>
      <c r="E339"/>
    </row>
    <row r="340" spans="1:5" ht="14.4" x14ac:dyDescent="0.3">
      <c r="A340"/>
      <c r="B340"/>
      <c r="C340"/>
      <c r="D340"/>
      <c r="E340"/>
    </row>
    <row r="341" spans="1:5" ht="14.4" x14ac:dyDescent="0.3">
      <c r="A341"/>
      <c r="B341"/>
      <c r="C341"/>
      <c r="D341"/>
      <c r="E341"/>
    </row>
    <row r="342" spans="1:5" ht="14.4" x14ac:dyDescent="0.3">
      <c r="A342"/>
      <c r="B342"/>
      <c r="C342"/>
      <c r="D342"/>
      <c r="E342"/>
    </row>
    <row r="343" spans="1:5" ht="14.4" x14ac:dyDescent="0.3">
      <c r="A343"/>
      <c r="B343"/>
      <c r="C343"/>
      <c r="D343"/>
      <c r="E343"/>
    </row>
    <row r="344" spans="1:5" ht="14.4" x14ac:dyDescent="0.3">
      <c r="A344"/>
      <c r="B344"/>
      <c r="C344"/>
      <c r="D344"/>
      <c r="E344"/>
    </row>
    <row r="345" spans="1:5" ht="14.4" x14ac:dyDescent="0.3">
      <c r="A345"/>
      <c r="B345"/>
      <c r="C345"/>
      <c r="D345"/>
      <c r="E345"/>
    </row>
    <row r="346" spans="1:5" ht="14.4" x14ac:dyDescent="0.3">
      <c r="A346"/>
      <c r="B346"/>
      <c r="C346"/>
      <c r="D346"/>
      <c r="E346"/>
    </row>
    <row r="347" spans="1:5" ht="14.4" x14ac:dyDescent="0.3">
      <c r="A347"/>
      <c r="B347"/>
      <c r="C347"/>
      <c r="D347"/>
      <c r="E347"/>
    </row>
    <row r="348" spans="1:5" ht="14.4" x14ac:dyDescent="0.3">
      <c r="A348"/>
      <c r="B348"/>
      <c r="C348"/>
      <c r="D348"/>
      <c r="E348"/>
    </row>
    <row r="349" spans="1:5" ht="14.4" x14ac:dyDescent="0.3">
      <c r="A349"/>
      <c r="B349"/>
      <c r="C349"/>
      <c r="D349"/>
      <c r="E349"/>
    </row>
    <row r="350" spans="1:5" ht="14.4" x14ac:dyDescent="0.3">
      <c r="A350"/>
      <c r="B350"/>
      <c r="C350"/>
      <c r="D350"/>
      <c r="E350"/>
    </row>
    <row r="351" spans="1:5" ht="14.4" x14ac:dyDescent="0.3">
      <c r="A351"/>
      <c r="B351"/>
      <c r="C351"/>
      <c r="D351"/>
      <c r="E351"/>
    </row>
    <row r="352" spans="1:5" ht="14.4" x14ac:dyDescent="0.3">
      <c r="A352"/>
      <c r="B352"/>
      <c r="C352"/>
      <c r="D352"/>
      <c r="E352"/>
    </row>
    <row r="353" spans="1:5" ht="14.4" x14ac:dyDescent="0.3">
      <c r="A353"/>
      <c r="B353"/>
      <c r="C353"/>
      <c r="D353"/>
      <c r="E353"/>
    </row>
    <row r="354" spans="1:5" ht="14.4" x14ac:dyDescent="0.3">
      <c r="A354"/>
      <c r="B354"/>
      <c r="C354"/>
      <c r="D354"/>
      <c r="E354"/>
    </row>
    <row r="355" spans="1:5" ht="14.4" x14ac:dyDescent="0.3">
      <c r="A355"/>
      <c r="B355"/>
      <c r="C355"/>
      <c r="D355"/>
      <c r="E355"/>
    </row>
    <row r="356" spans="1:5" ht="14.4" x14ac:dyDescent="0.3">
      <c r="A356"/>
      <c r="B356"/>
      <c r="C356"/>
      <c r="D356"/>
      <c r="E356"/>
    </row>
    <row r="357" spans="1:5" ht="14.4" x14ac:dyDescent="0.3">
      <c r="A357"/>
      <c r="B357"/>
      <c r="C357"/>
      <c r="D357"/>
      <c r="E357"/>
    </row>
    <row r="358" spans="1:5" ht="14.4" x14ac:dyDescent="0.3">
      <c r="A358"/>
      <c r="B358"/>
      <c r="C358"/>
      <c r="D358"/>
      <c r="E358"/>
    </row>
    <row r="359" spans="1:5" ht="14.4" x14ac:dyDescent="0.3">
      <c r="A359"/>
      <c r="B359"/>
      <c r="C359"/>
      <c r="D359"/>
      <c r="E359"/>
    </row>
    <row r="360" spans="1:5" ht="14.4" x14ac:dyDescent="0.3">
      <c r="A360"/>
      <c r="B360"/>
      <c r="C360"/>
      <c r="D360"/>
      <c r="E360"/>
    </row>
    <row r="361" spans="1:5" ht="14.4" x14ac:dyDescent="0.3">
      <c r="A361"/>
      <c r="B361"/>
      <c r="C361"/>
      <c r="D361"/>
      <c r="E361"/>
    </row>
    <row r="362" spans="1:5" ht="14.4" x14ac:dyDescent="0.3">
      <c r="A362"/>
      <c r="B362"/>
      <c r="C362"/>
      <c r="D362"/>
      <c r="E362"/>
    </row>
    <row r="363" spans="1:5" ht="14.4" x14ac:dyDescent="0.3">
      <c r="A363"/>
      <c r="B363"/>
      <c r="C363"/>
      <c r="D363"/>
      <c r="E363"/>
    </row>
    <row r="364" spans="1:5" ht="14.4" x14ac:dyDescent="0.3">
      <c r="A364"/>
      <c r="B364"/>
      <c r="C364"/>
      <c r="D364"/>
      <c r="E364"/>
    </row>
    <row r="365" spans="1:5" ht="14.4" x14ac:dyDescent="0.3">
      <c r="A365"/>
      <c r="B365"/>
      <c r="C365"/>
      <c r="D365"/>
      <c r="E365"/>
    </row>
    <row r="366" spans="1:5" ht="14.4" x14ac:dyDescent="0.3">
      <c r="A366"/>
      <c r="B366"/>
      <c r="C366"/>
      <c r="D366"/>
      <c r="E366"/>
    </row>
    <row r="367" spans="1:5" ht="14.4" x14ac:dyDescent="0.3">
      <c r="A367"/>
      <c r="B367"/>
      <c r="C367"/>
      <c r="D367"/>
      <c r="E367"/>
    </row>
    <row r="368" spans="1:5" ht="14.4" x14ac:dyDescent="0.3">
      <c r="A368"/>
      <c r="B368"/>
      <c r="C368"/>
      <c r="D368"/>
      <c r="E368"/>
    </row>
    <row r="369" spans="1:5" ht="14.4" x14ac:dyDescent="0.3">
      <c r="A369"/>
      <c r="B369"/>
      <c r="C369"/>
      <c r="D369"/>
      <c r="E369"/>
    </row>
    <row r="370" spans="1:5" ht="14.4" x14ac:dyDescent="0.3">
      <c r="A370"/>
      <c r="B370"/>
      <c r="C370"/>
      <c r="D370"/>
      <c r="E370"/>
    </row>
    <row r="371" spans="1:5" ht="14.4" x14ac:dyDescent="0.3">
      <c r="A371"/>
      <c r="B371"/>
      <c r="C371"/>
      <c r="D371"/>
      <c r="E371"/>
    </row>
    <row r="372" spans="1:5" ht="14.4" x14ac:dyDescent="0.3">
      <c r="A372"/>
      <c r="B372"/>
      <c r="C372"/>
      <c r="D372"/>
      <c r="E372"/>
    </row>
    <row r="373" spans="1:5" ht="14.4" x14ac:dyDescent="0.3">
      <c r="A373"/>
      <c r="B373"/>
      <c r="C373"/>
      <c r="D373"/>
      <c r="E373"/>
    </row>
    <row r="374" spans="1:5" ht="14.4" x14ac:dyDescent="0.3">
      <c r="A374"/>
      <c r="B374"/>
      <c r="C374"/>
      <c r="D374"/>
      <c r="E374"/>
    </row>
    <row r="375" spans="1:5" ht="14.4" x14ac:dyDescent="0.3">
      <c r="A375"/>
      <c r="B375"/>
      <c r="C375"/>
      <c r="D375"/>
      <c r="E375"/>
    </row>
    <row r="376" spans="1:5" ht="14.4" x14ac:dyDescent="0.3">
      <c r="A376"/>
      <c r="B376"/>
      <c r="C376"/>
      <c r="D376"/>
      <c r="E376"/>
    </row>
    <row r="377" spans="1:5" ht="14.4" x14ac:dyDescent="0.3">
      <c r="A377"/>
      <c r="B377"/>
      <c r="C377"/>
      <c r="D377"/>
      <c r="E377"/>
    </row>
    <row r="378" spans="1:5" ht="14.4" x14ac:dyDescent="0.3">
      <c r="A378"/>
      <c r="B378"/>
      <c r="C378"/>
      <c r="D378"/>
      <c r="E378"/>
    </row>
    <row r="379" spans="1:5" ht="14.4" x14ac:dyDescent="0.3">
      <c r="A379"/>
      <c r="B379"/>
      <c r="C379"/>
      <c r="D379"/>
      <c r="E379"/>
    </row>
    <row r="380" spans="1:5" ht="14.4" x14ac:dyDescent="0.3">
      <c r="A380"/>
      <c r="B380"/>
      <c r="C380"/>
      <c r="D380"/>
      <c r="E380"/>
    </row>
    <row r="381" spans="1:5" ht="14.4" x14ac:dyDescent="0.3">
      <c r="A381"/>
      <c r="B381"/>
      <c r="C381"/>
      <c r="D381"/>
      <c r="E381"/>
    </row>
    <row r="382" spans="1:5" ht="14.4" x14ac:dyDescent="0.3">
      <c r="A382"/>
      <c r="B382"/>
      <c r="C382"/>
      <c r="D382"/>
      <c r="E382"/>
    </row>
    <row r="383" spans="1:5" ht="14.4" x14ac:dyDescent="0.3">
      <c r="A383"/>
      <c r="B383"/>
      <c r="C383"/>
      <c r="D383"/>
      <c r="E383"/>
    </row>
    <row r="384" spans="1:5" ht="14.4" x14ac:dyDescent="0.3">
      <c r="A384"/>
      <c r="B384"/>
      <c r="C384"/>
      <c r="D384"/>
      <c r="E384"/>
    </row>
    <row r="385" spans="1:5" ht="14.4" x14ac:dyDescent="0.3">
      <c r="A385"/>
      <c r="B385"/>
      <c r="C385"/>
      <c r="D385"/>
      <c r="E385"/>
    </row>
    <row r="386" spans="1:5" ht="14.4" x14ac:dyDescent="0.3">
      <c r="A386"/>
      <c r="B386"/>
      <c r="C386"/>
      <c r="D386"/>
      <c r="E386"/>
    </row>
    <row r="387" spans="1:5" ht="14.4" x14ac:dyDescent="0.3">
      <c r="A387"/>
      <c r="B387"/>
      <c r="C387"/>
      <c r="D387"/>
      <c r="E387"/>
    </row>
    <row r="388" spans="1:5" ht="14.4" x14ac:dyDescent="0.3">
      <c r="A388"/>
      <c r="B388"/>
      <c r="C388"/>
      <c r="D388"/>
      <c r="E388"/>
    </row>
    <row r="389" spans="1:5" ht="14.4" x14ac:dyDescent="0.3">
      <c r="A389"/>
      <c r="B389"/>
      <c r="C389"/>
      <c r="D389"/>
      <c r="E389"/>
    </row>
    <row r="390" spans="1:5" ht="14.4" x14ac:dyDescent="0.3">
      <c r="A390"/>
      <c r="B390"/>
      <c r="C390"/>
      <c r="D390"/>
      <c r="E390"/>
    </row>
    <row r="391" spans="1:5" ht="14.4" x14ac:dyDescent="0.3">
      <c r="A391"/>
      <c r="B391"/>
      <c r="C391"/>
      <c r="D391"/>
      <c r="E391"/>
    </row>
    <row r="392" spans="1:5" ht="14.4" x14ac:dyDescent="0.3">
      <c r="A392"/>
      <c r="B392"/>
      <c r="C392"/>
      <c r="D392"/>
      <c r="E392"/>
    </row>
    <row r="393" spans="1:5" ht="14.4" x14ac:dyDescent="0.3">
      <c r="A393"/>
      <c r="B393"/>
      <c r="C393"/>
      <c r="D393"/>
      <c r="E393"/>
    </row>
    <row r="394" spans="1:5" ht="14.4" x14ac:dyDescent="0.3">
      <c r="A394"/>
      <c r="B394"/>
      <c r="C394"/>
      <c r="D394"/>
      <c r="E394"/>
    </row>
    <row r="395" spans="1:5" ht="14.4" x14ac:dyDescent="0.3">
      <c r="A395"/>
      <c r="B395"/>
      <c r="C395"/>
      <c r="D395"/>
      <c r="E395"/>
    </row>
    <row r="396" spans="1:5" ht="14.4" x14ac:dyDescent="0.3">
      <c r="A396"/>
      <c r="B396"/>
      <c r="C396"/>
      <c r="D396"/>
      <c r="E396"/>
    </row>
    <row r="397" spans="1:5" ht="14.4" x14ac:dyDescent="0.3">
      <c r="A397"/>
      <c r="B397"/>
      <c r="C397"/>
      <c r="D397"/>
      <c r="E397"/>
    </row>
    <row r="398" spans="1:5" ht="14.4" x14ac:dyDescent="0.3">
      <c r="A398"/>
      <c r="B398"/>
      <c r="C398"/>
      <c r="D398"/>
      <c r="E398"/>
    </row>
    <row r="399" spans="1:5" ht="14.4" x14ac:dyDescent="0.3">
      <c r="A399"/>
      <c r="B399"/>
      <c r="C399"/>
      <c r="D399"/>
      <c r="E399"/>
    </row>
    <row r="400" spans="1:5" ht="14.4" x14ac:dyDescent="0.3">
      <c r="A400"/>
      <c r="B400"/>
      <c r="C400"/>
      <c r="D400"/>
      <c r="E400"/>
    </row>
    <row r="401" spans="1:5" ht="14.4" x14ac:dyDescent="0.3">
      <c r="A401"/>
      <c r="B401"/>
      <c r="C401"/>
      <c r="D401"/>
      <c r="E401"/>
    </row>
    <row r="402" spans="1:5" ht="14.4" x14ac:dyDescent="0.3">
      <c r="A402"/>
      <c r="B402"/>
      <c r="C402"/>
      <c r="D402"/>
      <c r="E402"/>
    </row>
    <row r="403" spans="1:5" ht="14.4" x14ac:dyDescent="0.3">
      <c r="A403"/>
      <c r="B403"/>
      <c r="C403"/>
      <c r="D403"/>
      <c r="E403"/>
    </row>
    <row r="404" spans="1:5" ht="14.4" x14ac:dyDescent="0.3">
      <c r="A404"/>
      <c r="B404"/>
      <c r="C404"/>
      <c r="D404"/>
      <c r="E404"/>
    </row>
    <row r="405" spans="1:5" ht="14.4" x14ac:dyDescent="0.3">
      <c r="A405"/>
      <c r="B405"/>
      <c r="C405"/>
      <c r="D405"/>
      <c r="E405"/>
    </row>
    <row r="406" spans="1:5" ht="14.4" x14ac:dyDescent="0.3">
      <c r="A406"/>
      <c r="B406"/>
      <c r="C406"/>
      <c r="D406"/>
      <c r="E406"/>
    </row>
    <row r="407" spans="1:5" ht="14.4" x14ac:dyDescent="0.3">
      <c r="A407"/>
      <c r="B407"/>
      <c r="C407"/>
      <c r="D407"/>
      <c r="E407"/>
    </row>
    <row r="408" spans="1:5" ht="14.4" x14ac:dyDescent="0.3">
      <c r="A408"/>
      <c r="B408"/>
      <c r="C408"/>
      <c r="D408"/>
      <c r="E408"/>
    </row>
    <row r="409" spans="1:5" ht="14.4" x14ac:dyDescent="0.3">
      <c r="A409"/>
      <c r="B409"/>
      <c r="C409"/>
      <c r="D409"/>
      <c r="E409"/>
    </row>
    <row r="410" spans="1:5" ht="14.4" x14ac:dyDescent="0.3">
      <c r="A410"/>
      <c r="B410"/>
      <c r="C410"/>
      <c r="D410"/>
      <c r="E410"/>
    </row>
    <row r="411" spans="1:5" ht="14.4" x14ac:dyDescent="0.3">
      <c r="A411"/>
      <c r="B411"/>
      <c r="C411"/>
      <c r="D411"/>
      <c r="E411"/>
    </row>
    <row r="412" spans="1:5" ht="14.4" x14ac:dyDescent="0.3">
      <c r="A412"/>
      <c r="B412"/>
      <c r="C412"/>
      <c r="D412"/>
      <c r="E412"/>
    </row>
    <row r="413" spans="1:5" ht="14.4" x14ac:dyDescent="0.3">
      <c r="A413"/>
      <c r="B413"/>
      <c r="C413"/>
      <c r="D413"/>
      <c r="E413"/>
    </row>
    <row r="414" spans="1:5" ht="14.4" x14ac:dyDescent="0.3">
      <c r="A414"/>
      <c r="B414"/>
      <c r="C414"/>
      <c r="D414"/>
      <c r="E414"/>
    </row>
    <row r="415" spans="1:5" ht="14.4" x14ac:dyDescent="0.3">
      <c r="A415"/>
      <c r="B415"/>
      <c r="C415"/>
      <c r="D415"/>
      <c r="E415"/>
    </row>
    <row r="416" spans="1:5" ht="14.4" x14ac:dyDescent="0.3">
      <c r="A416"/>
      <c r="B416"/>
      <c r="C416"/>
      <c r="D416"/>
      <c r="E416"/>
    </row>
    <row r="417" spans="1:5" ht="14.4" x14ac:dyDescent="0.3">
      <c r="A417"/>
      <c r="B417"/>
      <c r="C417"/>
      <c r="D417"/>
      <c r="E417"/>
    </row>
    <row r="418" spans="1:5" ht="14.4" x14ac:dyDescent="0.3">
      <c r="A418"/>
      <c r="B418"/>
      <c r="C418"/>
      <c r="D418"/>
      <c r="E418"/>
    </row>
    <row r="419" spans="1:5" ht="14.4" x14ac:dyDescent="0.3">
      <c r="A419"/>
      <c r="B419"/>
      <c r="C419"/>
      <c r="D419"/>
      <c r="E419"/>
    </row>
    <row r="420" spans="1:5" ht="14.4" x14ac:dyDescent="0.3">
      <c r="A420"/>
      <c r="B420"/>
      <c r="C420"/>
      <c r="D420"/>
      <c r="E420"/>
    </row>
    <row r="421" spans="1:5" ht="14.4" x14ac:dyDescent="0.3">
      <c r="A421"/>
      <c r="B421"/>
      <c r="C421"/>
      <c r="D421"/>
      <c r="E421"/>
    </row>
    <row r="422" spans="1:5" ht="14.4" x14ac:dyDescent="0.3">
      <c r="A422"/>
      <c r="B422"/>
      <c r="C422"/>
      <c r="D422"/>
      <c r="E422"/>
    </row>
    <row r="423" spans="1:5" ht="14.4" x14ac:dyDescent="0.3">
      <c r="A423"/>
      <c r="B423"/>
      <c r="C423"/>
      <c r="D423"/>
      <c r="E423"/>
    </row>
    <row r="424" spans="1:5" ht="14.4" x14ac:dyDescent="0.3">
      <c r="A424"/>
      <c r="B424"/>
      <c r="C424"/>
      <c r="D424"/>
      <c r="E424"/>
    </row>
    <row r="425" spans="1:5" ht="14.4" x14ac:dyDescent="0.3">
      <c r="A425"/>
      <c r="B425"/>
      <c r="C425"/>
      <c r="D425"/>
      <c r="E425"/>
    </row>
    <row r="426" spans="1:5" ht="14.4" x14ac:dyDescent="0.3">
      <c r="A426"/>
      <c r="B426"/>
      <c r="C426"/>
      <c r="D426"/>
      <c r="E426"/>
    </row>
    <row r="427" spans="1:5" ht="14.4" x14ac:dyDescent="0.3">
      <c r="A427"/>
      <c r="B427"/>
      <c r="C427"/>
      <c r="D427"/>
      <c r="E427"/>
    </row>
    <row r="428" spans="1:5" ht="14.4" x14ac:dyDescent="0.3">
      <c r="A428"/>
      <c r="B428"/>
      <c r="C428"/>
      <c r="D428"/>
      <c r="E428"/>
    </row>
    <row r="429" spans="1:5" ht="14.4" x14ac:dyDescent="0.3">
      <c r="A429"/>
      <c r="B429"/>
      <c r="C429"/>
      <c r="D429"/>
      <c r="E429"/>
    </row>
    <row r="430" spans="1:5" ht="14.4" x14ac:dyDescent="0.3">
      <c r="A430"/>
      <c r="B430"/>
      <c r="C430"/>
      <c r="D430"/>
      <c r="E430"/>
    </row>
    <row r="431" spans="1:5" ht="14.4" x14ac:dyDescent="0.3">
      <c r="A431"/>
      <c r="B431"/>
      <c r="C431"/>
      <c r="D431"/>
      <c r="E431"/>
    </row>
    <row r="432" spans="1:5" ht="14.4" x14ac:dyDescent="0.3">
      <c r="A432"/>
      <c r="B432"/>
      <c r="C432"/>
      <c r="D432"/>
      <c r="E432"/>
    </row>
    <row r="433" spans="1:5" ht="14.4" x14ac:dyDescent="0.3">
      <c r="A433"/>
      <c r="B433"/>
      <c r="C433"/>
      <c r="D433"/>
      <c r="E433"/>
    </row>
    <row r="434" spans="1:5" ht="14.4" x14ac:dyDescent="0.3">
      <c r="A434"/>
      <c r="B434"/>
      <c r="C434"/>
      <c r="D434"/>
      <c r="E434"/>
    </row>
    <row r="435" spans="1:5" ht="14.4" x14ac:dyDescent="0.3">
      <c r="A435"/>
      <c r="B435"/>
      <c r="C435"/>
      <c r="D435"/>
      <c r="E435"/>
    </row>
    <row r="436" spans="1:5" ht="14.4" x14ac:dyDescent="0.3">
      <c r="A436"/>
      <c r="B436"/>
      <c r="C436"/>
      <c r="D436"/>
      <c r="E436"/>
    </row>
    <row r="437" spans="1:5" ht="14.4" x14ac:dyDescent="0.3">
      <c r="A437"/>
      <c r="B437"/>
      <c r="C437"/>
      <c r="D437"/>
      <c r="E437"/>
    </row>
    <row r="438" spans="1:5" ht="14.4" x14ac:dyDescent="0.3">
      <c r="A438"/>
      <c r="B438"/>
      <c r="C438"/>
      <c r="D438"/>
      <c r="E438"/>
    </row>
    <row r="439" spans="1:5" ht="14.4" x14ac:dyDescent="0.3">
      <c r="A439"/>
      <c r="B439"/>
      <c r="C439"/>
      <c r="D439"/>
      <c r="E439"/>
    </row>
    <row r="440" spans="1:5" ht="14.4" x14ac:dyDescent="0.3">
      <c r="A440"/>
      <c r="B440"/>
      <c r="C440"/>
      <c r="D440"/>
      <c r="E440"/>
    </row>
    <row r="441" spans="1:5" ht="14.4" x14ac:dyDescent="0.3">
      <c r="A441"/>
      <c r="B441"/>
      <c r="C441"/>
      <c r="D441"/>
      <c r="E441"/>
    </row>
    <row r="442" spans="1:5" ht="14.4" x14ac:dyDescent="0.3">
      <c r="A442"/>
      <c r="B442"/>
      <c r="C442"/>
      <c r="D442"/>
      <c r="E442"/>
    </row>
    <row r="443" spans="1:5" ht="14.4" x14ac:dyDescent="0.3">
      <c r="A443"/>
      <c r="B443"/>
      <c r="C443"/>
      <c r="D443"/>
      <c r="E443"/>
    </row>
    <row r="444" spans="1:5" ht="14.4" x14ac:dyDescent="0.3">
      <c r="A444"/>
      <c r="B444"/>
      <c r="C444"/>
      <c r="D444"/>
      <c r="E444"/>
    </row>
    <row r="445" spans="1:5" ht="14.4" x14ac:dyDescent="0.3">
      <c r="A445"/>
      <c r="B445"/>
      <c r="C445"/>
      <c r="D445"/>
      <c r="E445"/>
    </row>
    <row r="446" spans="1:5" ht="14.4" x14ac:dyDescent="0.3">
      <c r="A446"/>
      <c r="B446"/>
      <c r="C446"/>
      <c r="D446"/>
      <c r="E446"/>
    </row>
    <row r="447" spans="1:5" ht="14.4" x14ac:dyDescent="0.3">
      <c r="A447"/>
      <c r="B447"/>
      <c r="C447"/>
      <c r="D447"/>
      <c r="E447"/>
    </row>
    <row r="448" spans="1:5" ht="14.4" x14ac:dyDescent="0.3">
      <c r="A448"/>
      <c r="B448"/>
      <c r="C448"/>
      <c r="D448"/>
      <c r="E448"/>
    </row>
    <row r="449" spans="1:5" ht="14.4" x14ac:dyDescent="0.3">
      <c r="A449"/>
      <c r="B449"/>
      <c r="C449"/>
      <c r="D449"/>
      <c r="E449"/>
    </row>
    <row r="450" spans="1:5" ht="14.4" x14ac:dyDescent="0.3">
      <c r="A450"/>
      <c r="B450"/>
      <c r="C450"/>
      <c r="D450"/>
      <c r="E450"/>
    </row>
    <row r="451" spans="1:5" ht="14.4" x14ac:dyDescent="0.3">
      <c r="A451"/>
      <c r="B451"/>
      <c r="C451"/>
      <c r="D451"/>
      <c r="E451"/>
    </row>
    <row r="452" spans="1:5" ht="14.4" x14ac:dyDescent="0.3">
      <c r="A452"/>
      <c r="B452"/>
      <c r="C452"/>
      <c r="D452"/>
      <c r="E452"/>
    </row>
    <row r="453" spans="1:5" ht="14.4" x14ac:dyDescent="0.3">
      <c r="A453"/>
      <c r="B453"/>
      <c r="C453"/>
      <c r="D453"/>
      <c r="E453"/>
    </row>
    <row r="454" spans="1:5" ht="14.4" x14ac:dyDescent="0.3">
      <c r="A454"/>
      <c r="B454"/>
      <c r="C454"/>
      <c r="D454"/>
      <c r="E454"/>
    </row>
    <row r="455" spans="1:5" ht="14.4" x14ac:dyDescent="0.3">
      <c r="A455"/>
      <c r="B455"/>
      <c r="C455"/>
      <c r="D455"/>
      <c r="E455"/>
    </row>
    <row r="456" spans="1:5" ht="14.4" x14ac:dyDescent="0.3">
      <c r="A456"/>
      <c r="B456"/>
      <c r="C456"/>
      <c r="D456"/>
      <c r="E456"/>
    </row>
    <row r="457" spans="1:5" ht="14.4" x14ac:dyDescent="0.3">
      <c r="A457"/>
      <c r="B457"/>
      <c r="C457"/>
      <c r="D457"/>
      <c r="E457"/>
    </row>
    <row r="458" spans="1:5" ht="14.4" x14ac:dyDescent="0.3">
      <c r="A458"/>
      <c r="B458"/>
      <c r="C458"/>
      <c r="D458"/>
      <c r="E458"/>
    </row>
    <row r="459" spans="1:5" ht="14.4" x14ac:dyDescent="0.3">
      <c r="A459"/>
      <c r="B459"/>
      <c r="C459"/>
      <c r="D459"/>
      <c r="E459"/>
    </row>
    <row r="460" spans="1:5" ht="14.4" x14ac:dyDescent="0.3">
      <c r="A460"/>
      <c r="B460"/>
      <c r="C460"/>
      <c r="D460"/>
      <c r="E460"/>
    </row>
    <row r="461" spans="1:5" ht="14.4" x14ac:dyDescent="0.3">
      <c r="A461"/>
      <c r="B461"/>
      <c r="C461"/>
      <c r="D461"/>
      <c r="E461"/>
    </row>
    <row r="462" spans="1:5" ht="14.4" x14ac:dyDescent="0.3">
      <c r="A462"/>
      <c r="B462"/>
      <c r="C462"/>
      <c r="D462"/>
      <c r="E462"/>
    </row>
    <row r="463" spans="1:5" ht="14.4" x14ac:dyDescent="0.3">
      <c r="A463"/>
      <c r="B463"/>
      <c r="C463"/>
      <c r="D463"/>
      <c r="E463"/>
    </row>
    <row r="464" spans="1:5" ht="14.4" x14ac:dyDescent="0.3">
      <c r="A464"/>
      <c r="B464"/>
      <c r="C464"/>
      <c r="D464"/>
      <c r="E464"/>
    </row>
    <row r="465" spans="1:5" ht="14.4" x14ac:dyDescent="0.3">
      <c r="A465"/>
      <c r="B465"/>
      <c r="C465"/>
      <c r="D465"/>
      <c r="E465"/>
    </row>
    <row r="466" spans="1:5" ht="14.4" x14ac:dyDescent="0.3">
      <c r="A466"/>
      <c r="B466"/>
      <c r="C466"/>
      <c r="D466"/>
      <c r="E466"/>
    </row>
    <row r="467" spans="1:5" ht="14.4" x14ac:dyDescent="0.3">
      <c r="A467"/>
      <c r="B467"/>
      <c r="C467"/>
      <c r="D467"/>
      <c r="E467"/>
    </row>
    <row r="468" spans="1:5" ht="14.4" x14ac:dyDescent="0.3">
      <c r="A468"/>
      <c r="B468"/>
      <c r="C468"/>
      <c r="D468"/>
      <c r="E468"/>
    </row>
    <row r="469" spans="1:5" ht="14.4" x14ac:dyDescent="0.3">
      <c r="A469"/>
      <c r="B469"/>
      <c r="C469"/>
      <c r="D469"/>
      <c r="E469"/>
    </row>
    <row r="470" spans="1:5" ht="14.4" x14ac:dyDescent="0.3">
      <c r="A470"/>
      <c r="B470"/>
      <c r="C470"/>
      <c r="D470"/>
      <c r="E470"/>
    </row>
    <row r="471" spans="1:5" ht="14.4" x14ac:dyDescent="0.3">
      <c r="A471"/>
      <c r="B471"/>
      <c r="C471"/>
      <c r="D471"/>
      <c r="E471"/>
    </row>
    <row r="472" spans="1:5" ht="14.4" x14ac:dyDescent="0.3">
      <c r="A472"/>
      <c r="B472"/>
      <c r="C472"/>
      <c r="D472"/>
      <c r="E472"/>
    </row>
    <row r="473" spans="1:5" ht="14.4" x14ac:dyDescent="0.3">
      <c r="A473"/>
      <c r="B473"/>
      <c r="C473"/>
      <c r="D473"/>
      <c r="E473"/>
    </row>
    <row r="474" spans="1:5" ht="14.4" x14ac:dyDescent="0.3">
      <c r="A474"/>
      <c r="B474"/>
      <c r="C474"/>
      <c r="D474"/>
      <c r="E474"/>
    </row>
    <row r="475" spans="1:5" ht="14.4" x14ac:dyDescent="0.3">
      <c r="A475"/>
      <c r="B475"/>
      <c r="C475"/>
      <c r="D475"/>
      <c r="E475"/>
    </row>
    <row r="476" spans="1:5" ht="14.4" x14ac:dyDescent="0.3">
      <c r="A476"/>
      <c r="B476"/>
      <c r="C476"/>
      <c r="D476"/>
      <c r="E476"/>
    </row>
    <row r="477" spans="1:5" ht="14.4" x14ac:dyDescent="0.3">
      <c r="A477"/>
      <c r="B477"/>
      <c r="C477"/>
      <c r="D477"/>
      <c r="E477"/>
    </row>
    <row r="478" spans="1:5" ht="14.4" x14ac:dyDescent="0.3">
      <c r="A478"/>
      <c r="B478"/>
      <c r="C478"/>
      <c r="D478"/>
      <c r="E478"/>
    </row>
    <row r="479" spans="1:5" ht="14.4" x14ac:dyDescent="0.3">
      <c r="A479"/>
      <c r="B479"/>
      <c r="C479"/>
      <c r="D479"/>
      <c r="E479"/>
    </row>
    <row r="480" spans="1:5" ht="14.4" x14ac:dyDescent="0.3">
      <c r="A480"/>
      <c r="B480"/>
      <c r="C480"/>
      <c r="D480"/>
      <c r="E480"/>
    </row>
    <row r="481" spans="1:5" ht="14.4" x14ac:dyDescent="0.3">
      <c r="A481"/>
      <c r="B481"/>
      <c r="C481"/>
      <c r="D481"/>
      <c r="E481"/>
    </row>
    <row r="482" spans="1:5" ht="14.4" x14ac:dyDescent="0.3">
      <c r="A482"/>
      <c r="B482"/>
      <c r="C482"/>
      <c r="D482"/>
      <c r="E482"/>
    </row>
    <row r="483" spans="1:5" ht="14.4" x14ac:dyDescent="0.3">
      <c r="A483"/>
      <c r="B483"/>
      <c r="C483"/>
      <c r="D483"/>
      <c r="E483"/>
    </row>
    <row r="484" spans="1:5" ht="14.4" x14ac:dyDescent="0.3">
      <c r="A484"/>
      <c r="B484"/>
      <c r="C484"/>
      <c r="D484"/>
      <c r="E484"/>
    </row>
    <row r="485" spans="1:5" ht="14.4" x14ac:dyDescent="0.3">
      <c r="A485"/>
      <c r="B485"/>
      <c r="C485"/>
      <c r="D485"/>
      <c r="E485"/>
    </row>
    <row r="486" spans="1:5" ht="14.4" x14ac:dyDescent="0.3">
      <c r="A486"/>
      <c r="B486"/>
      <c r="C486"/>
      <c r="D486"/>
      <c r="E486"/>
    </row>
    <row r="487" spans="1:5" ht="14.4" x14ac:dyDescent="0.3">
      <c r="A487"/>
      <c r="B487"/>
      <c r="C487"/>
      <c r="D487"/>
      <c r="E487"/>
    </row>
    <row r="488" spans="1:5" ht="14.4" x14ac:dyDescent="0.3">
      <c r="A488"/>
      <c r="B488"/>
      <c r="C488"/>
      <c r="D488"/>
      <c r="E488"/>
    </row>
    <row r="489" spans="1:5" ht="14.4" x14ac:dyDescent="0.3">
      <c r="A489"/>
      <c r="B489"/>
      <c r="C489"/>
      <c r="D489"/>
      <c r="E489"/>
    </row>
    <row r="490" spans="1:5" ht="14.4" x14ac:dyDescent="0.3">
      <c r="A490"/>
      <c r="B490"/>
      <c r="C490"/>
      <c r="D490"/>
      <c r="E490"/>
    </row>
    <row r="491" spans="1:5" ht="14.4" x14ac:dyDescent="0.3">
      <c r="A491"/>
      <c r="B491"/>
      <c r="C491"/>
      <c r="D491"/>
      <c r="E491"/>
    </row>
    <row r="492" spans="1:5" ht="14.4" x14ac:dyDescent="0.3">
      <c r="A492"/>
      <c r="B492"/>
      <c r="C492"/>
      <c r="D492"/>
      <c r="E492"/>
    </row>
    <row r="493" spans="1:5" ht="14.4" x14ac:dyDescent="0.3">
      <c r="A493"/>
      <c r="B493"/>
      <c r="C493"/>
      <c r="D493"/>
      <c r="E493"/>
    </row>
    <row r="494" spans="1:5" ht="14.4" x14ac:dyDescent="0.3">
      <c r="A494"/>
      <c r="B494"/>
      <c r="C494"/>
      <c r="D494"/>
      <c r="E494"/>
    </row>
    <row r="495" spans="1:5" ht="14.4" x14ac:dyDescent="0.3">
      <c r="A495"/>
      <c r="B495"/>
      <c r="C495"/>
      <c r="D495"/>
      <c r="E495"/>
    </row>
    <row r="496" spans="1:5" ht="14.4" x14ac:dyDescent="0.3">
      <c r="A496"/>
      <c r="B496"/>
      <c r="C496"/>
      <c r="D496"/>
      <c r="E496"/>
    </row>
    <row r="497" spans="1:5" ht="14.4" x14ac:dyDescent="0.3">
      <c r="A497"/>
      <c r="B497"/>
      <c r="C497"/>
      <c r="D497"/>
      <c r="E497"/>
    </row>
    <row r="498" spans="1:5" ht="14.4" x14ac:dyDescent="0.3">
      <c r="A498"/>
      <c r="B498"/>
      <c r="C498"/>
      <c r="D498"/>
      <c r="E498"/>
    </row>
    <row r="499" spans="1:5" ht="14.4" x14ac:dyDescent="0.3">
      <c r="A499"/>
      <c r="B499"/>
      <c r="C499"/>
      <c r="D499"/>
      <c r="E499"/>
    </row>
    <row r="500" spans="1:5" ht="14.4" x14ac:dyDescent="0.3">
      <c r="A500"/>
      <c r="B500"/>
      <c r="C500"/>
      <c r="D500"/>
      <c r="E500"/>
    </row>
    <row r="501" spans="1:5" ht="14.4" x14ac:dyDescent="0.3">
      <c r="A501"/>
      <c r="B501"/>
      <c r="C501"/>
      <c r="D501"/>
      <c r="E501"/>
    </row>
    <row r="502" spans="1:5" ht="14.4" x14ac:dyDescent="0.3">
      <c r="A502"/>
      <c r="B502"/>
      <c r="C502"/>
      <c r="D502"/>
      <c r="E502"/>
    </row>
    <row r="503" spans="1:5" ht="14.4" x14ac:dyDescent="0.3">
      <c r="A503"/>
      <c r="B503"/>
      <c r="C503"/>
      <c r="D503"/>
      <c r="E503"/>
    </row>
    <row r="504" spans="1:5" ht="14.4" x14ac:dyDescent="0.3">
      <c r="A504"/>
      <c r="B504"/>
      <c r="C504"/>
      <c r="D504"/>
      <c r="E504"/>
    </row>
    <row r="505" spans="1:5" ht="14.4" x14ac:dyDescent="0.3">
      <c r="A505"/>
      <c r="B505"/>
      <c r="C505"/>
      <c r="D505"/>
      <c r="E505"/>
    </row>
    <row r="506" spans="1:5" ht="14.4" x14ac:dyDescent="0.3">
      <c r="A506"/>
      <c r="B506"/>
      <c r="C506"/>
      <c r="D506"/>
      <c r="E506"/>
    </row>
    <row r="507" spans="1:5" ht="14.4" x14ac:dyDescent="0.3">
      <c r="A507"/>
      <c r="B507"/>
      <c r="C507"/>
      <c r="D507"/>
      <c r="E507"/>
    </row>
    <row r="508" spans="1:5" ht="14.4" x14ac:dyDescent="0.3">
      <c r="A508"/>
      <c r="B508"/>
      <c r="C508"/>
      <c r="D508"/>
      <c r="E508"/>
    </row>
    <row r="509" spans="1:5" ht="14.4" x14ac:dyDescent="0.3">
      <c r="A509"/>
      <c r="B509"/>
      <c r="C509"/>
      <c r="D509"/>
      <c r="E509"/>
    </row>
    <row r="510" spans="1:5" ht="14.4" x14ac:dyDescent="0.3">
      <c r="A510"/>
      <c r="B510"/>
      <c r="C510"/>
      <c r="D510"/>
      <c r="E510"/>
    </row>
    <row r="511" spans="1:5" ht="14.4" x14ac:dyDescent="0.3">
      <c r="A511"/>
      <c r="B511"/>
      <c r="C511"/>
      <c r="D511"/>
      <c r="E511"/>
    </row>
    <row r="512" spans="1:5" ht="14.4" x14ac:dyDescent="0.3">
      <c r="A512"/>
      <c r="B512"/>
      <c r="C512"/>
      <c r="D512"/>
      <c r="E512"/>
    </row>
    <row r="513" spans="1:5" ht="14.4" x14ac:dyDescent="0.3">
      <c r="A513"/>
      <c r="B513"/>
      <c r="C513"/>
      <c r="D513"/>
      <c r="E513"/>
    </row>
    <row r="514" spans="1:5" ht="14.4" x14ac:dyDescent="0.3">
      <c r="A514"/>
      <c r="B514"/>
      <c r="C514"/>
      <c r="D514"/>
      <c r="E514"/>
    </row>
    <row r="515" spans="1:5" ht="14.4" x14ac:dyDescent="0.3">
      <c r="A515"/>
      <c r="B515"/>
      <c r="C515"/>
      <c r="D515"/>
      <c r="E515"/>
    </row>
    <row r="516" spans="1:5" ht="14.4" x14ac:dyDescent="0.3">
      <c r="A516"/>
      <c r="B516"/>
      <c r="C516"/>
      <c r="D516"/>
      <c r="E516"/>
    </row>
    <row r="517" spans="1:5" ht="14.4" x14ac:dyDescent="0.3">
      <c r="A517"/>
      <c r="B517"/>
      <c r="C517"/>
      <c r="D517"/>
      <c r="E517"/>
    </row>
    <row r="518" spans="1:5" ht="14.4" x14ac:dyDescent="0.3">
      <c r="A518"/>
      <c r="B518"/>
      <c r="C518"/>
      <c r="D518"/>
      <c r="E518"/>
    </row>
    <row r="519" spans="1:5" ht="14.4" x14ac:dyDescent="0.3">
      <c r="A519"/>
      <c r="B519"/>
      <c r="C519"/>
      <c r="D519"/>
      <c r="E519"/>
    </row>
    <row r="520" spans="1:5" ht="14.4" x14ac:dyDescent="0.3">
      <c r="A520"/>
      <c r="B520"/>
      <c r="C520"/>
      <c r="D520"/>
      <c r="E520"/>
    </row>
    <row r="521" spans="1:5" ht="14.4" x14ac:dyDescent="0.3">
      <c r="A521"/>
      <c r="B521"/>
      <c r="C521"/>
      <c r="D521"/>
      <c r="E521"/>
    </row>
    <row r="522" spans="1:5" ht="14.4" x14ac:dyDescent="0.3">
      <c r="A522"/>
      <c r="B522"/>
      <c r="C522"/>
      <c r="D522"/>
      <c r="E522"/>
    </row>
    <row r="523" spans="1:5" ht="14.4" x14ac:dyDescent="0.3">
      <c r="A523"/>
      <c r="B523"/>
      <c r="C523"/>
      <c r="D523"/>
      <c r="E523"/>
    </row>
    <row r="524" spans="1:5" ht="14.4" x14ac:dyDescent="0.3">
      <c r="A524"/>
      <c r="B524"/>
      <c r="C524"/>
      <c r="D524"/>
      <c r="E524"/>
    </row>
    <row r="525" spans="1:5" ht="14.4" x14ac:dyDescent="0.3">
      <c r="A525"/>
      <c r="B525"/>
      <c r="C525"/>
      <c r="D525"/>
      <c r="E525"/>
    </row>
    <row r="526" spans="1:5" ht="15" thickBot="1" x14ac:dyDescent="0.35">
      <c r="A526"/>
      <c r="B526"/>
      <c r="C526"/>
      <c r="D526"/>
      <c r="E526"/>
    </row>
    <row r="527" spans="1:5" ht="13.8" thickTop="1" x14ac:dyDescent="0.25"/>
  </sheetData>
  <sheetProtection pivotTables="0"/>
  <conditionalFormatting sqref="B5">
    <cfRule type="cellIs" dxfId="2" priority="1" stopIfTrue="1" operator="lessThan">
      <formula>0</formula>
    </cfRule>
    <cfRule type="cellIs" dxfId="1" priority="2" stopIfTrue="1" operator="between">
      <formula>0.01</formula>
      <formula>19.99999</formula>
    </cfRule>
    <cfRule type="cellIs" dxfId="0" priority="3" stopIfTrue="1" operator="greaterThanOrEqual">
      <formula>20</formula>
    </cfRule>
  </conditionalFormatting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size="52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MD04</vt:lpstr>
      <vt:lpstr>Material_Periode</vt:lpstr>
      <vt:lpstr>Daglig</vt:lpstr>
      <vt:lpstr>Lager</vt:lpstr>
      <vt:lpstr>Detaljer</vt:lpstr>
      <vt:lpstr>Currency</vt:lpstr>
      <vt:lpstr>CustomerHierarchy</vt:lpstr>
      <vt:lpstr>Datafor</vt:lpstr>
      <vt:lpstr>FirstSheet</vt:lpstr>
      <vt:lpstr>FirstTable</vt:lpstr>
      <vt:lpstr>MaterialPrice</vt:lpstr>
      <vt:lpstr>Daglig!Print_Titles</vt:lpstr>
      <vt:lpstr>Detaljer!Print_Titles</vt:lpstr>
      <vt:lpstr>Lager!Print_Titles</vt:lpstr>
      <vt:lpstr>Material_Periode!Print_Titles</vt:lpstr>
      <vt:lpstr>'MD04'!Print_Titles</vt:lpstr>
      <vt:lpstr>ProductHierarchy</vt:lpstr>
      <vt:lpstr>QuantityUnit</vt:lpstr>
      <vt:lpstr>'Rapport info'!RecNum</vt:lpstr>
      <vt:lpstr>ReportCaption</vt:lpstr>
      <vt:lpstr>ReportCaption1</vt:lpstr>
      <vt:lpstr>ReportID</vt:lpstr>
      <vt:lpstr>RollReq</vt:lpstr>
      <vt:lpstr>Detaljer!S_Cov</vt:lpstr>
      <vt:lpstr>Lager!S_Cov</vt:lpstr>
      <vt:lpstr>Material_Periode!S_Cov</vt:lpstr>
      <vt:lpstr>'MD04'!S_Cov</vt:lpstr>
      <vt:lpstr>Detaljer!S_Req</vt:lpstr>
      <vt:lpstr>Lager!S_Req</vt:lpstr>
      <vt:lpstr>Detaljer!S_Roll</vt:lpstr>
      <vt:lpstr>Lager!S_Roll</vt:lpstr>
      <vt:lpstr>Detaljer!S_Stock</vt:lpstr>
      <vt:lpstr>Lager!S_Stock</vt:lpstr>
      <vt:lpstr>SapExlReportName</vt:lpstr>
      <vt:lpstr>ShowMD04Data</vt:lpstr>
      <vt:lpstr>Detaljer!T_Cov</vt:lpstr>
      <vt:lpstr>Detaljer!T_Req</vt:lpstr>
      <vt:lpstr>Detaljer!T_Roll</vt:lpstr>
      <vt:lpstr>Detaljer!T_Stock</vt:lpstr>
      <vt:lpstr>'Rapport info'!Time_Used</vt:lpstr>
      <vt:lpstr>'Rapport info'!Updated</vt:lpstr>
      <vt:lpstr>Detaljer!x_axis</vt:lpstr>
      <vt:lpstr>Lager!x_axis</vt:lpstr>
      <vt:lpstr>Material_Periode!x_axis</vt:lpstr>
      <vt:lpstr>'MD04'!x_axis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2017-04-05T19:45:22Z</dcterms:modified>
</cp:coreProperties>
</file>