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jitC\Documents\GitHub\Data-Analyst-Projects\Week1\"/>
    </mc:Choice>
  </mc:AlternateContent>
  <xr:revisionPtr revIDLastSave="0" documentId="13_ncr:1_{B069FDA8-9D0C-4A8D-86E5-0132C4C24D6D}" xr6:coauthVersionLast="47" xr6:coauthVersionMax="47" xr10:uidLastSave="{00000000-0000-0000-0000-000000000000}"/>
  <bookViews>
    <workbookView xWindow="28680" yWindow="-120" windowWidth="29040" windowHeight="15840" activeTab="3" xr2:uid="{66EE2489-2993-4CB6-A987-8BEF92BC0307}"/>
  </bookViews>
  <sheets>
    <sheet name="Mean, Median, Mode" sheetId="1" r:id="rId1"/>
    <sheet name="Variance &amp; Standard Deviation" sheetId="2" r:id="rId2"/>
    <sheet name="Correlation" sheetId="3" r:id="rId3"/>
    <sheet name="Regression" sheetId="4" r:id="rId4"/>
    <sheet name="Outlier Detection" sheetId="5" r:id="rId5"/>
    <sheet name="Z-scores" sheetId="6" r:id="rId6"/>
  </sheets>
  <definedNames>
    <definedName name="_xlnm._FilterDatabase" localSheetId="5" hidden="1">'Z-scores'!$A$3:$E$226</definedName>
    <definedName name="_xlchart.v1.0" hidden="1">'Outlier Detection'!$A$1:$A$10</definedName>
    <definedName name="_xlchart.v1.1" hidden="1">'Outlier Detection'!$A$1:$A$11</definedName>
    <definedName name="_xlchart.v1.2" hidden="1">'Outlier Detection'!$A$1:$A$10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6" l="1"/>
  <c r="J1" i="6"/>
  <c r="B19" i="5" l="1"/>
  <c r="B18" i="5"/>
  <c r="B17" i="5"/>
  <c r="B16" i="5"/>
  <c r="B15" i="5"/>
  <c r="B14" i="5"/>
  <c r="B13" i="5"/>
  <c r="B12" i="5"/>
  <c r="B9" i="3"/>
  <c r="C18" i="2"/>
  <c r="C17" i="2"/>
  <c r="C16" i="2"/>
  <c r="D15" i="2"/>
  <c r="D14" i="2"/>
  <c r="D13" i="2"/>
  <c r="D4" i="2"/>
  <c r="D5" i="2"/>
  <c r="D6" i="2"/>
  <c r="D7" i="2"/>
  <c r="D8" i="2"/>
  <c r="D9" i="2"/>
  <c r="D10" i="2"/>
  <c r="D3" i="2"/>
  <c r="C4" i="2"/>
  <c r="C5" i="2"/>
  <c r="C6" i="2"/>
  <c r="C7" i="2"/>
  <c r="C8" i="2"/>
  <c r="C9" i="2"/>
  <c r="C10" i="2"/>
  <c r="C3" i="2"/>
  <c r="G12" i="2"/>
  <c r="B12" i="2"/>
  <c r="R8" i="1"/>
  <c r="L17" i="1"/>
  <c r="L16" i="1"/>
  <c r="J10" i="1"/>
  <c r="E9" i="1"/>
  <c r="B8" i="1"/>
  <c r="D225" i="6" l="1"/>
  <c r="E225" i="6" s="1"/>
  <c r="D217" i="6"/>
  <c r="E217" i="6" s="1"/>
  <c r="D185" i="6"/>
  <c r="E185" i="6" s="1"/>
  <c r="D153" i="6"/>
  <c r="E153" i="6" s="1"/>
  <c r="D216" i="6"/>
  <c r="E216" i="6" s="1"/>
  <c r="D184" i="6"/>
  <c r="E184" i="6" s="1"/>
  <c r="D215" i="6"/>
  <c r="E215" i="6" s="1"/>
  <c r="D183" i="6"/>
  <c r="E183" i="6" s="1"/>
  <c r="D151" i="6"/>
  <c r="E151" i="6" s="1"/>
  <c r="D214" i="6"/>
  <c r="E214" i="6" s="1"/>
  <c r="D182" i="6"/>
  <c r="E182" i="6" s="1"/>
  <c r="D150" i="6"/>
  <c r="E150" i="6" s="1"/>
  <c r="D205" i="6"/>
  <c r="E205" i="6" s="1"/>
  <c r="D173" i="6"/>
  <c r="E173" i="6" s="1"/>
  <c r="D141" i="6"/>
  <c r="E141" i="6" s="1"/>
  <c r="D204" i="6"/>
  <c r="E204" i="6" s="1"/>
  <c r="D172" i="6"/>
  <c r="E172" i="6" s="1"/>
  <c r="D219" i="6"/>
  <c r="E219" i="6" s="1"/>
  <c r="D187" i="6"/>
  <c r="E187" i="6" s="1"/>
  <c r="D155" i="6"/>
  <c r="E155" i="6" s="1"/>
  <c r="D170" i="6"/>
  <c r="E170" i="6" s="1"/>
  <c r="D112" i="6"/>
  <c r="E112" i="6" s="1"/>
  <c r="D136" i="6"/>
  <c r="E136" i="6" s="1"/>
  <c r="D103" i="6"/>
  <c r="E103" i="6" s="1"/>
  <c r="D71" i="6"/>
  <c r="E71" i="6" s="1"/>
  <c r="D162" i="6"/>
  <c r="E162" i="6" s="1"/>
  <c r="D146" i="6"/>
  <c r="E146" i="6" s="1"/>
  <c r="D110" i="6"/>
  <c r="E110" i="6" s="1"/>
  <c r="D117" i="6"/>
  <c r="E117" i="6" s="1"/>
  <c r="D85" i="6"/>
  <c r="E85" i="6" s="1"/>
  <c r="D53" i="6"/>
  <c r="E53" i="6" s="1"/>
  <c r="D124" i="6"/>
  <c r="E124" i="6" s="1"/>
  <c r="D92" i="6"/>
  <c r="E92" i="6" s="1"/>
  <c r="D210" i="6"/>
  <c r="E210" i="6" s="1"/>
  <c r="D122" i="6"/>
  <c r="E122" i="6" s="1"/>
  <c r="D90" i="6"/>
  <c r="E90" i="6" s="1"/>
  <c r="D121" i="6"/>
  <c r="E121" i="6" s="1"/>
  <c r="D89" i="6"/>
  <c r="E89" i="6" s="1"/>
  <c r="D115" i="6"/>
  <c r="E115" i="6" s="1"/>
  <c r="D64" i="6"/>
  <c r="E64" i="6" s="1"/>
  <c r="D23" i="6"/>
  <c r="E23" i="6" s="1"/>
  <c r="D46" i="6"/>
  <c r="E46" i="6" s="1"/>
  <c r="D14" i="6"/>
  <c r="E14" i="6" s="1"/>
  <c r="D72" i="6"/>
  <c r="E72" i="6" s="1"/>
  <c r="D21" i="6"/>
  <c r="E21" i="6" s="1"/>
  <c r="D78" i="6"/>
  <c r="E78" i="6" s="1"/>
  <c r="D54" i="6"/>
  <c r="E54" i="6" s="1"/>
  <c r="D28" i="6"/>
  <c r="E28" i="6" s="1"/>
  <c r="D8" i="6"/>
  <c r="E8" i="6" s="1"/>
  <c r="D66" i="6"/>
  <c r="E66" i="6" s="1"/>
  <c r="D35" i="6"/>
  <c r="E35" i="6" s="1"/>
  <c r="D16" i="6"/>
  <c r="E16" i="6" s="1"/>
  <c r="D50" i="6"/>
  <c r="E50" i="6" s="1"/>
  <c r="D18" i="6"/>
  <c r="E18" i="6" s="1"/>
  <c r="D62" i="6"/>
  <c r="E62" i="6" s="1"/>
  <c r="D25" i="6"/>
  <c r="E25" i="6" s="1"/>
  <c r="D32" i="6"/>
  <c r="E32" i="6" s="1"/>
  <c r="D209" i="6"/>
  <c r="E209" i="6" s="1"/>
  <c r="D177" i="6"/>
  <c r="E177" i="6" s="1"/>
  <c r="D145" i="6"/>
  <c r="E145" i="6" s="1"/>
  <c r="D208" i="6"/>
  <c r="E208" i="6" s="1"/>
  <c r="D176" i="6"/>
  <c r="E176" i="6" s="1"/>
  <c r="D207" i="6"/>
  <c r="E207" i="6" s="1"/>
  <c r="D175" i="6"/>
  <c r="E175" i="6" s="1"/>
  <c r="D143" i="6"/>
  <c r="E143" i="6" s="1"/>
  <c r="D206" i="6"/>
  <c r="E206" i="6" s="1"/>
  <c r="D174" i="6"/>
  <c r="E174" i="6" s="1"/>
  <c r="D142" i="6"/>
  <c r="E142" i="6" s="1"/>
  <c r="D197" i="6"/>
  <c r="E197" i="6" s="1"/>
  <c r="D165" i="6"/>
  <c r="E165" i="6" s="1"/>
  <c r="D133" i="6"/>
  <c r="E133" i="6" s="1"/>
  <c r="D196" i="6"/>
  <c r="E196" i="6" s="1"/>
  <c r="D164" i="6"/>
  <c r="E164" i="6" s="1"/>
  <c r="D211" i="6"/>
  <c r="E211" i="6" s="1"/>
  <c r="D179" i="6"/>
  <c r="E179" i="6" s="1"/>
  <c r="D147" i="6"/>
  <c r="E147" i="6" s="1"/>
  <c r="D132" i="6"/>
  <c r="E132" i="6" s="1"/>
  <c r="D104" i="6"/>
  <c r="E104" i="6" s="1"/>
  <c r="D127" i="6"/>
  <c r="E127" i="6" s="1"/>
  <c r="D95" i="6"/>
  <c r="E95" i="6" s="1"/>
  <c r="D63" i="6"/>
  <c r="E63" i="6" s="1"/>
  <c r="D160" i="6"/>
  <c r="E160" i="6" s="1"/>
  <c r="D144" i="6"/>
  <c r="E144" i="6" s="1"/>
  <c r="D102" i="6"/>
  <c r="E102" i="6" s="1"/>
  <c r="D109" i="6"/>
  <c r="E109" i="6" s="1"/>
  <c r="D77" i="6"/>
  <c r="E77" i="6" s="1"/>
  <c r="D218" i="6"/>
  <c r="E218" i="6" s="1"/>
  <c r="D116" i="6"/>
  <c r="E116" i="6" s="1"/>
  <c r="D84" i="6"/>
  <c r="E84" i="6" s="1"/>
  <c r="D178" i="6"/>
  <c r="E178" i="6" s="1"/>
  <c r="D114" i="6"/>
  <c r="E114" i="6" s="1"/>
  <c r="D82" i="6"/>
  <c r="E82" i="6" s="1"/>
  <c r="D113" i="6"/>
  <c r="E113" i="6" s="1"/>
  <c r="D81" i="6"/>
  <c r="E81" i="6" s="1"/>
  <c r="D94" i="6"/>
  <c r="E94" i="6" s="1"/>
  <c r="D47" i="6"/>
  <c r="E47" i="6" s="1"/>
  <c r="D15" i="6"/>
  <c r="E15" i="6" s="1"/>
  <c r="D38" i="6"/>
  <c r="E38" i="6" s="1"/>
  <c r="D6" i="6"/>
  <c r="E6" i="6" s="1"/>
  <c r="D45" i="6"/>
  <c r="E45" i="6" s="1"/>
  <c r="D13" i="6"/>
  <c r="E13" i="6" s="1"/>
  <c r="D57" i="6"/>
  <c r="E57" i="6" s="1"/>
  <c r="D52" i="6"/>
  <c r="E52" i="6" s="1"/>
  <c r="D20" i="6"/>
  <c r="E20" i="6" s="1"/>
  <c r="D99" i="6"/>
  <c r="E99" i="6" s="1"/>
  <c r="D58" i="6"/>
  <c r="E58" i="6" s="1"/>
  <c r="D27" i="6"/>
  <c r="E27" i="6" s="1"/>
  <c r="D70" i="6"/>
  <c r="E70" i="6" s="1"/>
  <c r="D42" i="6"/>
  <c r="E42" i="6" s="1"/>
  <c r="D10" i="6"/>
  <c r="E10" i="6" s="1"/>
  <c r="D49" i="6"/>
  <c r="E49" i="6" s="1"/>
  <c r="D17" i="6"/>
  <c r="E17" i="6" s="1"/>
  <c r="D201" i="6"/>
  <c r="E201" i="6" s="1"/>
  <c r="D169" i="6"/>
  <c r="E169" i="6" s="1"/>
  <c r="D137" i="6"/>
  <c r="E137" i="6" s="1"/>
  <c r="D200" i="6"/>
  <c r="E200" i="6" s="1"/>
  <c r="D168" i="6"/>
  <c r="E168" i="6" s="1"/>
  <c r="D199" i="6"/>
  <c r="E199" i="6" s="1"/>
  <c r="D167" i="6"/>
  <c r="E167" i="6" s="1"/>
  <c r="D135" i="6"/>
  <c r="E135" i="6" s="1"/>
  <c r="D198" i="6"/>
  <c r="E198" i="6" s="1"/>
  <c r="D166" i="6"/>
  <c r="E166" i="6" s="1"/>
  <c r="D221" i="6"/>
  <c r="E221" i="6" s="1"/>
  <c r="D189" i="6"/>
  <c r="E189" i="6" s="1"/>
  <c r="D157" i="6"/>
  <c r="E157" i="6" s="1"/>
  <c r="D220" i="6"/>
  <c r="E220" i="6" s="1"/>
  <c r="D188" i="6"/>
  <c r="E188" i="6" s="1"/>
  <c r="D156" i="6"/>
  <c r="E156" i="6" s="1"/>
  <c r="D203" i="6"/>
  <c r="E203" i="6" s="1"/>
  <c r="D171" i="6"/>
  <c r="E171" i="6" s="1"/>
  <c r="D139" i="6"/>
  <c r="E139" i="6" s="1"/>
  <c r="D128" i="6"/>
  <c r="E128" i="6" s="1"/>
  <c r="D96" i="6"/>
  <c r="E96" i="6" s="1"/>
  <c r="D119" i="6"/>
  <c r="E119" i="6" s="1"/>
  <c r="D87" i="6"/>
  <c r="E87" i="6" s="1"/>
  <c r="D226" i="6"/>
  <c r="E226" i="6" s="1"/>
  <c r="D154" i="6"/>
  <c r="E154" i="6" s="1"/>
  <c r="D126" i="6"/>
  <c r="E126" i="6" s="1"/>
  <c r="D140" i="6"/>
  <c r="E140" i="6" s="1"/>
  <c r="D101" i="6"/>
  <c r="E101" i="6" s="1"/>
  <c r="D69" i="6"/>
  <c r="E69" i="6" s="1"/>
  <c r="D186" i="6"/>
  <c r="E186" i="6" s="1"/>
  <c r="D108" i="6"/>
  <c r="E108" i="6" s="1"/>
  <c r="D76" i="6"/>
  <c r="E76" i="6" s="1"/>
  <c r="D138" i="6"/>
  <c r="E138" i="6" s="1"/>
  <c r="D106" i="6"/>
  <c r="E106" i="6" s="1"/>
  <c r="D131" i="6"/>
  <c r="E131" i="6" s="1"/>
  <c r="D105" i="6"/>
  <c r="E105" i="6" s="1"/>
  <c r="D73" i="6"/>
  <c r="E73" i="6" s="1"/>
  <c r="D86" i="6"/>
  <c r="E86" i="6" s="1"/>
  <c r="D39" i="6"/>
  <c r="E39" i="6" s="1"/>
  <c r="D7" i="6"/>
  <c r="E7" i="6" s="1"/>
  <c r="D30" i="6"/>
  <c r="E30" i="6" s="1"/>
  <c r="D107" i="6"/>
  <c r="E107" i="6" s="1"/>
  <c r="D37" i="6"/>
  <c r="E37" i="6" s="1"/>
  <c r="D5" i="6"/>
  <c r="E5" i="6" s="1"/>
  <c r="D56" i="6"/>
  <c r="E56" i="6" s="1"/>
  <c r="D44" i="6"/>
  <c r="E44" i="6" s="1"/>
  <c r="D12" i="6"/>
  <c r="E12" i="6" s="1"/>
  <c r="D91" i="6"/>
  <c r="E91" i="6" s="1"/>
  <c r="D51" i="6"/>
  <c r="E51" i="6" s="1"/>
  <c r="D19" i="6"/>
  <c r="E19" i="6" s="1"/>
  <c r="D60" i="6"/>
  <c r="E60" i="6" s="1"/>
  <c r="D34" i="6"/>
  <c r="E34" i="6" s="1"/>
  <c r="D123" i="6"/>
  <c r="E123" i="6" s="1"/>
  <c r="D41" i="6"/>
  <c r="E41" i="6" s="1"/>
  <c r="D9" i="6"/>
  <c r="E9" i="6" s="1"/>
  <c r="D193" i="6"/>
  <c r="E193" i="6" s="1"/>
  <c r="D161" i="6"/>
  <c r="E161" i="6" s="1"/>
  <c r="D224" i="6"/>
  <c r="E224" i="6" s="1"/>
  <c r="D192" i="6"/>
  <c r="E192" i="6" s="1"/>
  <c r="D223" i="6"/>
  <c r="E223" i="6"/>
  <c r="D191" i="6"/>
  <c r="E191" i="6" s="1"/>
  <c r="D159" i="6"/>
  <c r="E159" i="6" s="1"/>
  <c r="D222" i="6"/>
  <c r="E222" i="6"/>
  <c r="D190" i="6"/>
  <c r="E190" i="6" s="1"/>
  <c r="D158" i="6"/>
  <c r="E158" i="6" s="1"/>
  <c r="D213" i="6"/>
  <c r="E213" i="6" s="1"/>
  <c r="D181" i="6"/>
  <c r="E181" i="6" s="1"/>
  <c r="D149" i="6"/>
  <c r="E149" i="6" s="1"/>
  <c r="D212" i="6"/>
  <c r="E212" i="6" s="1"/>
  <c r="D180" i="6"/>
  <c r="E180" i="6" s="1"/>
  <c r="D148" i="6"/>
  <c r="E148" i="6" s="1"/>
  <c r="D195" i="6"/>
  <c r="E195" i="6" s="1"/>
  <c r="D163" i="6"/>
  <c r="E163" i="6" s="1"/>
  <c r="D202" i="6"/>
  <c r="E202" i="6" s="1"/>
  <c r="D120" i="6"/>
  <c r="E120" i="6" s="1"/>
  <c r="D88" i="6"/>
  <c r="E88" i="6" s="1"/>
  <c r="D111" i="6"/>
  <c r="E111" i="6" s="1"/>
  <c r="D79" i="6"/>
  <c r="E79" i="6" s="1"/>
  <c r="D194" i="6"/>
  <c r="E194" i="6" s="1"/>
  <c r="D152" i="6"/>
  <c r="E152" i="6" s="1"/>
  <c r="D118" i="6"/>
  <c r="E118" i="6" s="1"/>
  <c r="D125" i="6"/>
  <c r="E125" i="6" s="1"/>
  <c r="D93" i="6"/>
  <c r="E93" i="6" s="1"/>
  <c r="D61" i="6"/>
  <c r="E61" i="6" s="1"/>
  <c r="D134" i="6"/>
  <c r="E134" i="6" s="1"/>
  <c r="D100" i="6"/>
  <c r="E100" i="6" s="1"/>
  <c r="D68" i="6"/>
  <c r="E68" i="6" s="1"/>
  <c r="D130" i="6"/>
  <c r="E130" i="6" s="1"/>
  <c r="D98" i="6"/>
  <c r="E98" i="6" s="1"/>
  <c r="D129" i="6"/>
  <c r="E129" i="6" s="1"/>
  <c r="D97" i="6"/>
  <c r="E97" i="6" s="1"/>
  <c r="D65" i="6"/>
  <c r="E65" i="6" s="1"/>
  <c r="D74" i="6"/>
  <c r="E74" i="6" s="1"/>
  <c r="D31" i="6"/>
  <c r="E31" i="6" s="1"/>
  <c r="D80" i="6"/>
  <c r="E80" i="6" s="1"/>
  <c r="D22" i="6"/>
  <c r="E22" i="6" s="1"/>
  <c r="D75" i="6"/>
  <c r="E75" i="6" s="1"/>
  <c r="D29" i="6"/>
  <c r="E29" i="6" s="1"/>
  <c r="D48" i="6"/>
  <c r="E48" i="6" s="1"/>
  <c r="D55" i="6"/>
  <c r="E55" i="6" s="1"/>
  <c r="D36" i="6"/>
  <c r="E36" i="6" s="1"/>
  <c r="D24" i="6"/>
  <c r="E24" i="6" s="1"/>
  <c r="D83" i="6"/>
  <c r="E83" i="6" s="1"/>
  <c r="D43" i="6"/>
  <c r="E43" i="6" s="1"/>
  <c r="D11" i="6"/>
  <c r="E11" i="6" s="1"/>
  <c r="D59" i="6"/>
  <c r="E59" i="6" s="1"/>
  <c r="D26" i="6"/>
  <c r="E26" i="6" s="1"/>
  <c r="D67" i="6"/>
  <c r="E67" i="6" s="1"/>
  <c r="D33" i="6"/>
  <c r="E33" i="6" s="1"/>
  <c r="D4" i="6"/>
  <c r="E4" i="6" s="1"/>
  <c r="D40" i="6"/>
  <c r="E40" i="6" s="1"/>
</calcChain>
</file>

<file path=xl/sharedStrings.xml><?xml version="1.0" encoding="utf-8"?>
<sst xmlns="http://schemas.openxmlformats.org/spreadsheetml/2006/main" count="333" uniqueCount="76">
  <si>
    <t>Name</t>
  </si>
  <si>
    <t>Ijak</t>
  </si>
  <si>
    <t>Rafia</t>
  </si>
  <si>
    <t>Tony</t>
  </si>
  <si>
    <t>Rob</t>
  </si>
  <si>
    <t>Monthly Income($)</t>
  </si>
  <si>
    <t>Average</t>
  </si>
  <si>
    <t>Elon Musk</t>
  </si>
  <si>
    <t>Avg</t>
  </si>
  <si>
    <t>Sort in Accending order</t>
  </si>
  <si>
    <t>Median</t>
  </si>
  <si>
    <t>Andrew</t>
  </si>
  <si>
    <t>Mean</t>
  </si>
  <si>
    <t>Restaurant Vote</t>
  </si>
  <si>
    <t>Mexican</t>
  </si>
  <si>
    <t>Malysian</t>
  </si>
  <si>
    <t>Nepali</t>
  </si>
  <si>
    <t>Mode</t>
  </si>
  <si>
    <t>NSW</t>
  </si>
  <si>
    <t>Victoria</t>
  </si>
  <si>
    <t>rob</t>
  </si>
  <si>
    <t>tom</t>
  </si>
  <si>
    <t>ram</t>
  </si>
  <si>
    <t>shyam</t>
  </si>
  <si>
    <t>Yearly Income in thousand</t>
  </si>
  <si>
    <t>Michal</t>
  </si>
  <si>
    <t>Joseph</t>
  </si>
  <si>
    <t>Jack</t>
  </si>
  <si>
    <t>Income - mean</t>
  </si>
  <si>
    <t>Total</t>
  </si>
  <si>
    <t>Count</t>
  </si>
  <si>
    <t>Variance</t>
  </si>
  <si>
    <t>Square</t>
  </si>
  <si>
    <t>std</t>
  </si>
  <si>
    <t>Real life usecase where variance is useful
-Stock Market
- Students marksheets</t>
  </si>
  <si>
    <t>Square ft</t>
  </si>
  <si>
    <t>Price of Property( in Millions)</t>
  </si>
  <si>
    <t>Correlation</t>
  </si>
  <si>
    <t>min</t>
  </si>
  <si>
    <t>Q1</t>
  </si>
  <si>
    <t>Q3</t>
  </si>
  <si>
    <t>max</t>
  </si>
  <si>
    <t>Outlier</t>
  </si>
  <si>
    <t>Q3-Q1</t>
  </si>
  <si>
    <t>Lower limit</t>
  </si>
  <si>
    <t>Upper limit</t>
  </si>
  <si>
    <t>Standard Deviation</t>
  </si>
  <si>
    <t>Product</t>
  </si>
  <si>
    <t>Date</t>
  </si>
  <si>
    <t>Sales</t>
  </si>
  <si>
    <t>Z-score</t>
  </si>
  <si>
    <t>Outlier?</t>
  </si>
  <si>
    <t>After Nines</t>
  </si>
  <si>
    <t>Almond Choco</t>
  </si>
  <si>
    <t>Choco Coated Almonds</t>
  </si>
  <si>
    <t>Baker's Choco Chips</t>
  </si>
  <si>
    <t>Caramel Stuffed Bars</t>
  </si>
  <si>
    <t>Eclairs</t>
  </si>
  <si>
    <t>Fruit &amp; Nut Bars</t>
  </si>
  <si>
    <t>Milk Bars</t>
  </si>
  <si>
    <t>White Choc</t>
  </si>
  <si>
    <t>50% Dark Bites</t>
  </si>
  <si>
    <t>Orange Choco</t>
  </si>
  <si>
    <t>Spicy Special Slims</t>
  </si>
  <si>
    <t>99% Dark &amp; Pure</t>
  </si>
  <si>
    <t>Manuka Honey Choco</t>
  </si>
  <si>
    <t>Raspberry Choco</t>
  </si>
  <si>
    <t>Smooth Sliky Salty</t>
  </si>
  <si>
    <t>85% Dark Bars</t>
  </si>
  <si>
    <t>Peanut Butter Cubes</t>
  </si>
  <si>
    <t>Drinking Coco</t>
  </si>
  <si>
    <t>Organic Choco Syrup</t>
  </si>
  <si>
    <t>Mint Chip Choco</t>
  </si>
  <si>
    <t>70% Dark Bites</t>
  </si>
  <si>
    <t>Input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</si>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</sst>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0" fillId="0" borderId="0" xfId="0" applyAlignment="1">
      <alignment horizontal="center" wrapText="1"/>
    </xf>
    <xf numFmtId="164" fontId="0" fillId="0" borderId="0" xfId="0" applyNumberForma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1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</cellXfs>
  <cellStyles count="1">
    <cellStyle name="Normal" xfId="0" builtinId="0"/>
  </cellStyles>
  <dxfs count="1">
    <dxf>
      <font>
        <b/>
        <i val="0"/>
        <color theme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Correlation</a:t>
            </a:r>
          </a:p>
          <a:p>
            <a:pPr>
              <a:defRPr/>
            </a:pPr>
            <a:endParaRPr lang="en-AU"/>
          </a:p>
        </c:rich>
      </c:tx>
      <c:layout>
        <c:manualLayout>
          <c:xMode val="edge"/>
          <c:yMode val="edge"/>
          <c:x val="0.40353455818022743"/>
          <c:y val="1.8467220683287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Correlation!$A$3:$A$7</c:f>
              <c:numCache>
                <c:formatCode>General</c:formatCode>
                <c:ptCount val="5"/>
                <c:pt idx="0">
                  <c:v>1760</c:v>
                </c:pt>
                <c:pt idx="1">
                  <c:v>1943</c:v>
                </c:pt>
                <c:pt idx="2">
                  <c:v>1914</c:v>
                </c:pt>
                <c:pt idx="3">
                  <c:v>1618</c:v>
                </c:pt>
                <c:pt idx="4">
                  <c:v>1369</c:v>
                </c:pt>
              </c:numCache>
            </c:numRef>
          </c:xVal>
          <c:yVal>
            <c:numRef>
              <c:f>Correlation!$B$3:$B$7</c:f>
              <c:numCache>
                <c:formatCode>General</c:formatCode>
                <c:ptCount val="5"/>
                <c:pt idx="0">
                  <c:v>2.64</c:v>
                </c:pt>
                <c:pt idx="1">
                  <c:v>2.98</c:v>
                </c:pt>
                <c:pt idx="2">
                  <c:v>3.13</c:v>
                </c:pt>
                <c:pt idx="3">
                  <c:v>1.76</c:v>
                </c:pt>
                <c:pt idx="4">
                  <c:v>1.99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4-4C51-A562-6CEB73CF1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443584"/>
        <c:axId val="1312447424"/>
      </c:scatterChart>
      <c:valAx>
        <c:axId val="131244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47424"/>
        <c:crosses val="autoZero"/>
        <c:crossBetween val="midCat"/>
      </c:valAx>
      <c:valAx>
        <c:axId val="13124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4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Boxplot Outlier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boxWhisker" uniqueId="{56D64FD0-1A5B-4997-81BA-E19BB6F082D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446722</xdr:colOff>
      <xdr:row>4</xdr:row>
      <xdr:rowOff>124777</xdr:rowOff>
    </xdr:from>
    <xdr:to>
      <xdr:col>13</xdr:col>
      <xdr:colOff>141922</xdr:colOff>
      <xdr:row>19</xdr:row>
      <xdr:rowOff>160972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394B02-78C0-07C0-4A26-724E8BDD4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170497</xdr:colOff>
      <xdr:row>3</xdr:row>
      <xdr:rowOff>172402</xdr:rowOff>
    </xdr:from>
    <xdr:to>
      <xdr:col>11</xdr:col>
      <xdr:colOff>475297</xdr:colOff>
      <xdr:row>19</xdr:row>
      <xdr:rowOff>27622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0BDCB4A-99BD-99BA-BA15-AB9891D996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08897" y="715327"/>
              <a:ext cx="4572000" cy="2750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A0C0F-1B2E-4387-9DBB-D01D7131A938}">
  <dimension ref="A1:S17"/>
  <sheetViews>
    <sheetView workbookViewId="0">
      <selection activeCell="J4" sqref="J4:N4"/>
    </sheetView>
  </sheetViews>
  <sheetFormatPr defaultRowHeight="14.4" x14ac:dyDescent="0.3"/>
  <cols>
    <col min="2" max="2" width="17.21875" bestFit="1" customWidth="1"/>
    <col min="4" max="4" width="9.6640625" bestFit="1" customWidth="1"/>
    <col min="9" max="9" width="21.6640625" bestFit="1" customWidth="1"/>
    <col min="18" max="18" width="14.5546875" bestFit="1" customWidth="1"/>
  </cols>
  <sheetData>
    <row r="1" spans="1:19" x14ac:dyDescent="0.3">
      <c r="A1" s="4" t="s">
        <v>12</v>
      </c>
      <c r="B1" s="4"/>
      <c r="C1" s="4"/>
      <c r="D1" s="4"/>
      <c r="E1" s="4"/>
      <c r="I1" s="4" t="s">
        <v>10</v>
      </c>
      <c r="J1" s="4"/>
      <c r="K1" s="4"/>
      <c r="L1" s="4"/>
      <c r="M1" s="4"/>
      <c r="N1" s="4"/>
      <c r="O1" s="6"/>
      <c r="Q1" s="3" t="s">
        <v>17</v>
      </c>
      <c r="R1" s="3"/>
    </row>
    <row r="2" spans="1:19" x14ac:dyDescent="0.3">
      <c r="A2" s="5" t="s">
        <v>0</v>
      </c>
      <c r="B2" s="5" t="s">
        <v>5</v>
      </c>
      <c r="C2" s="5"/>
      <c r="D2" s="5" t="s">
        <v>0</v>
      </c>
      <c r="E2" s="5" t="s">
        <v>5</v>
      </c>
      <c r="I2" s="6"/>
      <c r="J2" s="6"/>
      <c r="K2" s="6"/>
      <c r="L2" s="6"/>
      <c r="M2" s="6"/>
      <c r="N2" s="6"/>
      <c r="O2" s="6"/>
      <c r="Q2" s="5" t="s">
        <v>0</v>
      </c>
      <c r="R2" s="5" t="s">
        <v>13</v>
      </c>
    </row>
    <row r="3" spans="1:19" x14ac:dyDescent="0.3">
      <c r="A3" s="6" t="s">
        <v>1</v>
      </c>
      <c r="B3" s="6">
        <v>10000</v>
      </c>
      <c r="C3" s="6"/>
      <c r="D3" s="6" t="s">
        <v>1</v>
      </c>
      <c r="E3" s="6">
        <v>10000</v>
      </c>
      <c r="I3" s="6" t="s">
        <v>0</v>
      </c>
      <c r="J3" s="6" t="s">
        <v>1</v>
      </c>
      <c r="K3" s="6" t="s">
        <v>2</v>
      </c>
      <c r="L3" s="6" t="s">
        <v>3</v>
      </c>
      <c r="M3" s="6" t="s">
        <v>4</v>
      </c>
      <c r="N3" s="6" t="s">
        <v>7</v>
      </c>
      <c r="O3" s="6"/>
      <c r="Q3" s="6" t="s">
        <v>1</v>
      </c>
      <c r="R3" s="7" t="s">
        <v>14</v>
      </c>
      <c r="S3">
        <v>1</v>
      </c>
    </row>
    <row r="4" spans="1:19" x14ac:dyDescent="0.3">
      <c r="A4" s="6" t="s">
        <v>2</v>
      </c>
      <c r="B4" s="6">
        <v>8000</v>
      </c>
      <c r="C4" s="6"/>
      <c r="D4" s="6" t="s">
        <v>2</v>
      </c>
      <c r="E4" s="6">
        <v>8000</v>
      </c>
      <c r="I4" s="6" t="s">
        <v>5</v>
      </c>
      <c r="J4" s="6">
        <v>10000</v>
      </c>
      <c r="K4" s="6">
        <v>8000</v>
      </c>
      <c r="L4" s="6">
        <v>4000</v>
      </c>
      <c r="M4" s="6">
        <v>9000</v>
      </c>
      <c r="N4" s="6">
        <v>10000000</v>
      </c>
      <c r="O4" s="6"/>
      <c r="Q4" s="6" t="s">
        <v>2</v>
      </c>
      <c r="R4" s="6" t="s">
        <v>14</v>
      </c>
      <c r="S4">
        <v>1</v>
      </c>
    </row>
    <row r="5" spans="1:19" x14ac:dyDescent="0.3">
      <c r="A5" s="6" t="s">
        <v>3</v>
      </c>
      <c r="B5" s="6">
        <v>4000</v>
      </c>
      <c r="C5" s="6"/>
      <c r="D5" s="6" t="s">
        <v>3</v>
      </c>
      <c r="E5" s="6">
        <v>4000</v>
      </c>
      <c r="I5" s="6"/>
      <c r="J5" s="6"/>
      <c r="K5" s="6"/>
      <c r="L5" s="6"/>
      <c r="M5" s="6"/>
      <c r="N5" s="6"/>
      <c r="O5" s="6"/>
      <c r="Q5" s="6" t="s">
        <v>3</v>
      </c>
      <c r="R5" s="6" t="s">
        <v>15</v>
      </c>
      <c r="S5">
        <v>2</v>
      </c>
    </row>
    <row r="6" spans="1:19" x14ac:dyDescent="0.3">
      <c r="A6" s="6" t="s">
        <v>4</v>
      </c>
      <c r="B6" s="6">
        <v>9000</v>
      </c>
      <c r="C6" s="6"/>
      <c r="D6" s="6" t="s">
        <v>4</v>
      </c>
      <c r="E6" s="6">
        <v>9000</v>
      </c>
      <c r="I6" s="5" t="s">
        <v>9</v>
      </c>
      <c r="J6" s="6"/>
      <c r="K6" s="6"/>
      <c r="L6" s="6"/>
      <c r="M6" s="6"/>
      <c r="N6" s="6"/>
      <c r="O6" s="6"/>
      <c r="Q6" s="6" t="s">
        <v>4</v>
      </c>
      <c r="R6" s="6" t="s">
        <v>16</v>
      </c>
      <c r="S6">
        <v>3</v>
      </c>
    </row>
    <row r="7" spans="1:19" x14ac:dyDescent="0.3">
      <c r="A7" s="6"/>
      <c r="B7" s="6"/>
      <c r="C7" s="6"/>
      <c r="D7" s="6" t="s">
        <v>7</v>
      </c>
      <c r="E7" s="6">
        <v>10000000</v>
      </c>
      <c r="I7" s="6" t="s">
        <v>0</v>
      </c>
      <c r="J7" s="6" t="s">
        <v>3</v>
      </c>
      <c r="K7" s="6" t="s">
        <v>2</v>
      </c>
      <c r="L7" s="6" t="s">
        <v>4</v>
      </c>
      <c r="M7" s="6" t="s">
        <v>1</v>
      </c>
      <c r="N7" s="6" t="s">
        <v>7</v>
      </c>
      <c r="O7" s="6"/>
    </row>
    <row r="8" spans="1:19" x14ac:dyDescent="0.3">
      <c r="A8" s="6" t="s">
        <v>6</v>
      </c>
      <c r="B8" s="6">
        <f>AVERAGE(B3:B6)</f>
        <v>7750</v>
      </c>
      <c r="C8" s="6"/>
      <c r="D8" s="6"/>
      <c r="E8" s="6"/>
      <c r="I8" s="6" t="s">
        <v>5</v>
      </c>
      <c r="J8" s="6">
        <v>4000</v>
      </c>
      <c r="K8" s="6">
        <v>8000</v>
      </c>
      <c r="L8" s="6">
        <v>9000</v>
      </c>
      <c r="M8" s="6">
        <v>10000</v>
      </c>
      <c r="N8" s="6">
        <v>10000000</v>
      </c>
      <c r="O8" s="6"/>
      <c r="Q8" s="1" t="s">
        <v>17</v>
      </c>
      <c r="R8" s="1">
        <f>MODE(S3:S6)</f>
        <v>1</v>
      </c>
    </row>
    <row r="9" spans="1:19" x14ac:dyDescent="0.3">
      <c r="A9" s="6"/>
      <c r="B9" s="6"/>
      <c r="C9" s="6"/>
      <c r="D9" s="6" t="s">
        <v>8</v>
      </c>
      <c r="E9" s="6">
        <f>AVERAGE(E3:E7)</f>
        <v>2006200</v>
      </c>
      <c r="I9" s="6"/>
      <c r="J9" s="6"/>
      <c r="K9" s="6"/>
      <c r="L9" s="6"/>
      <c r="M9" s="6"/>
      <c r="N9" s="6"/>
      <c r="O9" s="6"/>
    </row>
    <row r="10" spans="1:19" x14ac:dyDescent="0.3">
      <c r="I10" s="5" t="s">
        <v>10</v>
      </c>
      <c r="J10" s="5">
        <f>MEDIAN(J8:N8)</f>
        <v>9000</v>
      </c>
      <c r="K10" s="6"/>
      <c r="L10" s="6"/>
      <c r="M10" s="6"/>
      <c r="N10" s="6"/>
      <c r="O10" s="6"/>
    </row>
    <row r="11" spans="1:19" x14ac:dyDescent="0.3">
      <c r="I11" s="6"/>
      <c r="J11" s="6"/>
      <c r="K11" s="6"/>
      <c r="L11" s="6"/>
      <c r="M11" s="6"/>
      <c r="N11" s="6"/>
      <c r="O11" s="6"/>
    </row>
    <row r="12" spans="1:19" x14ac:dyDescent="0.3">
      <c r="I12" s="5" t="s">
        <v>9</v>
      </c>
      <c r="J12" s="6"/>
      <c r="K12" s="6"/>
      <c r="L12" s="6"/>
      <c r="M12" s="6"/>
      <c r="N12" s="6"/>
      <c r="O12" s="6"/>
    </row>
    <row r="13" spans="1:19" x14ac:dyDescent="0.3">
      <c r="I13" s="6" t="s">
        <v>0</v>
      </c>
      <c r="J13" s="6" t="s">
        <v>3</v>
      </c>
      <c r="K13" s="6" t="s">
        <v>2</v>
      </c>
      <c r="L13" s="6" t="s">
        <v>4</v>
      </c>
      <c r="M13" s="6" t="s">
        <v>1</v>
      </c>
      <c r="N13" s="6" t="s">
        <v>11</v>
      </c>
      <c r="O13" s="6" t="s">
        <v>7</v>
      </c>
    </row>
    <row r="14" spans="1:19" x14ac:dyDescent="0.3">
      <c r="I14" s="6" t="s">
        <v>5</v>
      </c>
      <c r="J14" s="6">
        <v>4000</v>
      </c>
      <c r="K14" s="6">
        <v>8000</v>
      </c>
      <c r="L14" s="6">
        <v>9000</v>
      </c>
      <c r="M14" s="6">
        <v>10000</v>
      </c>
      <c r="N14" s="6">
        <v>120000</v>
      </c>
      <c r="O14" s="6">
        <v>10000000</v>
      </c>
    </row>
    <row r="15" spans="1:19" x14ac:dyDescent="0.3">
      <c r="I15" s="6"/>
      <c r="J15" s="6"/>
      <c r="K15" s="6"/>
      <c r="L15" s="6"/>
      <c r="M15" s="6"/>
      <c r="N15" s="6"/>
      <c r="O15" s="6"/>
    </row>
    <row r="16" spans="1:19" x14ac:dyDescent="0.3">
      <c r="I16" s="6"/>
      <c r="J16" s="6"/>
      <c r="K16" s="5" t="s">
        <v>10</v>
      </c>
      <c r="L16" s="5">
        <f>SUM(L14:M14)/2</f>
        <v>9500</v>
      </c>
      <c r="M16" s="6"/>
      <c r="N16" s="6"/>
      <c r="O16" s="6"/>
    </row>
    <row r="17" spans="9:15" x14ac:dyDescent="0.3">
      <c r="I17" s="6"/>
      <c r="J17" s="6"/>
      <c r="K17" s="5" t="s">
        <v>10</v>
      </c>
      <c r="L17" s="5">
        <f>MEDIAN(J14:O14)</f>
        <v>9500</v>
      </c>
      <c r="M17" s="6"/>
      <c r="N17" s="6"/>
      <c r="O17" s="6"/>
    </row>
  </sheetData>
  <sortState xmlns:xlrd2="http://schemas.microsoft.com/office/spreadsheetml/2017/richdata2" ref="I4:N4">
    <sortCondition ref="I4"/>
  </sortState>
  <mergeCells count="3">
    <mergeCell ref="A1:E1"/>
    <mergeCell ref="I1:N1"/>
    <mergeCell ref="Q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865C6-0670-4357-A0AB-63C1084C91CE}">
  <dimension ref="A1:O18"/>
  <sheetViews>
    <sheetView workbookViewId="0">
      <selection activeCell="B3" sqref="B3:B10"/>
    </sheetView>
  </sheetViews>
  <sheetFormatPr defaultRowHeight="14.4" x14ac:dyDescent="0.3"/>
  <cols>
    <col min="2" max="2" width="24" bestFit="1" customWidth="1"/>
    <col min="3" max="3" width="13.88671875" bestFit="1" customWidth="1"/>
    <col min="7" max="7" width="24" bestFit="1" customWidth="1"/>
  </cols>
  <sheetData>
    <row r="1" spans="1:15" x14ac:dyDescent="0.3">
      <c r="A1" s="3" t="s">
        <v>18</v>
      </c>
      <c r="B1" s="3"/>
      <c r="C1" s="1"/>
      <c r="D1" s="1"/>
      <c r="F1" s="4" t="s">
        <v>19</v>
      </c>
      <c r="G1" s="4"/>
    </row>
    <row r="2" spans="1:15" x14ac:dyDescent="0.3">
      <c r="A2" s="1" t="s">
        <v>0</v>
      </c>
      <c r="B2" s="1" t="s">
        <v>24</v>
      </c>
      <c r="C2" s="1" t="s">
        <v>28</v>
      </c>
      <c r="D2" s="1" t="s">
        <v>32</v>
      </c>
      <c r="F2" s="5" t="s">
        <v>0</v>
      </c>
      <c r="G2" s="5" t="s">
        <v>24</v>
      </c>
    </row>
    <row r="3" spans="1:15" x14ac:dyDescent="0.3">
      <c r="A3" t="s">
        <v>20</v>
      </c>
      <c r="B3">
        <v>71</v>
      </c>
      <c r="C3">
        <f>B3-$B$12</f>
        <v>9</v>
      </c>
      <c r="D3">
        <f>C3*C3</f>
        <v>81</v>
      </c>
      <c r="F3" s="6" t="s">
        <v>20</v>
      </c>
      <c r="G3" s="6">
        <v>99</v>
      </c>
    </row>
    <row r="4" spans="1:15" x14ac:dyDescent="0.3">
      <c r="A4" t="s">
        <v>21</v>
      </c>
      <c r="B4">
        <v>62</v>
      </c>
      <c r="C4">
        <f t="shared" ref="C4:C10" si="0">B4-$B$12</f>
        <v>0</v>
      </c>
      <c r="D4">
        <f t="shared" ref="D4:D10" si="1">C4*C4</f>
        <v>0</v>
      </c>
      <c r="F4" s="6" t="s">
        <v>21</v>
      </c>
      <c r="G4" s="6">
        <v>14</v>
      </c>
    </row>
    <row r="5" spans="1:15" x14ac:dyDescent="0.3">
      <c r="A5" t="s">
        <v>22</v>
      </c>
      <c r="B5">
        <v>66</v>
      </c>
      <c r="C5">
        <f t="shared" si="0"/>
        <v>4</v>
      </c>
      <c r="D5">
        <f t="shared" si="1"/>
        <v>16</v>
      </c>
      <c r="F5" s="6" t="s">
        <v>22</v>
      </c>
      <c r="G5" s="6">
        <v>75</v>
      </c>
      <c r="K5" s="8" t="s">
        <v>34</v>
      </c>
      <c r="L5" s="2"/>
      <c r="M5" s="2"/>
      <c r="N5" s="2"/>
      <c r="O5" s="2"/>
    </row>
    <row r="6" spans="1:15" x14ac:dyDescent="0.3">
      <c r="A6" t="s">
        <v>23</v>
      </c>
      <c r="B6">
        <v>61</v>
      </c>
      <c r="C6">
        <f t="shared" si="0"/>
        <v>-1</v>
      </c>
      <c r="D6">
        <f t="shared" si="1"/>
        <v>1</v>
      </c>
      <c r="F6" s="6" t="s">
        <v>23</v>
      </c>
      <c r="G6" s="6">
        <v>84</v>
      </c>
      <c r="K6" s="2"/>
      <c r="L6" s="2"/>
      <c r="M6" s="2"/>
      <c r="N6" s="2"/>
      <c r="O6" s="2"/>
    </row>
    <row r="7" spans="1:15" x14ac:dyDescent="0.3">
      <c r="A7" t="s">
        <v>25</v>
      </c>
      <c r="B7">
        <v>54</v>
      </c>
      <c r="C7">
        <f t="shared" si="0"/>
        <v>-8</v>
      </c>
      <c r="D7">
        <f t="shared" si="1"/>
        <v>64</v>
      </c>
      <c r="F7" s="6" t="s">
        <v>25</v>
      </c>
      <c r="G7" s="6">
        <v>44</v>
      </c>
      <c r="K7" s="2"/>
      <c r="L7" s="2"/>
      <c r="M7" s="2"/>
      <c r="N7" s="2"/>
      <c r="O7" s="2"/>
    </row>
    <row r="8" spans="1:15" x14ac:dyDescent="0.3">
      <c r="A8" t="s">
        <v>11</v>
      </c>
      <c r="B8">
        <v>67</v>
      </c>
      <c r="C8">
        <f t="shared" si="0"/>
        <v>5</v>
      </c>
      <c r="D8">
        <f t="shared" si="1"/>
        <v>25</v>
      </c>
      <c r="F8" s="6" t="s">
        <v>11</v>
      </c>
      <c r="G8" s="6">
        <v>54</v>
      </c>
      <c r="K8" s="2"/>
      <c r="L8" s="2"/>
      <c r="M8" s="2"/>
      <c r="N8" s="2"/>
      <c r="O8" s="2"/>
    </row>
    <row r="9" spans="1:15" x14ac:dyDescent="0.3">
      <c r="A9" t="s">
        <v>26</v>
      </c>
      <c r="B9">
        <v>55</v>
      </c>
      <c r="C9">
        <f t="shared" si="0"/>
        <v>-7</v>
      </c>
      <c r="D9">
        <f t="shared" si="1"/>
        <v>49</v>
      </c>
      <c r="F9" s="6" t="s">
        <v>26</v>
      </c>
      <c r="G9" s="6">
        <v>98</v>
      </c>
    </row>
    <row r="10" spans="1:15" x14ac:dyDescent="0.3">
      <c r="A10" t="s">
        <v>27</v>
      </c>
      <c r="B10">
        <v>60</v>
      </c>
      <c r="C10">
        <f t="shared" si="0"/>
        <v>-2</v>
      </c>
      <c r="D10">
        <f t="shared" si="1"/>
        <v>4</v>
      </c>
      <c r="F10" s="6" t="s">
        <v>27</v>
      </c>
      <c r="G10" s="6">
        <v>28</v>
      </c>
    </row>
    <row r="12" spans="1:15" x14ac:dyDescent="0.3">
      <c r="A12" s="1" t="s">
        <v>12</v>
      </c>
      <c r="B12" s="1">
        <f>AVERAGE(B3:B10)</f>
        <v>62</v>
      </c>
      <c r="F12" s="1" t="s">
        <v>12</v>
      </c>
      <c r="G12" s="1">
        <f>AVERAGE(G3:G10)</f>
        <v>62</v>
      </c>
    </row>
    <row r="13" spans="1:15" x14ac:dyDescent="0.3">
      <c r="C13" t="s">
        <v>29</v>
      </c>
      <c r="D13">
        <f>SUM(D3:D10)</f>
        <v>240</v>
      </c>
    </row>
    <row r="14" spans="1:15" x14ac:dyDescent="0.3">
      <c r="C14" t="s">
        <v>30</v>
      </c>
      <c r="D14">
        <f>COUNT(D3:D10)</f>
        <v>8</v>
      </c>
    </row>
    <row r="15" spans="1:15" x14ac:dyDescent="0.3">
      <c r="C15" t="s">
        <v>31</v>
      </c>
      <c r="D15">
        <f>D13/D14</f>
        <v>30</v>
      </c>
    </row>
    <row r="16" spans="1:15" x14ac:dyDescent="0.3">
      <c r="B16" s="1" t="s">
        <v>31</v>
      </c>
      <c r="C16" s="1">
        <f>_xlfn.VAR.P(B3:B10)</f>
        <v>30</v>
      </c>
    </row>
    <row r="17" spans="2:3" x14ac:dyDescent="0.3">
      <c r="B17" t="s">
        <v>33</v>
      </c>
      <c r="C17">
        <f>SQRT(C16)</f>
        <v>5.4772255750516612</v>
      </c>
    </row>
    <row r="18" spans="2:3" x14ac:dyDescent="0.3">
      <c r="B18" t="s">
        <v>33</v>
      </c>
      <c r="C18">
        <f>_xlfn.STDEV.P(B3:B10)</f>
        <v>5.4772255750516612</v>
      </c>
    </row>
  </sheetData>
  <mergeCells count="3">
    <mergeCell ref="A1:B1"/>
    <mergeCell ref="F1:G1"/>
    <mergeCell ref="K5:O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32CD9-3CD5-45E7-B0C6-0EC0470D7D46}">
  <dimension ref="A2:B9"/>
  <sheetViews>
    <sheetView workbookViewId="0">
      <selection activeCell="B11" sqref="B11"/>
    </sheetView>
  </sheetViews>
  <sheetFormatPr defaultRowHeight="14.4" x14ac:dyDescent="0.3"/>
  <cols>
    <col min="1" max="1" width="10.5546875" bestFit="1" customWidth="1"/>
    <col min="2" max="2" width="26.21875" bestFit="1" customWidth="1"/>
  </cols>
  <sheetData>
    <row r="2" spans="1:2" x14ac:dyDescent="0.3">
      <c r="A2" s="5" t="s">
        <v>35</v>
      </c>
      <c r="B2" s="5" t="s">
        <v>36</v>
      </c>
    </row>
    <row r="3" spans="1:2" x14ac:dyDescent="0.3">
      <c r="A3" s="6">
        <v>1760</v>
      </c>
      <c r="B3" s="6">
        <v>2.64</v>
      </c>
    </row>
    <row r="4" spans="1:2" x14ac:dyDescent="0.3">
      <c r="A4" s="6">
        <v>1943</v>
      </c>
      <c r="B4" s="6">
        <v>2.98</v>
      </c>
    </row>
    <row r="5" spans="1:2" x14ac:dyDescent="0.3">
      <c r="A5" s="6">
        <v>1914</v>
      </c>
      <c r="B5" s="6">
        <v>3.13</v>
      </c>
    </row>
    <row r="6" spans="1:2" x14ac:dyDescent="0.3">
      <c r="A6" s="6">
        <v>1618</v>
      </c>
      <c r="B6" s="6">
        <v>1.76</v>
      </c>
    </row>
    <row r="7" spans="1:2" x14ac:dyDescent="0.3">
      <c r="A7" s="6">
        <v>1369</v>
      </c>
      <c r="B7" s="6">
        <v>1.99</v>
      </c>
    </row>
    <row r="9" spans="1:2" x14ac:dyDescent="0.3">
      <c r="A9" s="1" t="s">
        <v>37</v>
      </c>
      <c r="B9" s="1">
        <f>CORREL(A3:A7,B3:B7)</f>
        <v>0.86003793983378041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CEF86-BD1C-457E-912E-4DD2F53B1765}">
  <dimension ref="A1:B4"/>
  <sheetViews>
    <sheetView tabSelected="1" workbookViewId="0">
      <selection activeCell="N27" sqref="N27"/>
    </sheetView>
  </sheetViews>
  <sheetFormatPr defaultRowHeight="14.4" x14ac:dyDescent="0.3"/>
  <sheetData>
    <row r="1" spans="1:2" x14ac:dyDescent="0.3">
      <c r="A1" t="s">
        <v>74</v>
      </c>
      <c r="B1" t="s">
        <v>75</v>
      </c>
    </row>
    <row r="2" spans="1:2" x14ac:dyDescent="0.3">
      <c r="A2">
        <v>1</v>
      </c>
      <c r="B2">
        <v>0</v>
      </c>
    </row>
    <row r="3" spans="1:2" x14ac:dyDescent="0.3">
      <c r="A3">
        <v>2</v>
      </c>
      <c r="B3">
        <v>0</v>
      </c>
    </row>
    <row r="4" spans="1:2" x14ac:dyDescent="0.3">
      <c r="A4">
        <v>3</v>
      </c>
      <c r="B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A54F3-855E-4A6E-BC18-4204E25E6877}">
  <dimension ref="A1:C19"/>
  <sheetViews>
    <sheetView workbookViewId="0">
      <selection activeCell="J24" sqref="J24"/>
    </sheetView>
  </sheetViews>
  <sheetFormatPr defaultRowHeight="14.4" x14ac:dyDescent="0.3"/>
  <cols>
    <col min="1" max="1" width="10.21875" bestFit="1" customWidth="1"/>
  </cols>
  <sheetData>
    <row r="1" spans="1:2" x14ac:dyDescent="0.3">
      <c r="A1">
        <v>72</v>
      </c>
    </row>
    <row r="2" spans="1:2" x14ac:dyDescent="0.3">
      <c r="A2">
        <v>80</v>
      </c>
    </row>
    <row r="3" spans="1:2" x14ac:dyDescent="0.3">
      <c r="A3">
        <v>58</v>
      </c>
    </row>
    <row r="4" spans="1:2" x14ac:dyDescent="0.3">
      <c r="A4">
        <v>60</v>
      </c>
    </row>
    <row r="5" spans="1:2" x14ac:dyDescent="0.3">
      <c r="A5">
        <v>63</v>
      </c>
    </row>
    <row r="6" spans="1:2" x14ac:dyDescent="0.3">
      <c r="A6">
        <v>67</v>
      </c>
    </row>
    <row r="7" spans="1:2" x14ac:dyDescent="0.3">
      <c r="A7">
        <v>58</v>
      </c>
    </row>
    <row r="8" spans="1:2" x14ac:dyDescent="0.3">
      <c r="A8">
        <v>70</v>
      </c>
    </row>
    <row r="9" spans="1:2" x14ac:dyDescent="0.3">
      <c r="A9">
        <v>61</v>
      </c>
    </row>
    <row r="10" spans="1:2" x14ac:dyDescent="0.3">
      <c r="A10">
        <v>45</v>
      </c>
    </row>
    <row r="12" spans="1:2" x14ac:dyDescent="0.3">
      <c r="A12" t="s">
        <v>38</v>
      </c>
      <c r="B12">
        <f>MIN(A1:A10)</f>
        <v>45</v>
      </c>
    </row>
    <row r="13" spans="1:2" x14ac:dyDescent="0.3">
      <c r="A13" t="s">
        <v>39</v>
      </c>
      <c r="B13">
        <f>_xlfn.QUARTILE.EXC(A1:A10,1)</f>
        <v>58</v>
      </c>
    </row>
    <row r="14" spans="1:2" x14ac:dyDescent="0.3">
      <c r="A14" t="s">
        <v>10</v>
      </c>
      <c r="B14">
        <f>MEDIAN(A1:A10)</f>
        <v>62</v>
      </c>
    </row>
    <row r="15" spans="1:2" x14ac:dyDescent="0.3">
      <c r="A15" t="s">
        <v>40</v>
      </c>
      <c r="B15">
        <f>_xlfn.QUARTILE.EXC(A1:A10,3)</f>
        <v>70.5</v>
      </c>
    </row>
    <row r="16" spans="1:2" x14ac:dyDescent="0.3">
      <c r="A16" t="s">
        <v>41</v>
      </c>
      <c r="B16">
        <f>MAX(A1:A10)</f>
        <v>80</v>
      </c>
    </row>
    <row r="17" spans="1:3" x14ac:dyDescent="0.3">
      <c r="A17" t="s">
        <v>42</v>
      </c>
      <c r="B17">
        <f>B15-B13</f>
        <v>12.5</v>
      </c>
      <c r="C17" t="s">
        <v>43</v>
      </c>
    </row>
    <row r="18" spans="1:3" x14ac:dyDescent="0.3">
      <c r="A18" t="s">
        <v>44</v>
      </c>
      <c r="B18">
        <f>B13-(B17*1.5)</f>
        <v>39.25</v>
      </c>
    </row>
    <row r="19" spans="1:3" x14ac:dyDescent="0.3">
      <c r="A19" t="s">
        <v>45</v>
      </c>
      <c r="B19">
        <f>B15-(B17*1.5)</f>
        <v>51.75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BD531-4D5A-4C9D-8E4A-0D8BB68E9527}">
  <dimension ref="A1:J226"/>
  <sheetViews>
    <sheetView workbookViewId="0">
      <selection activeCell="I7" sqref="I7"/>
    </sheetView>
  </sheetViews>
  <sheetFormatPr defaultRowHeight="14.4" x14ac:dyDescent="0.3"/>
  <cols>
    <col min="1" max="1" width="21.21875" bestFit="1" customWidth="1"/>
    <col min="2" max="2" width="9.5546875" bestFit="1" customWidth="1"/>
    <col min="9" max="9" width="17.44140625" bestFit="1" customWidth="1"/>
  </cols>
  <sheetData>
    <row r="1" spans="1:10" x14ac:dyDescent="0.3">
      <c r="I1" t="s">
        <v>6</v>
      </c>
      <c r="J1" s="9">
        <f>AVERAGE(C4:C226)</f>
        <v>3180.5336322869957</v>
      </c>
    </row>
    <row r="2" spans="1:10" x14ac:dyDescent="0.3">
      <c r="I2" t="s">
        <v>46</v>
      </c>
      <c r="J2">
        <f>_xlfn.STDEV.P(C4:C226)</f>
        <v>2875.1000150259993</v>
      </c>
    </row>
    <row r="3" spans="1:10" x14ac:dyDescent="0.3">
      <c r="A3" s="10" t="s">
        <v>47</v>
      </c>
      <c r="B3" s="11" t="s">
        <v>48</v>
      </c>
      <c r="C3" s="12" t="s">
        <v>49</v>
      </c>
      <c r="D3" s="12" t="s">
        <v>50</v>
      </c>
      <c r="E3" s="12" t="s">
        <v>51</v>
      </c>
    </row>
    <row r="4" spans="1:10" x14ac:dyDescent="0.3">
      <c r="A4" s="6" t="s">
        <v>52</v>
      </c>
      <c r="B4" s="13">
        <v>45139</v>
      </c>
      <c r="C4" s="14">
        <v>874</v>
      </c>
      <c r="D4" s="15">
        <f>(C4-$J$1)/$J$2</f>
        <v>-0.80224465939705336</v>
      </c>
      <c r="E4" s="15" t="str">
        <f>IF(ABS(D4)&gt;3,"Yes","No")</f>
        <v>No</v>
      </c>
    </row>
    <row r="5" spans="1:10" x14ac:dyDescent="0.3">
      <c r="A5" s="6" t="s">
        <v>53</v>
      </c>
      <c r="B5" s="13">
        <v>45139</v>
      </c>
      <c r="C5" s="14">
        <v>3504</v>
      </c>
      <c r="D5" s="15">
        <f t="shared" ref="D5:D68" si="0">(C5-$J$1)/$J$2</f>
        <v>0.112506127099053</v>
      </c>
      <c r="E5" s="15" t="str">
        <f t="shared" ref="E5:E68" si="1">IF(ABS(D5)&gt;3,"Yes","No")</f>
        <v>No</v>
      </c>
    </row>
    <row r="6" spans="1:10" x14ac:dyDescent="0.3">
      <c r="A6" s="6" t="s">
        <v>54</v>
      </c>
      <c r="B6" s="13">
        <v>45139</v>
      </c>
      <c r="C6" s="14">
        <v>2492</v>
      </c>
      <c r="D6" s="15">
        <f t="shared" si="0"/>
        <v>-0.23948162800895445</v>
      </c>
      <c r="E6" s="15" t="str">
        <f t="shared" si="1"/>
        <v>No</v>
      </c>
    </row>
    <row r="7" spans="1:10" x14ac:dyDescent="0.3">
      <c r="A7" s="6" t="s">
        <v>55</v>
      </c>
      <c r="B7" s="13">
        <v>45139</v>
      </c>
      <c r="C7" s="14">
        <v>5486</v>
      </c>
      <c r="D7" s="15">
        <f t="shared" si="0"/>
        <v>0.80187344985011111</v>
      </c>
      <c r="E7" s="15" t="str">
        <f t="shared" si="1"/>
        <v>No</v>
      </c>
    </row>
    <row r="8" spans="1:10" x14ac:dyDescent="0.3">
      <c r="A8" s="6" t="s">
        <v>56</v>
      </c>
      <c r="B8" s="13">
        <v>45139</v>
      </c>
      <c r="C8" s="14">
        <v>9091</v>
      </c>
      <c r="D8" s="15">
        <f t="shared" si="0"/>
        <v>2.0557428739255728</v>
      </c>
      <c r="E8" s="15" t="str">
        <f t="shared" si="1"/>
        <v>No</v>
      </c>
    </row>
    <row r="9" spans="1:10" x14ac:dyDescent="0.3">
      <c r="A9" s="6" t="s">
        <v>57</v>
      </c>
      <c r="B9" s="13">
        <v>45140</v>
      </c>
      <c r="C9" s="14">
        <v>9456</v>
      </c>
      <c r="D9" s="15">
        <f t="shared" si="0"/>
        <v>2.1826949792757926</v>
      </c>
      <c r="E9" s="15" t="str">
        <f t="shared" si="1"/>
        <v>No</v>
      </c>
    </row>
    <row r="10" spans="1:10" x14ac:dyDescent="0.3">
      <c r="A10" s="6" t="s">
        <v>58</v>
      </c>
      <c r="B10" s="13">
        <v>45140</v>
      </c>
      <c r="C10" s="14">
        <v>1568</v>
      </c>
      <c r="D10" s="15">
        <f t="shared" si="0"/>
        <v>-0.56086175223800472</v>
      </c>
      <c r="E10" s="15" t="str">
        <f t="shared" si="1"/>
        <v>No</v>
      </c>
    </row>
    <row r="11" spans="1:10" x14ac:dyDescent="0.3">
      <c r="A11" s="6" t="s">
        <v>59</v>
      </c>
      <c r="B11" s="13">
        <v>45140</v>
      </c>
      <c r="C11" s="14">
        <v>3220</v>
      </c>
      <c r="D11" s="15">
        <f t="shared" si="0"/>
        <v>1.3726954716963953E-2</v>
      </c>
      <c r="E11" s="15" t="str">
        <f t="shared" si="1"/>
        <v>No</v>
      </c>
    </row>
    <row r="12" spans="1:10" x14ac:dyDescent="0.3">
      <c r="A12" s="6" t="s">
        <v>60</v>
      </c>
      <c r="B12" s="13">
        <v>45140</v>
      </c>
      <c r="C12" s="14">
        <v>1749</v>
      </c>
      <c r="D12" s="15">
        <f t="shared" si="0"/>
        <v>-0.49790742054378601</v>
      </c>
      <c r="E12" s="15" t="str">
        <f t="shared" si="1"/>
        <v>No</v>
      </c>
    </row>
    <row r="13" spans="1:10" x14ac:dyDescent="0.3">
      <c r="A13" s="6" t="s">
        <v>56</v>
      </c>
      <c r="B13" s="13">
        <v>45140</v>
      </c>
      <c r="C13" s="14">
        <v>3302</v>
      </c>
      <c r="D13" s="15">
        <f t="shared" si="0"/>
        <v>4.2247701672355864E-2</v>
      </c>
      <c r="E13" s="15" t="str">
        <f t="shared" si="1"/>
        <v>No</v>
      </c>
    </row>
    <row r="14" spans="1:10" x14ac:dyDescent="0.3">
      <c r="A14" s="6" t="s">
        <v>61</v>
      </c>
      <c r="B14" s="13">
        <v>45140</v>
      </c>
      <c r="C14" s="14">
        <v>484</v>
      </c>
      <c r="D14" s="15">
        <f t="shared" si="0"/>
        <v>-0.93789211442879539</v>
      </c>
      <c r="E14" s="15" t="str">
        <f t="shared" si="1"/>
        <v>No</v>
      </c>
    </row>
    <row r="15" spans="1:10" x14ac:dyDescent="0.3">
      <c r="A15" s="6" t="s">
        <v>62</v>
      </c>
      <c r="B15" s="13">
        <v>45140</v>
      </c>
      <c r="C15" s="14">
        <v>1407</v>
      </c>
      <c r="D15" s="15">
        <f t="shared" si="0"/>
        <v>-0.61685980418700592</v>
      </c>
      <c r="E15" s="15" t="str">
        <f t="shared" si="1"/>
        <v>No</v>
      </c>
    </row>
    <row r="16" spans="1:10" x14ac:dyDescent="0.3">
      <c r="A16" s="6" t="s">
        <v>61</v>
      </c>
      <c r="B16" s="13">
        <v>45140</v>
      </c>
      <c r="C16" s="14">
        <v>345</v>
      </c>
      <c r="D16" s="15">
        <f t="shared" si="0"/>
        <v>-0.98623825865805725</v>
      </c>
      <c r="E16" s="15" t="str">
        <f t="shared" si="1"/>
        <v>No</v>
      </c>
    </row>
    <row r="17" spans="1:5" x14ac:dyDescent="0.3">
      <c r="A17" s="6" t="s">
        <v>63</v>
      </c>
      <c r="B17" s="13">
        <v>45140</v>
      </c>
      <c r="C17" s="14">
        <v>1154</v>
      </c>
      <c r="D17" s="15">
        <f t="shared" si="0"/>
        <v>-0.7048567429640078</v>
      </c>
      <c r="E17" s="15" t="str">
        <f t="shared" si="1"/>
        <v>No</v>
      </c>
    </row>
    <row r="18" spans="1:5" x14ac:dyDescent="0.3">
      <c r="A18" s="6" t="s">
        <v>61</v>
      </c>
      <c r="B18" s="13">
        <v>45140</v>
      </c>
      <c r="C18" s="14">
        <v>2217</v>
      </c>
      <c r="D18" s="15">
        <f t="shared" si="0"/>
        <v>-0.33513047450569561</v>
      </c>
      <c r="E18" s="15" t="str">
        <f t="shared" si="1"/>
        <v>No</v>
      </c>
    </row>
    <row r="19" spans="1:5" x14ac:dyDescent="0.3">
      <c r="A19" s="6" t="s">
        <v>64</v>
      </c>
      <c r="B19" s="13">
        <v>45140</v>
      </c>
      <c r="C19" s="14">
        <v>4123</v>
      </c>
      <c r="D19" s="15">
        <f t="shared" si="0"/>
        <v>0.32780298521353585</v>
      </c>
      <c r="E19" s="15" t="str">
        <f t="shared" si="1"/>
        <v>No</v>
      </c>
    </row>
    <row r="20" spans="1:5" x14ac:dyDescent="0.3">
      <c r="A20" s="6" t="s">
        <v>65</v>
      </c>
      <c r="B20" s="13">
        <v>45140</v>
      </c>
      <c r="C20" s="14">
        <v>1572</v>
      </c>
      <c r="D20" s="15">
        <f t="shared" si="0"/>
        <v>-0.55947049628896128</v>
      </c>
      <c r="E20" s="15" t="str">
        <f t="shared" si="1"/>
        <v>No</v>
      </c>
    </row>
    <row r="21" spans="1:5" x14ac:dyDescent="0.3">
      <c r="A21" s="6" t="s">
        <v>58</v>
      </c>
      <c r="B21" s="13">
        <v>45141</v>
      </c>
      <c r="C21" s="14">
        <v>1118</v>
      </c>
      <c r="D21" s="15">
        <f t="shared" si="0"/>
        <v>-0.71737804650539938</v>
      </c>
      <c r="E21" s="15" t="str">
        <f t="shared" si="1"/>
        <v>No</v>
      </c>
    </row>
    <row r="22" spans="1:5" x14ac:dyDescent="0.3">
      <c r="A22" s="6" t="s">
        <v>54</v>
      </c>
      <c r="B22" s="13">
        <v>45141</v>
      </c>
      <c r="C22" s="14">
        <v>2024</v>
      </c>
      <c r="D22" s="15">
        <f t="shared" si="0"/>
        <v>-0.40225857404704485</v>
      </c>
      <c r="E22" s="15" t="str">
        <f t="shared" si="1"/>
        <v>No</v>
      </c>
    </row>
    <row r="23" spans="1:5" x14ac:dyDescent="0.3">
      <c r="A23" s="6" t="s">
        <v>64</v>
      </c>
      <c r="B23" s="13">
        <v>45141</v>
      </c>
      <c r="C23" s="14">
        <v>397</v>
      </c>
      <c r="D23" s="15">
        <f t="shared" si="0"/>
        <v>-0.9681519313204916</v>
      </c>
      <c r="E23" s="15" t="str">
        <f t="shared" si="1"/>
        <v>No</v>
      </c>
    </row>
    <row r="24" spans="1:5" x14ac:dyDescent="0.3">
      <c r="A24" s="6" t="s">
        <v>60</v>
      </c>
      <c r="B24" s="13">
        <v>45141</v>
      </c>
      <c r="C24" s="14">
        <v>3556</v>
      </c>
      <c r="D24" s="15">
        <f t="shared" si="0"/>
        <v>0.1305924544366186</v>
      </c>
      <c r="E24" s="15" t="str">
        <f t="shared" si="1"/>
        <v>No</v>
      </c>
    </row>
    <row r="25" spans="1:5" x14ac:dyDescent="0.3">
      <c r="A25" s="6" t="s">
        <v>66</v>
      </c>
      <c r="B25" s="13">
        <v>45141</v>
      </c>
      <c r="C25" s="14">
        <v>1277</v>
      </c>
      <c r="D25" s="15">
        <f t="shared" si="0"/>
        <v>-0.66207562253091989</v>
      </c>
      <c r="E25" s="15" t="str">
        <f t="shared" si="1"/>
        <v>No</v>
      </c>
    </row>
    <row r="26" spans="1:5" x14ac:dyDescent="0.3">
      <c r="A26" s="6" t="s">
        <v>67</v>
      </c>
      <c r="B26" s="13">
        <v>45142</v>
      </c>
      <c r="C26" s="14">
        <v>4249</v>
      </c>
      <c r="D26" s="15">
        <f t="shared" si="0"/>
        <v>0.37162754760840633</v>
      </c>
      <c r="E26" s="15" t="str">
        <f t="shared" si="1"/>
        <v>No</v>
      </c>
    </row>
    <row r="27" spans="1:5" x14ac:dyDescent="0.3">
      <c r="A27" s="6" t="s">
        <v>68</v>
      </c>
      <c r="B27" s="13">
        <v>45142</v>
      </c>
      <c r="C27" s="14">
        <v>1064</v>
      </c>
      <c r="D27" s="15">
        <f t="shared" si="0"/>
        <v>-0.73616000181748675</v>
      </c>
      <c r="E27" s="15" t="str">
        <f t="shared" si="1"/>
        <v>No</v>
      </c>
    </row>
    <row r="28" spans="1:5" x14ac:dyDescent="0.3">
      <c r="A28" s="6" t="s">
        <v>64</v>
      </c>
      <c r="B28" s="13">
        <v>45142</v>
      </c>
      <c r="C28" s="14">
        <v>4841</v>
      </c>
      <c r="D28" s="15">
        <f t="shared" si="0"/>
        <v>0.57753342806684549</v>
      </c>
      <c r="E28" s="15" t="str">
        <f t="shared" si="1"/>
        <v>No</v>
      </c>
    </row>
    <row r="29" spans="1:5" x14ac:dyDescent="0.3">
      <c r="A29" s="6" t="s">
        <v>61</v>
      </c>
      <c r="B29" s="13">
        <v>45142</v>
      </c>
      <c r="C29" s="14">
        <v>315</v>
      </c>
      <c r="D29" s="15">
        <f t="shared" si="0"/>
        <v>-0.99667267827588357</v>
      </c>
      <c r="E29" s="15" t="str">
        <f t="shared" si="1"/>
        <v>No</v>
      </c>
    </row>
    <row r="30" spans="1:5" x14ac:dyDescent="0.3">
      <c r="A30" s="6" t="s">
        <v>69</v>
      </c>
      <c r="B30" s="13">
        <v>45142</v>
      </c>
      <c r="C30" s="14">
        <v>8375</v>
      </c>
      <c r="D30" s="15">
        <f t="shared" si="0"/>
        <v>1.8067080590467848</v>
      </c>
      <c r="E30" s="15" t="str">
        <f t="shared" si="1"/>
        <v>No</v>
      </c>
    </row>
    <row r="31" spans="1:5" x14ac:dyDescent="0.3">
      <c r="A31" s="6" t="s">
        <v>57</v>
      </c>
      <c r="B31" s="13">
        <v>45142</v>
      </c>
      <c r="C31" s="14">
        <v>687</v>
      </c>
      <c r="D31" s="15">
        <f t="shared" si="0"/>
        <v>-0.86728587501483734</v>
      </c>
      <c r="E31" s="15" t="str">
        <f t="shared" si="1"/>
        <v>No</v>
      </c>
    </row>
    <row r="32" spans="1:5" x14ac:dyDescent="0.3">
      <c r="A32" s="6" t="s">
        <v>52</v>
      </c>
      <c r="B32" s="13">
        <v>45142</v>
      </c>
      <c r="C32" s="14">
        <v>1873</v>
      </c>
      <c r="D32" s="15">
        <f t="shared" si="0"/>
        <v>-0.4547784861234373</v>
      </c>
      <c r="E32" s="15" t="str">
        <f t="shared" si="1"/>
        <v>No</v>
      </c>
    </row>
    <row r="33" spans="1:5" x14ac:dyDescent="0.3">
      <c r="A33" s="6" t="s">
        <v>54</v>
      </c>
      <c r="B33" s="13">
        <v>45142</v>
      </c>
      <c r="C33" s="14">
        <v>2965</v>
      </c>
      <c r="D33" s="15">
        <f t="shared" si="0"/>
        <v>-7.4965612034559662E-2</v>
      </c>
      <c r="E33" s="15" t="str">
        <f t="shared" si="1"/>
        <v>No</v>
      </c>
    </row>
    <row r="34" spans="1:5" x14ac:dyDescent="0.3">
      <c r="A34" s="6" t="s">
        <v>60</v>
      </c>
      <c r="B34" s="13">
        <v>45142</v>
      </c>
      <c r="C34" s="14">
        <v>3311</v>
      </c>
      <c r="D34" s="15">
        <f t="shared" si="0"/>
        <v>4.5378027557703753E-2</v>
      </c>
      <c r="E34" s="15" t="str">
        <f t="shared" si="1"/>
        <v>No</v>
      </c>
    </row>
    <row r="35" spans="1:5" x14ac:dyDescent="0.3">
      <c r="A35" s="6" t="s">
        <v>62</v>
      </c>
      <c r="B35" s="13">
        <v>45142</v>
      </c>
      <c r="C35" s="14">
        <v>1275</v>
      </c>
      <c r="D35" s="15">
        <f t="shared" si="0"/>
        <v>-0.66277125050544172</v>
      </c>
      <c r="E35" s="15" t="str">
        <f t="shared" si="1"/>
        <v>No</v>
      </c>
    </row>
    <row r="36" spans="1:5" x14ac:dyDescent="0.3">
      <c r="A36" s="6" t="s">
        <v>61</v>
      </c>
      <c r="B36" s="13">
        <v>45145</v>
      </c>
      <c r="C36" s="14">
        <v>1538</v>
      </c>
      <c r="D36" s="15">
        <f t="shared" si="0"/>
        <v>-0.57129617185583104</v>
      </c>
      <c r="E36" s="15" t="str">
        <f t="shared" si="1"/>
        <v>No</v>
      </c>
    </row>
    <row r="37" spans="1:5" x14ac:dyDescent="0.3">
      <c r="A37" s="6" t="s">
        <v>54</v>
      </c>
      <c r="B37" s="13">
        <v>45145</v>
      </c>
      <c r="C37" s="14">
        <v>4376</v>
      </c>
      <c r="D37" s="15">
        <f t="shared" si="0"/>
        <v>0.41579992399053767</v>
      </c>
      <c r="E37" s="15" t="str">
        <f t="shared" si="1"/>
        <v>No</v>
      </c>
    </row>
    <row r="38" spans="1:5" x14ac:dyDescent="0.3">
      <c r="A38" s="6" t="s">
        <v>61</v>
      </c>
      <c r="B38" s="13">
        <v>45145</v>
      </c>
      <c r="C38" s="14">
        <v>2539</v>
      </c>
      <c r="D38" s="15">
        <f t="shared" si="0"/>
        <v>-0.22313437060769326</v>
      </c>
      <c r="E38" s="15" t="str">
        <f t="shared" si="1"/>
        <v>No</v>
      </c>
    </row>
    <row r="39" spans="1:5" x14ac:dyDescent="0.3">
      <c r="A39" s="6" t="s">
        <v>65</v>
      </c>
      <c r="B39" s="13">
        <v>45145</v>
      </c>
      <c r="C39" s="14">
        <v>1874</v>
      </c>
      <c r="D39" s="15">
        <f t="shared" si="0"/>
        <v>-0.45443067213617638</v>
      </c>
      <c r="E39" s="15" t="str">
        <f t="shared" si="1"/>
        <v>No</v>
      </c>
    </row>
    <row r="40" spans="1:5" x14ac:dyDescent="0.3">
      <c r="A40" s="6" t="s">
        <v>68</v>
      </c>
      <c r="B40" s="13">
        <v>45145</v>
      </c>
      <c r="C40" s="14">
        <v>435</v>
      </c>
      <c r="D40" s="15">
        <f t="shared" si="0"/>
        <v>-0.9549349998045783</v>
      </c>
      <c r="E40" s="15" t="str">
        <f t="shared" si="1"/>
        <v>No</v>
      </c>
    </row>
    <row r="41" spans="1:5" x14ac:dyDescent="0.3">
      <c r="A41" s="6" t="s">
        <v>60</v>
      </c>
      <c r="B41" s="13">
        <v>45145</v>
      </c>
      <c r="C41" s="14">
        <v>3377</v>
      </c>
      <c r="D41" s="15">
        <f t="shared" si="0"/>
        <v>6.8333750716921632E-2</v>
      </c>
      <c r="E41" s="15" t="str">
        <f t="shared" si="1"/>
        <v>No</v>
      </c>
    </row>
    <row r="42" spans="1:5" x14ac:dyDescent="0.3">
      <c r="A42" s="6" t="s">
        <v>67</v>
      </c>
      <c r="B42" s="13">
        <v>45145</v>
      </c>
      <c r="C42" s="14">
        <v>3773</v>
      </c>
      <c r="D42" s="15">
        <f t="shared" si="0"/>
        <v>0.20606808967222889</v>
      </c>
      <c r="E42" s="15" t="str">
        <f t="shared" si="1"/>
        <v>No</v>
      </c>
    </row>
    <row r="43" spans="1:5" x14ac:dyDescent="0.3">
      <c r="A43" s="6" t="s">
        <v>64</v>
      </c>
      <c r="B43" s="13">
        <v>45145</v>
      </c>
      <c r="C43" s="14">
        <v>2488</v>
      </c>
      <c r="D43" s="15">
        <f t="shared" si="0"/>
        <v>-0.24087288395799797</v>
      </c>
      <c r="E43" s="15" t="str">
        <f t="shared" si="1"/>
        <v>No</v>
      </c>
    </row>
    <row r="44" spans="1:5" x14ac:dyDescent="0.3">
      <c r="A44" s="6" t="s">
        <v>54</v>
      </c>
      <c r="B44" s="13">
        <v>45145</v>
      </c>
      <c r="C44" s="14">
        <v>2464</v>
      </c>
      <c r="D44" s="15">
        <f t="shared" si="0"/>
        <v>-0.24922041965225902</v>
      </c>
      <c r="E44" s="15" t="str">
        <f t="shared" si="1"/>
        <v>No</v>
      </c>
    </row>
    <row r="45" spans="1:5" x14ac:dyDescent="0.3">
      <c r="A45" s="6" t="s">
        <v>64</v>
      </c>
      <c r="B45" s="13">
        <v>45146</v>
      </c>
      <c r="C45" s="14">
        <v>3474</v>
      </c>
      <c r="D45" s="15">
        <f t="shared" si="0"/>
        <v>0.1020717074812267</v>
      </c>
      <c r="E45" s="15" t="str">
        <f t="shared" si="1"/>
        <v>No</v>
      </c>
    </row>
    <row r="46" spans="1:5" x14ac:dyDescent="0.3">
      <c r="A46" s="6" t="s">
        <v>66</v>
      </c>
      <c r="B46" s="13">
        <v>45146</v>
      </c>
      <c r="C46" s="14">
        <v>2192</v>
      </c>
      <c r="D46" s="15">
        <f t="shared" si="0"/>
        <v>-0.34382582418721752</v>
      </c>
      <c r="E46" s="15" t="str">
        <f t="shared" si="1"/>
        <v>No</v>
      </c>
    </row>
    <row r="47" spans="1:5" x14ac:dyDescent="0.3">
      <c r="A47" s="6" t="s">
        <v>69</v>
      </c>
      <c r="B47" s="13">
        <v>45146</v>
      </c>
      <c r="C47" s="14">
        <v>458</v>
      </c>
      <c r="D47" s="15">
        <f t="shared" si="0"/>
        <v>-0.94693527809757816</v>
      </c>
      <c r="E47" s="15" t="str">
        <f t="shared" si="1"/>
        <v>No</v>
      </c>
    </row>
    <row r="48" spans="1:5" x14ac:dyDescent="0.3">
      <c r="A48" s="6" t="s">
        <v>70</v>
      </c>
      <c r="B48" s="13">
        <v>45146</v>
      </c>
      <c r="C48" s="14">
        <v>3248</v>
      </c>
      <c r="D48" s="15">
        <f t="shared" si="0"/>
        <v>2.3465746360268509E-2</v>
      </c>
      <c r="E48" s="15" t="str">
        <f t="shared" si="1"/>
        <v>No</v>
      </c>
    </row>
    <row r="49" spans="1:5" x14ac:dyDescent="0.3">
      <c r="A49" s="6" t="s">
        <v>55</v>
      </c>
      <c r="B49" s="13">
        <v>45146</v>
      </c>
      <c r="C49" s="14">
        <v>1435</v>
      </c>
      <c r="D49" s="15">
        <f t="shared" si="0"/>
        <v>-0.60712101254370143</v>
      </c>
      <c r="E49" s="15" t="str">
        <f t="shared" si="1"/>
        <v>No</v>
      </c>
    </row>
    <row r="50" spans="1:5" x14ac:dyDescent="0.3">
      <c r="A50" s="6" t="s">
        <v>54</v>
      </c>
      <c r="B50" s="13">
        <v>45146</v>
      </c>
      <c r="C50" s="14">
        <v>3025</v>
      </c>
      <c r="D50" s="15">
        <f t="shared" si="0"/>
        <v>-5.4096772798907053E-2</v>
      </c>
      <c r="E50" s="15" t="str">
        <f t="shared" si="1"/>
        <v>No</v>
      </c>
    </row>
    <row r="51" spans="1:5" x14ac:dyDescent="0.3">
      <c r="A51" s="6" t="s">
        <v>62</v>
      </c>
      <c r="B51" s="13">
        <v>45146</v>
      </c>
      <c r="C51" s="14">
        <v>3325</v>
      </c>
      <c r="D51" s="15">
        <f t="shared" si="0"/>
        <v>5.0247423379356032E-2</v>
      </c>
      <c r="E51" s="15" t="str">
        <f t="shared" si="1"/>
        <v>No</v>
      </c>
    </row>
    <row r="52" spans="1:5" x14ac:dyDescent="0.3">
      <c r="A52" s="6" t="s">
        <v>71</v>
      </c>
      <c r="B52" s="13">
        <v>45146</v>
      </c>
      <c r="C52" s="14">
        <v>1475</v>
      </c>
      <c r="D52" s="15">
        <f t="shared" si="0"/>
        <v>-0.5932084530532663</v>
      </c>
      <c r="E52" s="15" t="str">
        <f t="shared" si="1"/>
        <v>No</v>
      </c>
    </row>
    <row r="53" spans="1:5" x14ac:dyDescent="0.3">
      <c r="A53" s="6" t="s">
        <v>68</v>
      </c>
      <c r="B53" s="13">
        <v>45146</v>
      </c>
      <c r="C53" s="14">
        <v>3043</v>
      </c>
      <c r="D53" s="15">
        <f t="shared" si="0"/>
        <v>-4.7836121028211262E-2</v>
      </c>
      <c r="E53" s="15" t="str">
        <f t="shared" si="1"/>
        <v>No</v>
      </c>
    </row>
    <row r="54" spans="1:5" x14ac:dyDescent="0.3">
      <c r="A54" s="6" t="s">
        <v>62</v>
      </c>
      <c r="B54" s="13">
        <v>45146</v>
      </c>
      <c r="C54" s="14">
        <v>6884</v>
      </c>
      <c r="D54" s="15">
        <f t="shared" si="0"/>
        <v>1.288117404040817</v>
      </c>
      <c r="E54" s="15" t="str">
        <f t="shared" si="1"/>
        <v>No</v>
      </c>
    </row>
    <row r="55" spans="1:5" x14ac:dyDescent="0.3">
      <c r="A55" s="6" t="s">
        <v>71</v>
      </c>
      <c r="B55" s="13">
        <v>45146</v>
      </c>
      <c r="C55" s="14">
        <v>3624</v>
      </c>
      <c r="D55" s="15">
        <f t="shared" si="0"/>
        <v>0.15424380557035824</v>
      </c>
      <c r="E55" s="15" t="str">
        <f t="shared" si="1"/>
        <v>No</v>
      </c>
    </row>
    <row r="56" spans="1:5" x14ac:dyDescent="0.3">
      <c r="A56" s="6" t="s">
        <v>71</v>
      </c>
      <c r="B56" s="13">
        <v>45147</v>
      </c>
      <c r="C56" s="14">
        <v>3771</v>
      </c>
      <c r="D56" s="15">
        <f t="shared" si="0"/>
        <v>0.20537246169770715</v>
      </c>
      <c r="E56" s="15" t="str">
        <f t="shared" si="1"/>
        <v>No</v>
      </c>
    </row>
    <row r="57" spans="1:5" x14ac:dyDescent="0.3">
      <c r="A57" s="6" t="s">
        <v>65</v>
      </c>
      <c r="B57" s="13">
        <v>45147</v>
      </c>
      <c r="C57" s="14">
        <v>2146</v>
      </c>
      <c r="D57" s="15">
        <f t="shared" si="0"/>
        <v>-0.35982526760121786</v>
      </c>
      <c r="E57" s="15" t="str">
        <f t="shared" si="1"/>
        <v>No</v>
      </c>
    </row>
    <row r="58" spans="1:5" x14ac:dyDescent="0.3">
      <c r="A58" s="6" t="s">
        <v>72</v>
      </c>
      <c r="B58" s="13">
        <v>45147</v>
      </c>
      <c r="C58" s="14">
        <v>4263</v>
      </c>
      <c r="D58" s="15">
        <f t="shared" si="0"/>
        <v>0.37649694343005863</v>
      </c>
      <c r="E58" s="15" t="str">
        <f t="shared" si="1"/>
        <v>No</v>
      </c>
    </row>
    <row r="59" spans="1:5" x14ac:dyDescent="0.3">
      <c r="A59" s="6" t="s">
        <v>62</v>
      </c>
      <c r="B59" s="13">
        <v>45147</v>
      </c>
      <c r="C59" s="14">
        <v>3004</v>
      </c>
      <c r="D59" s="15">
        <f t="shared" si="0"/>
        <v>-6.1400866531385462E-2</v>
      </c>
      <c r="E59" s="15" t="str">
        <f t="shared" si="1"/>
        <v>No</v>
      </c>
    </row>
    <row r="60" spans="1:5" x14ac:dyDescent="0.3">
      <c r="A60" s="6" t="s">
        <v>72</v>
      </c>
      <c r="B60" s="13">
        <v>45147</v>
      </c>
      <c r="C60" s="14">
        <v>62</v>
      </c>
      <c r="D60" s="15">
        <f t="shared" si="0"/>
        <v>-1.0846696170528853</v>
      </c>
      <c r="E60" s="15" t="str">
        <f t="shared" si="1"/>
        <v>No</v>
      </c>
    </row>
    <row r="61" spans="1:5" x14ac:dyDescent="0.3">
      <c r="A61" s="6" t="s">
        <v>63</v>
      </c>
      <c r="B61" s="13">
        <v>45147</v>
      </c>
      <c r="C61" s="14">
        <v>1257</v>
      </c>
      <c r="D61" s="15">
        <f t="shared" si="0"/>
        <v>-0.66903190227613751</v>
      </c>
      <c r="E61" s="15" t="str">
        <f t="shared" si="1"/>
        <v>No</v>
      </c>
    </row>
    <row r="62" spans="1:5" x14ac:dyDescent="0.3">
      <c r="A62" s="6" t="s">
        <v>52</v>
      </c>
      <c r="B62" s="13">
        <v>45147</v>
      </c>
      <c r="C62" s="14">
        <v>1218</v>
      </c>
      <c r="D62" s="15">
        <f t="shared" si="0"/>
        <v>-0.68259664777931173</v>
      </c>
      <c r="E62" s="15" t="str">
        <f t="shared" si="1"/>
        <v>No</v>
      </c>
    </row>
    <row r="63" spans="1:5" x14ac:dyDescent="0.3">
      <c r="A63" s="6" t="s">
        <v>56</v>
      </c>
      <c r="B63" s="13">
        <v>45147</v>
      </c>
      <c r="C63" s="14">
        <v>1158</v>
      </c>
      <c r="D63" s="15">
        <f t="shared" si="0"/>
        <v>-0.70346548701496425</v>
      </c>
      <c r="E63" s="15" t="str">
        <f t="shared" si="1"/>
        <v>No</v>
      </c>
    </row>
    <row r="64" spans="1:5" x14ac:dyDescent="0.3">
      <c r="A64" s="6" t="s">
        <v>63</v>
      </c>
      <c r="B64" s="13">
        <v>45147</v>
      </c>
      <c r="C64" s="14">
        <v>5130</v>
      </c>
      <c r="D64" s="15">
        <f t="shared" si="0"/>
        <v>0.67805167038523895</v>
      </c>
      <c r="E64" s="15" t="str">
        <f t="shared" si="1"/>
        <v>No</v>
      </c>
    </row>
    <row r="65" spans="1:5" x14ac:dyDescent="0.3">
      <c r="A65" s="6" t="s">
        <v>55</v>
      </c>
      <c r="B65" s="13">
        <v>45147</v>
      </c>
      <c r="C65" s="14">
        <v>3630</v>
      </c>
      <c r="D65" s="15">
        <f t="shared" si="0"/>
        <v>0.15633068949392351</v>
      </c>
      <c r="E65" s="15" t="str">
        <f t="shared" si="1"/>
        <v>No</v>
      </c>
    </row>
    <row r="66" spans="1:5" x14ac:dyDescent="0.3">
      <c r="A66" s="6" t="s">
        <v>70</v>
      </c>
      <c r="B66" s="13">
        <v>45147</v>
      </c>
      <c r="C66" s="14">
        <v>21467</v>
      </c>
      <c r="D66" s="15">
        <f t="shared" si="0"/>
        <v>6.3602887802661856</v>
      </c>
      <c r="E66" s="15" t="str">
        <f t="shared" si="1"/>
        <v>Yes</v>
      </c>
    </row>
    <row r="67" spans="1:5" x14ac:dyDescent="0.3">
      <c r="A67" s="6" t="s">
        <v>54</v>
      </c>
      <c r="B67" s="13">
        <v>45147</v>
      </c>
      <c r="C67" s="14">
        <v>1274</v>
      </c>
      <c r="D67" s="15">
        <f t="shared" si="0"/>
        <v>-0.66311906449270253</v>
      </c>
      <c r="E67" s="15" t="str">
        <f t="shared" si="1"/>
        <v>No</v>
      </c>
    </row>
    <row r="68" spans="1:5" x14ac:dyDescent="0.3">
      <c r="A68" s="6" t="s">
        <v>63</v>
      </c>
      <c r="B68" s="13">
        <v>45147</v>
      </c>
      <c r="C68" s="14">
        <v>4582</v>
      </c>
      <c r="D68" s="15">
        <f t="shared" si="0"/>
        <v>0.48744960536627835</v>
      </c>
      <c r="E68" s="15" t="str">
        <f t="shared" si="1"/>
        <v>No</v>
      </c>
    </row>
    <row r="69" spans="1:5" x14ac:dyDescent="0.3">
      <c r="A69" s="6" t="s">
        <v>71</v>
      </c>
      <c r="B69" s="13">
        <v>45148</v>
      </c>
      <c r="C69" s="14">
        <v>6374</v>
      </c>
      <c r="D69" s="15">
        <f t="shared" ref="D69:D132" si="2">(C69-$J$1)/$J$2</f>
        <v>1.1107322705377698</v>
      </c>
      <c r="E69" s="15" t="str">
        <f t="shared" ref="E69:E132" si="3">IF(ABS(D69)&gt;3,"Yes","No")</f>
        <v>No</v>
      </c>
    </row>
    <row r="70" spans="1:5" x14ac:dyDescent="0.3">
      <c r="A70" s="6" t="s">
        <v>67</v>
      </c>
      <c r="B70" s="13">
        <v>45148</v>
      </c>
      <c r="C70" s="14">
        <v>2251</v>
      </c>
      <c r="D70" s="15">
        <f t="shared" si="2"/>
        <v>-0.3233047989388258</v>
      </c>
      <c r="E70" s="15" t="str">
        <f t="shared" si="3"/>
        <v>No</v>
      </c>
    </row>
    <row r="71" spans="1:5" x14ac:dyDescent="0.3">
      <c r="A71" s="6" t="s">
        <v>57</v>
      </c>
      <c r="B71" s="13">
        <v>45148</v>
      </c>
      <c r="C71" s="14">
        <v>2623</v>
      </c>
      <c r="D71" s="15">
        <f t="shared" si="2"/>
        <v>-0.19391799567777959</v>
      </c>
      <c r="E71" s="15" t="str">
        <f t="shared" si="3"/>
        <v>No</v>
      </c>
    </row>
    <row r="72" spans="1:5" x14ac:dyDescent="0.3">
      <c r="A72" s="6" t="s">
        <v>54</v>
      </c>
      <c r="B72" s="13">
        <v>45148</v>
      </c>
      <c r="C72" s="14">
        <v>236</v>
      </c>
      <c r="D72" s="15">
        <f t="shared" si="2"/>
        <v>-1.0241499832694929</v>
      </c>
      <c r="E72" s="15" t="str">
        <f t="shared" si="3"/>
        <v>No</v>
      </c>
    </row>
    <row r="73" spans="1:5" x14ac:dyDescent="0.3">
      <c r="A73" s="6" t="s">
        <v>54</v>
      </c>
      <c r="B73" s="13">
        <v>45148</v>
      </c>
      <c r="C73" s="14">
        <v>2431</v>
      </c>
      <c r="D73" s="15">
        <f t="shared" si="2"/>
        <v>-0.26069828123186795</v>
      </c>
      <c r="E73" s="15" t="str">
        <f t="shared" si="3"/>
        <v>No</v>
      </c>
    </row>
    <row r="74" spans="1:5" x14ac:dyDescent="0.3">
      <c r="A74" s="6" t="s">
        <v>70</v>
      </c>
      <c r="B74" s="13">
        <v>45148</v>
      </c>
      <c r="C74" s="14">
        <v>4390</v>
      </c>
      <c r="D74" s="15">
        <f t="shared" si="2"/>
        <v>0.42066931981218997</v>
      </c>
      <c r="E74" s="15" t="str">
        <f t="shared" si="3"/>
        <v>No</v>
      </c>
    </row>
    <row r="75" spans="1:5" x14ac:dyDescent="0.3">
      <c r="A75" s="6" t="s">
        <v>65</v>
      </c>
      <c r="B75" s="13">
        <v>45148</v>
      </c>
      <c r="C75" s="14">
        <v>2006</v>
      </c>
      <c r="D75" s="15">
        <f t="shared" si="2"/>
        <v>-0.40851922581774064</v>
      </c>
      <c r="E75" s="15" t="str">
        <f t="shared" si="3"/>
        <v>No</v>
      </c>
    </row>
    <row r="76" spans="1:5" x14ac:dyDescent="0.3">
      <c r="A76" s="6" t="s">
        <v>52</v>
      </c>
      <c r="B76" s="13">
        <v>45148</v>
      </c>
      <c r="C76" s="14">
        <v>604</v>
      </c>
      <c r="D76" s="15">
        <f t="shared" si="2"/>
        <v>-0.89615443595749011</v>
      </c>
      <c r="E76" s="15" t="str">
        <f t="shared" si="3"/>
        <v>No</v>
      </c>
    </row>
    <row r="77" spans="1:5" x14ac:dyDescent="0.3">
      <c r="A77" s="6" t="s">
        <v>59</v>
      </c>
      <c r="B77" s="13">
        <v>45148</v>
      </c>
      <c r="C77" s="14">
        <v>2406</v>
      </c>
      <c r="D77" s="15">
        <f t="shared" si="2"/>
        <v>-0.26939363091338986</v>
      </c>
      <c r="E77" s="15" t="str">
        <f t="shared" si="3"/>
        <v>No</v>
      </c>
    </row>
    <row r="78" spans="1:5" x14ac:dyDescent="0.3">
      <c r="A78" s="6" t="s">
        <v>55</v>
      </c>
      <c r="B78" s="13">
        <v>45148</v>
      </c>
      <c r="C78" s="14">
        <v>2924</v>
      </c>
      <c r="D78" s="15">
        <f t="shared" si="2"/>
        <v>-8.9225985512255621E-2</v>
      </c>
      <c r="E78" s="15" t="str">
        <f t="shared" si="3"/>
        <v>No</v>
      </c>
    </row>
    <row r="79" spans="1:5" x14ac:dyDescent="0.3">
      <c r="A79" s="6" t="s">
        <v>65</v>
      </c>
      <c r="B79" s="13">
        <v>45148</v>
      </c>
      <c r="C79" s="14">
        <v>1406</v>
      </c>
      <c r="D79" s="15">
        <f t="shared" si="2"/>
        <v>-0.61720761817426684</v>
      </c>
      <c r="E79" s="15" t="str">
        <f t="shared" si="3"/>
        <v>No</v>
      </c>
    </row>
    <row r="80" spans="1:5" x14ac:dyDescent="0.3">
      <c r="A80" s="6" t="s">
        <v>72</v>
      </c>
      <c r="B80" s="13">
        <v>45148</v>
      </c>
      <c r="C80" s="14">
        <v>3441</v>
      </c>
      <c r="D80" s="15">
        <f t="shared" si="2"/>
        <v>9.0593845901617759E-2</v>
      </c>
      <c r="E80" s="15" t="str">
        <f t="shared" si="3"/>
        <v>No</v>
      </c>
    </row>
    <row r="81" spans="1:5" x14ac:dyDescent="0.3">
      <c r="A81" s="6" t="s">
        <v>60</v>
      </c>
      <c r="B81" s="13">
        <v>45149</v>
      </c>
      <c r="C81" s="14">
        <v>3525</v>
      </c>
      <c r="D81" s="15">
        <f t="shared" si="2"/>
        <v>0.11981022083153142</v>
      </c>
      <c r="E81" s="15" t="str">
        <f t="shared" si="3"/>
        <v>No</v>
      </c>
    </row>
    <row r="82" spans="1:5" x14ac:dyDescent="0.3">
      <c r="A82" s="6" t="s">
        <v>57</v>
      </c>
      <c r="B82" s="13">
        <v>45149</v>
      </c>
      <c r="C82" s="14">
        <v>700</v>
      </c>
      <c r="D82" s="15">
        <f t="shared" si="2"/>
        <v>-0.8627642931804459</v>
      </c>
      <c r="E82" s="15" t="str">
        <f t="shared" si="3"/>
        <v>No</v>
      </c>
    </row>
    <row r="83" spans="1:5" x14ac:dyDescent="0.3">
      <c r="A83" s="6" t="s">
        <v>67</v>
      </c>
      <c r="B83" s="13">
        <v>45149</v>
      </c>
      <c r="C83" s="14">
        <v>12932</v>
      </c>
      <c r="D83" s="15">
        <f t="shared" si="2"/>
        <v>3.391696398994601</v>
      </c>
      <c r="E83" s="15" t="str">
        <f t="shared" si="3"/>
        <v>Yes</v>
      </c>
    </row>
    <row r="84" spans="1:5" x14ac:dyDescent="0.3">
      <c r="A84" s="6" t="s">
        <v>60</v>
      </c>
      <c r="B84" s="13">
        <v>45149</v>
      </c>
      <c r="C84" s="14">
        <v>2862</v>
      </c>
      <c r="D84" s="15">
        <f t="shared" si="2"/>
        <v>-0.11079045272242999</v>
      </c>
      <c r="E84" s="15" t="str">
        <f t="shared" si="3"/>
        <v>No</v>
      </c>
    </row>
    <row r="85" spans="1:5" x14ac:dyDescent="0.3">
      <c r="A85" s="6" t="s">
        <v>53</v>
      </c>
      <c r="B85" s="13">
        <v>45149</v>
      </c>
      <c r="C85" s="14">
        <v>3484</v>
      </c>
      <c r="D85" s="15">
        <f t="shared" si="2"/>
        <v>0.10554984735383546</v>
      </c>
      <c r="E85" s="15" t="str">
        <f t="shared" si="3"/>
        <v>No</v>
      </c>
    </row>
    <row r="86" spans="1:5" x14ac:dyDescent="0.3">
      <c r="A86" s="6" t="s">
        <v>59</v>
      </c>
      <c r="B86" s="13">
        <v>45149</v>
      </c>
      <c r="C86" s="14">
        <v>1612</v>
      </c>
      <c r="D86" s="15">
        <f t="shared" si="2"/>
        <v>-0.54555793679852616</v>
      </c>
      <c r="E86" s="15" t="str">
        <f t="shared" si="3"/>
        <v>No</v>
      </c>
    </row>
    <row r="87" spans="1:5" x14ac:dyDescent="0.3">
      <c r="A87" s="6" t="s">
        <v>60</v>
      </c>
      <c r="B87" s="13">
        <v>45149</v>
      </c>
      <c r="C87" s="14">
        <v>3087</v>
      </c>
      <c r="D87" s="15">
        <f t="shared" si="2"/>
        <v>-3.2532305588732678E-2</v>
      </c>
      <c r="E87" s="15" t="str">
        <f t="shared" si="3"/>
        <v>No</v>
      </c>
    </row>
    <row r="88" spans="1:5" x14ac:dyDescent="0.3">
      <c r="A88" s="6" t="s">
        <v>58</v>
      </c>
      <c r="B88" s="13">
        <v>45149</v>
      </c>
      <c r="C88" s="14">
        <v>4507</v>
      </c>
      <c r="D88" s="15">
        <f t="shared" si="2"/>
        <v>0.46136355632171255</v>
      </c>
      <c r="E88" s="15" t="str">
        <f t="shared" si="3"/>
        <v>No</v>
      </c>
    </row>
    <row r="89" spans="1:5" x14ac:dyDescent="0.3">
      <c r="A89" s="6" t="s">
        <v>53</v>
      </c>
      <c r="B89" s="13">
        <v>45149</v>
      </c>
      <c r="C89" s="14">
        <v>491</v>
      </c>
      <c r="D89" s="15">
        <f t="shared" si="2"/>
        <v>-0.93545741651796921</v>
      </c>
      <c r="E89" s="15" t="str">
        <f t="shared" si="3"/>
        <v>No</v>
      </c>
    </row>
    <row r="90" spans="1:5" x14ac:dyDescent="0.3">
      <c r="A90" s="6" t="s">
        <v>58</v>
      </c>
      <c r="B90" s="13">
        <v>45149</v>
      </c>
      <c r="C90" s="14">
        <v>4924</v>
      </c>
      <c r="D90" s="15">
        <f t="shared" si="2"/>
        <v>0.60640198900949827</v>
      </c>
      <c r="E90" s="15" t="str">
        <f t="shared" si="3"/>
        <v>No</v>
      </c>
    </row>
    <row r="91" spans="1:5" x14ac:dyDescent="0.3">
      <c r="A91" s="6" t="s">
        <v>59</v>
      </c>
      <c r="B91" s="13">
        <v>45149</v>
      </c>
      <c r="C91" s="14">
        <v>2693</v>
      </c>
      <c r="D91" s="15">
        <f t="shared" si="2"/>
        <v>-0.1695710165695182</v>
      </c>
      <c r="E91" s="15" t="str">
        <f t="shared" si="3"/>
        <v>No</v>
      </c>
    </row>
    <row r="92" spans="1:5" x14ac:dyDescent="0.3">
      <c r="A92" s="6" t="s">
        <v>55</v>
      </c>
      <c r="B92" s="13">
        <v>45149</v>
      </c>
      <c r="C92" s="14">
        <v>1119</v>
      </c>
      <c r="D92" s="15">
        <f t="shared" si="2"/>
        <v>-0.71703023251813847</v>
      </c>
      <c r="E92" s="15" t="str">
        <f t="shared" si="3"/>
        <v>No</v>
      </c>
    </row>
    <row r="93" spans="1:5" x14ac:dyDescent="0.3">
      <c r="A93" s="6" t="s">
        <v>64</v>
      </c>
      <c r="B93" s="13">
        <v>45149</v>
      </c>
      <c r="C93" s="14">
        <v>1634</v>
      </c>
      <c r="D93" s="15">
        <f t="shared" si="2"/>
        <v>-0.53790602907878682</v>
      </c>
      <c r="E93" s="15" t="str">
        <f t="shared" si="3"/>
        <v>No</v>
      </c>
    </row>
    <row r="94" spans="1:5" x14ac:dyDescent="0.3">
      <c r="A94" s="6" t="s">
        <v>59</v>
      </c>
      <c r="B94" s="13">
        <v>45149</v>
      </c>
      <c r="C94" s="14">
        <v>55</v>
      </c>
      <c r="D94" s="15">
        <f t="shared" si="2"/>
        <v>-1.0871043149637116</v>
      </c>
      <c r="E94" s="15" t="str">
        <f t="shared" si="3"/>
        <v>No</v>
      </c>
    </row>
    <row r="95" spans="1:5" x14ac:dyDescent="0.3">
      <c r="A95" s="6" t="s">
        <v>52</v>
      </c>
      <c r="B95" s="13">
        <v>45152</v>
      </c>
      <c r="C95" s="14">
        <v>3797</v>
      </c>
      <c r="D95" s="15">
        <f t="shared" si="2"/>
        <v>0.21441562536648995</v>
      </c>
      <c r="E95" s="15" t="str">
        <f t="shared" si="3"/>
        <v>No</v>
      </c>
    </row>
    <row r="96" spans="1:5" x14ac:dyDescent="0.3">
      <c r="A96" s="6" t="s">
        <v>60</v>
      </c>
      <c r="B96" s="13">
        <v>45152</v>
      </c>
      <c r="C96" s="14">
        <v>3816</v>
      </c>
      <c r="D96" s="15">
        <f t="shared" si="2"/>
        <v>0.2210240911244466</v>
      </c>
      <c r="E96" s="15" t="str">
        <f t="shared" si="3"/>
        <v>No</v>
      </c>
    </row>
    <row r="97" spans="1:5" x14ac:dyDescent="0.3">
      <c r="A97" s="6" t="s">
        <v>54</v>
      </c>
      <c r="B97" s="13">
        <v>45152</v>
      </c>
      <c r="C97" s="14">
        <v>3211</v>
      </c>
      <c r="D97" s="15">
        <f t="shared" si="2"/>
        <v>1.0596628831616061E-2</v>
      </c>
      <c r="E97" s="15" t="str">
        <f t="shared" si="3"/>
        <v>No</v>
      </c>
    </row>
    <row r="98" spans="1:5" x14ac:dyDescent="0.3">
      <c r="A98" s="6" t="s">
        <v>66</v>
      </c>
      <c r="B98" s="13">
        <v>45153</v>
      </c>
      <c r="C98" s="14">
        <v>8511</v>
      </c>
      <c r="D98" s="15">
        <f t="shared" si="2"/>
        <v>1.854010761314264</v>
      </c>
      <c r="E98" s="15" t="str">
        <f t="shared" si="3"/>
        <v>No</v>
      </c>
    </row>
    <row r="99" spans="1:5" x14ac:dyDescent="0.3">
      <c r="A99" s="6" t="s">
        <v>71</v>
      </c>
      <c r="B99" s="13">
        <v>45153</v>
      </c>
      <c r="C99" s="14">
        <v>5196</v>
      </c>
      <c r="D99" s="15">
        <f t="shared" si="2"/>
        <v>0.70100739354445674</v>
      </c>
      <c r="E99" s="15" t="str">
        <f t="shared" si="3"/>
        <v>No</v>
      </c>
    </row>
    <row r="100" spans="1:5" x14ac:dyDescent="0.3">
      <c r="A100" s="6" t="s">
        <v>55</v>
      </c>
      <c r="B100" s="13">
        <v>45153</v>
      </c>
      <c r="C100" s="14">
        <v>3230</v>
      </c>
      <c r="D100" s="15">
        <f t="shared" si="2"/>
        <v>1.7205094589572725E-2</v>
      </c>
      <c r="E100" s="15" t="str">
        <f t="shared" si="3"/>
        <v>No</v>
      </c>
    </row>
    <row r="101" spans="1:5" x14ac:dyDescent="0.3">
      <c r="A101" s="6" t="s">
        <v>53</v>
      </c>
      <c r="B101" s="13">
        <v>45153</v>
      </c>
      <c r="C101" s="14">
        <v>4507</v>
      </c>
      <c r="D101" s="15">
        <f t="shared" si="2"/>
        <v>0.46136355632171255</v>
      </c>
      <c r="E101" s="15" t="str">
        <f t="shared" si="3"/>
        <v>No</v>
      </c>
    </row>
    <row r="102" spans="1:5" x14ac:dyDescent="0.3">
      <c r="A102" s="6" t="s">
        <v>52</v>
      </c>
      <c r="B102" s="13">
        <v>45153</v>
      </c>
      <c r="C102" s="14">
        <v>861</v>
      </c>
      <c r="D102" s="15">
        <f t="shared" si="2"/>
        <v>-0.80676624123144469</v>
      </c>
      <c r="E102" s="15" t="str">
        <f t="shared" si="3"/>
        <v>No</v>
      </c>
    </row>
    <row r="103" spans="1:5" x14ac:dyDescent="0.3">
      <c r="A103" s="6" t="s">
        <v>67</v>
      </c>
      <c r="B103" s="13">
        <v>45153</v>
      </c>
      <c r="C103" s="14">
        <v>4555</v>
      </c>
      <c r="D103" s="15">
        <f t="shared" si="2"/>
        <v>0.47805862771023466</v>
      </c>
      <c r="E103" s="15" t="str">
        <f t="shared" si="3"/>
        <v>No</v>
      </c>
    </row>
    <row r="104" spans="1:5" x14ac:dyDescent="0.3">
      <c r="A104" s="6" t="s">
        <v>59</v>
      </c>
      <c r="B104" s="13">
        <v>45153</v>
      </c>
      <c r="C104" s="14">
        <v>4967</v>
      </c>
      <c r="D104" s="15">
        <f t="shared" si="2"/>
        <v>0.62135799046171591</v>
      </c>
      <c r="E104" s="15" t="str">
        <f t="shared" si="3"/>
        <v>No</v>
      </c>
    </row>
    <row r="105" spans="1:5" x14ac:dyDescent="0.3">
      <c r="A105" s="6" t="s">
        <v>53</v>
      </c>
      <c r="B105" s="13">
        <v>45154</v>
      </c>
      <c r="C105" s="14">
        <v>2533</v>
      </c>
      <c r="D105" s="15">
        <f t="shared" si="2"/>
        <v>-0.22522125453125849</v>
      </c>
      <c r="E105" s="15" t="str">
        <f t="shared" si="3"/>
        <v>No</v>
      </c>
    </row>
    <row r="106" spans="1:5" x14ac:dyDescent="0.3">
      <c r="A106" s="6" t="s">
        <v>57</v>
      </c>
      <c r="B106" s="13">
        <v>45154</v>
      </c>
      <c r="C106" s="14">
        <v>900</v>
      </c>
      <c r="D106" s="15">
        <f t="shared" si="2"/>
        <v>-0.79320149572827059</v>
      </c>
      <c r="E106" s="15" t="str">
        <f t="shared" si="3"/>
        <v>No</v>
      </c>
    </row>
    <row r="107" spans="1:5" x14ac:dyDescent="0.3">
      <c r="A107" s="6" t="s">
        <v>59</v>
      </c>
      <c r="B107" s="13">
        <v>45154</v>
      </c>
      <c r="C107" s="14">
        <v>9438</v>
      </c>
      <c r="D107" s="15">
        <f t="shared" si="2"/>
        <v>2.1764343275050968</v>
      </c>
      <c r="E107" s="15" t="str">
        <f t="shared" si="3"/>
        <v>No</v>
      </c>
    </row>
    <row r="108" spans="1:5" x14ac:dyDescent="0.3">
      <c r="A108" s="6" t="s">
        <v>58</v>
      </c>
      <c r="B108" s="13">
        <v>45154</v>
      </c>
      <c r="C108" s="14">
        <v>19321</v>
      </c>
      <c r="D108" s="15">
        <f t="shared" si="2"/>
        <v>5.6138799636043437</v>
      </c>
      <c r="E108" s="15" t="str">
        <f t="shared" si="3"/>
        <v>Yes</v>
      </c>
    </row>
    <row r="109" spans="1:5" x14ac:dyDescent="0.3">
      <c r="A109" s="6" t="s">
        <v>64</v>
      </c>
      <c r="B109" s="13">
        <v>45154</v>
      </c>
      <c r="C109" s="14">
        <v>1584</v>
      </c>
      <c r="D109" s="15">
        <f t="shared" si="2"/>
        <v>-0.55529672844183076</v>
      </c>
      <c r="E109" s="15" t="str">
        <f t="shared" si="3"/>
        <v>No</v>
      </c>
    </row>
    <row r="110" spans="1:5" x14ac:dyDescent="0.3">
      <c r="A110" s="6" t="s">
        <v>68</v>
      </c>
      <c r="B110" s="13">
        <v>45154</v>
      </c>
      <c r="C110" s="14">
        <v>579</v>
      </c>
      <c r="D110" s="15">
        <f t="shared" si="2"/>
        <v>-0.90484978563901208</v>
      </c>
      <c r="E110" s="15" t="str">
        <f t="shared" si="3"/>
        <v>No</v>
      </c>
    </row>
    <row r="111" spans="1:5" x14ac:dyDescent="0.3">
      <c r="A111" s="6" t="s">
        <v>72</v>
      </c>
      <c r="B111" s="13">
        <v>45154</v>
      </c>
      <c r="C111" s="14">
        <v>475</v>
      </c>
      <c r="D111" s="15">
        <f t="shared" si="2"/>
        <v>-0.94102244031414328</v>
      </c>
      <c r="E111" s="15" t="str">
        <f t="shared" si="3"/>
        <v>No</v>
      </c>
    </row>
    <row r="112" spans="1:5" x14ac:dyDescent="0.3">
      <c r="A112" s="6" t="s">
        <v>64</v>
      </c>
      <c r="B112" s="13">
        <v>45154</v>
      </c>
      <c r="C112" s="14">
        <v>2650</v>
      </c>
      <c r="D112" s="15">
        <f t="shared" si="2"/>
        <v>-0.18452701802173591</v>
      </c>
      <c r="E112" s="15" t="str">
        <f t="shared" si="3"/>
        <v>No</v>
      </c>
    </row>
    <row r="113" spans="1:5" x14ac:dyDescent="0.3">
      <c r="A113" s="6" t="s">
        <v>52</v>
      </c>
      <c r="B113" s="13">
        <v>45154</v>
      </c>
      <c r="C113" s="14">
        <v>388</v>
      </c>
      <c r="D113" s="15">
        <f t="shared" si="2"/>
        <v>-0.97128225720583949</v>
      </c>
      <c r="E113" s="15" t="str">
        <f t="shared" si="3"/>
        <v>No</v>
      </c>
    </row>
    <row r="114" spans="1:5" x14ac:dyDescent="0.3">
      <c r="A114" s="6" t="s">
        <v>64</v>
      </c>
      <c r="B114" s="13">
        <v>45154</v>
      </c>
      <c r="C114" s="14">
        <v>211</v>
      </c>
      <c r="D114" s="15">
        <f t="shared" si="2"/>
        <v>-1.0328453329510148</v>
      </c>
      <c r="E114" s="15" t="str">
        <f t="shared" si="3"/>
        <v>No</v>
      </c>
    </row>
    <row r="115" spans="1:5" x14ac:dyDescent="0.3">
      <c r="A115" s="6" t="s">
        <v>56</v>
      </c>
      <c r="B115" s="13">
        <v>45155</v>
      </c>
      <c r="C115" s="14">
        <v>3180</v>
      </c>
      <c r="D115" s="15">
        <f t="shared" si="2"/>
        <v>-1.8560477347112398E-4</v>
      </c>
      <c r="E115" s="15" t="str">
        <f t="shared" si="3"/>
        <v>No</v>
      </c>
    </row>
    <row r="116" spans="1:5" x14ac:dyDescent="0.3">
      <c r="A116" s="6" t="s">
        <v>55</v>
      </c>
      <c r="B116" s="13">
        <v>45155</v>
      </c>
      <c r="C116" s="14">
        <v>2018</v>
      </c>
      <c r="D116" s="15">
        <f t="shared" si="2"/>
        <v>-0.40434545797061011</v>
      </c>
      <c r="E116" s="15" t="str">
        <f t="shared" si="3"/>
        <v>No</v>
      </c>
    </row>
    <row r="117" spans="1:5" x14ac:dyDescent="0.3">
      <c r="A117" s="6" t="s">
        <v>62</v>
      </c>
      <c r="B117" s="13">
        <v>45155</v>
      </c>
      <c r="C117" s="14">
        <v>2470</v>
      </c>
      <c r="D117" s="15">
        <f t="shared" si="2"/>
        <v>-0.24713353572869376</v>
      </c>
      <c r="E117" s="15" t="str">
        <f t="shared" si="3"/>
        <v>No</v>
      </c>
    </row>
    <row r="118" spans="1:5" x14ac:dyDescent="0.3">
      <c r="A118" s="6" t="s">
        <v>54</v>
      </c>
      <c r="B118" s="13">
        <v>45155</v>
      </c>
      <c r="C118" s="14">
        <v>1360</v>
      </c>
      <c r="D118" s="15">
        <f t="shared" si="2"/>
        <v>-0.63320706158826712</v>
      </c>
      <c r="E118" s="15" t="str">
        <f t="shared" si="3"/>
        <v>No</v>
      </c>
    </row>
    <row r="119" spans="1:5" x14ac:dyDescent="0.3">
      <c r="A119" s="6" t="s">
        <v>62</v>
      </c>
      <c r="B119" s="13">
        <v>45155</v>
      </c>
      <c r="C119" s="14">
        <v>3788</v>
      </c>
      <c r="D119" s="15">
        <f t="shared" si="2"/>
        <v>0.21128529948114205</v>
      </c>
      <c r="E119" s="15" t="str">
        <f t="shared" si="3"/>
        <v>No</v>
      </c>
    </row>
    <row r="120" spans="1:5" x14ac:dyDescent="0.3">
      <c r="A120" s="6" t="s">
        <v>56</v>
      </c>
      <c r="B120" s="13">
        <v>45155</v>
      </c>
      <c r="C120" s="14">
        <v>102</v>
      </c>
      <c r="D120" s="15">
        <f t="shared" si="2"/>
        <v>-1.0707570575624503</v>
      </c>
      <c r="E120" s="15" t="str">
        <f t="shared" si="3"/>
        <v>No</v>
      </c>
    </row>
    <row r="121" spans="1:5" x14ac:dyDescent="0.3">
      <c r="A121" s="6" t="s">
        <v>69</v>
      </c>
      <c r="B121" s="13">
        <v>45155</v>
      </c>
      <c r="C121" s="14">
        <v>7285</v>
      </c>
      <c r="D121" s="15">
        <f t="shared" si="2"/>
        <v>1.4275908129324288</v>
      </c>
      <c r="E121" s="15" t="str">
        <f t="shared" si="3"/>
        <v>No</v>
      </c>
    </row>
    <row r="122" spans="1:5" x14ac:dyDescent="0.3">
      <c r="A122" s="6" t="s">
        <v>53</v>
      </c>
      <c r="B122" s="13">
        <v>45155</v>
      </c>
      <c r="C122" s="14">
        <v>5206</v>
      </c>
      <c r="D122" s="15">
        <f t="shared" si="2"/>
        <v>0.70448553341706555</v>
      </c>
      <c r="E122" s="15" t="str">
        <f t="shared" si="3"/>
        <v>No</v>
      </c>
    </row>
    <row r="123" spans="1:5" x14ac:dyDescent="0.3">
      <c r="A123" s="6" t="s">
        <v>59</v>
      </c>
      <c r="B123" s="13">
        <v>45155</v>
      </c>
      <c r="C123" s="14">
        <v>660</v>
      </c>
      <c r="D123" s="15">
        <f t="shared" si="2"/>
        <v>-0.87667685267088102</v>
      </c>
      <c r="E123" s="15" t="str">
        <f t="shared" si="3"/>
        <v>No</v>
      </c>
    </row>
    <row r="124" spans="1:5" x14ac:dyDescent="0.3">
      <c r="A124" s="6" t="s">
        <v>68</v>
      </c>
      <c r="B124" s="13">
        <v>45155</v>
      </c>
      <c r="C124" s="14">
        <v>6295</v>
      </c>
      <c r="D124" s="15">
        <f t="shared" si="2"/>
        <v>1.0832549655441606</v>
      </c>
      <c r="E124" s="15" t="str">
        <f t="shared" si="3"/>
        <v>No</v>
      </c>
    </row>
    <row r="125" spans="1:5" x14ac:dyDescent="0.3">
      <c r="A125" s="6" t="s">
        <v>55</v>
      </c>
      <c r="B125" s="13">
        <v>45155</v>
      </c>
      <c r="C125" s="14">
        <v>7008</v>
      </c>
      <c r="D125" s="15">
        <f t="shared" si="2"/>
        <v>1.3312463384611657</v>
      </c>
      <c r="E125" s="15" t="str">
        <f t="shared" si="3"/>
        <v>No</v>
      </c>
    </row>
    <row r="126" spans="1:5" x14ac:dyDescent="0.3">
      <c r="A126" s="6" t="s">
        <v>54</v>
      </c>
      <c r="B126" s="13">
        <v>45155</v>
      </c>
      <c r="C126" s="14">
        <v>1587</v>
      </c>
      <c r="D126" s="15">
        <f t="shared" si="2"/>
        <v>-0.55425328648004812</v>
      </c>
      <c r="E126" s="15" t="str">
        <f t="shared" si="3"/>
        <v>No</v>
      </c>
    </row>
    <row r="127" spans="1:5" x14ac:dyDescent="0.3">
      <c r="A127" s="6" t="s">
        <v>68</v>
      </c>
      <c r="B127" s="13">
        <v>45155</v>
      </c>
      <c r="C127" s="14">
        <v>3316</v>
      </c>
      <c r="D127" s="15">
        <f t="shared" si="2"/>
        <v>4.7117097494008137E-2</v>
      </c>
      <c r="E127" s="15" t="str">
        <f t="shared" si="3"/>
        <v>No</v>
      </c>
    </row>
    <row r="128" spans="1:5" x14ac:dyDescent="0.3">
      <c r="A128" s="6" t="s">
        <v>66</v>
      </c>
      <c r="B128" s="13">
        <v>45155</v>
      </c>
      <c r="C128" s="14">
        <v>1530</v>
      </c>
      <c r="D128" s="15">
        <f t="shared" si="2"/>
        <v>-0.57407868375391802</v>
      </c>
      <c r="E128" s="15" t="str">
        <f t="shared" si="3"/>
        <v>No</v>
      </c>
    </row>
    <row r="129" spans="1:5" x14ac:dyDescent="0.3">
      <c r="A129" s="6" t="s">
        <v>58</v>
      </c>
      <c r="B129" s="13">
        <v>45155</v>
      </c>
      <c r="C129" s="14">
        <v>5885</v>
      </c>
      <c r="D129" s="15">
        <f t="shared" si="2"/>
        <v>0.94065123076720103</v>
      </c>
      <c r="E129" s="15" t="str">
        <f t="shared" si="3"/>
        <v>No</v>
      </c>
    </row>
    <row r="130" spans="1:5" x14ac:dyDescent="0.3">
      <c r="A130" s="6" t="s">
        <v>60</v>
      </c>
      <c r="B130" s="13">
        <v>45156</v>
      </c>
      <c r="C130" s="14">
        <v>2143</v>
      </c>
      <c r="D130" s="15">
        <f t="shared" si="2"/>
        <v>-0.36086870956300049</v>
      </c>
      <c r="E130" s="15" t="str">
        <f t="shared" si="3"/>
        <v>No</v>
      </c>
    </row>
    <row r="131" spans="1:5" x14ac:dyDescent="0.3">
      <c r="A131" s="6" t="s">
        <v>66</v>
      </c>
      <c r="B131" s="13">
        <v>45156</v>
      </c>
      <c r="C131" s="14">
        <v>4289</v>
      </c>
      <c r="D131" s="15">
        <f t="shared" si="2"/>
        <v>0.3855401070988414</v>
      </c>
      <c r="E131" s="15" t="str">
        <f t="shared" si="3"/>
        <v>No</v>
      </c>
    </row>
    <row r="132" spans="1:5" x14ac:dyDescent="0.3">
      <c r="A132" s="6" t="s">
        <v>60</v>
      </c>
      <c r="B132" s="13">
        <v>45156</v>
      </c>
      <c r="C132" s="14">
        <v>3681</v>
      </c>
      <c r="D132" s="15">
        <f t="shared" si="2"/>
        <v>0.17406920284422822</v>
      </c>
      <c r="E132" s="15" t="str">
        <f t="shared" si="3"/>
        <v>No</v>
      </c>
    </row>
    <row r="133" spans="1:5" x14ac:dyDescent="0.3">
      <c r="A133" s="6" t="s">
        <v>59</v>
      </c>
      <c r="B133" s="13">
        <v>45156</v>
      </c>
      <c r="C133" s="14">
        <v>3387</v>
      </c>
      <c r="D133" s="15">
        <f t="shared" ref="D133:D196" si="4">(C133-$J$1)/$J$2</f>
        <v>7.18118905895304E-2</v>
      </c>
      <c r="E133" s="15" t="str">
        <f t="shared" ref="E133:E196" si="5">IF(ABS(D133)&gt;3,"Yes","No")</f>
        <v>No</v>
      </c>
    </row>
    <row r="134" spans="1:5" x14ac:dyDescent="0.3">
      <c r="A134" s="6" t="s">
        <v>64</v>
      </c>
      <c r="B134" s="13">
        <v>45156</v>
      </c>
      <c r="C134" s="14">
        <v>2771</v>
      </c>
      <c r="D134" s="15">
        <f t="shared" si="4"/>
        <v>-0.1424415255631698</v>
      </c>
      <c r="E134" s="15" t="str">
        <f t="shared" si="5"/>
        <v>No</v>
      </c>
    </row>
    <row r="135" spans="1:5" x14ac:dyDescent="0.3">
      <c r="A135" s="6" t="s">
        <v>62</v>
      </c>
      <c r="B135" s="13">
        <v>45156</v>
      </c>
      <c r="C135" s="14">
        <v>3770</v>
      </c>
      <c r="D135" s="15">
        <f t="shared" si="4"/>
        <v>0.20502464771044626</v>
      </c>
      <c r="E135" s="15" t="str">
        <f t="shared" si="5"/>
        <v>No</v>
      </c>
    </row>
    <row r="136" spans="1:5" x14ac:dyDescent="0.3">
      <c r="A136" s="6" t="s">
        <v>56</v>
      </c>
      <c r="B136" s="13">
        <v>45156</v>
      </c>
      <c r="C136" s="14">
        <v>6509</v>
      </c>
      <c r="D136" s="15">
        <f t="shared" si="4"/>
        <v>1.1576871588179882</v>
      </c>
      <c r="E136" s="15" t="str">
        <f t="shared" si="5"/>
        <v>No</v>
      </c>
    </row>
    <row r="137" spans="1:5" x14ac:dyDescent="0.3">
      <c r="A137" s="6" t="s">
        <v>61</v>
      </c>
      <c r="B137" s="13">
        <v>45156</v>
      </c>
      <c r="C137" s="14">
        <v>346</v>
      </c>
      <c r="D137" s="15">
        <f t="shared" si="4"/>
        <v>-0.98589044467079634</v>
      </c>
      <c r="E137" s="15" t="str">
        <f t="shared" si="5"/>
        <v>No</v>
      </c>
    </row>
    <row r="138" spans="1:5" x14ac:dyDescent="0.3">
      <c r="A138" s="6" t="s">
        <v>62</v>
      </c>
      <c r="B138" s="13">
        <v>45156</v>
      </c>
      <c r="C138" s="14">
        <v>3960</v>
      </c>
      <c r="D138" s="15">
        <f t="shared" si="4"/>
        <v>0.27110930529001287</v>
      </c>
      <c r="E138" s="15" t="str">
        <f t="shared" si="5"/>
        <v>No</v>
      </c>
    </row>
    <row r="139" spans="1:5" x14ac:dyDescent="0.3">
      <c r="A139" s="6" t="s">
        <v>58</v>
      </c>
      <c r="B139" s="13">
        <v>45156</v>
      </c>
      <c r="C139" s="14">
        <v>2126</v>
      </c>
      <c r="D139" s="15">
        <f t="shared" si="4"/>
        <v>-0.36678154734643542</v>
      </c>
      <c r="E139" s="15" t="str">
        <f t="shared" si="5"/>
        <v>No</v>
      </c>
    </row>
    <row r="140" spans="1:5" x14ac:dyDescent="0.3">
      <c r="A140" s="6" t="s">
        <v>62</v>
      </c>
      <c r="B140" s="13">
        <v>45156</v>
      </c>
      <c r="C140" s="14">
        <v>452</v>
      </c>
      <c r="D140" s="15">
        <f t="shared" si="4"/>
        <v>-0.94902216202114342</v>
      </c>
      <c r="E140" s="15" t="str">
        <f t="shared" si="5"/>
        <v>No</v>
      </c>
    </row>
    <row r="141" spans="1:5" x14ac:dyDescent="0.3">
      <c r="A141" s="6" t="s">
        <v>68</v>
      </c>
      <c r="B141" s="13">
        <v>45159</v>
      </c>
      <c r="C141" s="14">
        <v>3010</v>
      </c>
      <c r="D141" s="15">
        <f t="shared" si="4"/>
        <v>-5.9313982607820205E-2</v>
      </c>
      <c r="E141" s="15" t="str">
        <f t="shared" si="5"/>
        <v>No</v>
      </c>
    </row>
    <row r="142" spans="1:5" x14ac:dyDescent="0.3">
      <c r="A142" s="6" t="s">
        <v>59</v>
      </c>
      <c r="B142" s="13">
        <v>45159</v>
      </c>
      <c r="C142" s="14">
        <v>3085</v>
      </c>
      <c r="D142" s="15">
        <f t="shared" si="4"/>
        <v>-3.322793356325443E-2</v>
      </c>
      <c r="E142" s="15" t="str">
        <f t="shared" si="5"/>
        <v>No</v>
      </c>
    </row>
    <row r="143" spans="1:5" x14ac:dyDescent="0.3">
      <c r="A143" s="6" t="s">
        <v>53</v>
      </c>
      <c r="B143" s="13">
        <v>45159</v>
      </c>
      <c r="C143" s="14">
        <v>5345</v>
      </c>
      <c r="D143" s="15">
        <f t="shared" si="4"/>
        <v>0.75283167764632741</v>
      </c>
      <c r="E143" s="15" t="str">
        <f t="shared" si="5"/>
        <v>No</v>
      </c>
    </row>
    <row r="144" spans="1:5" x14ac:dyDescent="0.3">
      <c r="A144" s="6" t="s">
        <v>73</v>
      </c>
      <c r="B144" s="13">
        <v>45159</v>
      </c>
      <c r="C144" s="14">
        <v>2374</v>
      </c>
      <c r="D144" s="15">
        <f t="shared" si="4"/>
        <v>-0.28052367850573795</v>
      </c>
      <c r="E144" s="15" t="str">
        <f t="shared" si="5"/>
        <v>No</v>
      </c>
    </row>
    <row r="145" spans="1:5" x14ac:dyDescent="0.3">
      <c r="A145" s="6" t="s">
        <v>52</v>
      </c>
      <c r="B145" s="13">
        <v>45159</v>
      </c>
      <c r="C145" s="14">
        <v>497</v>
      </c>
      <c r="D145" s="15">
        <f t="shared" si="4"/>
        <v>-0.93337053259440395</v>
      </c>
      <c r="E145" s="15" t="str">
        <f t="shared" si="5"/>
        <v>No</v>
      </c>
    </row>
    <row r="146" spans="1:5" x14ac:dyDescent="0.3">
      <c r="A146" s="6" t="s">
        <v>65</v>
      </c>
      <c r="B146" s="13">
        <v>45159</v>
      </c>
      <c r="C146" s="14">
        <v>779</v>
      </c>
      <c r="D146" s="15">
        <f t="shared" si="4"/>
        <v>-0.83528698818683667</v>
      </c>
      <c r="E146" s="15" t="str">
        <f t="shared" si="5"/>
        <v>No</v>
      </c>
    </row>
    <row r="147" spans="1:5" x14ac:dyDescent="0.3">
      <c r="A147" s="6" t="s">
        <v>56</v>
      </c>
      <c r="B147" s="13">
        <v>45159</v>
      </c>
      <c r="C147" s="14">
        <v>1762</v>
      </c>
      <c r="D147" s="15">
        <f t="shared" si="4"/>
        <v>-0.49338583870939462</v>
      </c>
      <c r="E147" s="15" t="str">
        <f t="shared" si="5"/>
        <v>No</v>
      </c>
    </row>
    <row r="148" spans="1:5" x14ac:dyDescent="0.3">
      <c r="A148" s="6" t="s">
        <v>53</v>
      </c>
      <c r="B148" s="13">
        <v>45159</v>
      </c>
      <c r="C148" s="14">
        <v>6763</v>
      </c>
      <c r="D148" s="15">
        <f t="shared" si="4"/>
        <v>1.2460319115822509</v>
      </c>
      <c r="E148" s="15" t="str">
        <f t="shared" si="5"/>
        <v>No</v>
      </c>
    </row>
    <row r="149" spans="1:5" x14ac:dyDescent="0.3">
      <c r="A149" s="6" t="s">
        <v>72</v>
      </c>
      <c r="B149" s="13">
        <v>45159</v>
      </c>
      <c r="C149" s="14">
        <v>495</v>
      </c>
      <c r="D149" s="15">
        <f t="shared" si="4"/>
        <v>-0.93406616056892566</v>
      </c>
      <c r="E149" s="15" t="str">
        <f t="shared" si="5"/>
        <v>No</v>
      </c>
    </row>
    <row r="150" spans="1:5" x14ac:dyDescent="0.3">
      <c r="A150" s="6" t="s">
        <v>68</v>
      </c>
      <c r="B150" s="13">
        <v>45159</v>
      </c>
      <c r="C150" s="14">
        <v>978</v>
      </c>
      <c r="D150" s="15">
        <f t="shared" si="4"/>
        <v>-0.76607200472192216</v>
      </c>
      <c r="E150" s="15" t="str">
        <f t="shared" si="5"/>
        <v>No</v>
      </c>
    </row>
    <row r="151" spans="1:5" x14ac:dyDescent="0.3">
      <c r="A151" s="6" t="s">
        <v>68</v>
      </c>
      <c r="B151" s="13">
        <v>45159</v>
      </c>
      <c r="C151" s="14">
        <v>2627</v>
      </c>
      <c r="D151" s="15">
        <f t="shared" si="4"/>
        <v>-0.19252673972873607</v>
      </c>
      <c r="E151" s="15" t="str">
        <f t="shared" si="5"/>
        <v>No</v>
      </c>
    </row>
    <row r="152" spans="1:5" x14ac:dyDescent="0.3">
      <c r="A152" s="6" t="s">
        <v>53</v>
      </c>
      <c r="B152" s="13">
        <v>45159</v>
      </c>
      <c r="C152" s="14">
        <v>1824</v>
      </c>
      <c r="D152" s="15">
        <f t="shared" si="4"/>
        <v>-0.47182137149922027</v>
      </c>
      <c r="E152" s="15" t="str">
        <f t="shared" si="5"/>
        <v>No</v>
      </c>
    </row>
    <row r="153" spans="1:5" x14ac:dyDescent="0.3">
      <c r="A153" s="6" t="s">
        <v>68</v>
      </c>
      <c r="B153" s="13">
        <v>45159</v>
      </c>
      <c r="C153" s="14">
        <v>1566</v>
      </c>
      <c r="D153" s="15">
        <f t="shared" si="4"/>
        <v>-0.56155738021252655</v>
      </c>
      <c r="E153" s="15" t="str">
        <f t="shared" si="5"/>
        <v>No</v>
      </c>
    </row>
    <row r="154" spans="1:5" x14ac:dyDescent="0.3">
      <c r="A154" s="6" t="s">
        <v>66</v>
      </c>
      <c r="B154" s="13">
        <v>45159</v>
      </c>
      <c r="C154" s="14">
        <v>2297</v>
      </c>
      <c r="D154" s="15">
        <f t="shared" si="4"/>
        <v>-0.30730535552482546</v>
      </c>
      <c r="E154" s="15" t="str">
        <f t="shared" si="5"/>
        <v>No</v>
      </c>
    </row>
    <row r="155" spans="1:5" x14ac:dyDescent="0.3">
      <c r="A155" s="6" t="s">
        <v>67</v>
      </c>
      <c r="B155" s="13">
        <v>45159</v>
      </c>
      <c r="C155" s="14">
        <v>1318</v>
      </c>
      <c r="D155" s="15">
        <f t="shared" si="4"/>
        <v>-0.64781524905322396</v>
      </c>
      <c r="E155" s="15" t="str">
        <f t="shared" si="5"/>
        <v>No</v>
      </c>
    </row>
    <row r="156" spans="1:5" x14ac:dyDescent="0.3">
      <c r="A156" s="6" t="s">
        <v>59</v>
      </c>
      <c r="B156" s="13">
        <v>45159</v>
      </c>
      <c r="C156" s="14">
        <v>2996</v>
      </c>
      <c r="D156" s="15">
        <f t="shared" si="4"/>
        <v>-6.4183378429472485E-2</v>
      </c>
      <c r="E156" s="15" t="str">
        <f t="shared" si="5"/>
        <v>No</v>
      </c>
    </row>
    <row r="157" spans="1:5" x14ac:dyDescent="0.3">
      <c r="A157" s="6" t="s">
        <v>65</v>
      </c>
      <c r="B157" s="13">
        <v>45159</v>
      </c>
      <c r="C157" s="14">
        <v>616</v>
      </c>
      <c r="D157" s="15">
        <f t="shared" si="4"/>
        <v>-0.89198066811035959</v>
      </c>
      <c r="E157" s="15" t="str">
        <f t="shared" si="5"/>
        <v>No</v>
      </c>
    </row>
    <row r="158" spans="1:5" x14ac:dyDescent="0.3">
      <c r="A158" s="6" t="s">
        <v>60</v>
      </c>
      <c r="B158" s="13">
        <v>45159</v>
      </c>
      <c r="C158" s="14">
        <v>4081</v>
      </c>
      <c r="D158" s="15">
        <f t="shared" si="4"/>
        <v>0.313194797748579</v>
      </c>
      <c r="E158" s="15" t="str">
        <f t="shared" si="5"/>
        <v>No</v>
      </c>
    </row>
    <row r="159" spans="1:5" x14ac:dyDescent="0.3">
      <c r="A159" s="6" t="s">
        <v>58</v>
      </c>
      <c r="B159" s="13">
        <v>45160</v>
      </c>
      <c r="C159" s="14">
        <v>3167</v>
      </c>
      <c r="D159" s="15">
        <f t="shared" si="4"/>
        <v>-4.7071866078625246E-3</v>
      </c>
      <c r="E159" s="15" t="str">
        <f t="shared" si="5"/>
        <v>No</v>
      </c>
    </row>
    <row r="160" spans="1:5" x14ac:dyDescent="0.3">
      <c r="A160" s="6" t="s">
        <v>69</v>
      </c>
      <c r="B160" s="13">
        <v>45160</v>
      </c>
      <c r="C160" s="14">
        <v>9273</v>
      </c>
      <c r="D160" s="15">
        <f t="shared" si="4"/>
        <v>2.1190450196070523</v>
      </c>
      <c r="E160" s="15" t="str">
        <f t="shared" si="5"/>
        <v>No</v>
      </c>
    </row>
    <row r="161" spans="1:5" x14ac:dyDescent="0.3">
      <c r="A161" s="6" t="s">
        <v>70</v>
      </c>
      <c r="B161" s="13">
        <v>45160</v>
      </c>
      <c r="C161" s="14">
        <v>3485</v>
      </c>
      <c r="D161" s="15">
        <f t="shared" si="4"/>
        <v>0.10589766134109634</v>
      </c>
      <c r="E161" s="15" t="str">
        <f t="shared" si="5"/>
        <v>No</v>
      </c>
    </row>
    <row r="162" spans="1:5" x14ac:dyDescent="0.3">
      <c r="A162" s="6" t="s">
        <v>68</v>
      </c>
      <c r="B162" s="13">
        <v>45160</v>
      </c>
      <c r="C162" s="14">
        <v>3483</v>
      </c>
      <c r="D162" s="15">
        <f t="shared" si="4"/>
        <v>0.10520203336657459</v>
      </c>
      <c r="E162" s="15" t="str">
        <f t="shared" si="5"/>
        <v>No</v>
      </c>
    </row>
    <row r="163" spans="1:5" x14ac:dyDescent="0.3">
      <c r="A163" s="6" t="s">
        <v>72</v>
      </c>
      <c r="B163" s="13">
        <v>45160</v>
      </c>
      <c r="C163" s="14">
        <v>77</v>
      </c>
      <c r="D163" s="15">
        <f t="shared" si="4"/>
        <v>-1.0794524072439722</v>
      </c>
      <c r="E163" s="15" t="str">
        <f t="shared" si="5"/>
        <v>No</v>
      </c>
    </row>
    <row r="164" spans="1:5" x14ac:dyDescent="0.3">
      <c r="A164" s="6" t="s">
        <v>68</v>
      </c>
      <c r="B164" s="13">
        <v>45161</v>
      </c>
      <c r="C164" s="14">
        <v>10992</v>
      </c>
      <c r="D164" s="15">
        <f t="shared" si="4"/>
        <v>2.7169372637084996</v>
      </c>
      <c r="E164" s="15" t="str">
        <f t="shared" si="5"/>
        <v>No</v>
      </c>
    </row>
    <row r="165" spans="1:5" x14ac:dyDescent="0.3">
      <c r="A165" s="6" t="s">
        <v>58</v>
      </c>
      <c r="B165" s="13">
        <v>45161</v>
      </c>
      <c r="C165" s="14">
        <v>1053</v>
      </c>
      <c r="D165" s="15">
        <f t="shared" si="4"/>
        <v>-0.73998595567735637</v>
      </c>
      <c r="E165" s="15" t="str">
        <f t="shared" si="5"/>
        <v>No</v>
      </c>
    </row>
    <row r="166" spans="1:5" x14ac:dyDescent="0.3">
      <c r="A166" s="6" t="s">
        <v>56</v>
      </c>
      <c r="B166" s="13">
        <v>45161</v>
      </c>
      <c r="C166" s="14">
        <v>2115</v>
      </c>
      <c r="D166" s="15">
        <f t="shared" si="4"/>
        <v>-0.37060750120630509</v>
      </c>
      <c r="E166" s="15" t="str">
        <f t="shared" si="5"/>
        <v>No</v>
      </c>
    </row>
    <row r="167" spans="1:5" x14ac:dyDescent="0.3">
      <c r="A167" s="6" t="s">
        <v>54</v>
      </c>
      <c r="B167" s="13">
        <v>45161</v>
      </c>
      <c r="C167" s="14">
        <v>3598</v>
      </c>
      <c r="D167" s="15">
        <f t="shared" si="4"/>
        <v>0.14520064190157544</v>
      </c>
      <c r="E167" s="15" t="str">
        <f t="shared" si="5"/>
        <v>No</v>
      </c>
    </row>
    <row r="168" spans="1:5" x14ac:dyDescent="0.3">
      <c r="A168" s="6" t="s">
        <v>65</v>
      </c>
      <c r="B168" s="13">
        <v>45161</v>
      </c>
      <c r="C168" s="14">
        <v>448</v>
      </c>
      <c r="D168" s="15">
        <f t="shared" si="4"/>
        <v>-0.95041341797018697</v>
      </c>
      <c r="E168" s="15" t="str">
        <f t="shared" si="5"/>
        <v>No</v>
      </c>
    </row>
    <row r="169" spans="1:5" x14ac:dyDescent="0.3">
      <c r="A169" s="6" t="s">
        <v>73</v>
      </c>
      <c r="B169" s="13">
        <v>45161</v>
      </c>
      <c r="C169" s="14">
        <v>337</v>
      </c>
      <c r="D169" s="15">
        <f t="shared" si="4"/>
        <v>-0.98902077055614424</v>
      </c>
      <c r="E169" s="15" t="str">
        <f t="shared" si="5"/>
        <v>No</v>
      </c>
    </row>
    <row r="170" spans="1:5" x14ac:dyDescent="0.3">
      <c r="A170" s="6" t="s">
        <v>59</v>
      </c>
      <c r="B170" s="13">
        <v>45161</v>
      </c>
      <c r="C170" s="14">
        <v>2726</v>
      </c>
      <c r="D170" s="15">
        <f t="shared" si="4"/>
        <v>-0.15809315498990925</v>
      </c>
      <c r="E170" s="15" t="str">
        <f t="shared" si="5"/>
        <v>No</v>
      </c>
    </row>
    <row r="171" spans="1:5" x14ac:dyDescent="0.3">
      <c r="A171" s="6" t="s">
        <v>67</v>
      </c>
      <c r="B171" s="13">
        <v>45161</v>
      </c>
      <c r="C171" s="14">
        <v>3211</v>
      </c>
      <c r="D171" s="15">
        <f t="shared" si="4"/>
        <v>1.0596628831616061E-2</v>
      </c>
      <c r="E171" s="15" t="str">
        <f t="shared" si="5"/>
        <v>No</v>
      </c>
    </row>
    <row r="172" spans="1:5" x14ac:dyDescent="0.3">
      <c r="A172" s="6" t="s">
        <v>69</v>
      </c>
      <c r="B172" s="13">
        <v>45161</v>
      </c>
      <c r="C172" s="14">
        <v>8237</v>
      </c>
      <c r="D172" s="15">
        <f t="shared" si="4"/>
        <v>1.7587097288047837</v>
      </c>
      <c r="E172" s="15" t="str">
        <f t="shared" si="5"/>
        <v>No</v>
      </c>
    </row>
    <row r="173" spans="1:5" x14ac:dyDescent="0.3">
      <c r="A173" s="6" t="s">
        <v>70</v>
      </c>
      <c r="B173" s="13">
        <v>45161</v>
      </c>
      <c r="C173" s="14">
        <v>3476</v>
      </c>
      <c r="D173" s="15">
        <f t="shared" si="4"/>
        <v>0.10276733545574845</v>
      </c>
      <c r="E173" s="15" t="str">
        <f t="shared" si="5"/>
        <v>No</v>
      </c>
    </row>
    <row r="174" spans="1:5" x14ac:dyDescent="0.3">
      <c r="A174" s="6" t="s">
        <v>53</v>
      </c>
      <c r="B174" s="13">
        <v>45162</v>
      </c>
      <c r="C174" s="14">
        <v>3960</v>
      </c>
      <c r="D174" s="15">
        <f t="shared" si="4"/>
        <v>0.27110930529001287</v>
      </c>
      <c r="E174" s="15" t="str">
        <f t="shared" si="5"/>
        <v>No</v>
      </c>
    </row>
    <row r="175" spans="1:5" x14ac:dyDescent="0.3">
      <c r="A175" s="6" t="s">
        <v>56</v>
      </c>
      <c r="B175" s="13">
        <v>45162</v>
      </c>
      <c r="C175" s="14">
        <v>424</v>
      </c>
      <c r="D175" s="15">
        <f t="shared" si="4"/>
        <v>-0.95876095366444791</v>
      </c>
      <c r="E175" s="15" t="str">
        <f t="shared" si="5"/>
        <v>No</v>
      </c>
    </row>
    <row r="176" spans="1:5" x14ac:dyDescent="0.3">
      <c r="A176" s="6" t="s">
        <v>60</v>
      </c>
      <c r="B176" s="13">
        <v>45162</v>
      </c>
      <c r="C176" s="14">
        <v>2650</v>
      </c>
      <c r="D176" s="15">
        <f t="shared" si="4"/>
        <v>-0.18452701802173591</v>
      </c>
      <c r="E176" s="15" t="str">
        <f t="shared" si="5"/>
        <v>No</v>
      </c>
    </row>
    <row r="177" spans="1:5" x14ac:dyDescent="0.3">
      <c r="A177" s="6" t="s">
        <v>54</v>
      </c>
      <c r="B177" s="13">
        <v>45162</v>
      </c>
      <c r="C177" s="14">
        <v>393</v>
      </c>
      <c r="D177" s="15">
        <f t="shared" si="4"/>
        <v>-0.96954318726953514</v>
      </c>
      <c r="E177" s="15" t="str">
        <f t="shared" si="5"/>
        <v>No</v>
      </c>
    </row>
    <row r="178" spans="1:5" x14ac:dyDescent="0.3">
      <c r="A178" s="6" t="s">
        <v>69</v>
      </c>
      <c r="B178" s="13">
        <v>45162</v>
      </c>
      <c r="C178" s="14">
        <v>8995</v>
      </c>
      <c r="D178" s="15">
        <f t="shared" si="4"/>
        <v>2.0223527311485285</v>
      </c>
      <c r="E178" s="15" t="str">
        <f t="shared" si="5"/>
        <v>No</v>
      </c>
    </row>
    <row r="179" spans="1:5" x14ac:dyDescent="0.3">
      <c r="A179" s="6" t="s">
        <v>73</v>
      </c>
      <c r="B179" s="13">
        <v>45162</v>
      </c>
      <c r="C179" s="14">
        <v>1001</v>
      </c>
      <c r="D179" s="15">
        <f t="shared" si="4"/>
        <v>-0.75807228301492202</v>
      </c>
      <c r="E179" s="15" t="str">
        <f t="shared" si="5"/>
        <v>No</v>
      </c>
    </row>
    <row r="180" spans="1:5" x14ac:dyDescent="0.3">
      <c r="A180" s="6" t="s">
        <v>66</v>
      </c>
      <c r="B180" s="13">
        <v>45162</v>
      </c>
      <c r="C180" s="14">
        <v>1749</v>
      </c>
      <c r="D180" s="15">
        <f t="shared" si="4"/>
        <v>-0.49790742054378601</v>
      </c>
      <c r="E180" s="15" t="str">
        <f t="shared" si="5"/>
        <v>No</v>
      </c>
    </row>
    <row r="181" spans="1:5" x14ac:dyDescent="0.3">
      <c r="A181" s="6" t="s">
        <v>53</v>
      </c>
      <c r="B181" s="13">
        <v>45162</v>
      </c>
      <c r="C181" s="14">
        <v>4151</v>
      </c>
      <c r="D181" s="15">
        <f t="shared" si="4"/>
        <v>0.33754177685684039</v>
      </c>
      <c r="E181" s="15" t="str">
        <f t="shared" si="5"/>
        <v>No</v>
      </c>
    </row>
    <row r="182" spans="1:5" x14ac:dyDescent="0.3">
      <c r="A182" s="6" t="s">
        <v>70</v>
      </c>
      <c r="B182" s="13">
        <v>45162</v>
      </c>
      <c r="C182" s="14">
        <v>4597</v>
      </c>
      <c r="D182" s="15">
        <f t="shared" si="4"/>
        <v>0.49266681517519151</v>
      </c>
      <c r="E182" s="15" t="str">
        <f t="shared" si="5"/>
        <v>No</v>
      </c>
    </row>
    <row r="183" spans="1:5" x14ac:dyDescent="0.3">
      <c r="A183" s="6" t="s">
        <v>60</v>
      </c>
      <c r="B183" s="13">
        <v>45163</v>
      </c>
      <c r="C183" s="14">
        <v>7828</v>
      </c>
      <c r="D183" s="15">
        <f t="shared" si="4"/>
        <v>1.616453808015085</v>
      </c>
      <c r="E183" s="15" t="str">
        <f t="shared" si="5"/>
        <v>No</v>
      </c>
    </row>
    <row r="184" spans="1:5" x14ac:dyDescent="0.3">
      <c r="A184" s="6" t="s">
        <v>55</v>
      </c>
      <c r="B184" s="13">
        <v>45163</v>
      </c>
      <c r="C184" s="14">
        <v>288</v>
      </c>
      <c r="D184" s="15">
        <f t="shared" si="4"/>
        <v>-1.0060636559319271</v>
      </c>
      <c r="E184" s="15" t="str">
        <f t="shared" si="5"/>
        <v>No</v>
      </c>
    </row>
    <row r="185" spans="1:5" x14ac:dyDescent="0.3">
      <c r="A185" s="6" t="s">
        <v>67</v>
      </c>
      <c r="B185" s="13">
        <v>45163</v>
      </c>
      <c r="C185" s="14">
        <v>8884</v>
      </c>
      <c r="D185" s="15">
        <f t="shared" si="4"/>
        <v>1.9837453785625712</v>
      </c>
      <c r="E185" s="15" t="str">
        <f t="shared" si="5"/>
        <v>No</v>
      </c>
    </row>
    <row r="186" spans="1:5" x14ac:dyDescent="0.3">
      <c r="A186" s="6" t="s">
        <v>73</v>
      </c>
      <c r="B186" s="13">
        <v>45163</v>
      </c>
      <c r="C186" s="14">
        <v>7321</v>
      </c>
      <c r="D186" s="15">
        <f t="shared" si="4"/>
        <v>1.4401121164738204</v>
      </c>
      <c r="E186" s="15" t="str">
        <f t="shared" si="5"/>
        <v>No</v>
      </c>
    </row>
    <row r="187" spans="1:5" x14ac:dyDescent="0.3">
      <c r="A187" s="6" t="s">
        <v>52</v>
      </c>
      <c r="B187" s="13">
        <v>45166</v>
      </c>
      <c r="C187" s="14">
        <v>586</v>
      </c>
      <c r="D187" s="15">
        <f t="shared" si="4"/>
        <v>-0.90241508772818591</v>
      </c>
      <c r="E187" s="15" t="str">
        <f t="shared" si="5"/>
        <v>No</v>
      </c>
    </row>
    <row r="188" spans="1:5" x14ac:dyDescent="0.3">
      <c r="A188" s="6" t="s">
        <v>64</v>
      </c>
      <c r="B188" s="13">
        <v>45166</v>
      </c>
      <c r="C188" s="14">
        <v>1684</v>
      </c>
      <c r="D188" s="15">
        <f t="shared" si="4"/>
        <v>-0.52051532971574299</v>
      </c>
      <c r="E188" s="15" t="str">
        <f t="shared" si="5"/>
        <v>No</v>
      </c>
    </row>
    <row r="189" spans="1:5" x14ac:dyDescent="0.3">
      <c r="A189" s="6" t="s">
        <v>68</v>
      </c>
      <c r="B189" s="13">
        <v>45166</v>
      </c>
      <c r="C189" s="14">
        <v>1859</v>
      </c>
      <c r="D189" s="15">
        <f t="shared" si="4"/>
        <v>-0.45964788194508954</v>
      </c>
      <c r="E189" s="15" t="str">
        <f t="shared" si="5"/>
        <v>No</v>
      </c>
    </row>
    <row r="190" spans="1:5" x14ac:dyDescent="0.3">
      <c r="A190" s="6" t="s">
        <v>66</v>
      </c>
      <c r="B190" s="13">
        <v>45166</v>
      </c>
      <c r="C190" s="14">
        <v>1703</v>
      </c>
      <c r="D190" s="15">
        <f t="shared" si="4"/>
        <v>-0.5139068639577864</v>
      </c>
      <c r="E190" s="15" t="str">
        <f t="shared" si="5"/>
        <v>No</v>
      </c>
    </row>
    <row r="191" spans="1:5" x14ac:dyDescent="0.3">
      <c r="A191" s="6" t="s">
        <v>59</v>
      </c>
      <c r="B191" s="13">
        <v>45166</v>
      </c>
      <c r="C191" s="14">
        <v>1266</v>
      </c>
      <c r="D191" s="15">
        <f t="shared" si="4"/>
        <v>-0.66590157639078962</v>
      </c>
      <c r="E191" s="15" t="str">
        <f t="shared" si="5"/>
        <v>No</v>
      </c>
    </row>
    <row r="192" spans="1:5" x14ac:dyDescent="0.3">
      <c r="A192" s="6" t="s">
        <v>65</v>
      </c>
      <c r="B192" s="13">
        <v>45167</v>
      </c>
      <c r="C192" s="14">
        <v>4221</v>
      </c>
      <c r="D192" s="15">
        <f t="shared" si="4"/>
        <v>0.36188875596510178</v>
      </c>
      <c r="E192" s="15" t="str">
        <f t="shared" si="5"/>
        <v>No</v>
      </c>
    </row>
    <row r="193" spans="1:5" x14ac:dyDescent="0.3">
      <c r="A193" s="6" t="s">
        <v>71</v>
      </c>
      <c r="B193" s="13">
        <v>45167</v>
      </c>
      <c r="C193" s="14">
        <v>5054</v>
      </c>
      <c r="D193" s="15">
        <f t="shared" si="4"/>
        <v>0.65161780735341224</v>
      </c>
      <c r="E193" s="15" t="str">
        <f t="shared" si="5"/>
        <v>No</v>
      </c>
    </row>
    <row r="194" spans="1:5" x14ac:dyDescent="0.3">
      <c r="A194" s="6" t="s">
        <v>53</v>
      </c>
      <c r="B194" s="13">
        <v>45167</v>
      </c>
      <c r="C194" s="14">
        <v>867</v>
      </c>
      <c r="D194" s="15">
        <f t="shared" si="4"/>
        <v>-0.80467935730787943</v>
      </c>
      <c r="E194" s="15" t="str">
        <f t="shared" si="5"/>
        <v>No</v>
      </c>
    </row>
    <row r="195" spans="1:5" x14ac:dyDescent="0.3">
      <c r="A195" s="6" t="s">
        <v>72</v>
      </c>
      <c r="B195" s="13">
        <v>45167</v>
      </c>
      <c r="C195" s="14">
        <v>100</v>
      </c>
      <c r="D195" s="15">
        <f t="shared" si="4"/>
        <v>-1.0714526855369721</v>
      </c>
      <c r="E195" s="15" t="str">
        <f t="shared" si="5"/>
        <v>No</v>
      </c>
    </row>
    <row r="196" spans="1:5" x14ac:dyDescent="0.3">
      <c r="A196" s="6" t="s">
        <v>72</v>
      </c>
      <c r="B196" s="13">
        <v>45167</v>
      </c>
      <c r="C196" s="14">
        <v>298</v>
      </c>
      <c r="D196" s="15">
        <f t="shared" si="4"/>
        <v>-1.0025855160593184</v>
      </c>
      <c r="E196" s="15" t="str">
        <f t="shared" si="5"/>
        <v>No</v>
      </c>
    </row>
    <row r="197" spans="1:5" x14ac:dyDescent="0.3">
      <c r="A197" s="6" t="s">
        <v>54</v>
      </c>
      <c r="B197" s="13">
        <v>45167</v>
      </c>
      <c r="C197" s="14">
        <v>2648</v>
      </c>
      <c r="D197" s="15">
        <f t="shared" ref="D197:D226" si="6">(C197-$J$1)/$J$2</f>
        <v>-0.18522264599625765</v>
      </c>
      <c r="E197" s="15" t="str">
        <f t="shared" ref="E197:E226" si="7">IF(ABS(D197)&gt;3,"Yes","No")</f>
        <v>No</v>
      </c>
    </row>
    <row r="198" spans="1:5" x14ac:dyDescent="0.3">
      <c r="A198" s="6" t="s">
        <v>70</v>
      </c>
      <c r="B198" s="13">
        <v>45167</v>
      </c>
      <c r="C198" s="14">
        <v>4902</v>
      </c>
      <c r="D198" s="15">
        <f t="shared" si="6"/>
        <v>0.59875008128975893</v>
      </c>
      <c r="E198" s="15" t="str">
        <f t="shared" si="7"/>
        <v>No</v>
      </c>
    </row>
    <row r="199" spans="1:5" x14ac:dyDescent="0.3">
      <c r="A199" s="6" t="s">
        <v>69</v>
      </c>
      <c r="B199" s="13">
        <v>45167</v>
      </c>
      <c r="C199" s="14">
        <v>6320</v>
      </c>
      <c r="D199" s="15">
        <f t="shared" si="6"/>
        <v>1.0919503152256824</v>
      </c>
      <c r="E199" s="15" t="str">
        <f t="shared" si="7"/>
        <v>No</v>
      </c>
    </row>
    <row r="200" spans="1:5" x14ac:dyDescent="0.3">
      <c r="A200" s="6" t="s">
        <v>72</v>
      </c>
      <c r="B200" s="13">
        <v>45167</v>
      </c>
      <c r="C200" s="14">
        <v>771</v>
      </c>
      <c r="D200" s="15">
        <f t="shared" si="6"/>
        <v>-0.83806950008492365</v>
      </c>
      <c r="E200" s="15" t="str">
        <f t="shared" si="7"/>
        <v>No</v>
      </c>
    </row>
    <row r="201" spans="1:5" x14ac:dyDescent="0.3">
      <c r="A201" s="6" t="s">
        <v>72</v>
      </c>
      <c r="B201" s="13">
        <v>45167</v>
      </c>
      <c r="C201" s="14">
        <v>2338</v>
      </c>
      <c r="D201" s="15">
        <f t="shared" si="6"/>
        <v>-0.29304498204712953</v>
      </c>
      <c r="E201" s="15" t="str">
        <f t="shared" si="7"/>
        <v>No</v>
      </c>
    </row>
    <row r="202" spans="1:5" x14ac:dyDescent="0.3">
      <c r="A202" s="6" t="s">
        <v>60</v>
      </c>
      <c r="B202" s="13">
        <v>45167</v>
      </c>
      <c r="C202" s="14">
        <v>427</v>
      </c>
      <c r="D202" s="15">
        <f t="shared" si="6"/>
        <v>-0.95771751170266539</v>
      </c>
      <c r="E202" s="15" t="str">
        <f t="shared" si="7"/>
        <v>No</v>
      </c>
    </row>
    <row r="203" spans="1:5" x14ac:dyDescent="0.3">
      <c r="A203" s="6" t="s">
        <v>52</v>
      </c>
      <c r="B203" s="13">
        <v>45168</v>
      </c>
      <c r="C203" s="14">
        <v>4732</v>
      </c>
      <c r="D203" s="15">
        <f t="shared" si="6"/>
        <v>0.53962170345540994</v>
      </c>
      <c r="E203" s="15" t="str">
        <f t="shared" si="7"/>
        <v>No</v>
      </c>
    </row>
    <row r="204" spans="1:5" x14ac:dyDescent="0.3">
      <c r="A204" s="6" t="s">
        <v>70</v>
      </c>
      <c r="B204" s="13">
        <v>45168</v>
      </c>
      <c r="C204" s="14">
        <v>4654</v>
      </c>
      <c r="D204" s="15">
        <f t="shared" si="6"/>
        <v>0.51249221244906151</v>
      </c>
      <c r="E204" s="15" t="str">
        <f t="shared" si="7"/>
        <v>No</v>
      </c>
    </row>
    <row r="205" spans="1:5" x14ac:dyDescent="0.3">
      <c r="A205" s="6" t="s">
        <v>65</v>
      </c>
      <c r="B205" s="13">
        <v>45168</v>
      </c>
      <c r="C205" s="14">
        <v>7116</v>
      </c>
      <c r="D205" s="15">
        <f t="shared" si="6"/>
        <v>1.3688102490853404</v>
      </c>
      <c r="E205" s="15" t="str">
        <f t="shared" si="7"/>
        <v>No</v>
      </c>
    </row>
    <row r="206" spans="1:5" x14ac:dyDescent="0.3">
      <c r="A206" s="6" t="s">
        <v>67</v>
      </c>
      <c r="B206" s="13">
        <v>45168</v>
      </c>
      <c r="C206" s="14">
        <v>1506</v>
      </c>
      <c r="D206" s="15">
        <f t="shared" si="6"/>
        <v>-0.58242621944817907</v>
      </c>
      <c r="E206" s="15" t="str">
        <f t="shared" si="7"/>
        <v>No</v>
      </c>
    </row>
    <row r="207" spans="1:5" x14ac:dyDescent="0.3">
      <c r="A207" s="6" t="s">
        <v>58</v>
      </c>
      <c r="B207" s="13">
        <v>45168</v>
      </c>
      <c r="C207" s="14">
        <v>2386</v>
      </c>
      <c r="D207" s="15">
        <f t="shared" si="6"/>
        <v>-0.27634991065860742</v>
      </c>
      <c r="E207" s="15" t="str">
        <f t="shared" si="7"/>
        <v>No</v>
      </c>
    </row>
    <row r="208" spans="1:5" x14ac:dyDescent="0.3">
      <c r="A208" s="6" t="s">
        <v>53</v>
      </c>
      <c r="B208" s="13">
        <v>45168</v>
      </c>
      <c r="C208" s="14">
        <v>1971</v>
      </c>
      <c r="D208" s="15">
        <f t="shared" si="6"/>
        <v>-0.42069271537187136</v>
      </c>
      <c r="E208" s="15" t="str">
        <f t="shared" si="7"/>
        <v>No</v>
      </c>
    </row>
    <row r="209" spans="1:5" x14ac:dyDescent="0.3">
      <c r="A209" s="6" t="s">
        <v>61</v>
      </c>
      <c r="B209" s="13">
        <v>45168</v>
      </c>
      <c r="C209" s="14">
        <v>2647</v>
      </c>
      <c r="D209" s="15">
        <f t="shared" si="6"/>
        <v>-0.18557045998351854</v>
      </c>
      <c r="E209" s="15" t="str">
        <f t="shared" si="7"/>
        <v>No</v>
      </c>
    </row>
    <row r="210" spans="1:5" x14ac:dyDescent="0.3">
      <c r="A210" s="6" t="s">
        <v>65</v>
      </c>
      <c r="B210" s="13">
        <v>45168</v>
      </c>
      <c r="C210" s="14">
        <v>1070</v>
      </c>
      <c r="D210" s="15">
        <f t="shared" si="6"/>
        <v>-0.73407311789392149</v>
      </c>
      <c r="E210" s="15" t="str">
        <f t="shared" si="7"/>
        <v>No</v>
      </c>
    </row>
    <row r="211" spans="1:5" x14ac:dyDescent="0.3">
      <c r="A211" s="6" t="s">
        <v>60</v>
      </c>
      <c r="B211" s="13">
        <v>45168</v>
      </c>
      <c r="C211" s="14">
        <v>2405</v>
      </c>
      <c r="D211" s="15">
        <f t="shared" si="6"/>
        <v>-0.26974144490065077</v>
      </c>
      <c r="E211" s="15" t="str">
        <f t="shared" si="7"/>
        <v>No</v>
      </c>
    </row>
    <row r="212" spans="1:5" x14ac:dyDescent="0.3">
      <c r="A212" s="6" t="s">
        <v>62</v>
      </c>
      <c r="B212" s="13">
        <v>45168</v>
      </c>
      <c r="C212" s="14">
        <v>1025</v>
      </c>
      <c r="D212" s="15">
        <f t="shared" si="6"/>
        <v>-0.74972474732066097</v>
      </c>
      <c r="E212" s="15" t="str">
        <f t="shared" si="7"/>
        <v>No</v>
      </c>
    </row>
    <row r="213" spans="1:5" x14ac:dyDescent="0.3">
      <c r="A213" s="6" t="s">
        <v>63</v>
      </c>
      <c r="B213" s="13">
        <v>45168</v>
      </c>
      <c r="C213" s="14">
        <v>4941</v>
      </c>
      <c r="D213" s="15">
        <f t="shared" si="6"/>
        <v>0.61231482679293314</v>
      </c>
      <c r="E213" s="15" t="str">
        <f t="shared" si="7"/>
        <v>No</v>
      </c>
    </row>
    <row r="214" spans="1:5" x14ac:dyDescent="0.3">
      <c r="A214" s="6" t="s">
        <v>70</v>
      </c>
      <c r="B214" s="13">
        <v>45168</v>
      </c>
      <c r="C214" s="14">
        <v>4972</v>
      </c>
      <c r="D214" s="15">
        <f t="shared" si="6"/>
        <v>0.62309706039802037</v>
      </c>
      <c r="E214" s="15" t="str">
        <f t="shared" si="7"/>
        <v>No</v>
      </c>
    </row>
    <row r="215" spans="1:5" x14ac:dyDescent="0.3">
      <c r="A215" s="6" t="s">
        <v>70</v>
      </c>
      <c r="B215" s="13">
        <v>45168</v>
      </c>
      <c r="C215" s="14">
        <v>4591</v>
      </c>
      <c r="D215" s="15">
        <f t="shared" si="6"/>
        <v>0.49057993125162624</v>
      </c>
      <c r="E215" s="15" t="str">
        <f t="shared" si="7"/>
        <v>No</v>
      </c>
    </row>
    <row r="216" spans="1:5" x14ac:dyDescent="0.3">
      <c r="A216" s="6" t="s">
        <v>55</v>
      </c>
      <c r="B216" s="13">
        <v>45169</v>
      </c>
      <c r="C216" s="14">
        <v>700</v>
      </c>
      <c r="D216" s="15">
        <f t="shared" si="6"/>
        <v>-0.8627642931804459</v>
      </c>
      <c r="E216" s="15" t="str">
        <f t="shared" si="7"/>
        <v>No</v>
      </c>
    </row>
    <row r="217" spans="1:5" x14ac:dyDescent="0.3">
      <c r="A217" s="6" t="s">
        <v>57</v>
      </c>
      <c r="B217" s="13">
        <v>45169</v>
      </c>
      <c r="C217" s="14">
        <v>3300</v>
      </c>
      <c r="D217" s="15">
        <f t="shared" si="6"/>
        <v>4.1552073697834112E-2</v>
      </c>
      <c r="E217" s="15" t="str">
        <f t="shared" si="7"/>
        <v>No</v>
      </c>
    </row>
    <row r="218" spans="1:5" x14ac:dyDescent="0.3">
      <c r="A218" s="6" t="s">
        <v>52</v>
      </c>
      <c r="B218" s="13">
        <v>45169</v>
      </c>
      <c r="C218" s="14">
        <v>5551</v>
      </c>
      <c r="D218" s="15">
        <f t="shared" si="6"/>
        <v>0.82448135902206809</v>
      </c>
      <c r="E218" s="15" t="str">
        <f t="shared" si="7"/>
        <v>No</v>
      </c>
    </row>
    <row r="219" spans="1:5" x14ac:dyDescent="0.3">
      <c r="A219" s="6" t="s">
        <v>70</v>
      </c>
      <c r="B219" s="13">
        <v>45169</v>
      </c>
      <c r="C219" s="14">
        <v>4348</v>
      </c>
      <c r="D219" s="15">
        <f t="shared" si="6"/>
        <v>0.40606113234723312</v>
      </c>
      <c r="E219" s="15" t="str">
        <f t="shared" si="7"/>
        <v>No</v>
      </c>
    </row>
    <row r="220" spans="1:5" x14ac:dyDescent="0.3">
      <c r="A220" s="6" t="s">
        <v>65</v>
      </c>
      <c r="B220" s="13">
        <v>45169</v>
      </c>
      <c r="C220" s="14">
        <v>3948</v>
      </c>
      <c r="D220" s="15">
        <f t="shared" si="6"/>
        <v>0.26693553744288234</v>
      </c>
      <c r="E220" s="15" t="str">
        <f t="shared" si="7"/>
        <v>No</v>
      </c>
    </row>
    <row r="221" spans="1:5" x14ac:dyDescent="0.3">
      <c r="A221" s="6" t="s">
        <v>68</v>
      </c>
      <c r="B221" s="13">
        <v>45169</v>
      </c>
      <c r="C221" s="14">
        <v>1232</v>
      </c>
      <c r="D221" s="15">
        <f t="shared" si="6"/>
        <v>-0.67772725195765937</v>
      </c>
      <c r="E221" s="15" t="str">
        <f t="shared" si="7"/>
        <v>No</v>
      </c>
    </row>
    <row r="222" spans="1:5" x14ac:dyDescent="0.3">
      <c r="A222" s="6" t="s">
        <v>66</v>
      </c>
      <c r="B222" s="13">
        <v>45169</v>
      </c>
      <c r="C222" s="14">
        <v>3391</v>
      </c>
      <c r="D222" s="15">
        <f t="shared" si="6"/>
        <v>7.3203146538573904E-2</v>
      </c>
      <c r="E222" s="15" t="str">
        <f t="shared" si="7"/>
        <v>No</v>
      </c>
    </row>
    <row r="223" spans="1:5" x14ac:dyDescent="0.3">
      <c r="A223" s="6" t="s">
        <v>69</v>
      </c>
      <c r="B223" s="13">
        <v>45169</v>
      </c>
      <c r="C223" s="14">
        <v>12387</v>
      </c>
      <c r="D223" s="15">
        <f t="shared" si="6"/>
        <v>3.2021377759374232</v>
      </c>
      <c r="E223" s="15" t="str">
        <f t="shared" si="7"/>
        <v>Yes</v>
      </c>
    </row>
    <row r="224" spans="1:5" x14ac:dyDescent="0.3">
      <c r="A224" s="6" t="s">
        <v>73</v>
      </c>
      <c r="B224" s="13">
        <v>45169</v>
      </c>
      <c r="C224" s="14">
        <v>3374</v>
      </c>
      <c r="D224" s="15">
        <f t="shared" si="6"/>
        <v>6.7290308755139E-2</v>
      </c>
      <c r="E224" s="15" t="str">
        <f t="shared" si="7"/>
        <v>No</v>
      </c>
    </row>
    <row r="225" spans="1:5" x14ac:dyDescent="0.3">
      <c r="A225" s="6" t="s">
        <v>65</v>
      </c>
      <c r="B225" s="13">
        <v>45169</v>
      </c>
      <c r="C225" s="14">
        <v>492</v>
      </c>
      <c r="D225" s="15">
        <f t="shared" si="6"/>
        <v>-0.93510960253070829</v>
      </c>
      <c r="E225" s="15" t="str">
        <f t="shared" si="7"/>
        <v>No</v>
      </c>
    </row>
    <row r="226" spans="1:5" x14ac:dyDescent="0.3">
      <c r="A226" s="6" t="s">
        <v>55</v>
      </c>
      <c r="B226" s="13">
        <v>45169</v>
      </c>
      <c r="C226" s="14">
        <v>3193</v>
      </c>
      <c r="D226" s="15">
        <f t="shared" si="6"/>
        <v>4.3359770609202762E-3</v>
      </c>
      <c r="E226" s="15" t="str">
        <f t="shared" si="7"/>
        <v>No</v>
      </c>
    </row>
  </sheetData>
  <autoFilter ref="A3:E226" xr:uid="{557BD531-4D5A-4C9D-8E4A-0D8BB68E9527}"/>
  <conditionalFormatting sqref="A4:E226">
    <cfRule type="expression" dxfId="0" priority="2">
      <formula>ABS(#REF!)&gt;3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Mean, Median, Mode</vt:lpstr>
      <vt:lpstr>Variance &amp; Standard Deviation</vt:lpstr>
      <vt:lpstr>Correlation</vt:lpstr>
      <vt:lpstr>Regression</vt:lpstr>
      <vt:lpstr>Outlier Detection</vt:lpstr>
      <vt:lpstr>Z-scores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Ajit Karki</dc:creator>
  <cp:lastModifiedBy>Ajit Karki</cp:lastModifiedBy>
  <dcterms:created xsi:type="dcterms:W3CDTF">2025-03-01T00:16:25Z</dcterms:created>
  <dcterms:modified xsi:type="dcterms:W3CDTF">2025-03-01T01:20:43Z</dcterms:modified>
</cp:coreProperties>
</file>