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\June 14-4\Rech. Struct Sem\Students\Master\2018\Angela\Experiments\4. Survey\"/>
    </mc:Choice>
  </mc:AlternateContent>
  <bookViews>
    <workbookView xWindow="-645" yWindow="1155" windowWidth="20730" windowHeight="11760" tabRatio="500" firstSheet="7" activeTab="10"/>
  </bookViews>
  <sheets>
    <sheet name="Education level" sheetId="10" r:id="rId1"/>
    <sheet name="Filed of study" sheetId="11" r:id="rId2"/>
    <sheet name="Profession" sheetId="12" r:id="rId3"/>
    <sheet name="Feature Correlation" sheetId="13" r:id="rId4"/>
    <sheet name="DefaultZooming" sheetId="3" r:id="rId5"/>
    <sheet name="ZoomingAction" sheetId="4" r:id="rId6"/>
    <sheet name="Interactivity" sheetId="5" r:id="rId7"/>
    <sheet name="Comparison" sheetId="6" r:id="rId8"/>
    <sheet name="FeaturesAvgRate" sheetId="7" r:id="rId9"/>
    <sheet name="Preparing for Cronbach's" sheetId="16" r:id="rId10"/>
    <sheet name="Cronbach's alpha test " sheetId="18" r:id="rId1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7" l="1"/>
  <c r="C9" i="7"/>
  <c r="J20" i="6" l="1"/>
  <c r="J19" i="6"/>
  <c r="F20" i="6"/>
  <c r="F19" i="6"/>
  <c r="B20" i="6"/>
  <c r="B19" i="6"/>
  <c r="B40" i="18"/>
  <c r="D8" i="7" l="1"/>
  <c r="G8" i="7"/>
  <c r="H8" i="7"/>
  <c r="C8" i="7"/>
  <c r="P7" i="6"/>
  <c r="P6" i="6"/>
  <c r="P5" i="6"/>
  <c r="O7" i="6"/>
  <c r="O6" i="6"/>
  <c r="O5" i="6"/>
  <c r="K17" i="6"/>
  <c r="J17" i="6"/>
  <c r="G17" i="6"/>
  <c r="F17" i="6"/>
  <c r="C7" i="6"/>
  <c r="C8" i="6"/>
  <c r="C9" i="6"/>
  <c r="C10" i="6"/>
  <c r="C11" i="6"/>
  <c r="C12" i="6"/>
  <c r="C13" i="6"/>
  <c r="C14" i="6"/>
  <c r="C15" i="6"/>
  <c r="C6" i="6"/>
  <c r="C17" i="6"/>
  <c r="B17" i="6"/>
  <c r="D20" i="5"/>
  <c r="D19" i="5"/>
  <c r="E6" i="5"/>
  <c r="E7" i="5"/>
  <c r="E8" i="5"/>
  <c r="E9" i="5"/>
  <c r="E10" i="5"/>
  <c r="E11" i="5"/>
  <c r="E12" i="5"/>
  <c r="E13" i="5"/>
  <c r="E14" i="5"/>
  <c r="E5" i="5"/>
  <c r="E16" i="5"/>
  <c r="D16" i="5"/>
  <c r="D21" i="4"/>
  <c r="D20" i="4"/>
  <c r="E6" i="4"/>
  <c r="E7" i="4"/>
  <c r="E8" i="4"/>
  <c r="E9" i="4"/>
  <c r="E10" i="4"/>
  <c r="E11" i="4"/>
  <c r="E12" i="4"/>
  <c r="E13" i="4"/>
  <c r="E14" i="4"/>
  <c r="E5" i="4"/>
  <c r="E16" i="4"/>
  <c r="D16" i="4"/>
  <c r="D21" i="3"/>
  <c r="D20" i="3"/>
  <c r="E8" i="3"/>
  <c r="E9" i="3"/>
  <c r="E10" i="3"/>
  <c r="E11" i="3"/>
  <c r="E12" i="3"/>
  <c r="E13" i="3"/>
  <c r="E14" i="3"/>
  <c r="E7" i="3"/>
  <c r="E16" i="3"/>
  <c r="D16" i="3"/>
  <c r="D21" i="13"/>
  <c r="D22" i="13"/>
  <c r="E9" i="13"/>
  <c r="E10" i="13"/>
  <c r="E11" i="13"/>
  <c r="E12" i="13"/>
  <c r="E13" i="13"/>
  <c r="E14" i="13"/>
  <c r="E8" i="13"/>
  <c r="E18" i="13"/>
  <c r="D18" i="13"/>
  <c r="E5" i="12"/>
  <c r="E6" i="12"/>
  <c r="E7" i="12"/>
  <c r="E8" i="12"/>
  <c r="E9" i="12"/>
  <c r="E10" i="12"/>
  <c r="E11" i="12"/>
  <c r="E4" i="12"/>
  <c r="E13" i="12"/>
  <c r="D13" i="12"/>
  <c r="D4" i="10"/>
  <c r="D5" i="10"/>
  <c r="D6" i="10"/>
  <c r="D8" i="10"/>
  <c r="C8" i="10"/>
  <c r="C11" i="11"/>
  <c r="D8" i="11"/>
  <c r="D4" i="11"/>
  <c r="D6" i="11"/>
  <c r="D5" i="11"/>
  <c r="D7" i="11"/>
  <c r="D9" i="11"/>
  <c r="D11" i="11"/>
</calcChain>
</file>

<file path=xl/sharedStrings.xml><?xml version="1.0" encoding="utf-8"?>
<sst xmlns="http://schemas.openxmlformats.org/spreadsheetml/2006/main" count="154" uniqueCount="90">
  <si>
    <t>Profession</t>
  </si>
  <si>
    <t>Rate</t>
  </si>
  <si>
    <t>Percentage</t>
  </si>
  <si>
    <t>Average Rate</t>
  </si>
  <si>
    <t>Mirrored Dendrograms</t>
  </si>
  <si>
    <t>Tanglegram</t>
  </si>
  <si>
    <t>Heatmap</t>
  </si>
  <si>
    <t>Visualization</t>
  </si>
  <si>
    <t>Feature</t>
  </si>
  <si>
    <t>Education level</t>
  </si>
  <si>
    <t>Undergraduate studies</t>
  </si>
  <si>
    <t>Graduate studies</t>
  </si>
  <si>
    <t>Doctoral studies</t>
  </si>
  <si>
    <t>Nunmber</t>
  </si>
  <si>
    <t>Field of study</t>
  </si>
  <si>
    <t>Computer Engineering</t>
  </si>
  <si>
    <t>Electrical Engineering</t>
  </si>
  <si>
    <t>Mechanical Engineering</t>
  </si>
  <si>
    <t>Mechatronics Engineering</t>
  </si>
  <si>
    <t>Data Science and Analytics</t>
  </si>
  <si>
    <t>Information Technology</t>
  </si>
  <si>
    <t>Number</t>
  </si>
  <si>
    <t>Engineering Student</t>
  </si>
  <si>
    <t>Graduate Assistant</t>
  </si>
  <si>
    <t>IT Manager</t>
  </si>
  <si>
    <t>Technical Lead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</si>
  <si>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Software Developer</t>
    </r>
  </si>
  <si>
    <t>Business Analysts</t>
  </si>
  <si>
    <t>Lead Data Scientist</t>
  </si>
  <si>
    <t>University Professor</t>
  </si>
  <si>
    <t>Feature Correlation</t>
  </si>
  <si>
    <t>Number of testers</t>
  </si>
  <si>
    <t>Percentage of testers</t>
  </si>
  <si>
    <t>Stdev</t>
  </si>
  <si>
    <t>Testers</t>
  </si>
  <si>
    <t>Number of Testers</t>
  </si>
  <si>
    <t>Percentage of Testers</t>
  </si>
  <si>
    <t>Average</t>
  </si>
  <si>
    <t>Default Zooming Levels</t>
  </si>
  <si>
    <t>Zooming Action</t>
  </si>
  <si>
    <t>Interactivity</t>
  </si>
  <si>
    <t># of testers</t>
  </si>
  <si>
    <t>% of testers</t>
  </si>
  <si>
    <t>Cluster Heatmap</t>
  </si>
  <si>
    <t>Comparison with existing visualizations</t>
  </si>
  <si>
    <t>Default Zooming</t>
  </si>
  <si>
    <t>Comparison with others</t>
  </si>
  <si>
    <t>Anova: Two-Factor Without Replication</t>
  </si>
  <si>
    <t>SUMMARY</t>
  </si>
  <si>
    <t>Count</t>
  </si>
  <si>
    <t>Sum</t>
  </si>
  <si>
    <t>Variance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</si>
  <si>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</si>
  <si>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</si>
  <si>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</si>
  <si>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</si>
  <si>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</si>
  <si>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</si>
  <si>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</si>
  <si>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</si>
  <si>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</si>
  <si>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</si>
  <si>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</si>
  <si>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</si>
  <si>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</si>
  <si>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</si>
  <si>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</si>
  <si>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</si>
  <si>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</si>
  <si>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</si>
  <si>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</si>
  <si>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</si>
  <si>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Column 1</t>
  </si>
  <si>
    <t>Column 2</t>
  </si>
  <si>
    <t>Column 3</t>
  </si>
  <si>
    <t>Column 4</t>
  </si>
  <si>
    <t>Column 5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</si>
  <si>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</si>
  <si>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</si>
  <si>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</si>
  <si>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</si>
  <si>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</si>
  <si>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</si>
  <si>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</si>
  <si>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</si>
  <si>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</si>
  <si>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</si>
  <si>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</si>
  <si>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</si>
  <si>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 xml:space="preserve">Cronbach's alpha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</si>
</sst>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i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10" fillId="0" borderId="3" xfId="0" applyFont="1" applyFill="1" applyBorder="1" applyAlignment="1">
      <alignment horizontal="center"/>
    </xf>
    <xf numFmtId="0" fontId="11" fillId="0" borderId="0" xfId="0" applyFont="1" applyAlignment="1">
      <alignment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'Education level'!$B$3</c:f>
              <c:strCache>
                <c:ptCount val="1"/>
                <c:pt idx="0">
                  <c:v>Education level</c:v>
                </c:pt>
              </c:strCache>
            </c:strRef>
          </c:tx>
          <c:spPr>
            <a:ln w="38100">
              <a:solidFill>
                <a:schemeClr val="bg1"/>
              </a:solidFill>
            </a:ln>
          </c:spPr>
          <c:dLbls>
            <c:dLbl>
              <c:idx val="0"/>
              <c:layout>
                <c:manualLayout>
                  <c:x val="-8.2889277416966486E-2"/>
                  <c:y val="7.2820560608020182E-2"/>
                </c:manualLayout>
              </c:layout>
              <c:tx>
                <c:rich>
                  <a:bodyPr/>
                  <a:lstStyle/>
                  <a:p>
                    <a:fld id="{A4BFD270-2814-43C8-86D2-A8773130D3C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832027B-157A-4044-B84F-635001936B5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193011663761412"/>
                      <c:h val="0.137729981756501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84-4EEA-BB2F-B6B679260AED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2857BDF-7A9C-4243-8009-003FC72B98B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46A4324-3880-4498-A4C2-5440697B0DE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284-4EEA-BB2F-B6B679260AED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0803DD8-B1EA-4711-968C-1BB9A88AA5F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54123A3-B061-4E7A-8130-BD52B6EC368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284-4EEA-BB2F-B6B679260AE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'Education level'!$B$4:$B$6</c:f>
              <c:strCache>
                <c:ptCount val="3"/>
                <c:pt idx="0">
                  <c:v>Undergraduate studies</c:v>
                </c:pt>
                <c:pt idx="1">
                  <c:v>Graduate studies</c:v>
                </c:pt>
                <c:pt idx="2">
                  <c:v>Doctoral studies</c:v>
                </c:pt>
              </c:strCache>
            </c:strRef>
          </c:cat>
          <c:val>
            <c:numRef>
              <c:f>'Education level'!$C$4:$C$6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'Education level'!$B$4:$B$6</c15:f>
                <c15:dlblRangeCache>
                  <c:ptCount val="3"/>
                  <c:pt idx="0">
                    <c:v>Undergraduate studies</c:v>
                  </c:pt>
                  <c:pt idx="1">
                    <c:v>Graduate studies</c:v>
                  </c:pt>
                  <c:pt idx="2">
                    <c:v>Doctoral studies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ACB-4B6E-AD91-72F44BD9C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FeaturesAvgRate!$D$2</c:f>
              <c:strCache>
                <c:ptCount val="1"/>
                <c:pt idx="0">
                  <c:v>Stdev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FeaturesAvgRate!$B$3:$B$6</c:f>
              <c:strCache>
                <c:ptCount val="4"/>
                <c:pt idx="0">
                  <c:v>Feature Correlation</c:v>
                </c:pt>
                <c:pt idx="1">
                  <c:v>Default Zooming</c:v>
                </c:pt>
                <c:pt idx="2">
                  <c:v>Zooming Action</c:v>
                </c:pt>
                <c:pt idx="3">
                  <c:v>Interactivity</c:v>
                </c:pt>
              </c:strCache>
            </c:strRef>
          </c:cat>
          <c:val>
            <c:numRef>
              <c:f>FeaturesAvgRate!$D$3:$D$6</c:f>
              <c:numCache>
                <c:formatCode>0.00</c:formatCode>
                <c:ptCount val="4"/>
                <c:pt idx="0">
                  <c:v>1.7013926184468013</c:v>
                </c:pt>
                <c:pt idx="1">
                  <c:v>1.8093325317714037</c:v>
                </c:pt>
                <c:pt idx="2">
                  <c:v>1.8093325317714037</c:v>
                </c:pt>
                <c:pt idx="3">
                  <c:v>1.6254554017744987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4-4FB1-88FF-6DF715AC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303808"/>
        <c:axId val="147321984"/>
      </c:barChart>
      <c:catAx>
        <c:axId val="1473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321984"/>
        <c:crosses val="autoZero"/>
        <c:auto val="1"/>
        <c:lblAlgn val="ctr"/>
        <c:lblOffset val="100"/>
        <c:noMultiLvlLbl val="0"/>
      </c:catAx>
      <c:valAx>
        <c:axId val="14732198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tester ratings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3038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Comparison (average ratings)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FeaturesAvgRate!$F$2</c:f>
              <c:strCache>
                <c:ptCount val="1"/>
                <c:pt idx="0">
                  <c:v>Comparison with existing visualizations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FeaturesAvgRate!$F$4:$F$6</c:f>
              <c:strCache>
                <c:ptCount val="3"/>
                <c:pt idx="0">
                  <c:v>Mirrored Dendrograms</c:v>
                </c:pt>
                <c:pt idx="1">
                  <c:v>Tanglegram</c:v>
                </c:pt>
                <c:pt idx="2">
                  <c:v>Heatmap</c:v>
                </c:pt>
              </c:strCache>
            </c:strRef>
          </c:cat>
          <c:val>
            <c:numRef>
              <c:f>FeaturesAvgRate!$G$4:$G$6</c:f>
              <c:numCache>
                <c:formatCode>General</c:formatCode>
                <c:ptCount val="3"/>
                <c:pt idx="0">
                  <c:v>8</c:v>
                </c:pt>
                <c:pt idx="1">
                  <c:v>5.85</c:v>
                </c:pt>
                <c:pt idx="2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A-49A0-BFE7-61556AC1D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600896"/>
        <c:axId val="147602432"/>
      </c:barChart>
      <c:catAx>
        <c:axId val="14760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602432"/>
        <c:crosses val="autoZero"/>
        <c:auto val="1"/>
        <c:lblAlgn val="ctr"/>
        <c:lblOffset val="100"/>
        <c:noMultiLvlLbl val="0"/>
      </c:catAx>
      <c:valAx>
        <c:axId val="14760243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tester ratings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600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Comparison (stdev)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FeaturesAvgRate!$H$3</c:f>
              <c:strCache>
                <c:ptCount val="1"/>
                <c:pt idx="0">
                  <c:v>Stdev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FeaturesAvgRate!$F$4:$F$6</c:f>
              <c:strCache>
                <c:ptCount val="3"/>
                <c:pt idx="0">
                  <c:v>Mirrored Dendrograms</c:v>
                </c:pt>
                <c:pt idx="1">
                  <c:v>Tanglegram</c:v>
                </c:pt>
                <c:pt idx="2">
                  <c:v>Heatmap</c:v>
                </c:pt>
              </c:strCache>
            </c:strRef>
          </c:cat>
          <c:val>
            <c:numRef>
              <c:f>FeaturesAvgRate!$H$4:$H$6</c:f>
              <c:numCache>
                <c:formatCode>0.00</c:formatCode>
                <c:ptCount val="3"/>
                <c:pt idx="0">
                  <c:v>1.7167901505579042</c:v>
                </c:pt>
                <c:pt idx="1">
                  <c:v>2.0844032340469201</c:v>
                </c:pt>
                <c:pt idx="2">
                  <c:v>2.4580694178883338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0-4A3F-8F48-2D4C6741B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643776"/>
        <c:axId val="147645568"/>
      </c:barChart>
      <c:catAx>
        <c:axId val="14764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645568"/>
        <c:crosses val="autoZero"/>
        <c:auto val="1"/>
        <c:lblAlgn val="ctr"/>
        <c:lblOffset val="100"/>
        <c:noMultiLvlLbl val="0"/>
      </c:catAx>
      <c:valAx>
        <c:axId val="14764556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tester ratings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6437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Average Ratings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FeaturesAvgRate!$C$2</c:f>
              <c:strCache>
                <c:ptCount val="1"/>
                <c:pt idx="0">
                  <c:v>Average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FeaturesAvgRate!$B$8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FeaturesAvgRate!$C$8</c:f>
              <c:numCache>
                <c:formatCode>General</c:formatCode>
                <c:ptCount val="1"/>
                <c:pt idx="0">
                  <c:v>7.6875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1-4E9D-881C-4AFAEDCAD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740160"/>
        <c:axId val="147741696"/>
      </c:barChart>
      <c:catAx>
        <c:axId val="1477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741696"/>
        <c:crosses val="autoZero"/>
        <c:auto val="1"/>
        <c:lblAlgn val="ctr"/>
        <c:lblOffset val="100"/>
        <c:noMultiLvlLbl val="0"/>
      </c:catAx>
      <c:valAx>
        <c:axId val="14774169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tester ratings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7401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FeaturesAvgRate!$C$2</c:f>
              <c:strCache>
                <c:ptCount val="1"/>
                <c:pt idx="0">
                  <c:v>Average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FeaturesAvgRate!$B$8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FeaturesAvgRate!$D$8</c:f>
              <c:numCache>
                <c:formatCode>General</c:formatCode>
                <c:ptCount val="1"/>
                <c:pt idx="0">
                  <c:v>1.7363782709410267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2-4D4E-B968-AD3DC02D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766656"/>
        <c:axId val="147776640"/>
      </c:barChart>
      <c:catAx>
        <c:axId val="1477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776640"/>
        <c:crosses val="autoZero"/>
        <c:auto val="1"/>
        <c:lblAlgn val="ctr"/>
        <c:lblOffset val="100"/>
        <c:noMultiLvlLbl val="0"/>
      </c:catAx>
      <c:valAx>
        <c:axId val="1477766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tester ratings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766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Average Ratings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FeaturesAvgRate!$C$2</c:f>
              <c:strCache>
                <c:ptCount val="1"/>
                <c:pt idx="0">
                  <c:v>Average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FeaturesAvgRate!$B$8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FeaturesAvgRate!$G$8</c:f>
              <c:numCache>
                <c:formatCode>General</c:formatCode>
                <c:ptCount val="1"/>
                <c:pt idx="0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1-4E9D-881C-4AFAEDCAD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100416"/>
        <c:axId val="147101952"/>
      </c:barChart>
      <c:catAx>
        <c:axId val="1471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101952"/>
        <c:crosses val="autoZero"/>
        <c:auto val="1"/>
        <c:lblAlgn val="ctr"/>
        <c:lblOffset val="100"/>
        <c:noMultiLvlLbl val="0"/>
      </c:catAx>
      <c:valAx>
        <c:axId val="1471019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tester ratings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1004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FeaturesAvgRate!$C$2</c:f>
              <c:strCache>
                <c:ptCount val="1"/>
                <c:pt idx="0">
                  <c:v>Average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FeaturesAvgRate!$B$8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FeaturesAvgRate!$H$8</c:f>
              <c:numCache>
                <c:formatCode>General</c:formatCode>
                <c:ptCount val="1"/>
                <c:pt idx="0">
                  <c:v>2.0864209341643858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1-4E9D-881C-4AFAEDCAD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1636096"/>
        <c:axId val="216567168"/>
      </c:barChart>
      <c:catAx>
        <c:axId val="2016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216567168"/>
        <c:crosses val="autoZero"/>
        <c:auto val="1"/>
        <c:lblAlgn val="ctr"/>
        <c:lblOffset val="100"/>
        <c:noMultiLvlLbl val="0"/>
      </c:catAx>
      <c:valAx>
        <c:axId val="21656716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tester ratings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2016360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'Filed of study'!$B$3</c:f>
              <c:strCache>
                <c:ptCount val="1"/>
                <c:pt idx="0">
                  <c:v>Field of study</c:v>
                </c:pt>
              </c:strCache>
            </c:strRef>
          </c:tx>
          <c:spPr>
            <a:ln w="38100">
              <a:solidFill>
                <a:schemeClr val="bg1"/>
              </a:solidFill>
            </a:ln>
          </c:spPr>
          <c:dLbls>
            <c:dLbl>
              <c:idx val="0"/>
              <c:tx>
                <c:rich>
                  <a:bodyPr/>
                  <a:lstStyle/>
                  <a:p>
                    <a:fld id="{AC48A911-E04E-46B0-8606-EB0BCAD24FE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F3803B9-F941-47B6-BC43-55593E7A7B4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57C-4864-838D-6E9E3BD3F05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6B0D248-7E20-4F1B-890C-172E6A8F317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DD30016-1B2F-446E-B21E-F13B348E513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57C-4864-838D-6E9E3BD3F05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0D47C2-8C95-4BC7-9695-CABF5456E9E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C9DC86B-6D10-40AF-8219-A036CE02BBA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57C-4864-838D-6E9E3BD3F05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F507C77-33E8-4801-B40D-B61FDB68AD0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E9F86A4-9AF4-4A0D-B840-046BA092E16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57C-4864-838D-6E9E3BD3F05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747D50B-2083-4BFB-8217-7F167DD44D1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4F90A65-C1BF-44B5-99AD-F0BB9A939F5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57C-4864-838D-6E9E3BD3F05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D74C815-7992-4C1B-9815-CA05A1CFDCB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28DA9BC-F77D-4835-894F-91C4630DF1D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57C-4864-838D-6E9E3BD3F05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'Filed of study'!$B$4:$B$9</c:f>
              <c:strCache>
                <c:ptCount val="6"/>
                <c:pt idx="0">
                  <c:v>Computer Engineering</c:v>
                </c:pt>
                <c:pt idx="1">
                  <c:v>Electrical Engineering</c:v>
                </c:pt>
                <c:pt idx="2">
                  <c:v>Mechanical Engineering</c:v>
                </c:pt>
                <c:pt idx="3">
                  <c:v>Mechatronics Engineering</c:v>
                </c:pt>
                <c:pt idx="4">
                  <c:v>Data Science and Analytics</c:v>
                </c:pt>
                <c:pt idx="5">
                  <c:v>Information Technology</c:v>
                </c:pt>
              </c:strCache>
            </c:strRef>
          </c:cat>
          <c:val>
            <c:numRef>
              <c:f>'Filed of study'!$C$4:$C$9</c:f>
              <c:numCache>
                <c:formatCode>General</c:formatCode>
                <c:ptCount val="6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'Filed of study'!$B$4:$B$9</c15:f>
                <c15:dlblRangeCache>
                  <c:ptCount val="6"/>
                  <c:pt idx="0">
                    <c:v>Computer Engineering</c:v>
                  </c:pt>
                  <c:pt idx="1">
                    <c:v>Electrical Engineering</c:v>
                  </c:pt>
                  <c:pt idx="2">
                    <c:v>Mechanical Engineering</c:v>
                  </c:pt>
                  <c:pt idx="3">
                    <c:v>Mechatronics Engineering</c:v>
                  </c:pt>
                  <c:pt idx="4">
                    <c:v>Data Science and Analytics</c:v>
                  </c:pt>
                  <c:pt idx="5">
                    <c:v>Information Technology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3F1-49E2-8D55-D1A0EB55B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Profession!$C$3</c:f>
              <c:strCache>
                <c:ptCount val="1"/>
                <c:pt idx="0">
                  <c:v>Profession</c:v>
                </c:pt>
              </c:strCache>
            </c:strRef>
          </c:tx>
          <c:spPr>
            <a:ln w="38100">
              <a:solidFill>
                <a:schemeClr val="bg1"/>
              </a:solidFill>
            </a:ln>
          </c:spPr>
          <c:dLbls>
            <c:dLbl>
              <c:idx val="0"/>
              <c:tx>
                <c:rich>
                  <a:bodyPr/>
                  <a:lstStyle/>
                  <a:p>
                    <a:fld id="{764D5AC9-91DF-465E-B640-F1163582A01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D74BEBF-EFE4-4FC3-8220-31EF75C6418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4B8-4D86-A0F1-84260D2FCB5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233A53F-794D-43AA-8A31-4279B4D8AE8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9BDD001-5FE0-46E7-8F05-F228A8FFAAA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4B8-4D86-A0F1-84260D2FCB5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FFD07F3-706C-4CD5-93AA-DD06763437F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0953F90-911C-4B81-B241-EB7D087D65C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4B8-4D86-A0F1-84260D2FCB5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69FA369-A2B0-4015-82DD-5F8263DD318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440A4DD-8822-4821-9E0F-3694035EF93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4B8-4D86-A0F1-84260D2FCB5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EBBC04-4CCF-4D6F-8E77-548DD8D48F6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F2C1158-245A-4444-95C9-CE15CAD7D8B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4B8-4D86-A0F1-84260D2FCB5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63FD5CC-BCA5-4D1D-A6CB-05F5205435C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2EB7BC7-A751-40DA-96C5-FBC0259EAD6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4B8-4D86-A0F1-84260D2FCB5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FA4F424-058E-4121-83A5-1F76E4F6E8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A7F9F5D-F982-4839-8A1C-9860DC5E4E4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4B8-4D86-A0F1-84260D2FCB5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317381F-1C1C-475F-950C-1DEAAAB1237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56A9DAF-BEB4-4CF6-AEF7-4F1B27A81F4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4B8-4D86-A0F1-84260D2FCB5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Profession!$C$4:$C$11</c:f>
              <c:strCache>
                <c:ptCount val="8"/>
                <c:pt idx="0">
                  <c:v>Lead Data Scientist</c:v>
                </c:pt>
                <c:pt idx="1">
                  <c:v>Business Analysts</c:v>
                </c:pt>
                <c:pt idx="2">
                  <c:v>University Professor</c:v>
                </c:pt>
                <c:pt idx="3">
                  <c:v> Software Developer</c:v>
                </c:pt>
                <c:pt idx="4">
                  <c:v>Technical Lead</c:v>
                </c:pt>
                <c:pt idx="5">
                  <c:v>IT Manager</c:v>
                </c:pt>
                <c:pt idx="6">
                  <c:v>Graduate Assistant</c:v>
                </c:pt>
                <c:pt idx="7">
                  <c:v>Engineering Student</c:v>
                </c:pt>
              </c:strCache>
            </c:strRef>
          </c:cat>
          <c:val>
            <c:numRef>
              <c:f>Profession!$D$4:$D$11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Profession!$C$4:$C$11</c15:f>
                <c15:dlblRangeCache>
                  <c:ptCount val="8"/>
                  <c:pt idx="0">
                    <c:v>Lead Data Scientist</c:v>
                  </c:pt>
                  <c:pt idx="1">
                    <c:v>Business Analysts</c:v>
                  </c:pt>
                  <c:pt idx="2">
                    <c:v>University Professor</c:v>
                  </c:pt>
                  <c:pt idx="3">
                    <c:v> Software Developer</c:v>
                  </c:pt>
                  <c:pt idx="4">
                    <c:v>Technical Lead</c:v>
                  </c:pt>
                  <c:pt idx="5">
                    <c:v>IT Manager</c:v>
                  </c:pt>
                  <c:pt idx="6">
                    <c:v>Graduate Assistant</c:v>
                  </c:pt>
                  <c:pt idx="7">
                    <c:v>Engineering Student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C33-41D1-A0A5-A3D7CA033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50874954149368"/>
          <c:y val="0.25447122880100875"/>
          <c:w val="0.8128305333093262"/>
          <c:h val="0.4896962375691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'Feature Correlation'!$C$2</c:f>
              <c:strCache>
                <c:ptCount val="1"/>
                <c:pt idx="0">
                  <c:v>Feature Correlation</c:v>
                </c:pt>
              </c:strCache>
            </c:strRef>
          </c:tx>
          <c:invertIfNegative val="0"/>
          <c:cat>
            <c:numRef>
              <c:f>'Feature Correlation'!$C$5:$C$14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'Feature Correlation'!$D$5:$D$14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B-4BB4-A873-430BCE72C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99232"/>
        <c:axId val="146821888"/>
      </c:barChart>
      <c:catAx>
        <c:axId val="14679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821888"/>
        <c:crosses val="autoZero"/>
        <c:auto val="1"/>
        <c:lblAlgn val="ctr"/>
        <c:lblOffset val="100"/>
        <c:noMultiLvlLbl val="0"/>
      </c:catAx>
      <c:valAx>
        <c:axId val="14682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testers</a:t>
                </a:r>
              </a:p>
            </c:rich>
          </c:tx>
          <c:layout>
            <c:manualLayout>
              <c:xMode val="edge"/>
              <c:yMode val="edge"/>
              <c:x val="2.4809771591953612E-2"/>
              <c:y val="0.392505269092782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6799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</c:title>
    <c:autoTitleDeleted val="0"/>
    <c:plotArea>
      <c:layout>
        <c:manualLayout>
          <c:layoutTarget val="inner"/>
          <c:xMode val="edge"/>
          <c:yMode val="edge"/>
          <c:x val="0.1384038982832064"/>
          <c:y val="0.18801410105757932"/>
          <c:w val="0.83154145690805048"/>
          <c:h val="0.613106211312305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DefaultZooming!$C$2</c:f>
              <c:strCache>
                <c:ptCount val="1"/>
                <c:pt idx="0">
                  <c:v>Default Zooming Levels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DefaultZooming!$C$5:$C$14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DefaultZooming!$D$5:$D$14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1-4097-8569-467E6C19C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63616"/>
        <c:axId val="146865536"/>
      </c:barChart>
      <c:catAx>
        <c:axId val="14686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charset="0"/>
                  </a:rPr>
                  <a:t>Rating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865536"/>
        <c:crosses val="autoZero"/>
        <c:auto val="1"/>
        <c:lblAlgn val="ctr"/>
        <c:lblOffset val="100"/>
        <c:noMultiLvlLbl val="0"/>
      </c:catAx>
      <c:valAx>
        <c:axId val="1468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charset="0"/>
                  </a:rPr>
                  <a:t># of Testers</a:t>
                </a:r>
              </a:p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endParaRPr lang="en-US" baseline="0">
                  <a:solidFill>
                    <a:schemeClr val="tx1"/>
                  </a:solidFill>
                  <a:latin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86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252388908898507"/>
          <c:y val="0.21914430555229211"/>
          <c:w val="0.80750816181491225"/>
          <c:h val="0.583571483117554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ZoomingAction!$C$2</c:f>
              <c:strCache>
                <c:ptCount val="1"/>
                <c:pt idx="0">
                  <c:v>Zooming 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ZoomingAction!$C$5:$C$14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ZoomingAction!$D$5:$D$14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A-404A-8358-F37D3C5FC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85632"/>
        <c:axId val="146487552"/>
      </c:barChart>
      <c:catAx>
        <c:axId val="14648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charset="0"/>
                  </a:rPr>
                  <a:t>Rate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487552"/>
        <c:crosses val="autoZero"/>
        <c:auto val="1"/>
        <c:lblAlgn val="ctr"/>
        <c:lblOffset val="100"/>
        <c:noMultiLvlLbl val="0"/>
      </c:catAx>
      <c:valAx>
        <c:axId val="1464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charset="0"/>
                  </a:rPr>
                  <a:t># of testers</a:t>
                </a:r>
              </a:p>
            </c:rich>
          </c:tx>
          <c:layout>
            <c:manualLayout>
              <c:xMode val="edge"/>
              <c:yMode val="edge"/>
              <c:x val="3.2692308104839342E-2"/>
              <c:y val="0.3107160794426560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48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206510046899877"/>
          <c:y val="0.20211515863689777"/>
          <c:w val="0.81788025472225812"/>
          <c:h val="0.59900515373298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Interactivity!$C$2</c:f>
              <c:strCache>
                <c:ptCount val="1"/>
                <c:pt idx="0">
                  <c:v>Interactivity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Interactivity!$C$5:$C$14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Interactivity!$D$5:$D$14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3-41DF-AA2E-DB6F0BBD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12896"/>
        <c:axId val="146527360"/>
      </c:barChart>
      <c:catAx>
        <c:axId val="146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charset="0"/>
                  </a:rPr>
                  <a:t> Rating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27360"/>
        <c:crosses val="autoZero"/>
        <c:auto val="1"/>
        <c:lblAlgn val="ctr"/>
        <c:lblOffset val="100"/>
        <c:noMultiLvlLbl val="0"/>
      </c:catAx>
      <c:valAx>
        <c:axId val="1465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charset="0"/>
                  </a:rPr>
                  <a:t># of testers</a:t>
                </a:r>
              </a:p>
            </c:rich>
          </c:tx>
          <c:layout>
            <c:manualLayout>
              <c:xMode val="edge"/>
              <c:yMode val="edge"/>
              <c:x val="3.0054644808743168E-2"/>
              <c:y val="0.309185118017709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with existing</a:t>
            </a:r>
            <a:r>
              <a:rPr lang="en-US" baseline="0"/>
              <a:t> visualizations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027634674093819"/>
          <c:y val="0.22118727056966409"/>
          <c:w val="0.60964892608160759"/>
          <c:h val="0.57296500911510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Comparison!$A$4</c:f>
              <c:strCache>
                <c:ptCount val="1"/>
                <c:pt idx="0">
                  <c:v>Mirrored Dendrograms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Comparison!$B$6:$B$15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9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E-4406-8FAF-E4C07B94F418}"/>
            </c:ext>
          </c:extLst>
        </c:ser>
        <c:ser>
          <c:idx val="1"/>
          <c:order val="1"/>
          <c:tx>
            <c:strRef>
              <c:f>Comparison!$E$4</c:f>
              <c:strCache>
                <c:ptCount val="1"/>
                <c:pt idx="0">
                  <c:v>Tanglegram</c:v>
                </c:pt>
              </c:strCache>
            </c:strRef>
          </c:tx>
          <c:invertIfNegative val="0"/>
          <c:cat>
            <c:numRef>
              <c:f>Comparison!$A$6:$A$15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Comparison!$F$6:$F$15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E-4406-8FAF-E4C07B94F418}"/>
            </c:ext>
          </c:extLst>
        </c:ser>
        <c:ser>
          <c:idx val="2"/>
          <c:order val="2"/>
          <c:tx>
            <c:strRef>
              <c:f>Comparison!$I$4</c:f>
              <c:strCache>
                <c:ptCount val="1"/>
                <c:pt idx="0">
                  <c:v>Heatmap</c:v>
                </c:pt>
              </c:strCache>
            </c:strRef>
          </c:tx>
          <c:invertIfNegative val="0"/>
          <c:cat>
            <c:numRef>
              <c:f>Comparison!$A$6:$A$15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Comparison!$J$6:$J$15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FE-4406-8FAF-E4C07B94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208448"/>
        <c:axId val="147214720"/>
      </c:barChart>
      <c:catAx>
        <c:axId val="14720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214720"/>
        <c:crosses val="autoZero"/>
        <c:auto val="1"/>
        <c:lblAlgn val="ctr"/>
        <c:lblOffset val="100"/>
        <c:noMultiLvlLbl val="0"/>
      </c:catAx>
      <c:valAx>
        <c:axId val="1472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testers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2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Average Ratings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FeaturesAvgRate!$C$2</c:f>
              <c:strCache>
                <c:ptCount val="1"/>
                <c:pt idx="0">
                  <c:v>Average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FeaturesAvgRate!$B$3:$B$6</c:f>
              <c:strCache>
                <c:ptCount val="4"/>
                <c:pt idx="0">
                  <c:v>Feature Correlation</c:v>
                </c:pt>
                <c:pt idx="1">
                  <c:v>Default Zooming</c:v>
                </c:pt>
                <c:pt idx="2">
                  <c:v>Zooming Action</c:v>
                </c:pt>
                <c:pt idx="3">
                  <c:v>Interactivity</c:v>
                </c:pt>
              </c:strCache>
            </c:strRef>
          </c:cat>
          <c:val>
            <c:numRef>
              <c:f>FeaturesAvgRate!$C$3:$C$6</c:f>
              <c:numCache>
                <c:formatCode>General</c:formatCode>
                <c:ptCount val="4"/>
                <c:pt idx="0">
                  <c:v>7.5</c:v>
                </c:pt>
                <c:pt idx="1">
                  <c:v>7.3</c:v>
                </c:pt>
                <c:pt idx="2">
                  <c:v>7.7</c:v>
                </c:pt>
                <c:pt idx="3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E-47C8-AC0E-C4A446F44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285504"/>
        <c:axId val="147287040"/>
      </c:barChart>
      <c:catAx>
        <c:axId val="1472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287040"/>
        <c:crosses val="autoZero"/>
        <c:auto val="1"/>
        <c:lblAlgn val="ctr"/>
        <c:lblOffset val="100"/>
        <c:noMultiLvlLbl val="0"/>
      </c:catAx>
      <c:valAx>
        <c:axId val="1472870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tester ratings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2855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180975</xdr:rowOff>
    </xdr:from>
    <xdr:to>
      <xdr:col>11</xdr:col>
      <xdr:colOff>76200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5</xdr:row>
      <xdr:rowOff>57150</xdr:rowOff>
    </xdr:from>
    <xdr:to>
      <xdr:col>12</xdr:col>
      <xdr:colOff>152400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0</xdr:rowOff>
    </xdr:from>
    <xdr:to>
      <xdr:col>13</xdr:col>
      <xdr:colOff>85725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649940</xdr:colOff>
      <xdr:row>11</xdr:row>
      <xdr:rowOff>40341</xdr:rowOff>
    </xdr:from>
    <xdr:to>
      <xdr:col>16</xdr:col>
      <xdr:colOff>257735</xdr:colOff>
      <xdr:row>23</xdr:row>
      <xdr:rowOff>22411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714375</xdr:colOff>
      <xdr:row>11</xdr:row>
      <xdr:rowOff>117475</xdr:rowOff>
    </xdr:from>
    <xdr:to>
      <xdr:col>12</xdr:col>
      <xdr:colOff>333375</xdr:colOff>
      <xdr:row>25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619686</xdr:colOff>
      <xdr:row>11</xdr:row>
      <xdr:rowOff>81056</xdr:rowOff>
    </xdr:from>
    <xdr:to>
      <xdr:col>11</xdr:col>
      <xdr:colOff>238686</xdr:colOff>
      <xdr:row>24</xdr:row>
      <xdr:rowOff>182656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11</xdr:row>
      <xdr:rowOff>69850</xdr:rowOff>
    </xdr:from>
    <xdr:to>
      <xdr:col>11</xdr:col>
      <xdr:colOff>361950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789423</xdr:colOff>
      <xdr:row>8</xdr:row>
      <xdr:rowOff>190500</xdr:rowOff>
    </xdr:from>
    <xdr:to>
      <xdr:col>17</xdr:col>
      <xdr:colOff>450272</xdr:colOff>
      <xdr:row>21</xdr:row>
      <xdr:rowOff>15230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391433</xdr:colOff>
      <xdr:row>9</xdr:row>
      <xdr:rowOff>79829</xdr:rowOff>
    </xdr:from>
    <xdr:to>
      <xdr:col>5</xdr:col>
      <xdr:colOff>387803</xdr:colOff>
      <xdr:row>22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834572</xdr:colOff>
      <xdr:row>9</xdr:row>
      <xdr:rowOff>34017</xdr:rowOff>
    </xdr:from>
    <xdr:to>
      <xdr:col>15</xdr:col>
      <xdr:colOff>472623</xdr:colOff>
      <xdr:row>22</xdr:row>
      <xdr:rowOff>135164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417286</xdr:colOff>
      <xdr:row>24</xdr:row>
      <xdr:rowOff>63501</xdr:rowOff>
    </xdr:from>
    <xdr:to>
      <xdr:col>5</xdr:col>
      <xdr:colOff>413656</xdr:colOff>
      <xdr:row>37</xdr:row>
      <xdr:rowOff>164647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53809</xdr:colOff>
      <xdr:row>24</xdr:row>
      <xdr:rowOff>148648</xdr:rowOff>
    </xdr:from>
    <xdr:to>
      <xdr:col>14</xdr:col>
      <xdr:colOff>519420</xdr:colOff>
      <xdr:row>38</xdr:row>
      <xdr:rowOff>41976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873125</xdr:colOff>
      <xdr:row>9</xdr:row>
      <xdr:rowOff>31750</xdr:rowOff>
    </xdr:from>
    <xdr:to>
      <xdr:col>7</xdr:col>
      <xdr:colOff>381000</xdr:colOff>
      <xdr:row>22</xdr:row>
      <xdr:rowOff>132897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714375</xdr:colOff>
      <xdr:row>9</xdr:row>
      <xdr:rowOff>31750</xdr:rowOff>
    </xdr:from>
    <xdr:to>
      <xdr:col>18</xdr:col>
      <xdr:colOff>762000</xdr:colOff>
      <xdr:row>22</xdr:row>
      <xdr:rowOff>132897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900546</xdr:colOff>
      <xdr:row>24</xdr:row>
      <xdr:rowOff>86592</xdr:rowOff>
    </xdr:from>
    <xdr:to>
      <xdr:col>7</xdr:col>
      <xdr:colOff>408421</xdr:colOff>
      <xdr:row>37</xdr:row>
      <xdr:rowOff>187738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363681</xdr:colOff>
      <xdr:row>24</xdr:row>
      <xdr:rowOff>138545</xdr:rowOff>
    </xdr:from>
    <xdr:to>
      <xdr:col>18</xdr:col>
      <xdr:colOff>460375</xdr:colOff>
      <xdr:row>38</xdr:row>
      <xdr:rowOff>31873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zoomScale="70" zoomScaleNormal="70" workbookViewId="0">
      <selection activeCell="M27" sqref="M27"/>
    </sheetView>
  </sheetViews>
  <sheetFormatPr defaultRowHeight="15.75" x14ac:dyDescent="0.25"/>
  <cols>
    <col min="2" max="2" width="22.5" customWidth="1"/>
    <col min="3" max="3" width="18" customWidth="1"/>
    <col min="4" max="4" width="14.125" customWidth="1"/>
  </cols>
  <sheetData>
    <row r="3" spans="2:4" x14ac:dyDescent="0.25">
      <c r="B3" s="5" t="s">
        <v>9</v>
      </c>
      <c r="C3" s="5" t="s">
        <v>13</v>
      </c>
      <c r="D3" s="5" t="s">
        <v>2</v>
      </c>
    </row>
    <row r="4" spans="2:4" x14ac:dyDescent="0.25">
      <c r="B4" s="7" t="s">
        <v>10</v>
      </c>
      <c r="C4" s="7">
        <v>7</v>
      </c>
      <c r="D4" s="7">
        <f>100*C4/20</f>
        <v>35</v>
      </c>
    </row>
    <row r="5" spans="2:4" x14ac:dyDescent="0.25">
      <c r="B5" s="7" t="s">
        <v>11</v>
      </c>
      <c r="C5" s="7">
        <v>10</v>
      </c>
      <c r="D5" s="7">
        <f t="shared" ref="D5:D6" si="0">100*C5/20</f>
        <v>50</v>
      </c>
    </row>
    <row r="6" spans="2:4" x14ac:dyDescent="0.25">
      <c r="B6" s="7" t="s">
        <v>12</v>
      </c>
      <c r="C6" s="7">
        <v>3</v>
      </c>
      <c r="D6" s="7">
        <f t="shared" si="0"/>
        <v>15</v>
      </c>
    </row>
    <row r="8" spans="2:4" x14ac:dyDescent="0.25">
      <c r="C8" s="6">
        <f>SUM(C4:C7)</f>
        <v>20</v>
      </c>
      <c r="D8" s="6">
        <f>SUM(D4:D7)</f>
        <v>100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31"/>
  <sheetViews>
    <sheetView zoomScale="70" zoomScaleNormal="70" workbookViewId="0">
      <selection activeCell="H15" sqref="H15"/>
    </sheetView>
  </sheetViews>
  <sheetFormatPr defaultRowHeight="15.75" x14ac:dyDescent="0.25"/>
  <cols>
    <col min="4" max="4" width="13.875" customWidth="1"/>
    <col min="5" max="5" width="10" customWidth="1"/>
    <col min="7" max="7" width="11.5" customWidth="1"/>
    <col min="8" max="8" width="12.125" customWidth="1"/>
  </cols>
  <sheetData>
    <row r="1" spans="3:24" x14ac:dyDescent="0.25"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3:24" s="4" customFormat="1" x14ac:dyDescent="0.25">
      <c r="C2" s="4" t="s">
        <v>34</v>
      </c>
      <c r="E2" s="22">
        <v>1</v>
      </c>
      <c r="F2" s="22">
        <v>2</v>
      </c>
      <c r="G2" s="22">
        <v>3</v>
      </c>
      <c r="H2" s="22">
        <v>4</v>
      </c>
      <c r="I2" s="22">
        <v>5</v>
      </c>
      <c r="J2" s="22">
        <v>6</v>
      </c>
      <c r="K2" s="22">
        <v>7</v>
      </c>
      <c r="L2" s="22">
        <v>8</v>
      </c>
      <c r="M2" s="22">
        <v>9</v>
      </c>
      <c r="N2" s="22">
        <v>10</v>
      </c>
      <c r="O2" s="22">
        <v>11</v>
      </c>
      <c r="P2" s="22">
        <v>12</v>
      </c>
      <c r="Q2" s="22">
        <v>13</v>
      </c>
      <c r="R2" s="22">
        <v>14</v>
      </c>
      <c r="S2" s="22">
        <v>15</v>
      </c>
      <c r="T2" s="22">
        <v>16</v>
      </c>
      <c r="U2" s="22">
        <v>17</v>
      </c>
      <c r="V2" s="22">
        <v>18</v>
      </c>
      <c r="W2" s="22">
        <v>19</v>
      </c>
      <c r="X2" s="22">
        <v>20</v>
      </c>
    </row>
    <row r="3" spans="3:24" x14ac:dyDescent="0.25">
      <c r="C3" s="27" t="s">
        <v>30</v>
      </c>
      <c r="E3" s="16">
        <v>6</v>
      </c>
      <c r="F3" s="16">
        <v>5</v>
      </c>
      <c r="G3" s="16">
        <v>7</v>
      </c>
      <c r="H3" s="16">
        <v>9</v>
      </c>
      <c r="I3" s="16">
        <v>8</v>
      </c>
      <c r="J3" s="16">
        <v>8</v>
      </c>
      <c r="K3" s="16">
        <v>6</v>
      </c>
      <c r="L3" s="16">
        <v>8</v>
      </c>
      <c r="M3" s="16">
        <v>8</v>
      </c>
      <c r="N3" s="16">
        <v>9</v>
      </c>
      <c r="O3" s="16">
        <v>8</v>
      </c>
      <c r="P3" s="16">
        <v>10</v>
      </c>
      <c r="Q3" s="16">
        <v>5</v>
      </c>
      <c r="R3" s="16">
        <v>9</v>
      </c>
      <c r="S3" s="16">
        <v>9</v>
      </c>
      <c r="T3" s="16">
        <v>6</v>
      </c>
      <c r="U3" s="16">
        <v>7</v>
      </c>
      <c r="V3" s="16">
        <v>10</v>
      </c>
      <c r="W3" s="16">
        <v>8</v>
      </c>
      <c r="X3" s="16">
        <v>4</v>
      </c>
    </row>
    <row r="4" spans="3:24" x14ac:dyDescent="0.25">
      <c r="C4" s="28" t="s">
        <v>45</v>
      </c>
      <c r="E4" s="16">
        <v>6</v>
      </c>
      <c r="F4" s="16">
        <v>4</v>
      </c>
      <c r="G4" s="16">
        <v>7</v>
      </c>
      <c r="H4" s="16">
        <v>7</v>
      </c>
      <c r="I4" s="16">
        <v>8</v>
      </c>
      <c r="J4" s="16">
        <v>8</v>
      </c>
      <c r="K4" s="16">
        <v>8</v>
      </c>
      <c r="L4" s="16">
        <v>6</v>
      </c>
      <c r="M4" s="16">
        <v>8</v>
      </c>
      <c r="N4" s="16">
        <v>10</v>
      </c>
      <c r="O4" s="16">
        <v>8</v>
      </c>
      <c r="P4" s="16">
        <v>8</v>
      </c>
      <c r="Q4" s="16">
        <v>5</v>
      </c>
      <c r="R4" s="16">
        <v>9</v>
      </c>
      <c r="S4" s="16">
        <v>8</v>
      </c>
      <c r="T4" s="16">
        <v>9</v>
      </c>
      <c r="U4" s="16">
        <v>9</v>
      </c>
      <c r="V4" s="16">
        <v>6</v>
      </c>
      <c r="W4" s="16">
        <v>9</v>
      </c>
      <c r="X4" s="16">
        <v>3</v>
      </c>
    </row>
    <row r="5" spans="3:24" x14ac:dyDescent="0.25">
      <c r="C5" s="28" t="s">
        <v>39</v>
      </c>
      <c r="E5" s="16">
        <v>8</v>
      </c>
      <c r="F5" s="16">
        <v>5</v>
      </c>
      <c r="G5" s="16">
        <v>9</v>
      </c>
      <c r="H5" s="16">
        <v>8</v>
      </c>
      <c r="I5" s="16">
        <v>7</v>
      </c>
      <c r="J5" s="16">
        <v>8</v>
      </c>
      <c r="K5" s="16">
        <v>8</v>
      </c>
      <c r="L5" s="16">
        <v>6</v>
      </c>
      <c r="M5" s="16">
        <v>8</v>
      </c>
      <c r="N5" s="16">
        <v>10</v>
      </c>
      <c r="O5" s="16">
        <v>8</v>
      </c>
      <c r="P5" s="16">
        <v>8</v>
      </c>
      <c r="Q5" s="16">
        <v>5</v>
      </c>
      <c r="R5" s="16">
        <v>8</v>
      </c>
      <c r="S5" s="16">
        <v>9</v>
      </c>
      <c r="T5" s="16">
        <v>7</v>
      </c>
      <c r="U5" s="16">
        <v>9</v>
      </c>
      <c r="V5" s="16">
        <v>9</v>
      </c>
      <c r="W5" s="16">
        <v>10</v>
      </c>
      <c r="X5" s="16">
        <v>4</v>
      </c>
    </row>
    <row r="6" spans="3:24" x14ac:dyDescent="0.25">
      <c r="C6" s="28" t="s">
        <v>40</v>
      </c>
      <c r="E6" s="16">
        <v>6</v>
      </c>
      <c r="F6" s="16">
        <v>7</v>
      </c>
      <c r="G6" s="16">
        <v>9</v>
      </c>
      <c r="H6" s="16">
        <v>8</v>
      </c>
      <c r="I6" s="16">
        <v>8</v>
      </c>
      <c r="J6" s="16">
        <v>9</v>
      </c>
      <c r="K6" s="16">
        <v>9</v>
      </c>
      <c r="L6" s="16">
        <v>8</v>
      </c>
      <c r="M6" s="16">
        <v>8</v>
      </c>
      <c r="N6" s="16">
        <v>10</v>
      </c>
      <c r="O6" s="16">
        <v>8</v>
      </c>
      <c r="P6" s="16">
        <v>6</v>
      </c>
      <c r="Q6" s="16">
        <v>8</v>
      </c>
      <c r="R6" s="16">
        <v>8</v>
      </c>
      <c r="S6" s="16">
        <v>9</v>
      </c>
      <c r="T6" s="16">
        <v>8</v>
      </c>
      <c r="U6" s="16">
        <v>10</v>
      </c>
      <c r="V6" s="16">
        <v>10</v>
      </c>
      <c r="W6" s="16">
        <v>10</v>
      </c>
      <c r="X6" s="16">
        <v>6</v>
      </c>
    </row>
    <row r="7" spans="3:24" x14ac:dyDescent="0.25">
      <c r="C7" s="28" t="s">
        <v>46</v>
      </c>
      <c r="E7" s="18">
        <v>9</v>
      </c>
      <c r="F7" s="18">
        <v>4</v>
      </c>
      <c r="G7" s="18">
        <v>9</v>
      </c>
      <c r="H7" s="18">
        <v>8</v>
      </c>
      <c r="I7" s="18">
        <v>7</v>
      </c>
      <c r="J7" s="18">
        <v>9</v>
      </c>
      <c r="K7" s="18">
        <v>9</v>
      </c>
      <c r="L7" s="18">
        <v>8</v>
      </c>
      <c r="M7" s="18">
        <v>8</v>
      </c>
      <c r="N7" s="18">
        <v>10</v>
      </c>
      <c r="O7" s="18">
        <v>9</v>
      </c>
      <c r="P7" s="18">
        <v>6</v>
      </c>
      <c r="Q7" s="18">
        <v>9</v>
      </c>
      <c r="R7" s="18">
        <v>7</v>
      </c>
      <c r="S7" s="18">
        <v>9</v>
      </c>
      <c r="T7" s="18">
        <v>4</v>
      </c>
      <c r="U7" s="18">
        <v>9</v>
      </c>
      <c r="V7" s="18">
        <v>9</v>
      </c>
      <c r="W7" s="18">
        <v>10</v>
      </c>
      <c r="X7" s="18">
        <v>7</v>
      </c>
    </row>
    <row r="10" spans="3:24" s="24" customFormat="1" ht="31.5" x14ac:dyDescent="0.25">
      <c r="C10" s="23" t="s">
        <v>34</v>
      </c>
      <c r="D10" s="25" t="s">
        <v>30</v>
      </c>
      <c r="E10" s="26" t="s">
        <v>45</v>
      </c>
      <c r="F10" s="26" t="s">
        <v>39</v>
      </c>
      <c r="G10" s="26" t="s">
        <v>40</v>
      </c>
      <c r="H10" s="26" t="s">
        <v>46</v>
      </c>
    </row>
    <row r="11" spans="3:24" x14ac:dyDescent="0.25">
      <c r="C11" s="4"/>
    </row>
    <row r="12" spans="3:24" x14ac:dyDescent="0.25">
      <c r="C12" s="22">
        <v>1</v>
      </c>
      <c r="D12" s="16">
        <v>6</v>
      </c>
      <c r="E12" s="16">
        <v>6</v>
      </c>
      <c r="F12" s="16">
        <v>8</v>
      </c>
      <c r="G12" s="16">
        <v>6</v>
      </c>
      <c r="H12" s="18">
        <v>9</v>
      </c>
    </row>
    <row r="13" spans="3:24" x14ac:dyDescent="0.25">
      <c r="C13" s="22">
        <v>2</v>
      </c>
      <c r="D13" s="16">
        <v>5</v>
      </c>
      <c r="E13" s="16">
        <v>4</v>
      </c>
      <c r="F13" s="16">
        <v>5</v>
      </c>
      <c r="G13" s="16">
        <v>7</v>
      </c>
      <c r="H13" s="18">
        <v>4</v>
      </c>
    </row>
    <row r="14" spans="3:24" x14ac:dyDescent="0.25">
      <c r="C14" s="22">
        <v>3</v>
      </c>
      <c r="D14" s="16">
        <v>7</v>
      </c>
      <c r="E14" s="16">
        <v>7</v>
      </c>
      <c r="F14" s="16">
        <v>9</v>
      </c>
      <c r="G14" s="16">
        <v>9</v>
      </c>
      <c r="H14" s="18">
        <v>9</v>
      </c>
    </row>
    <row r="15" spans="3:24" x14ac:dyDescent="0.25">
      <c r="C15" s="22">
        <v>4</v>
      </c>
      <c r="D15" s="16">
        <v>9</v>
      </c>
      <c r="E15" s="16">
        <v>7</v>
      </c>
      <c r="F15" s="16">
        <v>8</v>
      </c>
      <c r="G15" s="16">
        <v>8</v>
      </c>
      <c r="H15" s="18">
        <v>8</v>
      </c>
    </row>
    <row r="16" spans="3:24" x14ac:dyDescent="0.25">
      <c r="C16" s="22">
        <v>5</v>
      </c>
      <c r="D16" s="16">
        <v>8</v>
      </c>
      <c r="E16" s="16">
        <v>8</v>
      </c>
      <c r="F16" s="16">
        <v>7</v>
      </c>
      <c r="G16" s="16">
        <v>8</v>
      </c>
      <c r="H16" s="18">
        <v>7</v>
      </c>
    </row>
    <row r="17" spans="3:8" x14ac:dyDescent="0.25">
      <c r="C17" s="22">
        <v>6</v>
      </c>
      <c r="D17" s="16">
        <v>8</v>
      </c>
      <c r="E17" s="16">
        <v>8</v>
      </c>
      <c r="F17" s="16">
        <v>8</v>
      </c>
      <c r="G17" s="16">
        <v>9</v>
      </c>
      <c r="H17" s="18">
        <v>9</v>
      </c>
    </row>
    <row r="18" spans="3:8" x14ac:dyDescent="0.25">
      <c r="C18" s="22">
        <v>7</v>
      </c>
      <c r="D18" s="16">
        <v>6</v>
      </c>
      <c r="E18" s="16">
        <v>8</v>
      </c>
      <c r="F18" s="16">
        <v>8</v>
      </c>
      <c r="G18" s="16">
        <v>9</v>
      </c>
      <c r="H18" s="18">
        <v>9</v>
      </c>
    </row>
    <row r="19" spans="3:8" x14ac:dyDescent="0.25">
      <c r="C19" s="22">
        <v>8</v>
      </c>
      <c r="D19" s="16">
        <v>8</v>
      </c>
      <c r="E19" s="16">
        <v>6</v>
      </c>
      <c r="F19" s="16">
        <v>6</v>
      </c>
      <c r="G19" s="16">
        <v>8</v>
      </c>
      <c r="H19" s="18">
        <v>8</v>
      </c>
    </row>
    <row r="20" spans="3:8" x14ac:dyDescent="0.25">
      <c r="C20" s="22">
        <v>9</v>
      </c>
      <c r="D20" s="16">
        <v>8</v>
      </c>
      <c r="E20" s="16">
        <v>8</v>
      </c>
      <c r="F20" s="16">
        <v>8</v>
      </c>
      <c r="G20" s="16">
        <v>8</v>
      </c>
      <c r="H20" s="18">
        <v>8</v>
      </c>
    </row>
    <row r="21" spans="3:8" x14ac:dyDescent="0.25">
      <c r="C21" s="22">
        <v>10</v>
      </c>
      <c r="D21" s="16">
        <v>9</v>
      </c>
      <c r="E21" s="16">
        <v>10</v>
      </c>
      <c r="F21" s="16">
        <v>10</v>
      </c>
      <c r="G21" s="16">
        <v>10</v>
      </c>
      <c r="H21" s="18">
        <v>10</v>
      </c>
    </row>
    <row r="22" spans="3:8" x14ac:dyDescent="0.25">
      <c r="C22" s="22">
        <v>11</v>
      </c>
      <c r="D22" s="16">
        <v>8</v>
      </c>
      <c r="E22" s="16">
        <v>8</v>
      </c>
      <c r="F22" s="16">
        <v>8</v>
      </c>
      <c r="G22" s="16">
        <v>8</v>
      </c>
      <c r="H22" s="18">
        <v>9</v>
      </c>
    </row>
    <row r="23" spans="3:8" x14ac:dyDescent="0.25">
      <c r="C23" s="22">
        <v>12</v>
      </c>
      <c r="D23" s="16">
        <v>10</v>
      </c>
      <c r="E23" s="16">
        <v>8</v>
      </c>
      <c r="F23" s="16">
        <v>8</v>
      </c>
      <c r="G23" s="16">
        <v>6</v>
      </c>
      <c r="H23" s="18">
        <v>6</v>
      </c>
    </row>
    <row r="24" spans="3:8" x14ac:dyDescent="0.25">
      <c r="C24" s="22">
        <v>13</v>
      </c>
      <c r="D24" s="16">
        <v>5</v>
      </c>
      <c r="E24" s="16">
        <v>5</v>
      </c>
      <c r="F24" s="16">
        <v>5</v>
      </c>
      <c r="G24" s="16">
        <v>8</v>
      </c>
      <c r="H24" s="18">
        <v>9</v>
      </c>
    </row>
    <row r="25" spans="3:8" x14ac:dyDescent="0.25">
      <c r="C25" s="22">
        <v>14</v>
      </c>
      <c r="D25" s="16">
        <v>9</v>
      </c>
      <c r="E25" s="16">
        <v>9</v>
      </c>
      <c r="F25" s="16">
        <v>8</v>
      </c>
      <c r="G25" s="16">
        <v>8</v>
      </c>
      <c r="H25" s="18">
        <v>7</v>
      </c>
    </row>
    <row r="26" spans="3:8" x14ac:dyDescent="0.25">
      <c r="C26" s="22">
        <v>15</v>
      </c>
      <c r="D26" s="16">
        <v>9</v>
      </c>
      <c r="E26" s="16">
        <v>8</v>
      </c>
      <c r="F26" s="16">
        <v>9</v>
      </c>
      <c r="G26" s="16">
        <v>9</v>
      </c>
      <c r="H26" s="18">
        <v>9</v>
      </c>
    </row>
    <row r="27" spans="3:8" x14ac:dyDescent="0.25">
      <c r="C27" s="22">
        <v>16</v>
      </c>
      <c r="D27" s="16">
        <v>6</v>
      </c>
      <c r="E27" s="16">
        <v>9</v>
      </c>
      <c r="F27" s="16">
        <v>7</v>
      </c>
      <c r="G27" s="16">
        <v>8</v>
      </c>
      <c r="H27" s="18">
        <v>4</v>
      </c>
    </row>
    <row r="28" spans="3:8" x14ac:dyDescent="0.25">
      <c r="C28" s="22">
        <v>17</v>
      </c>
      <c r="D28" s="16">
        <v>7</v>
      </c>
      <c r="E28" s="16">
        <v>9</v>
      </c>
      <c r="F28" s="16">
        <v>9</v>
      </c>
      <c r="G28" s="16">
        <v>10</v>
      </c>
      <c r="H28" s="18">
        <v>9</v>
      </c>
    </row>
    <row r="29" spans="3:8" x14ac:dyDescent="0.25">
      <c r="C29" s="22">
        <v>18</v>
      </c>
      <c r="D29" s="16">
        <v>10</v>
      </c>
      <c r="E29" s="16">
        <v>6</v>
      </c>
      <c r="F29" s="16">
        <v>9</v>
      </c>
      <c r="G29" s="16">
        <v>10</v>
      </c>
      <c r="H29" s="18">
        <v>9</v>
      </c>
    </row>
    <row r="30" spans="3:8" x14ac:dyDescent="0.25">
      <c r="C30" s="22">
        <v>19</v>
      </c>
      <c r="D30" s="16">
        <v>8</v>
      </c>
      <c r="E30" s="16">
        <v>9</v>
      </c>
      <c r="F30" s="16">
        <v>10</v>
      </c>
      <c r="G30" s="16">
        <v>10</v>
      </c>
      <c r="H30" s="18">
        <v>10</v>
      </c>
    </row>
    <row r="31" spans="3:8" x14ac:dyDescent="0.25">
      <c r="C31" s="22">
        <v>20</v>
      </c>
      <c r="D31" s="16">
        <v>4</v>
      </c>
      <c r="E31" s="16">
        <v>3</v>
      </c>
      <c r="F31" s="16">
        <v>4</v>
      </c>
      <c r="G31" s="16">
        <v>6</v>
      </c>
      <c r="H31" s="18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22" workbookViewId="0">
      <selection activeCell="H42" sqref="H42"/>
    </sheetView>
  </sheetViews>
  <sheetFormatPr defaultRowHeight="15.75" x14ac:dyDescent="0.25"/>
  <sheetData>
    <row r="1" spans="1:5" x14ac:dyDescent="0.25">
      <c r="A1" t="s">
        <v>47</v>
      </c>
    </row>
    <row r="2" spans="1:5" ht="16.5" thickBot="1" x14ac:dyDescent="0.3"/>
    <row r="3" spans="1:5" x14ac:dyDescent="0.25">
      <c r="A3" s="31" t="s">
        <v>48</v>
      </c>
      <c r="B3" s="31" t="s">
        <v>49</v>
      </c>
      <c r="C3" s="31" t="s">
        <v>50</v>
      </c>
      <c r="D3" s="31" t="s">
        <v>37</v>
      </c>
      <c r="E3" s="31" t="s">
        <v>51</v>
      </c>
    </row>
    <row r="4" spans="1:5" x14ac:dyDescent="0.25">
      <c r="A4" s="29" t="s">
        <v>52</v>
      </c>
      <c r="B4" s="29">
        <v>5</v>
      </c>
      <c r="C4" s="29">
        <v>35</v>
      </c>
      <c r="D4" s="29">
        <v>7</v>
      </c>
      <c r="E4" s="29">
        <v>2</v>
      </c>
    </row>
    <row r="5" spans="1:5" x14ac:dyDescent="0.25">
      <c r="A5" s="29" t="s">
        <v>53</v>
      </c>
      <c r="B5" s="29">
        <v>5</v>
      </c>
      <c r="C5" s="29">
        <v>25</v>
      </c>
      <c r="D5" s="29">
        <v>5</v>
      </c>
      <c r="E5" s="29">
        <v>1.5</v>
      </c>
    </row>
    <row r="6" spans="1:5" x14ac:dyDescent="0.25">
      <c r="A6" s="29" t="s">
        <v>54</v>
      </c>
      <c r="B6" s="29">
        <v>5</v>
      </c>
      <c r="C6" s="29">
        <v>41</v>
      </c>
      <c r="D6" s="29">
        <v>8.1999999999999993</v>
      </c>
      <c r="E6" s="29">
        <v>1.2000000000000028</v>
      </c>
    </row>
    <row r="7" spans="1:5" x14ac:dyDescent="0.25">
      <c r="A7" s="29" t="s">
        <v>55</v>
      </c>
      <c r="B7" s="29">
        <v>5</v>
      </c>
      <c r="C7" s="29">
        <v>40</v>
      </c>
      <c r="D7" s="29">
        <v>8</v>
      </c>
      <c r="E7" s="29">
        <v>0.5</v>
      </c>
    </row>
    <row r="8" spans="1:5" x14ac:dyDescent="0.25">
      <c r="A8" s="29" t="s">
        <v>56</v>
      </c>
      <c r="B8" s="29">
        <v>5</v>
      </c>
      <c r="C8" s="29">
        <v>38</v>
      </c>
      <c r="D8" s="29">
        <v>7.6</v>
      </c>
      <c r="E8" s="29">
        <v>0.3</v>
      </c>
    </row>
    <row r="9" spans="1:5" x14ac:dyDescent="0.25">
      <c r="A9" s="29" t="s">
        <v>57</v>
      </c>
      <c r="B9" s="29">
        <v>5</v>
      </c>
      <c r="C9" s="29">
        <v>42</v>
      </c>
      <c r="D9" s="29">
        <v>8.4</v>
      </c>
      <c r="E9" s="29">
        <v>0.30000000000000004</v>
      </c>
    </row>
    <row r="10" spans="1:5" x14ac:dyDescent="0.25">
      <c r="A10" s="29" t="s">
        <v>58</v>
      </c>
      <c r="B10" s="29">
        <v>5</v>
      </c>
      <c r="C10" s="29">
        <v>40</v>
      </c>
      <c r="D10" s="29">
        <v>8</v>
      </c>
      <c r="E10" s="29">
        <v>1.5</v>
      </c>
    </row>
    <row r="11" spans="1:5" x14ac:dyDescent="0.25">
      <c r="A11" s="29" t="s">
        <v>59</v>
      </c>
      <c r="B11" s="29">
        <v>5</v>
      </c>
      <c r="C11" s="29">
        <v>36</v>
      </c>
      <c r="D11" s="29">
        <v>7.2</v>
      </c>
      <c r="E11" s="29">
        <v>1.2000000000000028</v>
      </c>
    </row>
    <row r="12" spans="1:5" x14ac:dyDescent="0.25">
      <c r="A12" s="29" t="s">
        <v>60</v>
      </c>
      <c r="B12" s="29">
        <v>5</v>
      </c>
      <c r="C12" s="29">
        <v>40</v>
      </c>
      <c r="D12" s="29">
        <v>8</v>
      </c>
      <c r="E12" s="29">
        <v>0</v>
      </c>
    </row>
    <row r="13" spans="1:5" x14ac:dyDescent="0.25">
      <c r="A13" s="29" t="s">
        <v>61</v>
      </c>
      <c r="B13" s="29">
        <v>5</v>
      </c>
      <c r="C13" s="29">
        <v>49</v>
      </c>
      <c r="D13" s="29">
        <v>9.8000000000000007</v>
      </c>
      <c r="E13" s="29">
        <v>0.19999999999999998</v>
      </c>
    </row>
    <row r="14" spans="1:5" x14ac:dyDescent="0.25">
      <c r="A14" s="29" t="s">
        <v>62</v>
      </c>
      <c r="B14" s="29">
        <v>5</v>
      </c>
      <c r="C14" s="29">
        <v>41</v>
      </c>
      <c r="D14" s="29">
        <v>8.1999999999999993</v>
      </c>
      <c r="E14" s="29">
        <v>0.2</v>
      </c>
    </row>
    <row r="15" spans="1:5" x14ac:dyDescent="0.25">
      <c r="A15" s="29" t="s">
        <v>63</v>
      </c>
      <c r="B15" s="29">
        <v>5</v>
      </c>
      <c r="C15" s="29">
        <v>38</v>
      </c>
      <c r="D15" s="29">
        <v>7.6</v>
      </c>
      <c r="E15" s="29">
        <v>2.7999999999999972</v>
      </c>
    </row>
    <row r="16" spans="1:5" x14ac:dyDescent="0.25">
      <c r="A16" s="29" t="s">
        <v>64</v>
      </c>
      <c r="B16" s="29">
        <v>5</v>
      </c>
      <c r="C16" s="29">
        <v>32</v>
      </c>
      <c r="D16" s="29">
        <v>6.4</v>
      </c>
      <c r="E16" s="29">
        <v>3.7999999999999972</v>
      </c>
    </row>
    <row r="17" spans="1:5" x14ac:dyDescent="0.25">
      <c r="A17" s="29" t="s">
        <v>65</v>
      </c>
      <c r="B17" s="29">
        <v>5</v>
      </c>
      <c r="C17" s="29">
        <v>41</v>
      </c>
      <c r="D17" s="29">
        <v>8.1999999999999993</v>
      </c>
      <c r="E17" s="29">
        <v>0.70000000000000007</v>
      </c>
    </row>
    <row r="18" spans="1:5" x14ac:dyDescent="0.25">
      <c r="A18" s="29" t="s">
        <v>66</v>
      </c>
      <c r="B18" s="29">
        <v>5</v>
      </c>
      <c r="C18" s="29">
        <v>44</v>
      </c>
      <c r="D18" s="29">
        <v>8.8000000000000007</v>
      </c>
      <c r="E18" s="29">
        <v>0.19999999999999998</v>
      </c>
    </row>
    <row r="19" spans="1:5" x14ac:dyDescent="0.25">
      <c r="A19" s="29" t="s">
        <v>67</v>
      </c>
      <c r="B19" s="29">
        <v>5</v>
      </c>
      <c r="C19" s="29">
        <v>34</v>
      </c>
      <c r="D19" s="29">
        <v>6.8</v>
      </c>
      <c r="E19" s="29">
        <v>3.7000000000000028</v>
      </c>
    </row>
    <row r="20" spans="1:5" x14ac:dyDescent="0.25">
      <c r="A20" s="29" t="s">
        <v>68</v>
      </c>
      <c r="B20" s="29">
        <v>5</v>
      </c>
      <c r="C20" s="29">
        <v>44</v>
      </c>
      <c r="D20" s="29">
        <v>8.8000000000000007</v>
      </c>
      <c r="E20" s="29">
        <v>1.2000000000000028</v>
      </c>
    </row>
    <row r="21" spans="1:5" x14ac:dyDescent="0.25">
      <c r="A21" s="29" t="s">
        <v>69</v>
      </c>
      <c r="B21" s="29">
        <v>5</v>
      </c>
      <c r="C21" s="29">
        <v>44</v>
      </c>
      <c r="D21" s="29">
        <v>8.8000000000000007</v>
      </c>
      <c r="E21" s="29">
        <v>2.7000000000000028</v>
      </c>
    </row>
    <row r="22" spans="1:5" x14ac:dyDescent="0.25">
      <c r="A22" s="29" t="s">
        <v>70</v>
      </c>
      <c r="B22" s="29">
        <v>5</v>
      </c>
      <c r="C22" s="29">
        <v>47</v>
      </c>
      <c r="D22" s="29">
        <v>9.4</v>
      </c>
      <c r="E22" s="29">
        <v>0.79999999999999993</v>
      </c>
    </row>
    <row r="23" spans="1:5" x14ac:dyDescent="0.25">
      <c r="A23" s="29" t="s">
        <v>71</v>
      </c>
      <c r="B23" s="29">
        <v>5</v>
      </c>
      <c r="C23" s="29">
        <v>24</v>
      </c>
      <c r="D23" s="29">
        <v>4.8</v>
      </c>
      <c r="E23" s="29">
        <v>2.6999999999999993</v>
      </c>
    </row>
    <row r="24" spans="1:5" x14ac:dyDescent="0.25">
      <c r="A24" s="29"/>
      <c r="B24" s="29"/>
      <c r="C24" s="29"/>
      <c r="D24" s="29"/>
      <c r="E24" s="29"/>
    </row>
    <row r="25" spans="1:5" x14ac:dyDescent="0.25">
      <c r="A25" s="29" t="s">
        <v>72</v>
      </c>
      <c r="B25" s="29">
        <v>20</v>
      </c>
      <c r="C25" s="29">
        <v>150</v>
      </c>
      <c r="D25" s="29">
        <v>7.5</v>
      </c>
      <c r="E25" s="29">
        <v>2.8947368421052633</v>
      </c>
    </row>
    <row r="26" spans="1:5" x14ac:dyDescent="0.25">
      <c r="A26" s="29" t="s">
        <v>73</v>
      </c>
      <c r="B26" s="29">
        <v>20</v>
      </c>
      <c r="C26" s="29">
        <v>146</v>
      </c>
      <c r="D26" s="29">
        <v>7.3</v>
      </c>
      <c r="E26" s="29">
        <v>3.273684210526318</v>
      </c>
    </row>
    <row r="27" spans="1:5" x14ac:dyDescent="0.25">
      <c r="A27" s="29" t="s">
        <v>74</v>
      </c>
      <c r="B27" s="29">
        <v>20</v>
      </c>
      <c r="C27" s="29">
        <v>154</v>
      </c>
      <c r="D27" s="29">
        <v>7.7</v>
      </c>
      <c r="E27" s="29">
        <v>2.6421052631578972</v>
      </c>
    </row>
    <row r="28" spans="1:5" x14ac:dyDescent="0.25">
      <c r="A28" s="29" t="s">
        <v>75</v>
      </c>
      <c r="B28" s="29">
        <v>20</v>
      </c>
      <c r="C28" s="29">
        <v>165</v>
      </c>
      <c r="D28" s="29">
        <v>8.25</v>
      </c>
      <c r="E28" s="29">
        <v>1.6710526315789473</v>
      </c>
    </row>
    <row r="29" spans="1:5" ht="16.5" thickBot="1" x14ac:dyDescent="0.3">
      <c r="A29" s="30" t="s">
        <v>76</v>
      </c>
      <c r="B29" s="30">
        <v>20</v>
      </c>
      <c r="C29" s="30">
        <v>160</v>
      </c>
      <c r="D29" s="30">
        <v>8</v>
      </c>
      <c r="E29" s="30">
        <v>2.9473684210526314</v>
      </c>
    </row>
    <row r="32" spans="1:5" ht="16.5" thickBot="1" x14ac:dyDescent="0.3">
      <c r="A32" t="s">
        <v>77</v>
      </c>
    </row>
    <row r="33" spans="1:7" x14ac:dyDescent="0.25">
      <c r="A33" s="31" t="s">
        <v>78</v>
      </c>
      <c r="B33" s="31" t="s">
        <v>79</v>
      </c>
      <c r="C33" s="31" t="s">
        <v>80</v>
      </c>
      <c r="D33" s="31" t="s">
        <v>81</v>
      </c>
      <c r="E33" s="31" t="s">
        <v>82</v>
      </c>
      <c r="F33" s="31" t="s">
        <v>83</v>
      </c>
      <c r="G33" s="31" t="s">
        <v>84</v>
      </c>
    </row>
    <row r="34" spans="1:7" x14ac:dyDescent="0.25">
      <c r="A34" s="29" t="s">
        <v>85</v>
      </c>
      <c r="B34" s="29">
        <v>156.75</v>
      </c>
      <c r="C34" s="29">
        <v>19</v>
      </c>
      <c r="D34" s="29">
        <v>8.25</v>
      </c>
      <c r="E34" s="29">
        <v>6.3719512195121952</v>
      </c>
      <c r="F34" s="29">
        <v>2.0886704071058319E-9</v>
      </c>
      <c r="G34" s="29">
        <v>1.7250290947358735</v>
      </c>
    </row>
    <row r="35" spans="1:7" x14ac:dyDescent="0.25">
      <c r="A35" s="29" t="s">
        <v>86</v>
      </c>
      <c r="B35" s="29">
        <v>11.599999999999994</v>
      </c>
      <c r="C35" s="29">
        <v>4</v>
      </c>
      <c r="D35" s="29">
        <v>2.8999999999999986</v>
      </c>
      <c r="E35" s="29">
        <v>2.2398373983739828</v>
      </c>
      <c r="F35" s="29">
        <v>7.2525870605249107E-2</v>
      </c>
      <c r="G35" s="29">
        <v>2.492049297224403</v>
      </c>
    </row>
    <row r="36" spans="1:7" x14ac:dyDescent="0.25">
      <c r="A36" s="29" t="s">
        <v>87</v>
      </c>
      <c r="B36" s="29">
        <v>98.4</v>
      </c>
      <c r="C36" s="29">
        <v>76</v>
      </c>
      <c r="D36" s="29">
        <v>1.2947368421052632</v>
      </c>
      <c r="E36" s="29"/>
      <c r="F36" s="29"/>
      <c r="G36" s="29"/>
    </row>
    <row r="37" spans="1:7" x14ac:dyDescent="0.25">
      <c r="A37" s="29"/>
      <c r="B37" s="29"/>
      <c r="C37" s="29"/>
      <c r="D37" s="29"/>
      <c r="E37" s="29"/>
      <c r="F37" s="29"/>
      <c r="G37" s="29"/>
    </row>
    <row r="38" spans="1:7" ht="16.5" thickBot="1" x14ac:dyDescent="0.3">
      <c r="A38" s="30" t="s">
        <v>88</v>
      </c>
      <c r="B38" s="30">
        <v>266.75</v>
      </c>
      <c r="C38" s="30">
        <v>99</v>
      </c>
      <c r="D38" s="30"/>
      <c r="E38" s="30"/>
      <c r="F38" s="30"/>
      <c r="G38" s="30"/>
    </row>
    <row r="40" spans="1:7" ht="30" x14ac:dyDescent="0.25">
      <c r="A40" s="32" t="s">
        <v>89</v>
      </c>
      <c r="B40">
        <f>1-(D36/D34)</f>
        <v>0.84306220095693774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zoomScale="70" zoomScaleNormal="70" workbookViewId="0">
      <selection activeCell="L36" sqref="L36"/>
    </sheetView>
  </sheetViews>
  <sheetFormatPr defaultRowHeight="15.75" x14ac:dyDescent="0.25"/>
  <cols>
    <col min="2" max="2" width="23.25" customWidth="1"/>
    <col min="3" max="3" width="23.375" customWidth="1"/>
    <col min="4" max="4" width="15.5" customWidth="1"/>
  </cols>
  <sheetData>
    <row r="3" spans="2:5" x14ac:dyDescent="0.25">
      <c r="B3" s="5" t="s">
        <v>14</v>
      </c>
      <c r="C3" s="5" t="s">
        <v>21</v>
      </c>
      <c r="D3" s="5" t="s">
        <v>2</v>
      </c>
      <c r="E3" s="3"/>
    </row>
    <row r="4" spans="2:5" x14ac:dyDescent="0.25">
      <c r="B4" s="7" t="s">
        <v>15</v>
      </c>
      <c r="C4" s="7">
        <v>8</v>
      </c>
      <c r="D4" s="7">
        <f>100*C4/20</f>
        <v>40</v>
      </c>
      <c r="E4" s="3"/>
    </row>
    <row r="5" spans="2:5" x14ac:dyDescent="0.25">
      <c r="B5" s="7" t="s">
        <v>16</v>
      </c>
      <c r="C5" s="7">
        <v>2</v>
      </c>
      <c r="D5" s="7">
        <f t="shared" ref="D5:D9" si="0">100*C5/20</f>
        <v>10</v>
      </c>
      <c r="E5" s="3"/>
    </row>
    <row r="6" spans="2:5" x14ac:dyDescent="0.25">
      <c r="B6" s="7" t="s">
        <v>17</v>
      </c>
      <c r="C6" s="7">
        <v>2</v>
      </c>
      <c r="D6" s="7">
        <f t="shared" si="0"/>
        <v>10</v>
      </c>
      <c r="E6" s="3"/>
    </row>
    <row r="7" spans="2:5" x14ac:dyDescent="0.25">
      <c r="B7" s="8" t="s">
        <v>18</v>
      </c>
      <c r="C7" s="8">
        <v>2</v>
      </c>
      <c r="D7" s="7">
        <f t="shared" si="0"/>
        <v>10</v>
      </c>
    </row>
    <row r="8" spans="2:5" x14ac:dyDescent="0.25">
      <c r="B8" s="8" t="s">
        <v>19</v>
      </c>
      <c r="C8" s="8">
        <v>4</v>
      </c>
      <c r="D8" s="7">
        <f t="shared" si="0"/>
        <v>20</v>
      </c>
    </row>
    <row r="9" spans="2:5" x14ac:dyDescent="0.25">
      <c r="B9" s="8" t="s">
        <v>20</v>
      </c>
      <c r="C9" s="8">
        <v>2</v>
      </c>
      <c r="D9" s="7">
        <f t="shared" si="0"/>
        <v>10</v>
      </c>
    </row>
    <row r="11" spans="2:5" x14ac:dyDescent="0.25">
      <c r="C11" s="6">
        <f>SUM(C4:C10)</f>
        <v>20</v>
      </c>
      <c r="D11" s="6">
        <f>SUM(D4:D9)</f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3"/>
  <sheetViews>
    <sheetView zoomScale="85" zoomScaleNormal="85" workbookViewId="0">
      <selection activeCell="G19" sqref="G19"/>
    </sheetView>
  </sheetViews>
  <sheetFormatPr defaultRowHeight="15.75" x14ac:dyDescent="0.25"/>
  <cols>
    <col min="3" max="3" width="29.5" customWidth="1"/>
    <col min="4" max="4" width="26.75" customWidth="1"/>
    <col min="5" max="5" width="13.375" customWidth="1"/>
  </cols>
  <sheetData>
    <row r="3" spans="3:5" x14ac:dyDescent="0.25">
      <c r="C3" s="9" t="s">
        <v>0</v>
      </c>
      <c r="D3" s="9" t="s">
        <v>21</v>
      </c>
      <c r="E3" s="9" t="s">
        <v>2</v>
      </c>
    </row>
    <row r="4" spans="3:5" x14ac:dyDescent="0.25">
      <c r="C4" s="7" t="s">
        <v>28</v>
      </c>
      <c r="D4" s="7">
        <v>1</v>
      </c>
      <c r="E4" s="7">
        <f>D4*100/20</f>
        <v>5</v>
      </c>
    </row>
    <row r="5" spans="3:5" x14ac:dyDescent="0.25">
      <c r="C5" s="7" t="s">
        <v>27</v>
      </c>
      <c r="D5" s="7">
        <v>2</v>
      </c>
      <c r="E5" s="7">
        <f t="shared" ref="E5:E11" si="0">D5*100/20</f>
        <v>10</v>
      </c>
    </row>
    <row r="6" spans="3:5" x14ac:dyDescent="0.25">
      <c r="C6" s="7" t="s">
        <v>29</v>
      </c>
      <c r="D6" s="7">
        <v>1</v>
      </c>
      <c r="E6" s="7">
        <f t="shared" si="0"/>
        <v>5</v>
      </c>
    </row>
    <row r="7" spans="3:5" x14ac:dyDescent="0.25">
      <c r="C7" s="7" t="s">
        <v>26</v>
      </c>
      <c r="D7" s="7">
        <v>7</v>
      </c>
      <c r="E7" s="7">
        <f t="shared" si="0"/>
        <v>35</v>
      </c>
    </row>
    <row r="8" spans="3:5" x14ac:dyDescent="0.25">
      <c r="C8" s="7" t="s">
        <v>25</v>
      </c>
      <c r="D8" s="7">
        <v>1</v>
      </c>
      <c r="E8" s="7">
        <f t="shared" si="0"/>
        <v>5</v>
      </c>
    </row>
    <row r="9" spans="3:5" x14ac:dyDescent="0.25">
      <c r="C9" s="7" t="s">
        <v>24</v>
      </c>
      <c r="D9" s="7">
        <v>1</v>
      </c>
      <c r="E9" s="7">
        <f t="shared" si="0"/>
        <v>5</v>
      </c>
    </row>
    <row r="10" spans="3:5" x14ac:dyDescent="0.25">
      <c r="C10" s="7" t="s">
        <v>23</v>
      </c>
      <c r="D10" s="7">
        <v>1</v>
      </c>
      <c r="E10" s="7">
        <f t="shared" si="0"/>
        <v>5</v>
      </c>
    </row>
    <row r="11" spans="3:5" x14ac:dyDescent="0.25">
      <c r="C11" s="7" t="s">
        <v>22</v>
      </c>
      <c r="D11" s="7">
        <v>6</v>
      </c>
      <c r="E11" s="7">
        <f t="shared" si="0"/>
        <v>30</v>
      </c>
    </row>
    <row r="13" spans="3:5" x14ac:dyDescent="0.25">
      <c r="D13" s="6">
        <f>SUM(D4:D11)</f>
        <v>20</v>
      </c>
      <c r="E13" s="6">
        <f>SUM(E4:E11)</f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B22"/>
  <sheetViews>
    <sheetView zoomScale="85" zoomScaleNormal="85" workbookViewId="0">
      <selection activeCell="F19" sqref="F19"/>
    </sheetView>
  </sheetViews>
  <sheetFormatPr defaultRowHeight="15.75" x14ac:dyDescent="0.25"/>
  <cols>
    <col min="3" max="3" width="15.875" style="7" customWidth="1"/>
    <col min="4" max="4" width="19.625" style="7" customWidth="1"/>
    <col min="5" max="5" width="24.75" customWidth="1"/>
    <col min="7" max="7" width="5.375" customWidth="1"/>
    <col min="8" max="8" width="5.75" customWidth="1"/>
  </cols>
  <sheetData>
    <row r="2" spans="3:28" ht="18.75" x14ac:dyDescent="0.25">
      <c r="C2" s="11" t="s">
        <v>30</v>
      </c>
    </row>
    <row r="4" spans="3:28" x14ac:dyDescent="0.25">
      <c r="C4" s="9" t="s">
        <v>1</v>
      </c>
      <c r="D4" s="9" t="s">
        <v>31</v>
      </c>
      <c r="E4" s="9" t="s">
        <v>32</v>
      </c>
    </row>
    <row r="5" spans="3:28" x14ac:dyDescent="0.25">
      <c r="C5" s="7">
        <v>1</v>
      </c>
      <c r="D5" s="7">
        <v>0</v>
      </c>
      <c r="E5" s="7">
        <v>0</v>
      </c>
      <c r="I5" s="2" t="s">
        <v>34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3:28" x14ac:dyDescent="0.25">
      <c r="C6" s="7">
        <v>2</v>
      </c>
      <c r="D6" s="7">
        <v>0</v>
      </c>
      <c r="E6" s="7">
        <v>0</v>
      </c>
      <c r="I6" s="5">
        <v>1</v>
      </c>
      <c r="J6" s="5">
        <v>2</v>
      </c>
      <c r="K6" s="5">
        <v>3</v>
      </c>
      <c r="L6" s="5">
        <v>4</v>
      </c>
      <c r="M6" s="5">
        <v>5</v>
      </c>
      <c r="N6" s="5">
        <v>6</v>
      </c>
      <c r="O6" s="5">
        <v>7</v>
      </c>
      <c r="P6" s="5">
        <v>8</v>
      </c>
      <c r="Q6" s="5">
        <v>9</v>
      </c>
      <c r="R6" s="5">
        <v>10</v>
      </c>
      <c r="S6" s="5">
        <v>11</v>
      </c>
      <c r="T6" s="5">
        <v>12</v>
      </c>
      <c r="U6" s="5">
        <v>13</v>
      </c>
      <c r="V6" s="5">
        <v>14</v>
      </c>
      <c r="W6" s="5">
        <v>15</v>
      </c>
      <c r="X6" s="5">
        <v>16</v>
      </c>
      <c r="Y6" s="5">
        <v>17</v>
      </c>
      <c r="Z6" s="5">
        <v>18</v>
      </c>
      <c r="AA6" s="5">
        <v>19</v>
      </c>
      <c r="AB6" s="5">
        <v>20</v>
      </c>
    </row>
    <row r="7" spans="3:28" x14ac:dyDescent="0.25">
      <c r="C7" s="7">
        <v>3</v>
      </c>
      <c r="D7" s="7">
        <v>0</v>
      </c>
      <c r="E7" s="7">
        <v>0</v>
      </c>
      <c r="I7" s="16">
        <v>6</v>
      </c>
      <c r="J7" s="16">
        <v>5</v>
      </c>
      <c r="K7" s="16">
        <v>7</v>
      </c>
      <c r="L7" s="16">
        <v>9</v>
      </c>
      <c r="M7" s="16">
        <v>8</v>
      </c>
      <c r="N7" s="16">
        <v>8</v>
      </c>
      <c r="O7" s="16">
        <v>6</v>
      </c>
      <c r="P7" s="16">
        <v>8</v>
      </c>
      <c r="Q7" s="16">
        <v>8</v>
      </c>
      <c r="R7" s="16">
        <v>9</v>
      </c>
      <c r="S7" s="16">
        <v>8</v>
      </c>
      <c r="T7" s="16">
        <v>10</v>
      </c>
      <c r="U7" s="16">
        <v>5</v>
      </c>
      <c r="V7" s="16">
        <v>9</v>
      </c>
      <c r="W7" s="16">
        <v>9</v>
      </c>
      <c r="X7" s="16">
        <v>6</v>
      </c>
      <c r="Y7" s="16">
        <v>7</v>
      </c>
      <c r="Z7" s="16">
        <v>10</v>
      </c>
      <c r="AA7" s="16">
        <v>8</v>
      </c>
      <c r="AB7" s="16">
        <v>4</v>
      </c>
    </row>
    <row r="8" spans="3:28" x14ac:dyDescent="0.25">
      <c r="C8" s="7">
        <v>4</v>
      </c>
      <c r="D8" s="7">
        <v>1</v>
      </c>
      <c r="E8" s="7">
        <f>D8*100/20</f>
        <v>5</v>
      </c>
    </row>
    <row r="9" spans="3:28" x14ac:dyDescent="0.25">
      <c r="C9" s="7">
        <v>5</v>
      </c>
      <c r="D9" s="7">
        <v>2</v>
      </c>
      <c r="E9" s="7">
        <f t="shared" ref="E9:E14" si="0">D9*100/20</f>
        <v>10</v>
      </c>
      <c r="G9" s="34"/>
    </row>
    <row r="10" spans="3:28" x14ac:dyDescent="0.25">
      <c r="C10" s="7">
        <v>6</v>
      </c>
      <c r="D10" s="7">
        <v>3</v>
      </c>
      <c r="E10" s="7">
        <f t="shared" si="0"/>
        <v>15</v>
      </c>
      <c r="G10" s="34"/>
    </row>
    <row r="11" spans="3:28" x14ac:dyDescent="0.25">
      <c r="C11" s="7">
        <v>7</v>
      </c>
      <c r="D11" s="7">
        <v>2</v>
      </c>
      <c r="E11" s="7">
        <f t="shared" si="0"/>
        <v>10</v>
      </c>
      <c r="G11" s="34"/>
    </row>
    <row r="12" spans="3:28" x14ac:dyDescent="0.25">
      <c r="C12" s="7">
        <v>8</v>
      </c>
      <c r="D12" s="7">
        <v>6</v>
      </c>
      <c r="E12" s="7">
        <f t="shared" si="0"/>
        <v>30</v>
      </c>
      <c r="G12" s="34"/>
    </row>
    <row r="13" spans="3:28" x14ac:dyDescent="0.25">
      <c r="C13" s="7">
        <v>9</v>
      </c>
      <c r="D13" s="7">
        <v>4</v>
      </c>
      <c r="E13" s="7">
        <f t="shared" si="0"/>
        <v>20</v>
      </c>
      <c r="G13" s="34"/>
    </row>
    <row r="14" spans="3:28" x14ac:dyDescent="0.25">
      <c r="C14" s="7">
        <v>10</v>
      </c>
      <c r="D14" s="7">
        <v>2</v>
      </c>
      <c r="E14" s="7">
        <f t="shared" si="0"/>
        <v>10</v>
      </c>
      <c r="G14" s="34"/>
    </row>
    <row r="15" spans="3:28" x14ac:dyDescent="0.25">
      <c r="G15" s="34"/>
    </row>
    <row r="18" spans="3:6" x14ac:dyDescent="0.25">
      <c r="D18" s="7">
        <f>SUM(D5:D14)</f>
        <v>20</v>
      </c>
      <c r="E18" s="7">
        <f>SUM(E5:E14)</f>
        <v>100</v>
      </c>
      <c r="F18" s="7"/>
    </row>
    <row r="21" spans="3:6" x14ac:dyDescent="0.25">
      <c r="C21" s="13" t="s">
        <v>3</v>
      </c>
      <c r="D21" s="7">
        <f>AVERAGE(I7:AB7)</f>
        <v>7.5</v>
      </c>
    </row>
    <row r="22" spans="3:6" x14ac:dyDescent="0.25">
      <c r="C22" s="13" t="s">
        <v>33</v>
      </c>
      <c r="D22" s="7">
        <f>STDEV(I7:AB7)</f>
        <v>1.7013926184468013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21"/>
  <sheetViews>
    <sheetView topLeftCell="E1" zoomScale="85" zoomScaleNormal="85" workbookViewId="0">
      <selection activeCell="H6" sqref="H6:AA6"/>
    </sheetView>
  </sheetViews>
  <sheetFormatPr defaultColWidth="11" defaultRowHeight="15.75" x14ac:dyDescent="0.25"/>
  <cols>
    <col min="1" max="1" width="11.875" bestFit="1" customWidth="1"/>
    <col min="3" max="3" width="11" style="3"/>
    <col min="4" max="4" width="22.25" style="3" customWidth="1"/>
    <col min="5" max="5" width="22.375" style="3" customWidth="1"/>
  </cols>
  <sheetData>
    <row r="2" spans="3:27" ht="18.75" x14ac:dyDescent="0.3">
      <c r="C2" s="15" t="s">
        <v>38</v>
      </c>
    </row>
    <row r="4" spans="3:27" x14ac:dyDescent="0.25">
      <c r="C4" s="9" t="s">
        <v>1</v>
      </c>
      <c r="D4" s="9" t="s">
        <v>35</v>
      </c>
      <c r="E4" s="9" t="s">
        <v>36</v>
      </c>
      <c r="H4" s="2" t="s">
        <v>34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3:27" x14ac:dyDescent="0.25">
      <c r="C5" s="7">
        <v>1</v>
      </c>
      <c r="D5" s="7">
        <v>0</v>
      </c>
      <c r="E5" s="7">
        <v>0</v>
      </c>
      <c r="H5" s="5">
        <v>1</v>
      </c>
      <c r="I5" s="5">
        <v>2</v>
      </c>
      <c r="J5" s="5">
        <v>3</v>
      </c>
      <c r="K5" s="5">
        <v>4</v>
      </c>
      <c r="L5" s="5">
        <v>5</v>
      </c>
      <c r="M5" s="5">
        <v>6</v>
      </c>
      <c r="N5" s="5">
        <v>7</v>
      </c>
      <c r="O5" s="5">
        <v>8</v>
      </c>
      <c r="P5" s="5">
        <v>9</v>
      </c>
      <c r="Q5" s="5">
        <v>10</v>
      </c>
      <c r="R5" s="5">
        <v>11</v>
      </c>
      <c r="S5" s="5">
        <v>12</v>
      </c>
      <c r="T5" s="5">
        <v>13</v>
      </c>
      <c r="U5" s="5">
        <v>14</v>
      </c>
      <c r="V5" s="5">
        <v>15</v>
      </c>
      <c r="W5" s="5">
        <v>16</v>
      </c>
      <c r="X5" s="5">
        <v>17</v>
      </c>
      <c r="Y5" s="5">
        <v>18</v>
      </c>
      <c r="Z5" s="5">
        <v>19</v>
      </c>
      <c r="AA5" s="5">
        <v>20</v>
      </c>
    </row>
    <row r="6" spans="3:27" x14ac:dyDescent="0.25">
      <c r="C6" s="7">
        <v>2</v>
      </c>
      <c r="D6" s="7">
        <v>0</v>
      </c>
      <c r="E6" s="7">
        <v>0</v>
      </c>
      <c r="H6" s="16">
        <v>6</v>
      </c>
      <c r="I6" s="16">
        <v>4</v>
      </c>
      <c r="J6" s="16">
        <v>7</v>
      </c>
      <c r="K6" s="16">
        <v>7</v>
      </c>
      <c r="L6" s="16">
        <v>8</v>
      </c>
      <c r="M6" s="16">
        <v>8</v>
      </c>
      <c r="N6" s="16">
        <v>8</v>
      </c>
      <c r="O6" s="16">
        <v>6</v>
      </c>
      <c r="P6" s="16">
        <v>8</v>
      </c>
      <c r="Q6" s="16">
        <v>10</v>
      </c>
      <c r="R6" s="16">
        <v>8</v>
      </c>
      <c r="S6" s="16">
        <v>8</v>
      </c>
      <c r="T6" s="16">
        <v>5</v>
      </c>
      <c r="U6" s="16">
        <v>9</v>
      </c>
      <c r="V6" s="16">
        <v>8</v>
      </c>
      <c r="W6" s="16">
        <v>9</v>
      </c>
      <c r="X6" s="16">
        <v>9</v>
      </c>
      <c r="Y6" s="16">
        <v>6</v>
      </c>
      <c r="Z6" s="16">
        <v>9</v>
      </c>
      <c r="AA6" s="16">
        <v>3</v>
      </c>
    </row>
    <row r="7" spans="3:27" x14ac:dyDescent="0.25">
      <c r="C7" s="7">
        <v>3</v>
      </c>
      <c r="D7" s="7">
        <v>1</v>
      </c>
      <c r="E7" s="7">
        <f>D7*100/20</f>
        <v>5</v>
      </c>
    </row>
    <row r="8" spans="3:27" x14ac:dyDescent="0.25">
      <c r="C8" s="7">
        <v>4</v>
      </c>
      <c r="D8" s="7">
        <v>1</v>
      </c>
      <c r="E8" s="7">
        <f t="shared" ref="E8:E14" si="0">D8*100/20</f>
        <v>5</v>
      </c>
    </row>
    <row r="9" spans="3:27" x14ac:dyDescent="0.25">
      <c r="C9" s="7">
        <v>5</v>
      </c>
      <c r="D9" s="7">
        <v>1</v>
      </c>
      <c r="E9" s="7">
        <f t="shared" si="0"/>
        <v>5</v>
      </c>
    </row>
    <row r="10" spans="3:27" x14ac:dyDescent="0.25">
      <c r="C10" s="7">
        <v>6</v>
      </c>
      <c r="D10" s="7">
        <v>3</v>
      </c>
      <c r="E10" s="7">
        <f t="shared" si="0"/>
        <v>15</v>
      </c>
    </row>
    <row r="11" spans="3:27" x14ac:dyDescent="0.25">
      <c r="C11" s="7">
        <v>7</v>
      </c>
      <c r="D11" s="7">
        <v>2</v>
      </c>
      <c r="E11" s="7">
        <f t="shared" si="0"/>
        <v>10</v>
      </c>
    </row>
    <row r="12" spans="3:27" x14ac:dyDescent="0.25">
      <c r="C12" s="7">
        <v>8</v>
      </c>
      <c r="D12" s="7">
        <v>7</v>
      </c>
      <c r="E12" s="7">
        <f t="shared" si="0"/>
        <v>35</v>
      </c>
    </row>
    <row r="13" spans="3:27" x14ac:dyDescent="0.25">
      <c r="C13" s="7">
        <v>9</v>
      </c>
      <c r="D13" s="7">
        <v>4</v>
      </c>
      <c r="E13" s="7">
        <f t="shared" si="0"/>
        <v>20</v>
      </c>
    </row>
    <row r="14" spans="3:27" x14ac:dyDescent="0.25">
      <c r="C14" s="7">
        <v>10</v>
      </c>
      <c r="D14" s="7">
        <v>1</v>
      </c>
      <c r="E14" s="7">
        <f t="shared" si="0"/>
        <v>5</v>
      </c>
    </row>
    <row r="16" spans="3:27" x14ac:dyDescent="0.25">
      <c r="D16" s="7">
        <f>SUM(D5:D14)</f>
        <v>20</v>
      </c>
      <c r="E16" s="7">
        <f>SUM(E5:E14)</f>
        <v>100</v>
      </c>
    </row>
    <row r="20" spans="3:4" x14ac:dyDescent="0.25">
      <c r="C20" s="2" t="s">
        <v>37</v>
      </c>
      <c r="D20" s="7">
        <f>AVERAGE(H6:AA6)</f>
        <v>7.3</v>
      </c>
    </row>
    <row r="21" spans="3:4" x14ac:dyDescent="0.25">
      <c r="C21" s="2" t="s">
        <v>33</v>
      </c>
      <c r="D21" s="7">
        <f>STDEV(H6:AA6)</f>
        <v>1.8093325317714037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21"/>
  <sheetViews>
    <sheetView zoomScale="85" zoomScaleNormal="85" workbookViewId="0">
      <selection activeCell="Q24" sqref="Q24"/>
    </sheetView>
  </sheetViews>
  <sheetFormatPr defaultColWidth="11" defaultRowHeight="15.75" x14ac:dyDescent="0.25"/>
  <cols>
    <col min="1" max="1" width="11.875" bestFit="1" customWidth="1"/>
    <col min="3" max="3" width="13" style="3" customWidth="1"/>
    <col min="4" max="4" width="22.75" style="7" customWidth="1"/>
    <col min="5" max="5" width="21.875" style="3" customWidth="1"/>
  </cols>
  <sheetData>
    <row r="2" spans="3:27" x14ac:dyDescent="0.25">
      <c r="C2" s="3" t="s">
        <v>39</v>
      </c>
    </row>
    <row r="4" spans="3:27" x14ac:dyDescent="0.25">
      <c r="C4" s="9" t="s">
        <v>1</v>
      </c>
      <c r="D4" s="9" t="s">
        <v>31</v>
      </c>
      <c r="E4" s="9" t="s">
        <v>32</v>
      </c>
      <c r="H4" s="2" t="s">
        <v>34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3:27" x14ac:dyDescent="0.25">
      <c r="C5" s="7">
        <v>1</v>
      </c>
      <c r="D5" s="7">
        <v>0</v>
      </c>
      <c r="E5" s="7">
        <f>D5*100/20</f>
        <v>0</v>
      </c>
      <c r="H5" s="5">
        <v>1</v>
      </c>
      <c r="I5" s="5">
        <v>2</v>
      </c>
      <c r="J5" s="5">
        <v>3</v>
      </c>
      <c r="K5" s="5">
        <v>4</v>
      </c>
      <c r="L5" s="5">
        <v>5</v>
      </c>
      <c r="M5" s="5">
        <v>6</v>
      </c>
      <c r="N5" s="5">
        <v>7</v>
      </c>
      <c r="O5" s="5">
        <v>8</v>
      </c>
      <c r="P5" s="5">
        <v>9</v>
      </c>
      <c r="Q5" s="5">
        <v>10</v>
      </c>
      <c r="R5" s="5">
        <v>11</v>
      </c>
      <c r="S5" s="5">
        <v>12</v>
      </c>
      <c r="T5" s="5">
        <v>13</v>
      </c>
      <c r="U5" s="5">
        <v>14</v>
      </c>
      <c r="V5" s="5">
        <v>15</v>
      </c>
      <c r="W5" s="5">
        <v>16</v>
      </c>
      <c r="X5" s="5">
        <v>17</v>
      </c>
      <c r="Y5" s="5">
        <v>18</v>
      </c>
      <c r="Z5" s="5">
        <v>19</v>
      </c>
      <c r="AA5" s="5">
        <v>20</v>
      </c>
    </row>
    <row r="6" spans="3:27" x14ac:dyDescent="0.25">
      <c r="C6" s="7">
        <v>2</v>
      </c>
      <c r="D6" s="7">
        <v>0</v>
      </c>
      <c r="E6" s="7">
        <f t="shared" ref="E6:E14" si="0">D6*100/20</f>
        <v>0</v>
      </c>
      <c r="H6" s="16">
        <v>8</v>
      </c>
      <c r="I6" s="16">
        <v>5</v>
      </c>
      <c r="J6" s="16">
        <v>9</v>
      </c>
      <c r="K6" s="16">
        <v>8</v>
      </c>
      <c r="L6" s="16">
        <v>7</v>
      </c>
      <c r="M6" s="16">
        <v>8</v>
      </c>
      <c r="N6" s="16">
        <v>8</v>
      </c>
      <c r="O6" s="16">
        <v>6</v>
      </c>
      <c r="P6" s="16">
        <v>8</v>
      </c>
      <c r="Q6" s="16">
        <v>10</v>
      </c>
      <c r="R6" s="16">
        <v>8</v>
      </c>
      <c r="S6" s="16">
        <v>8</v>
      </c>
      <c r="T6" s="16">
        <v>5</v>
      </c>
      <c r="U6" s="16">
        <v>8</v>
      </c>
      <c r="V6" s="16">
        <v>9</v>
      </c>
      <c r="W6" s="16">
        <v>7</v>
      </c>
      <c r="X6" s="16">
        <v>9</v>
      </c>
      <c r="Y6" s="16">
        <v>9</v>
      </c>
      <c r="Z6" s="16">
        <v>10</v>
      </c>
      <c r="AA6" s="16">
        <v>4</v>
      </c>
    </row>
    <row r="7" spans="3:27" x14ac:dyDescent="0.25">
      <c r="C7" s="7">
        <v>3</v>
      </c>
      <c r="D7" s="7">
        <v>0</v>
      </c>
      <c r="E7" s="7">
        <f t="shared" si="0"/>
        <v>0</v>
      </c>
    </row>
    <row r="8" spans="3:27" x14ac:dyDescent="0.25">
      <c r="C8" s="7">
        <v>4</v>
      </c>
      <c r="D8" s="7">
        <v>1</v>
      </c>
      <c r="E8" s="7">
        <f t="shared" si="0"/>
        <v>5</v>
      </c>
    </row>
    <row r="9" spans="3:27" x14ac:dyDescent="0.25">
      <c r="C9" s="7">
        <v>5</v>
      </c>
      <c r="D9" s="7">
        <v>2</v>
      </c>
      <c r="E9" s="7">
        <f t="shared" si="0"/>
        <v>10</v>
      </c>
    </row>
    <row r="10" spans="3:27" x14ac:dyDescent="0.25">
      <c r="C10" s="7">
        <v>6</v>
      </c>
      <c r="D10" s="7">
        <v>1</v>
      </c>
      <c r="E10" s="7">
        <f t="shared" si="0"/>
        <v>5</v>
      </c>
    </row>
    <row r="11" spans="3:27" x14ac:dyDescent="0.25">
      <c r="C11" s="7">
        <v>7</v>
      </c>
      <c r="D11" s="7">
        <v>2</v>
      </c>
      <c r="E11" s="7">
        <f t="shared" si="0"/>
        <v>10</v>
      </c>
    </row>
    <row r="12" spans="3:27" x14ac:dyDescent="0.25">
      <c r="C12" s="7">
        <v>8</v>
      </c>
      <c r="D12" s="7">
        <v>8</v>
      </c>
      <c r="E12" s="7">
        <f t="shared" si="0"/>
        <v>40</v>
      </c>
    </row>
    <row r="13" spans="3:27" x14ac:dyDescent="0.25">
      <c r="C13" s="7">
        <v>9</v>
      </c>
      <c r="D13" s="7">
        <v>4</v>
      </c>
      <c r="E13" s="7">
        <f t="shared" si="0"/>
        <v>20</v>
      </c>
    </row>
    <row r="14" spans="3:27" x14ac:dyDescent="0.25">
      <c r="C14" s="7">
        <v>10</v>
      </c>
      <c r="D14" s="7">
        <v>2</v>
      </c>
      <c r="E14" s="7">
        <f t="shared" si="0"/>
        <v>10</v>
      </c>
    </row>
    <row r="16" spans="3:27" x14ac:dyDescent="0.25">
      <c r="D16" s="7">
        <f>SUM(D5:D14)</f>
        <v>20</v>
      </c>
      <c r="E16" s="7">
        <f>SUM(E5:E14)</f>
        <v>100</v>
      </c>
    </row>
    <row r="20" spans="3:4" x14ac:dyDescent="0.25">
      <c r="C20" s="2" t="s">
        <v>3</v>
      </c>
      <c r="D20" s="7">
        <f>AVERAGE(H6:AA6)</f>
        <v>7.7</v>
      </c>
    </row>
    <row r="21" spans="3:4" x14ac:dyDescent="0.25">
      <c r="C21" s="2" t="s">
        <v>33</v>
      </c>
      <c r="D21" s="7">
        <f>STDEV(H6:AA6)</f>
        <v>1.6254554017744987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Z20"/>
  <sheetViews>
    <sheetView zoomScale="70" zoomScaleNormal="70" workbookViewId="0">
      <selection activeCell="T20" sqref="T20"/>
    </sheetView>
  </sheetViews>
  <sheetFormatPr defaultColWidth="11" defaultRowHeight="15.75" x14ac:dyDescent="0.25"/>
  <cols>
    <col min="1" max="1" width="11.875" bestFit="1" customWidth="1"/>
    <col min="3" max="3" width="14.5" customWidth="1"/>
    <col min="4" max="4" width="21.125" customWidth="1"/>
    <col min="5" max="5" width="23.875" customWidth="1"/>
  </cols>
  <sheetData>
    <row r="2" spans="3:26" ht="18.75" x14ac:dyDescent="0.3">
      <c r="C2" s="14" t="s">
        <v>40</v>
      </c>
    </row>
    <row r="4" spans="3:26" x14ac:dyDescent="0.25">
      <c r="C4" s="10" t="s">
        <v>1</v>
      </c>
      <c r="D4" s="10" t="s">
        <v>35</v>
      </c>
      <c r="E4" s="10" t="s">
        <v>36</v>
      </c>
      <c r="G4" s="2" t="s">
        <v>34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3:26" x14ac:dyDescent="0.25">
      <c r="C5" s="6">
        <v>1</v>
      </c>
      <c r="D5" s="1">
        <v>0</v>
      </c>
      <c r="E5" s="6">
        <f>D5*100/20</f>
        <v>0</v>
      </c>
      <c r="G5" s="5">
        <v>1</v>
      </c>
      <c r="H5" s="5">
        <v>2</v>
      </c>
      <c r="I5" s="5">
        <v>3</v>
      </c>
      <c r="J5" s="5">
        <v>4</v>
      </c>
      <c r="K5" s="5">
        <v>5</v>
      </c>
      <c r="L5" s="5">
        <v>6</v>
      </c>
      <c r="M5" s="5">
        <v>7</v>
      </c>
      <c r="N5" s="5">
        <v>8</v>
      </c>
      <c r="O5" s="5">
        <v>9</v>
      </c>
      <c r="P5" s="5">
        <v>10</v>
      </c>
      <c r="Q5" s="5">
        <v>11</v>
      </c>
      <c r="R5" s="5">
        <v>12</v>
      </c>
      <c r="S5" s="5">
        <v>13</v>
      </c>
      <c r="T5" s="5">
        <v>14</v>
      </c>
      <c r="U5" s="5">
        <v>15</v>
      </c>
      <c r="V5" s="5">
        <v>16</v>
      </c>
      <c r="W5" s="5">
        <v>17</v>
      </c>
      <c r="X5" s="5">
        <v>18</v>
      </c>
      <c r="Y5" s="5">
        <v>19</v>
      </c>
      <c r="Z5" s="5">
        <v>20</v>
      </c>
    </row>
    <row r="6" spans="3:26" x14ac:dyDescent="0.25">
      <c r="C6" s="6">
        <v>2</v>
      </c>
      <c r="D6" s="1">
        <v>0</v>
      </c>
      <c r="E6" s="6">
        <f t="shared" ref="E6:E14" si="0">D6*100/20</f>
        <v>0</v>
      </c>
      <c r="G6" s="16">
        <v>6</v>
      </c>
      <c r="H6" s="16">
        <v>7</v>
      </c>
      <c r="I6" s="16">
        <v>9</v>
      </c>
      <c r="J6" s="16">
        <v>8</v>
      </c>
      <c r="K6" s="16">
        <v>8</v>
      </c>
      <c r="L6" s="16">
        <v>9</v>
      </c>
      <c r="M6" s="16">
        <v>9</v>
      </c>
      <c r="N6" s="16">
        <v>8</v>
      </c>
      <c r="O6" s="16">
        <v>8</v>
      </c>
      <c r="P6" s="16">
        <v>10</v>
      </c>
      <c r="Q6" s="16">
        <v>8</v>
      </c>
      <c r="R6" s="16">
        <v>6</v>
      </c>
      <c r="S6" s="16">
        <v>8</v>
      </c>
      <c r="T6" s="16">
        <v>8</v>
      </c>
      <c r="U6" s="16">
        <v>9</v>
      </c>
      <c r="V6" s="16">
        <v>8</v>
      </c>
      <c r="W6" s="16">
        <v>10</v>
      </c>
      <c r="X6" s="16">
        <v>10</v>
      </c>
      <c r="Y6" s="16">
        <v>10</v>
      </c>
      <c r="Z6" s="16">
        <v>6</v>
      </c>
    </row>
    <row r="7" spans="3:26" x14ac:dyDescent="0.25">
      <c r="C7" s="6">
        <v>3</v>
      </c>
      <c r="D7" s="1">
        <v>0</v>
      </c>
      <c r="E7" s="6">
        <f t="shared" si="0"/>
        <v>0</v>
      </c>
    </row>
    <row r="8" spans="3:26" x14ac:dyDescent="0.25">
      <c r="C8" s="6">
        <v>4</v>
      </c>
      <c r="D8" s="1">
        <v>0</v>
      </c>
      <c r="E8" s="6">
        <f t="shared" si="0"/>
        <v>0</v>
      </c>
    </row>
    <row r="9" spans="3:26" x14ac:dyDescent="0.25">
      <c r="C9" s="6">
        <v>5</v>
      </c>
      <c r="D9" s="1">
        <v>0</v>
      </c>
      <c r="E9" s="6">
        <f t="shared" si="0"/>
        <v>0</v>
      </c>
    </row>
    <row r="10" spans="3:26" x14ac:dyDescent="0.25">
      <c r="C10" s="6">
        <v>6</v>
      </c>
      <c r="D10" s="1">
        <v>3</v>
      </c>
      <c r="E10" s="6">
        <f t="shared" si="0"/>
        <v>15</v>
      </c>
    </row>
    <row r="11" spans="3:26" x14ac:dyDescent="0.25">
      <c r="C11" s="6">
        <v>7</v>
      </c>
      <c r="D11" s="1">
        <v>1</v>
      </c>
      <c r="E11" s="6">
        <f t="shared" si="0"/>
        <v>5</v>
      </c>
    </row>
    <row r="12" spans="3:26" x14ac:dyDescent="0.25">
      <c r="C12" s="6">
        <v>8</v>
      </c>
      <c r="D12" s="1">
        <v>8</v>
      </c>
      <c r="E12" s="6">
        <f t="shared" si="0"/>
        <v>40</v>
      </c>
    </row>
    <row r="13" spans="3:26" x14ac:dyDescent="0.25">
      <c r="C13" s="6">
        <v>9</v>
      </c>
      <c r="D13" s="1">
        <v>4</v>
      </c>
      <c r="E13" s="6">
        <f t="shared" si="0"/>
        <v>20</v>
      </c>
    </row>
    <row r="14" spans="3:26" x14ac:dyDescent="0.25">
      <c r="C14" s="6">
        <v>10</v>
      </c>
      <c r="D14" s="1">
        <v>4</v>
      </c>
      <c r="E14" s="6">
        <f t="shared" si="0"/>
        <v>20</v>
      </c>
    </row>
    <row r="16" spans="3:26" x14ac:dyDescent="0.25">
      <c r="D16">
        <f>SUM(D5:D14)</f>
        <v>20</v>
      </c>
      <c r="E16">
        <f>SUM(E5:E14)</f>
        <v>100</v>
      </c>
    </row>
    <row r="19" spans="3:4" x14ac:dyDescent="0.25">
      <c r="C19" s="4" t="s">
        <v>3</v>
      </c>
      <c r="D19">
        <f>AVERAGE(G6:Z6)</f>
        <v>8.25</v>
      </c>
    </row>
    <row r="20" spans="3:4" x14ac:dyDescent="0.25">
      <c r="C20" s="4" t="s">
        <v>33</v>
      </c>
      <c r="D20">
        <f>STDEV(G6:Z6)</f>
        <v>1.292692009559488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7"/>
  <sheetViews>
    <sheetView zoomScale="70" zoomScaleNormal="70" workbookViewId="0">
      <selection activeCell="M30" sqref="M30"/>
    </sheetView>
  </sheetViews>
  <sheetFormatPr defaultColWidth="11" defaultRowHeight="15.75" x14ac:dyDescent="0.25"/>
  <cols>
    <col min="1" max="1" width="24.75" customWidth="1"/>
    <col min="2" max="2" width="16.5" customWidth="1"/>
    <col min="3" max="3" width="16.875" customWidth="1"/>
    <col min="5" max="5" width="12.625" customWidth="1"/>
    <col min="6" max="6" width="13.5" customWidth="1"/>
    <col min="9" max="10" width="12.5" customWidth="1"/>
    <col min="14" max="14" width="20" bestFit="1" customWidth="1"/>
    <col min="15" max="15" width="18" customWidth="1"/>
    <col min="16" max="16" width="18.5" customWidth="1"/>
  </cols>
  <sheetData>
    <row r="2" spans="1:16" ht="18.75" x14ac:dyDescent="0.3">
      <c r="A2" s="14" t="s">
        <v>44</v>
      </c>
    </row>
    <row r="4" spans="1:16" x14ac:dyDescent="0.25">
      <c r="A4" s="36" t="s">
        <v>4</v>
      </c>
      <c r="B4" s="36"/>
      <c r="C4" s="17"/>
      <c r="E4" s="36" t="s">
        <v>5</v>
      </c>
      <c r="F4" s="36"/>
      <c r="G4" s="17"/>
      <c r="I4" s="36" t="s">
        <v>6</v>
      </c>
      <c r="J4" s="36"/>
      <c r="K4" s="17"/>
      <c r="N4" t="s">
        <v>7</v>
      </c>
      <c r="O4" t="s">
        <v>3</v>
      </c>
      <c r="P4" t="s">
        <v>33</v>
      </c>
    </row>
    <row r="5" spans="1:16" x14ac:dyDescent="0.25">
      <c r="A5" s="6" t="s">
        <v>1</v>
      </c>
      <c r="B5" s="6" t="s">
        <v>41</v>
      </c>
      <c r="C5" s="6" t="s">
        <v>42</v>
      </c>
      <c r="D5" s="6"/>
      <c r="E5" s="6" t="s">
        <v>1</v>
      </c>
      <c r="F5" s="6" t="s">
        <v>41</v>
      </c>
      <c r="G5" s="6" t="s">
        <v>42</v>
      </c>
      <c r="H5" s="6"/>
      <c r="I5" s="6" t="s">
        <v>1</v>
      </c>
      <c r="J5" s="6" t="s">
        <v>41</v>
      </c>
      <c r="K5" s="6" t="s">
        <v>42</v>
      </c>
      <c r="N5" t="s">
        <v>4</v>
      </c>
      <c r="O5">
        <f>B19</f>
        <v>8</v>
      </c>
      <c r="P5">
        <f>B20</f>
        <v>1.7167901505579042</v>
      </c>
    </row>
    <row r="6" spans="1:16" x14ac:dyDescent="0.25">
      <c r="A6" s="6">
        <v>1</v>
      </c>
      <c r="B6" s="6">
        <v>0</v>
      </c>
      <c r="C6" s="6">
        <f>B6*100/20</f>
        <v>0</v>
      </c>
      <c r="D6" s="6"/>
      <c r="E6" s="6">
        <v>1</v>
      </c>
      <c r="F6" s="6">
        <v>1</v>
      </c>
      <c r="G6" s="6">
        <v>5.26</v>
      </c>
      <c r="H6" s="6"/>
      <c r="I6" s="6">
        <v>1</v>
      </c>
      <c r="J6" s="6">
        <v>0</v>
      </c>
      <c r="K6" s="6">
        <v>0</v>
      </c>
      <c r="N6" t="s">
        <v>5</v>
      </c>
      <c r="O6">
        <f>F19</f>
        <v>5.85</v>
      </c>
      <c r="P6">
        <f>F20</f>
        <v>2.0844032340469201</v>
      </c>
    </row>
    <row r="7" spans="1:16" x14ac:dyDescent="0.25">
      <c r="A7" s="6">
        <v>2</v>
      </c>
      <c r="B7" s="6">
        <v>0</v>
      </c>
      <c r="C7" s="6">
        <f t="shared" ref="C7:C15" si="0">B7*100/20</f>
        <v>0</v>
      </c>
      <c r="D7" s="6"/>
      <c r="E7" s="6">
        <v>2</v>
      </c>
      <c r="F7" s="6">
        <v>0</v>
      </c>
      <c r="G7" s="6">
        <v>0</v>
      </c>
      <c r="H7" s="6"/>
      <c r="I7" s="6">
        <v>2</v>
      </c>
      <c r="J7" s="6">
        <v>1</v>
      </c>
      <c r="K7" s="6">
        <v>5.26</v>
      </c>
      <c r="N7" t="s">
        <v>6</v>
      </c>
      <c r="O7">
        <f>J19</f>
        <v>6.4</v>
      </c>
      <c r="P7">
        <f>J20</f>
        <v>2.4580694178883338</v>
      </c>
    </row>
    <row r="8" spans="1:16" x14ac:dyDescent="0.25">
      <c r="A8" s="6">
        <v>3</v>
      </c>
      <c r="B8" s="6">
        <v>0</v>
      </c>
      <c r="C8" s="6">
        <f t="shared" si="0"/>
        <v>0</v>
      </c>
      <c r="D8" s="6"/>
      <c r="E8" s="6">
        <v>3</v>
      </c>
      <c r="F8" s="6">
        <v>0</v>
      </c>
      <c r="G8" s="6">
        <v>0</v>
      </c>
      <c r="H8" s="6"/>
      <c r="I8" s="6">
        <v>3</v>
      </c>
      <c r="J8" s="6">
        <v>1</v>
      </c>
      <c r="K8" s="6">
        <v>5.26</v>
      </c>
    </row>
    <row r="9" spans="1:16" x14ac:dyDescent="0.25">
      <c r="A9" s="6">
        <v>4</v>
      </c>
      <c r="B9" s="6">
        <v>2</v>
      </c>
      <c r="C9" s="6">
        <f t="shared" si="0"/>
        <v>10</v>
      </c>
      <c r="D9" s="6"/>
      <c r="E9" s="6">
        <v>4</v>
      </c>
      <c r="F9" s="6">
        <v>5</v>
      </c>
      <c r="G9" s="6">
        <v>21.05</v>
      </c>
      <c r="H9" s="6"/>
      <c r="I9" s="6">
        <v>4</v>
      </c>
      <c r="J9" s="6">
        <v>2</v>
      </c>
      <c r="K9" s="6">
        <v>10.53</v>
      </c>
    </row>
    <row r="10" spans="1:16" x14ac:dyDescent="0.25">
      <c r="A10" s="6">
        <v>5</v>
      </c>
      <c r="B10" s="6">
        <v>0</v>
      </c>
      <c r="C10" s="6">
        <f t="shared" si="0"/>
        <v>0</v>
      </c>
      <c r="D10" s="6"/>
      <c r="E10" s="6">
        <v>5</v>
      </c>
      <c r="F10" s="6">
        <v>3</v>
      </c>
      <c r="G10" s="6">
        <v>15.79</v>
      </c>
      <c r="H10" s="6"/>
      <c r="I10" s="6">
        <v>5</v>
      </c>
      <c r="J10" s="6">
        <v>6</v>
      </c>
      <c r="K10" s="6">
        <v>26.32</v>
      </c>
    </row>
    <row r="11" spans="1:16" x14ac:dyDescent="0.25">
      <c r="A11" s="6">
        <v>6</v>
      </c>
      <c r="B11" s="6">
        <v>1</v>
      </c>
      <c r="C11" s="6">
        <f t="shared" si="0"/>
        <v>5</v>
      </c>
      <c r="D11" s="6"/>
      <c r="E11" s="6">
        <v>6</v>
      </c>
      <c r="F11" s="6">
        <v>4</v>
      </c>
      <c r="G11" s="6">
        <v>21.05</v>
      </c>
      <c r="H11" s="6"/>
      <c r="I11" s="6">
        <v>6</v>
      </c>
      <c r="J11" s="6">
        <v>1</v>
      </c>
      <c r="K11" s="6">
        <v>5.26</v>
      </c>
    </row>
    <row r="12" spans="1:16" x14ac:dyDescent="0.25">
      <c r="A12" s="6">
        <v>7</v>
      </c>
      <c r="B12" s="6">
        <v>3</v>
      </c>
      <c r="C12" s="6">
        <f t="shared" si="0"/>
        <v>15</v>
      </c>
      <c r="D12" s="6"/>
      <c r="E12" s="6">
        <v>7</v>
      </c>
      <c r="F12" s="6">
        <v>1</v>
      </c>
      <c r="G12" s="6">
        <v>5.26</v>
      </c>
      <c r="H12" s="6"/>
      <c r="I12" s="6">
        <v>7</v>
      </c>
      <c r="J12" s="6">
        <v>2</v>
      </c>
      <c r="K12" s="6">
        <v>10.53</v>
      </c>
    </row>
    <row r="13" spans="1:16" x14ac:dyDescent="0.25">
      <c r="A13" s="6">
        <v>8</v>
      </c>
      <c r="B13" s="6">
        <v>3</v>
      </c>
      <c r="C13" s="6">
        <f t="shared" si="0"/>
        <v>15</v>
      </c>
      <c r="D13" s="6"/>
      <c r="E13" s="6">
        <v>8</v>
      </c>
      <c r="F13" s="6">
        <v>4</v>
      </c>
      <c r="G13" s="6">
        <v>21.05</v>
      </c>
      <c r="H13" s="6"/>
      <c r="I13" s="6">
        <v>8</v>
      </c>
      <c r="J13" s="6">
        <v>0</v>
      </c>
      <c r="K13" s="6">
        <v>0</v>
      </c>
    </row>
    <row r="14" spans="1:16" x14ac:dyDescent="0.25">
      <c r="A14" s="6">
        <v>9</v>
      </c>
      <c r="B14" s="6">
        <v>9</v>
      </c>
      <c r="C14" s="6">
        <f t="shared" si="0"/>
        <v>45</v>
      </c>
      <c r="D14" s="6"/>
      <c r="E14" s="6">
        <v>9</v>
      </c>
      <c r="F14" s="6">
        <v>2</v>
      </c>
      <c r="G14" s="6">
        <v>10.53</v>
      </c>
      <c r="H14" s="6"/>
      <c r="I14" s="6">
        <v>9</v>
      </c>
      <c r="J14" s="6">
        <v>5</v>
      </c>
      <c r="K14" s="6">
        <v>26.32</v>
      </c>
    </row>
    <row r="15" spans="1:16" x14ac:dyDescent="0.25">
      <c r="A15" s="6">
        <v>10</v>
      </c>
      <c r="B15" s="6">
        <v>2</v>
      </c>
      <c r="C15" s="6">
        <f t="shared" si="0"/>
        <v>10</v>
      </c>
      <c r="D15" s="6"/>
      <c r="E15" s="6">
        <v>10</v>
      </c>
      <c r="F15" s="6">
        <v>0</v>
      </c>
      <c r="G15" s="6">
        <v>0</v>
      </c>
      <c r="H15" s="6"/>
      <c r="I15" s="6">
        <v>10</v>
      </c>
      <c r="J15" s="6">
        <v>2</v>
      </c>
      <c r="K15" s="6">
        <v>10.53</v>
      </c>
    </row>
    <row r="17" spans="1:21" x14ac:dyDescent="0.25">
      <c r="B17" s="6">
        <f>SUM(B6:B15)</f>
        <v>20</v>
      </c>
      <c r="C17" s="6">
        <f>SUM(C6:C15)</f>
        <v>100</v>
      </c>
      <c r="F17" s="6">
        <f>SUM(F6:F15)</f>
        <v>20</v>
      </c>
      <c r="G17" s="6">
        <f>SUM(G6:G15)</f>
        <v>99.990000000000009</v>
      </c>
      <c r="J17" s="6">
        <f>SUM(J6:J15)</f>
        <v>20</v>
      </c>
      <c r="K17" s="6">
        <f>SUM(K6:K15)</f>
        <v>100.00999999999999</v>
      </c>
    </row>
    <row r="19" spans="1:21" x14ac:dyDescent="0.25">
      <c r="A19" s="4" t="s">
        <v>3</v>
      </c>
      <c r="B19" s="6">
        <f>AVERAGE(B25:U25)</f>
        <v>8</v>
      </c>
      <c r="E19" s="4" t="s">
        <v>3</v>
      </c>
      <c r="F19">
        <f>AVERAGE(B26:U26)</f>
        <v>5.85</v>
      </c>
      <c r="I19" s="4" t="s">
        <v>3</v>
      </c>
      <c r="J19">
        <f>AVERAGE(B27:U27)</f>
        <v>6.4</v>
      </c>
    </row>
    <row r="20" spans="1:21" x14ac:dyDescent="0.25">
      <c r="A20" s="4" t="s">
        <v>33</v>
      </c>
      <c r="B20" s="33">
        <f>STDEV(B25:U25)</f>
        <v>1.7167901505579042</v>
      </c>
      <c r="E20" s="4" t="s">
        <v>33</v>
      </c>
      <c r="F20" s="34">
        <f>STDEV(B26:U26)</f>
        <v>2.0844032340469201</v>
      </c>
      <c r="I20" s="4" t="s">
        <v>33</v>
      </c>
      <c r="J20" s="34">
        <f>STDEV(B27:U27)</f>
        <v>2.4580694178883338</v>
      </c>
    </row>
    <row r="23" spans="1:21" x14ac:dyDescent="0.25">
      <c r="B23" s="2" t="s">
        <v>34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25">
      <c r="B24" s="5">
        <v>1</v>
      </c>
      <c r="C24" s="5">
        <v>2</v>
      </c>
      <c r="D24" s="5">
        <v>3</v>
      </c>
      <c r="E24" s="5">
        <v>4</v>
      </c>
      <c r="F24" s="5">
        <v>5</v>
      </c>
      <c r="G24" s="5">
        <v>6</v>
      </c>
      <c r="H24" s="5">
        <v>7</v>
      </c>
      <c r="I24" s="5">
        <v>8</v>
      </c>
      <c r="J24" s="5">
        <v>9</v>
      </c>
      <c r="K24" s="5">
        <v>10</v>
      </c>
      <c r="L24" s="5">
        <v>11</v>
      </c>
      <c r="M24" s="5">
        <v>12</v>
      </c>
      <c r="N24" s="5">
        <v>13</v>
      </c>
      <c r="O24" s="5">
        <v>14</v>
      </c>
      <c r="P24" s="5">
        <v>15</v>
      </c>
      <c r="Q24" s="5">
        <v>16</v>
      </c>
      <c r="R24" s="5">
        <v>17</v>
      </c>
      <c r="S24" s="5">
        <v>18</v>
      </c>
      <c r="T24" s="5">
        <v>19</v>
      </c>
      <c r="U24" s="5">
        <v>20</v>
      </c>
    </row>
    <row r="25" spans="1:21" x14ac:dyDescent="0.25">
      <c r="A25" s="6" t="s">
        <v>4</v>
      </c>
      <c r="B25" s="18">
        <v>9</v>
      </c>
      <c r="C25" s="18">
        <v>4</v>
      </c>
      <c r="D25" s="18">
        <v>9</v>
      </c>
      <c r="E25" s="18">
        <v>8</v>
      </c>
      <c r="F25" s="18">
        <v>7</v>
      </c>
      <c r="G25" s="18">
        <v>9</v>
      </c>
      <c r="H25" s="18">
        <v>9</v>
      </c>
      <c r="I25" s="18">
        <v>8</v>
      </c>
      <c r="J25" s="18">
        <v>8</v>
      </c>
      <c r="K25" s="18">
        <v>10</v>
      </c>
      <c r="L25" s="18">
        <v>9</v>
      </c>
      <c r="M25" s="18">
        <v>6</v>
      </c>
      <c r="N25" s="18">
        <v>9</v>
      </c>
      <c r="O25" s="18">
        <v>7</v>
      </c>
      <c r="P25" s="18">
        <v>9</v>
      </c>
      <c r="Q25" s="18">
        <v>4</v>
      </c>
      <c r="R25" s="18">
        <v>9</v>
      </c>
      <c r="S25" s="18">
        <v>9</v>
      </c>
      <c r="T25" s="18">
        <v>10</v>
      </c>
      <c r="U25" s="18">
        <v>7</v>
      </c>
    </row>
    <row r="26" spans="1:21" x14ac:dyDescent="0.25">
      <c r="A26" s="6" t="s">
        <v>5</v>
      </c>
      <c r="B26" s="12">
        <v>6</v>
      </c>
      <c r="C26" s="12">
        <v>4</v>
      </c>
      <c r="D26" s="12">
        <v>6</v>
      </c>
      <c r="E26" s="12">
        <v>5</v>
      </c>
      <c r="F26" s="12">
        <v>4</v>
      </c>
      <c r="G26" s="12">
        <v>8</v>
      </c>
      <c r="H26" s="12">
        <v>8</v>
      </c>
      <c r="I26" s="12">
        <v>5</v>
      </c>
      <c r="J26" s="12">
        <v>5</v>
      </c>
      <c r="K26" s="12">
        <v>9</v>
      </c>
      <c r="L26" s="12">
        <v>6</v>
      </c>
      <c r="M26" s="12">
        <v>4</v>
      </c>
      <c r="N26" s="12">
        <v>6</v>
      </c>
      <c r="O26" s="12">
        <v>4</v>
      </c>
      <c r="P26" s="12">
        <v>7</v>
      </c>
      <c r="Q26" s="12">
        <v>1</v>
      </c>
      <c r="R26" s="12">
        <v>8</v>
      </c>
      <c r="S26" s="12">
        <v>8</v>
      </c>
      <c r="T26" s="12">
        <v>9</v>
      </c>
      <c r="U26" s="12">
        <v>4</v>
      </c>
    </row>
    <row r="27" spans="1:21" x14ac:dyDescent="0.25">
      <c r="A27" s="6" t="s">
        <v>43</v>
      </c>
      <c r="B27" s="12">
        <v>5</v>
      </c>
      <c r="C27" s="12">
        <v>3</v>
      </c>
      <c r="D27" s="12">
        <v>6</v>
      </c>
      <c r="E27" s="12">
        <v>5</v>
      </c>
      <c r="F27" s="12">
        <v>4</v>
      </c>
      <c r="G27" s="12">
        <v>9</v>
      </c>
      <c r="H27" s="12">
        <v>9</v>
      </c>
      <c r="I27" s="12">
        <v>5</v>
      </c>
      <c r="J27" s="12">
        <v>5</v>
      </c>
      <c r="K27" s="12">
        <v>10</v>
      </c>
      <c r="L27" s="12">
        <v>7</v>
      </c>
      <c r="M27" s="12">
        <v>4</v>
      </c>
      <c r="N27" s="12">
        <v>7</v>
      </c>
      <c r="O27" s="12">
        <v>5</v>
      </c>
      <c r="P27" s="12">
        <v>9</v>
      </c>
      <c r="Q27" s="12">
        <v>2</v>
      </c>
      <c r="R27" s="12">
        <v>9</v>
      </c>
      <c r="S27" s="12">
        <v>9</v>
      </c>
      <c r="T27" s="12">
        <v>10</v>
      </c>
      <c r="U27" s="12">
        <v>5</v>
      </c>
    </row>
  </sheetData>
  <mergeCells count="3">
    <mergeCell ref="A4:B4"/>
    <mergeCell ref="E4:F4"/>
    <mergeCell ref="I4:J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zoomScale="85" zoomScaleNormal="85" workbookViewId="0">
      <selection activeCell="C9" sqref="C9:D9"/>
    </sheetView>
  </sheetViews>
  <sheetFormatPr defaultColWidth="11" defaultRowHeight="15.75" x14ac:dyDescent="0.25"/>
  <cols>
    <col min="2" max="2" width="22.875" bestFit="1" customWidth="1"/>
    <col min="3" max="3" width="15.875" customWidth="1"/>
    <col min="6" max="6" width="22.75" customWidth="1"/>
    <col min="7" max="7" width="17.625" customWidth="1"/>
    <col min="8" max="8" width="16.375" customWidth="1"/>
  </cols>
  <sheetData>
    <row r="2" spans="2:8" x14ac:dyDescent="0.25">
      <c r="B2" s="4" t="s">
        <v>8</v>
      </c>
      <c r="C2" s="10" t="s">
        <v>3</v>
      </c>
      <c r="D2" s="10" t="s">
        <v>33</v>
      </c>
      <c r="F2" s="4" t="s">
        <v>44</v>
      </c>
    </row>
    <row r="3" spans="2:8" x14ac:dyDescent="0.25">
      <c r="B3" t="s">
        <v>30</v>
      </c>
      <c r="C3" s="19">
        <v>7.5</v>
      </c>
      <c r="D3" s="35">
        <v>1.7013926184468013</v>
      </c>
      <c r="F3" s="20" t="s">
        <v>7</v>
      </c>
      <c r="G3" s="10" t="s">
        <v>3</v>
      </c>
      <c r="H3" s="10" t="s">
        <v>33</v>
      </c>
    </row>
    <row r="4" spans="2:8" x14ac:dyDescent="0.25">
      <c r="B4" t="s">
        <v>45</v>
      </c>
      <c r="C4" s="19">
        <v>7.3</v>
      </c>
      <c r="D4" s="35">
        <v>1.8093325317714037</v>
      </c>
      <c r="F4" s="21" t="s">
        <v>4</v>
      </c>
      <c r="G4" s="6">
        <v>8</v>
      </c>
      <c r="H4" s="33">
        <v>1.7167901505579042</v>
      </c>
    </row>
    <row r="5" spans="2:8" x14ac:dyDescent="0.25">
      <c r="B5" t="s">
        <v>39</v>
      </c>
      <c r="C5" s="19">
        <v>7.7</v>
      </c>
      <c r="D5" s="35">
        <v>1.8093325317714037</v>
      </c>
      <c r="F5" s="21" t="s">
        <v>5</v>
      </c>
      <c r="G5" s="6">
        <v>5.85</v>
      </c>
      <c r="H5" s="33">
        <v>2.0844032340469201</v>
      </c>
    </row>
    <row r="6" spans="2:8" x14ac:dyDescent="0.25">
      <c r="B6" t="s">
        <v>40</v>
      </c>
      <c r="C6" s="19">
        <v>8.25</v>
      </c>
      <c r="D6" s="35">
        <v>1.6254554017744987</v>
      </c>
      <c r="F6" s="21" t="s">
        <v>6</v>
      </c>
      <c r="G6" s="6">
        <v>6.4</v>
      </c>
      <c r="H6" s="33">
        <v>2.4580694178883338</v>
      </c>
    </row>
    <row r="8" spans="2:8" x14ac:dyDescent="0.25">
      <c r="B8" t="s">
        <v>37</v>
      </c>
      <c r="C8">
        <f>AVERAGE(C3:C6)</f>
        <v>7.6875</v>
      </c>
      <c r="D8">
        <f t="shared" ref="D8:H8" si="0">AVERAGE(D3:D6)</f>
        <v>1.7363782709410267</v>
      </c>
      <c r="G8">
        <f t="shared" si="0"/>
        <v>6.75</v>
      </c>
      <c r="H8">
        <f t="shared" si="0"/>
        <v>2.0864209341643858</v>
      </c>
    </row>
    <row r="9" spans="2:8" x14ac:dyDescent="0.25">
      <c r="C9">
        <f>AVERAGE(C3:C6,G4)</f>
        <v>7.75</v>
      </c>
      <c r="D9" s="34">
        <f>AVERAGE(D3:D6,H4)</f>
        <v>1.7324606468644022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Education level</vt:lpstr>
      <vt:lpstr>Filed of study</vt:lpstr>
      <vt:lpstr>Profession</vt:lpstr>
      <vt:lpstr>Feature Correlation</vt:lpstr>
      <vt:lpstr>DefaultZooming</vt:lpstr>
      <vt:lpstr>ZoomingAction</vt:lpstr>
      <vt:lpstr>Interactivity</vt:lpstr>
      <vt:lpstr>Comparison</vt:lpstr>
      <vt:lpstr>FeaturesAvgRate</vt:lpstr>
      <vt:lpstr>Preparing for Cronbach's</vt:lpstr>
      <vt:lpstr>Cronbach's alpha test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</dc:creator>
  <cp:lastModifiedBy>Joe Tekli</cp:lastModifiedBy>
  <dcterms:created xsi:type="dcterms:W3CDTF">2020-12-04T08:32:53Z</dcterms:created>
  <dcterms:modified xsi:type="dcterms:W3CDTF">2024-06-26T16:25:29Z</dcterms:modified>
</cp:coreProperties>
</file>