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시즌 정리" sheetId="1" r:id="rId4"/>
    <sheet state="hidden" name="22년 샘프리그(22)" sheetId="2" r:id="rId5"/>
    <sheet state="visible" name="타자_raw" sheetId="3" r:id="rId6"/>
    <sheet state="visible" name="타자" sheetId="4" r:id="rId7"/>
    <sheet state="visible" name="투수_raw" sheetId="5" r:id="rId8"/>
    <sheet state="visible" name="투수" sheetId="6" r:id="rId9"/>
    <sheet state="visible" name="선수" sheetId="7" r:id="rId10"/>
    <sheet state="hidden" name="22년 드림즈(23)" sheetId="8" r:id="rId11"/>
    <sheet state="hidden" name="23년 상반기 코모도(23)" sheetId="9" r:id="rId12"/>
    <sheet state="hidden" name="23년 디비전 리그(23)" sheetId="10" r:id="rId13"/>
  </sheets>
  <definedNames/>
  <calcPr/>
  <extLst>
    <ext uri="GoogleSheetsCustomDataVersion2">
      <go:sheetsCustomData xmlns:go="http://customooxmlschemas.google.com/" r:id="rId14" roundtripDataChecksum="vBNnMZ0PugI476x9TFQbqvp5MZbT40eBaIPVv46Yc7s="/>
    </ext>
  </extLst>
</workbook>
</file>

<file path=xl/sharedStrings.xml><?xml version="1.0" encoding="utf-8"?>
<sst xmlns="http://schemas.openxmlformats.org/spreadsheetml/2006/main" count="524" uniqueCount="195">
  <si>
    <t>◎ 라스칼 통산 성적</t>
  </si>
  <si>
    <t>1. 시즌별 타율</t>
  </si>
  <si>
    <t>이름</t>
  </si>
  <si>
    <t>22년</t>
  </si>
  <si>
    <t>23년</t>
  </si>
  <si>
    <t>24년</t>
  </si>
  <si>
    <t>25년</t>
  </si>
  <si>
    <t>26년</t>
  </si>
  <si>
    <t>권강현</t>
  </si>
  <si>
    <t>권혁진</t>
  </si>
  <si>
    <t>김기태</t>
  </si>
  <si>
    <t>김민석</t>
  </si>
  <si>
    <t>김범희</t>
  </si>
  <si>
    <t>김병진</t>
  </si>
  <si>
    <t>김재영</t>
  </si>
  <si>
    <t>김태양</t>
  </si>
  <si>
    <t>김현철</t>
  </si>
  <si>
    <t>김형준</t>
  </si>
  <si>
    <t>김희제</t>
  </si>
  <si>
    <t>남동수</t>
  </si>
  <si>
    <t>류동현</t>
  </si>
  <si>
    <t>박영준</t>
  </si>
  <si>
    <t>박재현</t>
  </si>
  <si>
    <t>백정철</t>
  </si>
  <si>
    <t>이동진</t>
  </si>
  <si>
    <t>이철민</t>
  </si>
  <si>
    <t>임지헌</t>
  </si>
  <si>
    <t>조태형</t>
  </si>
  <si>
    <t>차현철</t>
  </si>
  <si>
    <t>총합</t>
  </si>
  <si>
    <t>◎ 22년 상반기 샘프리그</t>
  </si>
  <si>
    <t>1. 타자 기록</t>
  </si>
  <si>
    <t>게임수</t>
  </si>
  <si>
    <t>타율</t>
  </si>
  <si>
    <t>타석</t>
  </si>
  <si>
    <t>타수</t>
  </si>
  <si>
    <t>안타</t>
  </si>
  <si>
    <t>득점</t>
  </si>
  <si>
    <t>타점</t>
  </si>
  <si>
    <t>도루</t>
  </si>
  <si>
    <t>사사구</t>
  </si>
  <si>
    <t>삼진</t>
  </si>
  <si>
    <t>장타율</t>
  </si>
  <si>
    <t>출루율</t>
  </si>
  <si>
    <t>류진우</t>
  </si>
  <si>
    <t>2. 투수 기록</t>
  </si>
  <si>
    <t>승</t>
  </si>
  <si>
    <t>패</t>
  </si>
  <si>
    <t>세</t>
  </si>
  <si>
    <t>타자</t>
  </si>
  <si>
    <t>이닝</t>
  </si>
  <si>
    <t>피안타</t>
  </si>
  <si>
    <t>피홈런</t>
  </si>
  <si>
    <t>볼넷</t>
  </si>
  <si>
    <t>사구</t>
  </si>
  <si>
    <t>탈삼진</t>
  </si>
  <si>
    <t>실점</t>
  </si>
  <si>
    <t>자책점</t>
  </si>
  <si>
    <t>방어율</t>
  </si>
  <si>
    <t>수비</t>
  </si>
  <si>
    <t>OPS</t>
  </si>
  <si>
    <t>V.C</t>
  </si>
  <si>
    <t>1등 기록</t>
  </si>
  <si>
    <t>&lt;- 아웃대비 삼진율 최저는 김재영 5%</t>
  </si>
  <si>
    <t>장타</t>
  </si>
  <si>
    <t>탈삼진율</t>
  </si>
  <si>
    <t>피안타율</t>
  </si>
  <si>
    <t>컨트롤</t>
  </si>
  <si>
    <t>WHIP</t>
  </si>
  <si>
    <t>1등기록</t>
  </si>
  <si>
    <t>IP</t>
  </si>
  <si>
    <t>ERA</t>
  </si>
  <si>
    <t>K/9</t>
  </si>
  <si>
    <t>H/9</t>
  </si>
  <si>
    <t>영어 이름</t>
  </si>
  <si>
    <t>등번호</t>
  </si>
  <si>
    <t>포지션</t>
  </si>
  <si>
    <t>특수 항목</t>
  </si>
  <si>
    <t>특수 항목 점수</t>
  </si>
  <si>
    <t>코멘트</t>
  </si>
  <si>
    <t>코멘트 아이콘</t>
  </si>
  <si>
    <t>코멘트 스타일</t>
  </si>
  <si>
    <t>명대사</t>
  </si>
  <si>
    <t>명대사 스타일</t>
  </si>
  <si>
    <t>어워즈</t>
  </si>
  <si>
    <t>KWON KANG HYUN</t>
  </si>
  <si>
    <t>P</t>
  </si>
  <si>
    <t>0.2이닝</t>
  </si>
  <si>
    <t>방향을  먼저 잡은 후에 속도를 내야합니다. 
인생도, 공부도, 야구도.</t>
  </si>
  <si>
    <t>FaBookOpen</t>
  </si>
  <si>
    <t>[{"fontSize":"11.9px"},{"fontSize":"21px"}]</t>
  </si>
  <si>
    <r>
      <rPr>
        <rFont val="Calibri"/>
        <color theme="1"/>
        <sz val="15.0"/>
      </rPr>
      <t xml:space="preserve">"Easy." 
</t>
    </r>
    <r>
      <rPr>
        <rFont val="Calibri"/>
        <color theme="1"/>
        <sz val="8.0"/>
      </rPr>
      <t>- 전혀 Easy 하지 않았음.</t>
    </r>
  </si>
  <si>
    <t>KWON HUCK JIN</t>
  </si>
  <si>
    <t>1B</t>
  </si>
  <si>
    <t>비버마스터</t>
  </si>
  <si>
    <t>포수 포지션 경쟁 끝에 새로운 집을 짓기로 한 비버마스터
    아이쿠, 이미 1루에 자리잡으려는 세력들이 있군요.
    탄탄한 집을 짓는 비버들과 외야에서 쫒겨나 흉폭한 비버까지...
    비버마스터 혁진권은 이번에야말로🌲
    🌴자신의 베이스캠프를 완성할 수 있을까요?</t>
  </si>
  <si>
    <t>GiBeaver</t>
  </si>
  <si>
    <t>[{"fontFamily": "Dongle", "fontSize": "17px"}, 
    {"fontFamily": "Dongle", "fontSize": "18px"},
    {"fontFamily": "Dongle", "fontSize": "15px"},
    {"fontFamily": "Dongle", "fontSize": "19px"},
    {"fontFamily": "Dongle", "fontSize": "19px", "textAlign": "right"}]</t>
  </si>
  <si>
    <r>
      <rPr>
        <rFont val="Calibri"/>
        <color theme="1"/>
        <sz val="9.0"/>
      </rPr>
      <t xml:space="preserve">"감독님 하반기 목표 있습니다. 하반기 주전 1루 먹을겁니다."
</t>
    </r>
    <r>
      <rPr>
        <rFont val="Calibri"/>
        <color theme="1"/>
        <sz val="8.0"/>
      </rPr>
      <t>-전혀 먹지 못했음.</t>
    </r>
  </si>
  <si>
    <t>KIM KI TAE</t>
  </si>
  <si>
    <t>C</t>
  </si>
  <si>
    <t>인사불성</t>
  </si>
  <si>
    <t>안동김가 핏줄의 강한 어깨와 장남의 지갑이 합쳐져 엄청난 포수가 탄생했습니다.
위협적이고 강력한 경쟁자의 탄생
지원자가 없어 헤이해졌던 기존 포수들 사이로 긴장감이 흐릅니다.
어떤 선수는 일찌감치 주 포지션을 바꾸기까지 합니다.
하지만 좋은 포수는 피지컬만으로결정되는 것이 아니라는걸 명심하세요.</t>
  </si>
  <si>
    <t>GiMuscleUp</t>
  </si>
  <si>
    <t>[{"fontFamily": "East Sea Dokdo"}, 
{"fontFamily": "East Sea Dokdo"}, 
{"fontFamily": "East Sea Dokdo"}, 
{"fontFamily": "East Sea Dokdo"}, 
{"fontFamily": "East Sea Dokdo"}]</t>
  </si>
  <si>
    <r>
      <rPr>
        <rFont val="Calibri"/>
        <color theme="1"/>
        <sz val="10.0"/>
      </rPr>
      <t xml:space="preserve">"내가 알아서 조절해서 내일 시합에 지장 없도록 할께."
</t>
    </r>
    <r>
      <rPr>
        <rFont val="Calibri"/>
        <color theme="1"/>
        <sz val="8.0"/>
      </rPr>
      <t xml:space="preserve">-전혀 조절하지 못했음.
</t>
    </r>
    <r>
      <rPr>
        <rFont val="Calibri"/>
        <color theme="1"/>
        <sz val="10.0"/>
      </rPr>
      <t>김기태 선수는 술을 이길 수 없습니다.
 시즌 2패.
연패의 늪에 빠져 정신없이 전화를 돌리는 김기태.</t>
    </r>
  </si>
  <si>
    <t>KIM MIN SEOK</t>
  </si>
  <si>
    <t>LF</t>
  </si>
  <si>
    <t>딸깍</t>
  </si>
  <si>
    <t>라스칼 필살의 자택 오퍼레이터.
범신교 신자로서 신앙심이 투철하다.
연말이 되면 진가를 발휘한다.
[필살 자택시리즈, "딸깍"]</t>
  </si>
  <si>
    <t>FaMouse</t>
  </si>
  <si>
    <t>Song Myung
Black And White Picture</t>
  </si>
  <si>
    <t>"누군 놀고먹고 있는 줄 아십니까. 저도 일 중이라고요."
(딸깍)</t>
  </si>
  <si>
    <t>KIM BEOM HUI</t>
  </si>
  <si>
    <t>神</t>
  </si>
  <si>
    <t>출장</t>
  </si>
  <si>
    <t>범신의 교리 1:1
"범신이 말하시되, 너희에게 진리를 향한 모험을 부여하노니, 이것이 모든 창조물을 무질서하게 만들어 파괴로부터 진리를 찾도록 하는 방법이니라."
범신의 지혜 2:14-16
"범신은 우리에게 압도적인 힘을 주시되, 이것을 이용하여 세계를 무진장한 모험으로 만들고, 파괴와 부정에 맞서 실천하게 하시노니, 그의 무신경함은 이를 이루도록 설계하셨노라. 이제, 우리는 그의 이름으로 세상을 무질서하게 뒤흔들고 다시 태어나게 할 것이다."
범신의 이해 4:7-9
"우리가 파괴와 부정을 향해 삶의 진리를 추구할 때, 범신의 지혜는 우리에게 깨달음의 빛을 비춰줄 것이며, 그의 무신경함을 더 깊게 이해하게 하시노라. 그러므로, 우리는 범신의 이름으로 모든 것을 파괴하고 다시 창조하리라."
범신의 사랑 3:12-15
"범신의 사랑은 영원하며, 그는 우리를 용서하고 다시 태어나게 하시노니, 그의 무한한 사랑에 믿음을 가지라. 우리가 그의 이름으로 모든 것을 굴복시키면, 그의 사랑이 우리에게 흐르며, 파괴와 부정을 극복할 것이라."
범신의 신자 5:3-6
"범신의 신자들은 파괴와 재탄생의 순환을 환영하며, 압도적인 힘을 통해 세계를 변화시키고 모험을 향해 나아간다. 그의 이름으로 우리는 파괴와 부정에 맞서고, 모든 것을 무질서하게 만들며, 이로써 진리를 찾아갈 것이니, 이것이 범신의 뜻이니라."
범신의 예지 23:10-6
"범신이 탄식하며 이르되, 먼 동토의 어린양이 나를 원하노니 악동들아, 나는 믿음의 좌에서 탄생할 것인 즉 지나온 달이 마지막 달에 해로 떠올라 비추면 비로서 돌아오리라."
범신의 맹세 23:12-9
"범신이 마침내 돌아와 자리하시며 스물하나의 악동들이 기꺼워 환호하노니, 이윽고 축제와 함께 새로운 한 해를 약속받으리라."</t>
  </si>
  <si>
    <t>GiCherish</t>
  </si>
  <si>
    <t>Black And White Picture</t>
  </si>
  <si>
    <r>
      <rPr>
        <rFont val="Calibri"/>
        <color theme="1"/>
        <sz val="11.0"/>
      </rPr>
      <t xml:space="preserve">"괜찮음. 어차피 리그 막바지되면 다 복구되더라."
</t>
    </r>
    <r>
      <rPr>
        <rFont val="Calibri"/>
        <color theme="1"/>
        <sz val="9.0"/>
      </rPr>
      <t>-전혀 복구하지 못했음.</t>
    </r>
  </si>
  <si>
    <t>M.A.P</t>
  </si>
  <si>
    <t>KIM BYEONG JIN</t>
  </si>
  <si>
    <t>웅삐</t>
  </si>
  <si>
    <t>짧은 시간 투수로서의 가능성만큼은 보여주고 떠납니다.
다행히 더 좋은 주인을 만나 
유니폼을 새로 살 필요는 없을 것 같습니다.
새로운 도전과 목표를 응원하며,
팀에 돌아오는 그날을 기대합니다.</t>
  </si>
  <si>
    <t>FaAngellist</t>
  </si>
  <si>
    <t>East Sea Dokdo</t>
  </si>
  <si>
    <t>"그래서 이제 매니저 누가함. 누구한테 인수인계 하면 됨?"
"안돼, 가지마."
"나보다 더 잘할거야."
"그거 어떻게 하는건데."</t>
  </si>
  <si>
    <t>KIM JEA YOUNG</t>
  </si>
  <si>
    <t>SS</t>
  </si>
  <si>
    <t>보법</t>
  </si>
  <si>
    <r>
      <rPr>
        <rFont val="Calibri"/>
        <color theme="1"/>
        <sz val="11.0"/>
      </rPr>
      <t xml:space="preserve">2023년은 라스칼의 선봉대장 김재영의 해였습니다.
1번타자로 주로 출전 
타율 1위 , 출루율 1위, 도루 1위, 득점 1위, V.C 1위
2023년 Rascal MVP는 김재영 선수입니다.
</t>
    </r>
    <r>
      <rPr>
        <rFont val="Calibri"/>
        <color theme="1"/>
        <sz val="9.0"/>
      </rPr>
      <t>- 그의 주루는 보법부터 다르다.</t>
    </r>
  </si>
  <si>
    <t>FaAward</t>
  </si>
  <si>
    <t>East Sea Dokdo
Gasoek One</t>
  </si>
  <si>
    <r>
      <rPr>
        <rFont val="Calibri"/>
        <color theme="1"/>
        <sz val="12.0"/>
      </rPr>
      <t xml:space="preserve">2023년 라스칼 MVP 업적
</t>
    </r>
    <r>
      <rPr>
        <rFont val="Calibri"/>
        <color theme="1"/>
        <sz val="8.0"/>
      </rPr>
      <t>-2024년에도 총무 연임 확정-
-울산으로 이직 성공-
-전율의 개인커리어 14연패-
-사진만 찍으면 도형으로 변하는 입-
-역대급 패배요정-</t>
    </r>
  </si>
  <si>
    <t>MVP</t>
  </si>
  <si>
    <t>KIM TAE YANG</t>
  </si>
  <si>
    <t>UFC직관</t>
  </si>
  <si>
    <t>정찬성 선수는 알고있었을까요? 
놀랍게도 코리안 존존스가 당신을 지켜봤다는걸요.
먼 외국에 UFC 직관은 가는데
대구에서하는 야구경기는 참여하지 않는다구요?
걱정마세요!
8월 27일 라스칼 경기는 우천취소되었습니다.</t>
  </si>
  <si>
    <t>SiUfc</t>
  </si>
  <si>
    <t>DongleDongle</t>
  </si>
  <si>
    <t>언제나 눈부신 태양이지만 그런 태양에게도 흑점이 있습니다.
파이팅 넘치는 태양이의 이면에는 아티스트의 섬세함이 공존합니다.
가끔 모두의 관심이 부담이되더라도.
라스칼의 모두가 당신을 좋아하고, 필요로 한다는 것은 꼭 알아주세요. 
"태양아 기태도 네 실수가 아쉬워서 그러는거지 진심으로 화내는게 아니야."
"가끔은 진심인 것 같던데요?"
".. 근데 링에선 맞짱까면 니가 이길듯. 쟤 허우대만 멀쩡함 ㅋ."
"근데 그건 저도 그렇게 생각해요 ㅋ."
- 10월 22일 방천구장에서</t>
  </si>
  <si>
    <t>KIM HYUN CHEOL</t>
  </si>
  <si>
    <t>2B</t>
  </si>
  <si>
    <t>호이짜</t>
  </si>
  <si>
    <t xml:space="preserve">바람막이 단체사진과 풀오버를 입은 단장님 사진을 보고 난 후.
"역시.. 모델의 핏이 상품의 가치를 결정하네요, 형님."
- 바람막이를 신청했음.
</t>
  </si>
  <si>
    <t>KIM HYUNG JUN</t>
  </si>
  <si>
    <t>KIM HEE JE</t>
  </si>
  <si>
    <t>CF</t>
  </si>
  <si>
    <t>탈주</t>
  </si>
  <si>
    <t>공을 향해, 1루를 향해
누구보다도 열렬히 뛰던 당신의 만세를 기억합니다. 
아, 물론 타법이 아닌 수비였지만요.
이 사실은 저희 팀만 알고 있을테니 너무 걱정마세요.</t>
  </si>
  <si>
    <t>FaChild</t>
  </si>
  <si>
    <r>
      <rPr>
        <rFont val="Calibri"/>
        <color theme="1"/>
        <sz val="7.0"/>
      </rPr>
      <t>한때 높은 연봉의 직장, 연애, 클럽 죽돌이, 취미까지 
대구바닥 오올블루를 모두 섭렵했던 대구대학교 산복 부학회장이 있었다.
그런 그가 드디어 선수 생활 은퇴를 하며 이르길,</t>
    </r>
    <r>
      <rPr>
        <rFont val="Calibri"/>
        <color theme="1"/>
        <sz val="6.0"/>
      </rPr>
      <t xml:space="preserve">
</t>
    </r>
    <r>
      <rPr>
        <rFont val="Calibri"/>
        <color theme="1"/>
        <sz val="8.0"/>
      </rPr>
      <t>"큭큭.. 내 야구장비들?" 
"누구한테 주었는지 찾아라! 모두 팀에 두고왔다."
이어 은퇴를 선언하며 그가 마지막으로 외친다.</t>
    </r>
    <r>
      <rPr>
        <rFont val="Calibri"/>
        <color theme="1"/>
        <sz val="10.0"/>
      </rPr>
      <t xml:space="preserve">
</t>
    </r>
    <r>
      <rPr>
        <rFont val="Calibri"/>
        <color theme="1"/>
        <sz val="12.0"/>
      </rPr>
      <t>"주야 2교대는 실존한다!!!!!"</t>
    </r>
    <r>
      <rPr>
        <rFont val="Calibri"/>
        <color theme="1"/>
        <sz val="10.0"/>
      </rPr>
      <t xml:space="preserve">
</t>
    </r>
    <r>
      <rPr>
        <rFont val="Calibri"/>
        <color theme="1"/>
        <sz val="7.0"/>
      </rPr>
      <t xml:space="preserve">그 말에 모든 선수들이 그라운드로 향한다.
세상은 그야말로 대 사회인 야구시대!
</t>
    </r>
    <r>
      <rPr>
        <rFont val="Calibri"/>
        <color theme="1"/>
        <sz val="9.0"/>
      </rPr>
      <t>- 은퇴왕 산복 D 희제 (23년 12월 10일 은퇴)</t>
    </r>
  </si>
  <si>
    <t>NAM DONG SOO</t>
  </si>
  <si>
    <t>하이볼</t>
  </si>
  <si>
    <t>올 한해 짧은 시간이지만 타격과 수비 모두 무섭게 성장하고 있습니다.
하지만 여전히 가슴 높이의 하이볼과 무릎 높이 떨어지는 변화구에 
 배트가 끌려나와 아쉬운 모습이 있었습니다.
24년에는 또다른 라스칼의 선봉대장으로서 다치지않고
호타준족, 작전수행 능력까지 두루 갖춘 선수로 발전하길 기대합니다.</t>
  </si>
  <si>
    <t>FaChartLine</t>
  </si>
  <si>
    <r>
      <rPr>
        <rFont val="Calibri"/>
        <color theme="1"/>
        <sz val="11.0"/>
      </rPr>
      <t xml:space="preserve">"동수 여전히 I야?"
"저는 무조건 I입니다."
</t>
    </r>
    <r>
      <rPr>
        <rFont val="Calibri"/>
        <color theme="1"/>
        <sz val="6.0"/>
      </rPr>
      <t>-데드볼을 맞춘 투수를 잡아먹을 듯 노려보며.</t>
    </r>
  </si>
  <si>
    <t>RYU DONG HYUN</t>
  </si>
  <si>
    <t>저글링</t>
  </si>
  <si>
    <t>결국 22년에 염원했던 목표 중 몇가지를 이루었습니다.
시즌 MVP도 아니고, 완벽하진 않지만.
23년의 조태형 선수와 투수 성적을 나란히했고,
타격 성적은 더 우수했습니다.
또 취업까지 성공한 한 해였습니다.
야구에도 더 시간과 열정, 진심을 쏟아 기복을 줄이고 약점을 보완합시다.
2024년 MVP 경쟁은 이미 시작되었습니다.</t>
  </si>
  <si>
    <t>"시험 쳤으니 이제 야구도 열심히 한다."
- 전혀 열심히 하지 않음
"취업만하면 뭐든 못사주겠나.."
-전혀 사주지 않음
약속을 지키지 않는 당신에게 범희의 네이버 클라우드를 압수합니다.</t>
  </si>
  <si>
    <t>PARK YOUNG JUN</t>
  </si>
  <si>
    <t>해병대</t>
  </si>
  <si>
    <t>매 순간 진심을 쏟아 팀 분위기에 불을 지피는 
낭만파 선수가 팀에 입단하였습니다. 
이 선수와 함께라면 겨울에도 
라스칼의 열기는 꺼지지 않을 것 입니다. 
영차!</t>
  </si>
  <si>
    <t>GiBeerStein</t>
  </si>
  <si>
    <r>
      <rPr>
        <rFont val="Calibri"/>
        <color theme="1"/>
        <sz val="10.0"/>
      </rPr>
      <t xml:space="preserve">"야 민석아! 영준이 해병대 나왔대."
"아 그래요? 혹시 몇 기.."
"필승! 1211기 입니다!"
"아 ㅎ 저 육군 나왔어요."
"..."
</t>
    </r>
    <r>
      <rPr>
        <rFont val="Calibri"/>
        <color theme="1"/>
        <sz val="9.0"/>
      </rPr>
      <t>- 2023년 9월 24일 방천구장에서</t>
    </r>
  </si>
  <si>
    <t>PARK JAE HYUN</t>
  </si>
  <si>
    <t>3B</t>
  </si>
  <si>
    <t>매직스틱</t>
  </si>
  <si>
    <t>올시즌 박재현 선수는 그야말로 "용두사미" 였습니다.
발은 느리지만 볼 컨택 능력을 인정받아 스타팅으로 자리잡으며
시즌 초중반 박재현 선수는 무서운 타격 퍼포먼스를 선보였습니다.
그러나 단점인  수비 능력이 성장하지 못하고 스윙 마저 무뎌지면서
치솟는 삼진율과 함께 스타팅 자리를 내어주며 시즌을 마감합니다.
포지션 이해도를 높여서 빠른 판단으로 느린 발과 수비를 커버한다면
24년 가장 강력한 승리 공식이 될 것이라 믿어의심치 않습니다.</t>
  </si>
  <si>
    <t>BAEK JEONG CHEOL</t>
  </si>
  <si>
    <t>원정대장</t>
  </si>
  <si>
    <t>올해 이 선수는 수비에서 진가를 발휘합니다.
백정철 선수의 수비 범위로 타구가 날아가면
라스칼의 선수들은 안심하며 벤치로 걸음을 옮겼습니다.
축하합니다.
올해의 Golden Glove 는 백정철 선수입니다.</t>
  </si>
  <si>
    <t>GiBaseballGlove</t>
  </si>
  <si>
    <r>
      <rPr>
        <rFont val="Calibri"/>
        <color theme="1"/>
        <sz val="14.0"/>
      </rPr>
      <t xml:space="preserve">라스칼 Golden Glove
</t>
    </r>
    <r>
      <rPr>
        <rFont val="Calibri"/>
        <color theme="1"/>
        <sz val="12.0"/>
      </rPr>
      <t xml:space="preserve">
</t>
    </r>
    <r>
      <rPr>
        <rFont val="Calibri"/>
        <color theme="1"/>
        <sz val="6.0"/>
      </rPr>
      <t xml:space="preserve">[단장님.. 이번주 시합 스타팅 가능하십니까?]
"아이고 괜히 실력도 안되는기 멀리서왔다고  선수들 자리 하나 뺏는거 아닙니까 감독님.."
[이상한 소리하지마시고 제발 나와주십시오.. 지금 외야에 형님 말고 쓸 선수가 없습니다.]
</t>
    </r>
    <r>
      <rPr>
        <rFont val="Calibri"/>
        <color theme="1"/>
        <sz val="8.0"/>
      </rPr>
      <t xml:space="preserve">- 백정철 선수와 통화 中 </t>
    </r>
  </si>
  <si>
    <t>GoldenGlove</t>
  </si>
  <si>
    <t>LEE DONG JIN</t>
  </si>
  <si>
    <t>허수아비</t>
  </si>
  <si>
    <t>LEE CHEOL MIN</t>
  </si>
  <si>
    <t>철자후</t>
  </si>
  <si>
    <t>LIM JI HEON</t>
  </si>
  <si>
    <t>과거의영광</t>
  </si>
  <si>
    <t>CHO TAE HYEONG</t>
  </si>
  <si>
    <t>먹튀</t>
  </si>
  <si>
    <t>CHA HYUN CHUL</t>
  </si>
  <si>
    <t>맏형</t>
  </si>
  <si>
    <t>◎ 22년 하반기 드림즈리그</t>
  </si>
  <si>
    <t>◎ 23년 상반기 코모도리그</t>
  </si>
  <si>
    <t>선수명</t>
  </si>
  <si>
    <t>경기</t>
  </si>
  <si>
    <t>BB</t>
  </si>
  <si>
    <t>HP</t>
  </si>
  <si>
    <t>자책</t>
  </si>
  <si>
    <t>◎ 23년 상반기 디비전리그</t>
  </si>
  <si>
    <t>세이브</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</si>
</sst>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0.0000"/>
    <numFmt numFmtId="166" formatCode="0.0"/>
  </numFmts>
  <fonts count="27">
    <font>
      <sz val="11.0"/>
      <color rgb="FF000000"/>
      <name val="Calibri"/>
      <scheme val="minor"/>
    </font>
    <font>
      <b/>
      <sz val="16.0"/>
      <color rgb="FF000000"/>
      <name val="Malgun Gothic"/>
    </font>
    <font>
      <b/>
      <sz val="12.0"/>
      <color rgb="FF000000"/>
      <name val="Malgun Gothic"/>
    </font>
    <font>
      <sz val="12.0"/>
      <color rgb="FF000000"/>
      <name val="Malgun Gothic"/>
    </font>
    <font>
      <sz val="11.0"/>
      <color rgb="FF000000"/>
      <name val="Malgun Gothic"/>
    </font>
    <font>
      <sz val="12.0"/>
      <color rgb="FF444444"/>
      <name val="Malgun Gothic"/>
    </font>
    <font>
      <b/>
      <sz val="12.0"/>
      <color rgb="FF444444"/>
      <name val="Malgun Gothic"/>
    </font>
    <font>
      <b/>
      <sz val="11.0"/>
      <color rgb="FF000000"/>
      <name val="Malgun Gothic"/>
    </font>
    <font>
      <color theme="1"/>
      <name val="Calibri"/>
      <scheme val="minor"/>
    </font>
    <font>
      <sz val="12.0"/>
      <color theme="1"/>
      <name val="Calibri"/>
      <scheme val="minor"/>
    </font>
    <font>
      <b/>
      <sz val="15.0"/>
      <color rgb="FF000000"/>
      <name val="Malgun Gothic"/>
    </font>
    <font>
      <b/>
      <sz val="5.0"/>
      <color rgb="FF000000"/>
      <name val="Malgun Gothic"/>
    </font>
    <font>
      <sz val="15.0"/>
      <color rgb="FF000000"/>
      <name val="Malgun Gothic"/>
    </font>
    <font>
      <sz val="15.0"/>
      <color theme="1"/>
      <name val="Calibri"/>
      <scheme val="minor"/>
    </font>
    <font>
      <sz val="10.0"/>
      <color theme="1"/>
      <name val="Calibri"/>
      <scheme val="minor"/>
    </font>
    <font>
      <sz val="5.0"/>
      <color rgb="FF000000"/>
      <name val="Consolas"/>
    </font>
    <font>
      <sz val="15.0"/>
      <color rgb="FF000000"/>
      <name val="Consolas"/>
    </font>
    <font>
      <sz val="9.0"/>
      <color theme="1"/>
      <name val="Calibri"/>
      <scheme val="minor"/>
    </font>
    <font>
      <sz val="8.0"/>
      <color theme="1"/>
      <name val="Calibri"/>
      <scheme val="minor"/>
    </font>
    <font>
      <sz val="5.0"/>
      <color rgb="FF000000"/>
      <name val="-apple-system"/>
    </font>
    <font>
      <sz val="11.0"/>
      <color theme="1"/>
      <name val="Calibri"/>
      <scheme val="minor"/>
    </font>
    <font>
      <sz val="14.0"/>
      <color theme="1"/>
      <name val="Google Sans Mono"/>
    </font>
    <font>
      <sz val="7.0"/>
      <color theme="1"/>
      <name val="Calibri"/>
      <scheme val="minor"/>
    </font>
    <font>
      <sz val="5.0"/>
      <color rgb="FF000000"/>
      <name val="Calibri"/>
      <scheme val="minor"/>
    </font>
    <font>
      <sz val="13.0"/>
      <color theme="1"/>
      <name val="Calibri"/>
      <scheme val="minor"/>
    </font>
    <font>
      <sz val="5.0"/>
      <color rgb="FF172B4D"/>
      <name val="-apple-system"/>
    </font>
    <font>
      <sz val="9.0"/>
      <color theme="1"/>
      <name val="Google Sans Mono"/>
    </font>
  </fonts>
  <fills count="7">
    <fill>
      <patternFill patternType="none"/>
    </fill>
    <fill>
      <patternFill patternType="lightGray"/>
    </fill>
    <fill>
      <patternFill patternType="solid">
        <fgColor rgb="FFFFE699"/>
        <bgColor rgb="FFFFE699"/>
      </patternFill>
    </fill>
    <fill>
      <patternFill patternType="solid">
        <fgColor rgb="FFBED7EE"/>
        <bgColor rgb="FFBED7EE"/>
      </patternFill>
    </fill>
    <fill>
      <patternFill patternType="solid">
        <fgColor rgb="FFFFFFFF"/>
        <bgColor rgb="FFFFFFFF"/>
      </patternFill>
    </fill>
    <fill>
      <patternFill patternType="solid">
        <fgColor rgb="FFD9D9D9"/>
        <bgColor rgb="FFD9D9D9"/>
      </patternFill>
    </fill>
    <fill>
      <patternFill patternType="solid">
        <fgColor rgb="FFF1F1F1"/>
        <bgColor rgb="FFF1F1F1"/>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75">
    <xf borderId="0" fillId="0" fontId="0" numFmtId="0" xfId="0" applyAlignment="1" applyFont="1">
      <alignment readingOrder="0" shrinkToFit="0" vertical="center" wrapText="0"/>
    </xf>
    <xf borderId="0" fillId="0" fontId="1" numFmtId="0" xfId="0" applyAlignment="1" applyFont="1">
      <alignment vertical="center"/>
    </xf>
    <xf borderId="0" fillId="0" fontId="2" numFmtId="0" xfId="0" applyAlignment="1" applyFont="1">
      <alignment vertical="center"/>
    </xf>
    <xf borderId="1" fillId="2" fontId="2" numFmtId="0" xfId="0" applyAlignment="1" applyBorder="1" applyFill="1" applyFont="1">
      <alignment horizontal="center" shrinkToFit="0" vertical="center" wrapText="1"/>
    </xf>
    <xf borderId="1" fillId="3" fontId="2" numFmtId="164" xfId="0" applyAlignment="1" applyBorder="1" applyFill="1" applyFont="1" applyNumberFormat="1">
      <alignment horizontal="center" shrinkToFit="0" vertical="center" wrapText="1"/>
    </xf>
    <xf borderId="1" fillId="0" fontId="3" numFmtId="164" xfId="0" applyAlignment="1" applyBorder="1" applyFont="1" applyNumberFormat="1">
      <alignment horizontal="center" vertical="center"/>
    </xf>
    <xf borderId="1" fillId="0" fontId="4" numFmtId="0" xfId="0" applyAlignment="1" applyBorder="1" applyFont="1">
      <alignment vertical="center"/>
    </xf>
    <xf borderId="0" fillId="0" fontId="4" numFmtId="165" xfId="0" applyAlignment="1" applyFont="1" applyNumberFormat="1">
      <alignment vertical="center"/>
    </xf>
    <xf borderId="1" fillId="4" fontId="3" numFmtId="164" xfId="0" applyAlignment="1" applyBorder="1" applyFill="1" applyFont="1" applyNumberFormat="1">
      <alignment horizontal="center" shrinkToFit="0" vertical="center" wrapText="1"/>
    </xf>
    <xf borderId="1" fillId="5" fontId="2" numFmtId="0" xfId="0" applyAlignment="1" applyBorder="1" applyFill="1" applyFont="1">
      <alignment horizontal="center" shrinkToFit="0" vertical="center" wrapText="1"/>
    </xf>
    <xf borderId="1" fillId="5" fontId="2" numFmtId="164" xfId="0" applyAlignment="1" applyBorder="1" applyFont="1" applyNumberFormat="1">
      <alignment horizontal="center" vertical="center"/>
    </xf>
    <xf borderId="1" fillId="5" fontId="2" numFmtId="0" xfId="0" applyAlignment="1" applyBorder="1" applyFont="1">
      <alignment horizontal="center" vertical="center"/>
    </xf>
    <xf borderId="1" fillId="2" fontId="5"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1" fillId="4" fontId="3" numFmtId="0" xfId="0" applyAlignment="1" applyBorder="1" applyFont="1">
      <alignment horizontal="center" shrinkToFit="0" vertical="center" wrapText="1"/>
    </xf>
    <xf borderId="1" fillId="5" fontId="7" numFmtId="0" xfId="0" applyAlignment="1" applyBorder="1" applyFont="1">
      <alignment horizontal="center" vertical="center"/>
    </xf>
    <xf borderId="1" fillId="5" fontId="7" numFmtId="164" xfId="0" applyAlignment="1" applyBorder="1" applyFont="1" applyNumberFormat="1">
      <alignment horizontal="center" vertical="center"/>
    </xf>
    <xf borderId="1" fillId="4" fontId="3" numFmtId="2" xfId="0" applyAlignment="1" applyBorder="1" applyFont="1" applyNumberFormat="1">
      <alignment horizontal="center" shrinkToFit="0" vertical="center" wrapText="1"/>
    </xf>
    <xf borderId="1" fillId="5" fontId="2" numFmtId="166" xfId="0" applyAlignment="1" applyBorder="1" applyFont="1" applyNumberFormat="1">
      <alignment horizontal="center" shrinkToFit="0" vertical="center" wrapText="1"/>
    </xf>
    <xf borderId="1" fillId="5" fontId="2" numFmtId="2"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readingOrder="0" shrinkToFit="0" vertical="center" wrapText="1"/>
    </xf>
    <xf borderId="1" fillId="4" fontId="3" numFmtId="0" xfId="0" applyAlignment="1" applyBorder="1" applyFont="1">
      <alignment horizontal="center" readingOrder="0" shrinkToFit="0" vertical="center" wrapText="1"/>
    </xf>
    <xf borderId="1" fillId="4" fontId="3" numFmtId="164" xfId="0" applyAlignment="1" applyBorder="1" applyFont="1" applyNumberFormat="1">
      <alignment horizontal="center" readingOrder="0" shrinkToFit="0" vertical="center" wrapText="1"/>
    </xf>
    <xf borderId="0" fillId="0" fontId="8" numFmtId="0" xfId="0" applyAlignment="1" applyFont="1">
      <alignment readingOrder="0" vertical="center"/>
    </xf>
    <xf borderId="1" fillId="4" fontId="3" numFmtId="0" xfId="0" applyAlignment="1" applyBorder="1" applyFont="1">
      <alignment horizontal="center" shrinkToFit="0" vertical="center" wrapText="1"/>
    </xf>
    <xf borderId="1" fillId="0" fontId="8" numFmtId="0" xfId="0" applyAlignment="1" applyBorder="1" applyFont="1">
      <alignment vertical="center"/>
    </xf>
    <xf borderId="1" fillId="0" fontId="9" numFmtId="164" xfId="0" applyAlignment="1" applyBorder="1" applyFont="1" applyNumberFormat="1">
      <alignment horizontal="center" readingOrder="0" vertical="center"/>
    </xf>
    <xf borderId="0" fillId="0" fontId="8" numFmtId="0" xfId="0" applyAlignment="1" applyFont="1">
      <alignment vertical="center"/>
    </xf>
    <xf borderId="1" fillId="2" fontId="2" numFmtId="2" xfId="0" applyAlignment="1" applyBorder="1" applyFont="1" applyNumberFormat="1">
      <alignment horizontal="center" shrinkToFit="0" vertical="center" wrapText="1"/>
    </xf>
    <xf borderId="1" fillId="2" fontId="2" numFmtId="166" xfId="0" applyAlignment="1" applyBorder="1" applyFont="1" applyNumberFormat="1">
      <alignment horizontal="center" shrinkToFit="0" vertical="center" wrapText="1"/>
    </xf>
    <xf borderId="1" fillId="4" fontId="3" numFmtId="166" xfId="0" applyAlignment="1" applyBorder="1" applyFont="1" applyNumberFormat="1">
      <alignment horizontal="center" shrinkToFit="0" vertical="center" wrapText="1"/>
    </xf>
    <xf borderId="1" fillId="2" fontId="10"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1" fillId="2" fontId="10" numFmtId="0" xfId="0" applyAlignment="1" applyBorder="1" applyFont="1">
      <alignment horizontal="center" readingOrder="0" shrinkToFit="0" vertical="center" wrapText="0"/>
    </xf>
    <xf borderId="1" fillId="2" fontId="11" numFmtId="0" xfId="0" applyAlignment="1" applyBorder="1" applyFont="1">
      <alignment horizontal="center" readingOrder="0" shrinkToFit="0" vertical="center" wrapText="0"/>
    </xf>
    <xf borderId="1" fillId="4" fontId="12" numFmtId="0" xfId="0" applyAlignment="1" applyBorder="1" applyFont="1">
      <alignment horizontal="center" readingOrder="0" shrinkToFit="0" vertical="center" wrapText="1"/>
    </xf>
    <xf borderId="1" fillId="4" fontId="12" numFmtId="0" xfId="0" applyAlignment="1" applyBorder="1" applyFont="1">
      <alignment horizontal="center" shrinkToFit="0" vertical="center" wrapText="1"/>
    </xf>
    <xf borderId="1" fillId="4" fontId="13" numFmtId="0" xfId="0" applyAlignment="1" applyBorder="1" applyFont="1">
      <alignment horizontal="center" readingOrder="0" shrinkToFit="0" vertical="center" wrapText="0"/>
    </xf>
    <xf borderId="1" fillId="4" fontId="14" numFmtId="0" xfId="0" applyAlignment="1" applyBorder="1" applyFont="1">
      <alignment horizontal="center" readingOrder="0" shrinkToFit="0" vertical="center" wrapText="0"/>
    </xf>
    <xf borderId="1" fillId="4" fontId="15" numFmtId="0" xfId="0" applyAlignment="1" applyBorder="1" applyFont="1">
      <alignment readingOrder="0" vertical="center"/>
    </xf>
    <xf borderId="0" fillId="4" fontId="16" numFmtId="0" xfId="0" applyAlignment="1" applyFont="1">
      <alignment readingOrder="0" vertical="center"/>
    </xf>
    <xf borderId="1" fillId="4" fontId="13" numFmtId="0" xfId="0" applyAlignment="1" applyBorder="1" applyFont="1">
      <alignment shrinkToFit="0" vertical="center" wrapText="0"/>
    </xf>
    <xf borderId="1" fillId="4" fontId="13" numFmtId="0" xfId="0" applyAlignment="1" applyBorder="1" applyFont="1">
      <alignment readingOrder="0" shrinkToFit="0" vertical="center" wrapText="0"/>
    </xf>
    <xf borderId="0" fillId="0" fontId="17" numFmtId="0" xfId="0" applyAlignment="1" applyFont="1">
      <alignment horizontal="center" readingOrder="0" vertical="center"/>
    </xf>
    <xf borderId="1" fillId="4" fontId="18" numFmtId="0" xfId="0" applyAlignment="1" applyBorder="1" applyFont="1">
      <alignment horizontal="center" readingOrder="0" shrinkToFit="0" vertical="center" wrapText="0"/>
    </xf>
    <xf borderId="1" fillId="4" fontId="19" numFmtId="0" xfId="0" applyAlignment="1" applyBorder="1" applyFont="1">
      <alignment readingOrder="0" vertical="center"/>
    </xf>
    <xf borderId="1" fillId="4" fontId="14" numFmtId="0" xfId="0" applyAlignment="1" applyBorder="1" applyFont="1">
      <alignment readingOrder="0" shrinkToFit="0" vertical="center" wrapText="0"/>
    </xf>
    <xf borderId="1" fillId="4" fontId="20" numFmtId="0" xfId="0" applyAlignment="1" applyBorder="1" applyFont="1">
      <alignment horizontal="center" readingOrder="0" shrinkToFit="0" vertical="center" wrapText="0"/>
    </xf>
    <xf borderId="1" fillId="4" fontId="13" numFmtId="0" xfId="0" applyAlignment="1" applyBorder="1" applyFont="1">
      <alignment horizontal="center" readingOrder="0" vertical="center"/>
    </xf>
    <xf borderId="0" fillId="4" fontId="15" numFmtId="0" xfId="0" applyAlignment="1" applyFont="1">
      <alignment readingOrder="0" vertical="center"/>
    </xf>
    <xf borderId="1" fillId="4" fontId="9" numFmtId="0" xfId="0" applyAlignment="1" applyBorder="1" applyFont="1">
      <alignment horizontal="center" readingOrder="0" shrinkToFit="0" vertical="center" wrapText="0"/>
    </xf>
    <xf borderId="1" fillId="4" fontId="21" numFmtId="0" xfId="0" applyAlignment="1" applyBorder="1" applyFont="1">
      <alignment horizontal="center" readingOrder="0" shrinkToFit="0" vertical="center" wrapText="0"/>
    </xf>
    <xf borderId="1" fillId="4" fontId="17" numFmtId="0" xfId="0" applyAlignment="1" applyBorder="1" applyFont="1">
      <alignment horizontal="center" readingOrder="0" shrinkToFit="0" vertical="center" wrapText="0"/>
    </xf>
    <xf borderId="1" fillId="4" fontId="22" numFmtId="0" xfId="0" applyAlignment="1" applyBorder="1" applyFont="1">
      <alignment horizontal="center" readingOrder="0" shrinkToFit="0" vertical="center" wrapText="0"/>
    </xf>
    <xf borderId="1" fillId="4" fontId="23" numFmtId="0" xfId="0" applyAlignment="1" applyBorder="1" applyFont="1">
      <alignment shrinkToFit="0" vertical="center" wrapText="0"/>
    </xf>
    <xf borderId="1" fillId="4" fontId="13" numFmtId="0" xfId="0" applyAlignment="1" applyBorder="1" applyFont="1">
      <alignment horizontal="center" shrinkToFit="0" vertical="center" wrapText="0"/>
    </xf>
    <xf borderId="1" fillId="4" fontId="24" numFmtId="0" xfId="0" applyAlignment="1" applyBorder="1" applyFont="1">
      <alignment horizontal="center" readingOrder="0" shrinkToFit="0" vertical="center" wrapText="0"/>
    </xf>
    <xf borderId="0" fillId="0" fontId="25" numFmtId="0" xfId="0" applyAlignment="1" applyFont="1">
      <alignment readingOrder="0" vertical="center"/>
    </xf>
    <xf borderId="1" fillId="4" fontId="26" numFmtId="0" xfId="0" applyAlignment="1" applyBorder="1" applyFont="1">
      <alignment horizontal="center" readingOrder="0" shrinkToFit="0" vertical="center" wrapText="0"/>
    </xf>
    <xf borderId="1" fillId="6" fontId="3" numFmtId="0" xfId="0" applyAlignment="1" applyBorder="1" applyFill="1" applyFont="1">
      <alignment horizontal="center" shrinkToFit="0" vertical="center" wrapText="1"/>
    </xf>
    <xf borderId="1" fillId="6" fontId="3" numFmtId="164" xfId="0" applyAlignment="1" applyBorder="1" applyFont="1" applyNumberFormat="1">
      <alignment horizontal="center" shrinkToFit="0" vertical="center" wrapText="1"/>
    </xf>
    <xf borderId="1" fillId="5" fontId="2" numFmtId="164" xfId="0" applyAlignment="1" applyBorder="1" applyFont="1" applyNumberFormat="1">
      <alignment horizontal="center" shrinkToFit="0" vertical="center" wrapText="1"/>
    </xf>
    <xf borderId="0" fillId="0" fontId="3" numFmtId="0" xfId="0" applyAlignment="1" applyFont="1">
      <alignment vertical="center"/>
    </xf>
    <xf borderId="0" fillId="0" fontId="4" numFmtId="166" xfId="0" applyAlignment="1" applyFont="1" applyNumberFormat="1">
      <alignment vertical="center"/>
    </xf>
    <xf borderId="1" fillId="6" fontId="3" numFmtId="166" xfId="0" applyAlignment="1" applyBorder="1" applyFont="1" applyNumberFormat="1">
      <alignment horizontal="center" shrinkToFit="0" vertical="center" wrapText="1"/>
    </xf>
    <xf borderId="1" fillId="2" fontId="2" numFmtId="0" xfId="0" applyAlignment="1" applyBorder="1" applyFont="1">
      <alignment horizontal="center" vertical="center"/>
    </xf>
    <xf borderId="1" fillId="4" fontId="3" numFmtId="0" xfId="0" applyAlignment="1" applyBorder="1" applyFont="1">
      <alignment horizontal="center" vertical="center"/>
    </xf>
    <xf borderId="1" fillId="4" fontId="3" numFmtId="164" xfId="0" applyAlignment="1" applyBorder="1" applyFont="1" applyNumberFormat="1">
      <alignment horizontal="center" vertical="center"/>
    </xf>
    <xf borderId="1" fillId="4" fontId="3" numFmtId="166" xfId="0" applyAlignment="1" applyBorder="1" applyFont="1" applyNumberFormat="1">
      <alignment horizontal="center" vertical="center"/>
    </xf>
    <xf borderId="1" fillId="4" fontId="3" numFmtId="2" xfId="0" applyAlignment="1" applyBorder="1" applyFont="1" applyNumberFormat="1">
      <alignment horizontal="center" vertical="center"/>
    </xf>
    <xf borderId="1" fillId="5" fontId="2" numFmtId="2" xfId="0" applyAlignment="1" applyBorder="1" applyFont="1" applyNumberFormat="1">
      <alignment horizontal="center" vertical="center"/>
    </xf>
    <xf borderId="2" fillId="4" fontId="2" numFmtId="0" xfId="0" applyAlignment="1" applyBorder="1" applyFont="1">
      <alignment horizontal="center" shrinkToFit="0" vertical="center" wrapText="1"/>
    </xf>
    <xf borderId="2" fillId="4" fontId="2" numFmtId="16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권강현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정리'!$B$4:$F$4</c:f>
              <c:numCache/>
            </c:numRef>
          </c:val>
          <c:smooth val="0"/>
        </c:ser>
        <c:ser>
          <c:idx val="1"/>
          <c:order val="1"/>
          <c:tx>
            <c:v>권혁진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정리'!$B$5:$F$5</c:f>
              <c:numCache/>
            </c:numRef>
          </c:val>
          <c:smooth val="0"/>
        </c:ser>
        <c:ser>
          <c:idx val="2"/>
          <c:order val="2"/>
          <c:tx>
            <c:v>김기태</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정리'!$B$6:$F$6</c:f>
              <c:numCache/>
            </c:numRef>
          </c:val>
          <c:smooth val="0"/>
        </c:ser>
        <c:axId val="586995968"/>
        <c:axId val="957297444"/>
      </c:lineChart>
      <c:catAx>
        <c:axId val="5869959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957297444"/>
      </c:catAx>
      <c:valAx>
        <c:axId val="95729744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586995968"/>
      </c:valAx>
    </c:plotArea>
    <c:legend>
      <c:legendPos val="b"/>
      <c:overlay val="0"/>
      <c:txPr>
        <a:bodyPr/>
        <a:lstStyle/>
        <a:p>
          <a:pPr lvl="0">
            <a:defRPr b="0" i="0" sz="900">
              <a:solidFill>
                <a:srgbClr val="1A1A1A"/>
              </a:solidFill>
              <a:latin typeface="+mn-lt"/>
            </a:defRPr>
          </a:pPr>
        </a:p>
      </c:txPr>
    </c:legend>
    <c:plotVisOnly val="0"/>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김병진</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정리'!$B$9:$F$9</c:f>
              <c:numCache/>
            </c:numRef>
          </c:val>
          <c:smooth val="0"/>
        </c:ser>
        <c:ser>
          <c:idx val="1"/>
          <c:order val="1"/>
          <c:tx>
            <c:v>김재영</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정리'!$B$10:$F$10</c:f>
              <c:numCache/>
            </c:numRef>
          </c:val>
          <c:smooth val="0"/>
        </c:ser>
        <c:ser>
          <c:idx val="2"/>
          <c:order val="2"/>
          <c:tx>
            <c:v>김태양</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정리'!$B$11:$F$11</c:f>
              <c:numCache/>
            </c:numRef>
          </c:val>
          <c:smooth val="0"/>
        </c:ser>
        <c:ser>
          <c:idx val="3"/>
          <c:order val="3"/>
          <c:tx>
            <c:v>김현철</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정리'!$B$12:$F$12</c:f>
              <c:numCache/>
            </c:numRef>
          </c:val>
          <c:smooth val="0"/>
        </c:ser>
        <c:ser>
          <c:idx val="4"/>
          <c:order val="4"/>
          <c:tx>
            <c:v>김형준</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정리'!$B$13:$F$13</c:f>
              <c:numCache/>
            </c:numRef>
          </c:val>
          <c:smooth val="0"/>
        </c:ser>
        <c:axId val="1317401029"/>
        <c:axId val="1421918952"/>
      </c:lineChart>
      <c:catAx>
        <c:axId val="13174010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421918952"/>
      </c:catAx>
      <c:valAx>
        <c:axId val="14219189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317401029"/>
      </c:valAx>
    </c:plotArea>
    <c:legend>
      <c:legendPos val="b"/>
      <c:overlay val="0"/>
      <c:txPr>
        <a:bodyPr/>
        <a:lstStyle/>
        <a:p>
          <a:pPr lvl="0">
            <a:defRPr b="0" i="0" sz="900">
              <a:solidFill>
                <a:srgbClr val="1A1A1A"/>
              </a:solidFill>
              <a:latin typeface="+mn-lt"/>
            </a:defRPr>
          </a:pPr>
        </a:p>
      </c:txPr>
    </c:legend>
    <c:plotVisOnly val="0"/>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김희제</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정리'!$B$14:$F$14</c:f>
              <c:numCache/>
            </c:numRef>
          </c:val>
          <c:smooth val="0"/>
        </c:ser>
        <c:ser>
          <c:idx val="1"/>
          <c:order val="1"/>
          <c:tx>
            <c:v>남동수</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정리'!$B$15:$F$15</c:f>
              <c:numCache/>
            </c:numRef>
          </c:val>
          <c:smooth val="0"/>
        </c:ser>
        <c:ser>
          <c:idx val="2"/>
          <c:order val="2"/>
          <c:tx>
            <c:v>류동현</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정리'!$B$16:$F$16</c:f>
              <c:numCache/>
            </c:numRef>
          </c:val>
          <c:smooth val="0"/>
        </c:ser>
        <c:ser>
          <c:idx val="3"/>
          <c:order val="3"/>
          <c:tx>
            <c:v>박영준</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정리'!$B$17:$F$17</c:f>
              <c:numCache/>
            </c:numRef>
          </c:val>
          <c:smooth val="0"/>
        </c:ser>
        <c:ser>
          <c:idx val="4"/>
          <c:order val="4"/>
          <c:tx>
            <c:v>박재현</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정리'!$B$18:$F$18</c:f>
              <c:numCache/>
            </c:numRef>
          </c:val>
          <c:smooth val="0"/>
        </c:ser>
        <c:axId val="1403287857"/>
        <c:axId val="210227726"/>
      </c:lineChart>
      <c:catAx>
        <c:axId val="14032878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210227726"/>
      </c:catAx>
      <c:valAx>
        <c:axId val="21022772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403287857"/>
      </c:valAx>
    </c:plotArea>
    <c:legend>
      <c:legendPos val="b"/>
      <c:overlay val="0"/>
      <c:txPr>
        <a:bodyPr/>
        <a:lstStyle/>
        <a:p>
          <a:pPr lvl="0">
            <a:defRPr b="0" i="0" sz="900">
              <a:solidFill>
                <a:srgbClr val="1A1A1A"/>
              </a:solidFill>
              <a:latin typeface="+mn-lt"/>
            </a:defRPr>
          </a:pPr>
        </a:p>
      </c:txPr>
    </c:legend>
    <c:plotVisOnly val="0"/>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v>백정철</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정리'!$B$19:$F$19</c:f>
              <c:numCache/>
            </c:numRef>
          </c:val>
          <c:smooth val="0"/>
        </c:ser>
        <c:ser>
          <c:idx val="1"/>
          <c:order val="1"/>
          <c:tx>
            <c:v>이동진</c:v>
          </c:tx>
          <c:spPr>
            <a:ln cmpd="sng" w="28575">
              <a:solidFill>
                <a:schemeClr val="accent2"/>
              </a:solidFill>
            </a:ln>
          </c:spPr>
          <c:marker>
            <c:symbol val="circle"/>
            <c:size val="5"/>
            <c:spPr>
              <a:solidFill>
                <a:schemeClr val="accent2"/>
              </a:solidFill>
              <a:ln cmpd="sng">
                <a:solidFill>
                  <a:schemeClr val="accent2"/>
                </a:solidFill>
              </a:ln>
            </c:spPr>
          </c:marker>
          <c:cat>
            <c:strRef>
              <c:f>'시즌 정리'!$B$3:$F$3</c:f>
            </c:strRef>
          </c:cat>
          <c:val>
            <c:numRef>
              <c:f>'시즌 정리'!$B$20:$F$20</c:f>
              <c:numCache/>
            </c:numRef>
          </c:val>
          <c:smooth val="0"/>
        </c:ser>
        <c:ser>
          <c:idx val="2"/>
          <c:order val="2"/>
          <c:tx>
            <c:v>이철민</c:v>
          </c:tx>
          <c:spPr>
            <a:ln cmpd="sng" w="28575">
              <a:solidFill>
                <a:schemeClr val="accent3"/>
              </a:solidFill>
            </a:ln>
          </c:spPr>
          <c:marker>
            <c:symbol val="circle"/>
            <c:size val="5"/>
            <c:spPr>
              <a:solidFill>
                <a:schemeClr val="accent3"/>
              </a:solidFill>
              <a:ln cmpd="sng">
                <a:solidFill>
                  <a:schemeClr val="accent3"/>
                </a:solidFill>
              </a:ln>
            </c:spPr>
          </c:marker>
          <c:cat>
            <c:strRef>
              <c:f>'시즌 정리'!$B$3:$F$3</c:f>
            </c:strRef>
          </c:cat>
          <c:val>
            <c:numRef>
              <c:f>'시즌 정리'!$B$21:$F$21</c:f>
              <c:numCache/>
            </c:numRef>
          </c:val>
          <c:smooth val="0"/>
        </c:ser>
        <c:ser>
          <c:idx val="3"/>
          <c:order val="3"/>
          <c:tx>
            <c:v>임지헌</c:v>
          </c:tx>
          <c:spPr>
            <a:ln cmpd="sng" w="28575">
              <a:solidFill>
                <a:schemeClr val="accent4"/>
              </a:solidFill>
            </a:ln>
          </c:spPr>
          <c:marker>
            <c:symbol val="circle"/>
            <c:size val="5"/>
            <c:spPr>
              <a:solidFill>
                <a:schemeClr val="accent4"/>
              </a:solidFill>
              <a:ln cmpd="sng">
                <a:solidFill>
                  <a:schemeClr val="accent4"/>
                </a:solidFill>
              </a:ln>
            </c:spPr>
          </c:marker>
          <c:cat>
            <c:strRef>
              <c:f>'시즌 정리'!$B$3:$F$3</c:f>
            </c:strRef>
          </c:cat>
          <c:val>
            <c:numRef>
              <c:f>'시즌 정리'!$B$22:$F$22</c:f>
              <c:numCache/>
            </c:numRef>
          </c:val>
          <c:smooth val="0"/>
        </c:ser>
        <c:ser>
          <c:idx val="4"/>
          <c:order val="4"/>
          <c:tx>
            <c:v>조태형</c:v>
          </c:tx>
          <c:spPr>
            <a:ln cmpd="sng" w="28575">
              <a:solidFill>
                <a:schemeClr val="accent5"/>
              </a:solidFill>
            </a:ln>
          </c:spPr>
          <c:marker>
            <c:symbol val="circle"/>
            <c:size val="5"/>
            <c:spPr>
              <a:solidFill>
                <a:schemeClr val="accent5"/>
              </a:solidFill>
              <a:ln cmpd="sng">
                <a:solidFill>
                  <a:schemeClr val="accent5"/>
                </a:solidFill>
              </a:ln>
            </c:spPr>
          </c:marker>
          <c:cat>
            <c:strRef>
              <c:f>'시즌 정리'!$B$3:$F$3</c:f>
            </c:strRef>
          </c:cat>
          <c:val>
            <c:numRef>
              <c:f>'시즌 정리'!$B$23:$F$23</c:f>
              <c:numCache/>
            </c:numRef>
          </c:val>
          <c:smooth val="0"/>
        </c:ser>
        <c:ser>
          <c:idx val="5"/>
          <c:order val="5"/>
          <c:tx>
            <c:v>차현철</c:v>
          </c:tx>
          <c:spPr>
            <a:ln cmpd="sng" w="28575">
              <a:solidFill>
                <a:schemeClr val="accent6"/>
              </a:solidFill>
            </a:ln>
          </c:spPr>
          <c:marker>
            <c:symbol val="circle"/>
            <c:size val="5"/>
            <c:spPr>
              <a:solidFill>
                <a:schemeClr val="accent6"/>
              </a:solidFill>
              <a:ln cmpd="sng">
                <a:solidFill>
                  <a:schemeClr val="accent6"/>
                </a:solidFill>
              </a:ln>
            </c:spPr>
          </c:marker>
          <c:cat>
            <c:strRef>
              <c:f>'시즌 정리'!$B$3:$F$3</c:f>
            </c:strRef>
          </c:cat>
          <c:val>
            <c:numRef>
              <c:f>'시즌 정리'!$B$24:$F$24</c:f>
              <c:numCache/>
            </c:numRef>
          </c:val>
          <c:smooth val="0"/>
        </c:ser>
        <c:axId val="2006494188"/>
        <c:axId val="1165119829"/>
      </c:lineChart>
      <c:catAx>
        <c:axId val="20064941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1165119829"/>
      </c:catAx>
      <c:valAx>
        <c:axId val="116511982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2006494188"/>
      </c:valAx>
    </c:plotArea>
    <c:legend>
      <c:legendPos val="b"/>
      <c:overlay val="0"/>
      <c:txPr>
        <a:bodyPr/>
        <a:lstStyle/>
        <a:p>
          <a:pPr lvl="0">
            <a:defRPr b="0" i="0" sz="900">
              <a:solidFill>
                <a:srgbClr val="1A1A1A"/>
              </a:solidFill>
              <a:latin typeface="+mn-lt"/>
            </a:defRPr>
          </a:pPr>
        </a:p>
      </c:txPr>
    </c:legend>
    <c:plotVisOnly val="0"/>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라스칼 시즌별 팀 타율</a:t>
            </a:r>
          </a:p>
        </c:rich>
      </c:tx>
      <c:overlay val="0"/>
    </c:title>
    <c:plotArea>
      <c:layout/>
      <c:lineChart>
        <c:varyColors val="0"/>
        <c:ser>
          <c:idx val="0"/>
          <c:order val="0"/>
          <c:tx>
            <c:v>총합</c:v>
          </c:tx>
          <c:spPr>
            <a:ln cmpd="sng" w="28575">
              <a:solidFill>
                <a:schemeClr val="accent1"/>
              </a:solidFill>
            </a:ln>
          </c:spPr>
          <c:marker>
            <c:symbol val="circle"/>
            <c:size val="5"/>
            <c:spPr>
              <a:solidFill>
                <a:schemeClr val="accent1"/>
              </a:solidFill>
              <a:ln cmpd="sng">
                <a:solidFill>
                  <a:schemeClr val="accent1"/>
                </a:solidFill>
              </a:ln>
            </c:spPr>
          </c:marker>
          <c:cat>
            <c:strRef>
              <c:f>'시즌 정리'!$B$3:$F$3</c:f>
            </c:strRef>
          </c:cat>
          <c:val>
            <c:numRef>
              <c:f>'시즌 정리'!$B$25:$F$25</c:f>
              <c:numCache/>
            </c:numRef>
          </c:val>
          <c:smooth val="0"/>
        </c:ser>
        <c:axId val="1408497789"/>
        <c:axId val="615330453"/>
      </c:lineChart>
      <c:catAx>
        <c:axId val="14084977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0"/>
          <a:lstStyle/>
          <a:p>
            <a:pPr lvl="0">
              <a:defRPr b="0" i="0" sz="900">
                <a:solidFill>
                  <a:srgbClr val="000000"/>
                </a:solidFill>
                <a:latin typeface="+mn-lt"/>
              </a:defRPr>
            </a:pPr>
          </a:p>
        </c:txPr>
        <c:crossAx val="615330453"/>
      </c:catAx>
      <c:valAx>
        <c:axId val="615330453"/>
        <c:scaling>
          <c:orientation val="minMax"/>
          <c:max val="1.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rot="0"/>
          <a:lstStyle/>
          <a:p>
            <a:pPr lvl="0">
              <a:defRPr b="0" i="0" sz="900">
                <a:solidFill>
                  <a:srgbClr val="000000"/>
                </a:solidFill>
                <a:latin typeface="+mn-lt"/>
              </a:defRPr>
            </a:pPr>
          </a:p>
        </c:txPr>
        <c:crossAx val="1408497789"/>
      </c:valAx>
    </c:plotArea>
    <c:plotVisOnly val="0"/>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xdr:colOff>
      <xdr:row>2</xdr:row>
      <xdr:rowOff>104775</xdr:rowOff>
    </xdr:from>
    <xdr:ext cx="6638925" cy="1990725"/>
    <xdr:graphicFrame>
      <xdr:nvGraphicFramePr>
        <xdr:cNvPr id="1984235788"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28575</xdr:colOff>
      <xdr:row>12</xdr:row>
      <xdr:rowOff>76200</xdr:rowOff>
    </xdr:from>
    <xdr:ext cx="6648450" cy="1990725"/>
    <xdr:graphicFrame>
      <xdr:nvGraphicFramePr>
        <xdr:cNvPr id="123165183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19050</xdr:colOff>
      <xdr:row>22</xdr:row>
      <xdr:rowOff>47625</xdr:rowOff>
    </xdr:from>
    <xdr:ext cx="6638925" cy="2047875"/>
    <xdr:graphicFrame>
      <xdr:nvGraphicFramePr>
        <xdr:cNvPr id="1756954536" name="Chart 3"/>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19050</xdr:colOff>
      <xdr:row>32</xdr:row>
      <xdr:rowOff>76200</xdr:rowOff>
    </xdr:from>
    <xdr:ext cx="6638925" cy="2095500"/>
    <xdr:graphicFrame>
      <xdr:nvGraphicFramePr>
        <xdr:cNvPr id="1151069874" name="Chart 4"/>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18</xdr:col>
      <xdr:colOff>628650</xdr:colOff>
      <xdr:row>2</xdr:row>
      <xdr:rowOff>114300</xdr:rowOff>
    </xdr:from>
    <xdr:ext cx="5467350" cy="2647950"/>
    <xdr:graphicFrame>
      <xdr:nvGraphicFramePr>
        <xdr:cNvPr id="462498445" name="Chart 5"/>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workbookViewId="0"/>
  </sheetViews>
  <sheetFormatPr customHeight="1" defaultColWidth="14.43" defaultRowHeight="15.0"/>
  <cols>
    <col customWidth="1" min="1" max="14" width="8.71"/>
    <col customWidth="1" min="15" max="29" width="9.0"/>
  </cols>
  <sheetData>
    <row r="1" ht="16.5" customHeight="1">
      <c r="A1" s="1" t="s">
        <v>0</v>
      </c>
    </row>
    <row r="2" ht="16.5" customHeight="1">
      <c r="A2" s="2" t="s">
        <v>1</v>
      </c>
    </row>
    <row r="3" ht="16.5" customHeight="1">
      <c r="A3" s="3" t="s">
        <v>2</v>
      </c>
      <c r="B3" s="3" t="s">
        <v>3</v>
      </c>
      <c r="C3" s="3" t="s">
        <v>4</v>
      </c>
      <c r="D3" s="3" t="s">
        <v>5</v>
      </c>
      <c r="E3" s="3" t="s">
        <v>6</v>
      </c>
      <c r="F3" s="3" t="s">
        <v>7</v>
      </c>
    </row>
    <row r="4" ht="15.0" customHeight="1">
      <c r="A4" s="3" t="s">
        <v>8</v>
      </c>
      <c r="B4" s="4"/>
      <c r="C4" s="5"/>
      <c r="D4" s="6"/>
      <c r="E4" s="6"/>
      <c r="F4" s="6"/>
      <c r="I4" s="7"/>
    </row>
    <row r="5" ht="16.5" customHeight="1">
      <c r="A5" s="3" t="s">
        <v>9</v>
      </c>
      <c r="B5" s="4">
        <v>0.0</v>
      </c>
      <c r="C5" s="5">
        <v>0.28571</v>
      </c>
      <c r="D5" s="6"/>
      <c r="E5" s="6"/>
      <c r="F5" s="6"/>
      <c r="I5" s="7"/>
    </row>
    <row r="6" ht="16.5" customHeight="1">
      <c r="A6" s="3" t="s">
        <v>10</v>
      </c>
      <c r="B6" s="4">
        <v>0.75</v>
      </c>
      <c r="C6" s="5">
        <v>0.45</v>
      </c>
      <c r="D6" s="6"/>
      <c r="E6" s="6"/>
      <c r="F6" s="6"/>
      <c r="I6" s="7"/>
    </row>
    <row r="7" ht="16.5" customHeight="1">
      <c r="A7" s="3" t="s">
        <v>11</v>
      </c>
      <c r="B7" s="4"/>
      <c r="C7" s="5"/>
      <c r="D7" s="6"/>
      <c r="E7" s="6"/>
      <c r="F7" s="6"/>
      <c r="I7" s="7"/>
    </row>
    <row r="8" ht="16.5" customHeight="1">
      <c r="A8" s="3" t="s">
        <v>12</v>
      </c>
      <c r="B8" s="4">
        <v>0.45</v>
      </c>
      <c r="C8" s="5">
        <v>0.325</v>
      </c>
      <c r="D8" s="6"/>
      <c r="E8" s="6"/>
      <c r="F8" s="6"/>
      <c r="I8" s="7"/>
    </row>
    <row r="9" ht="16.5" customHeight="1">
      <c r="A9" s="3" t="s">
        <v>13</v>
      </c>
      <c r="B9" s="4">
        <v>0.333</v>
      </c>
      <c r="C9" s="5">
        <v>0.1579</v>
      </c>
      <c r="D9" s="6"/>
      <c r="E9" s="6"/>
      <c r="F9" s="6"/>
      <c r="I9" s="7"/>
    </row>
    <row r="10" ht="16.5" customHeight="1">
      <c r="A10" s="3" t="s">
        <v>14</v>
      </c>
      <c r="B10" s="4">
        <v>0.357</v>
      </c>
      <c r="C10" s="5">
        <v>0.6042</v>
      </c>
      <c r="D10" s="6"/>
      <c r="E10" s="6"/>
      <c r="F10" s="6"/>
      <c r="I10" s="7"/>
    </row>
    <row r="11" ht="16.5" customHeight="1">
      <c r="A11" s="3" t="s">
        <v>15</v>
      </c>
      <c r="B11" s="4">
        <v>0.364</v>
      </c>
      <c r="C11" s="8">
        <v>0.2381</v>
      </c>
      <c r="D11" s="6"/>
      <c r="E11" s="6"/>
      <c r="F11" s="6"/>
      <c r="I11" s="7"/>
    </row>
    <row r="12" ht="16.5" customHeight="1">
      <c r="A12" s="3" t="s">
        <v>16</v>
      </c>
      <c r="B12" s="4"/>
      <c r="C12" s="8">
        <v>0.1667</v>
      </c>
      <c r="D12" s="6"/>
      <c r="E12" s="6"/>
      <c r="F12" s="6"/>
      <c r="I12" s="7"/>
    </row>
    <row r="13" ht="16.5" customHeight="1">
      <c r="A13" s="3" t="s">
        <v>17</v>
      </c>
      <c r="B13" s="4">
        <v>0.25</v>
      </c>
      <c r="C13" s="8">
        <v>0.5417</v>
      </c>
      <c r="D13" s="6"/>
      <c r="E13" s="6"/>
      <c r="F13" s="6"/>
      <c r="I13" s="7"/>
    </row>
    <row r="14" ht="16.5" customHeight="1">
      <c r="A14" s="3" t="s">
        <v>18</v>
      </c>
      <c r="B14" s="4">
        <v>0.286</v>
      </c>
      <c r="C14" s="8">
        <v>0.0</v>
      </c>
      <c r="D14" s="6"/>
      <c r="E14" s="6"/>
      <c r="F14" s="6"/>
      <c r="I14" s="7"/>
    </row>
    <row r="15" ht="16.5" customHeight="1">
      <c r="A15" s="3" t="s">
        <v>19</v>
      </c>
      <c r="B15" s="4"/>
      <c r="C15" s="8">
        <v>0.1538</v>
      </c>
      <c r="D15" s="6"/>
      <c r="E15" s="6"/>
      <c r="F15" s="6"/>
      <c r="I15" s="7"/>
    </row>
    <row r="16" ht="16.5" customHeight="1">
      <c r="A16" s="3" t="s">
        <v>20</v>
      </c>
      <c r="B16" s="4">
        <v>0.429</v>
      </c>
      <c r="C16" s="8">
        <v>0.3333</v>
      </c>
      <c r="D16" s="6"/>
      <c r="E16" s="6"/>
      <c r="F16" s="6"/>
      <c r="I16" s="7"/>
      <c r="N16" s="7"/>
    </row>
    <row r="17" ht="16.5" customHeight="1">
      <c r="A17" s="3" t="s">
        <v>21</v>
      </c>
      <c r="B17" s="4"/>
      <c r="C17" s="8">
        <v>0.3</v>
      </c>
      <c r="D17" s="6"/>
      <c r="E17" s="6"/>
      <c r="F17" s="6"/>
      <c r="I17" s="7"/>
      <c r="N17" s="7"/>
    </row>
    <row r="18" ht="16.5" customHeight="1">
      <c r="A18" s="3" t="s">
        <v>22</v>
      </c>
      <c r="B18" s="4"/>
      <c r="C18" s="8">
        <v>0.5333</v>
      </c>
      <c r="D18" s="6"/>
      <c r="E18" s="6"/>
      <c r="F18" s="6"/>
      <c r="I18" s="7"/>
      <c r="N18" s="7"/>
    </row>
    <row r="19" ht="16.5" customHeight="1">
      <c r="A19" s="3" t="s">
        <v>23</v>
      </c>
      <c r="B19" s="4">
        <v>0.429</v>
      </c>
      <c r="C19" s="8">
        <v>0.35</v>
      </c>
      <c r="D19" s="6"/>
      <c r="E19" s="6"/>
      <c r="F19" s="6"/>
      <c r="I19" s="7"/>
      <c r="N19" s="7"/>
    </row>
    <row r="20" ht="16.5" customHeight="1">
      <c r="A20" s="3" t="s">
        <v>24</v>
      </c>
      <c r="B20" s="4">
        <v>0.333</v>
      </c>
      <c r="C20" s="8">
        <v>0.0952</v>
      </c>
      <c r="D20" s="6"/>
      <c r="E20" s="6"/>
      <c r="F20" s="6"/>
      <c r="I20" s="7"/>
      <c r="N20" s="7"/>
    </row>
    <row r="21" ht="16.5" customHeight="1">
      <c r="A21" s="3" t="s">
        <v>25</v>
      </c>
      <c r="B21" s="4">
        <v>0.56</v>
      </c>
      <c r="C21" s="8">
        <v>0.3421</v>
      </c>
      <c r="D21" s="6"/>
      <c r="E21" s="6"/>
      <c r="F21" s="6"/>
      <c r="I21" s="7"/>
      <c r="N21" s="7"/>
    </row>
    <row r="22" ht="16.5" customHeight="1">
      <c r="A22" s="3" t="s">
        <v>26</v>
      </c>
      <c r="B22" s="4">
        <v>0.25</v>
      </c>
      <c r="C22" s="8">
        <v>0.33333</v>
      </c>
      <c r="D22" s="6"/>
      <c r="E22" s="6"/>
      <c r="F22" s="6"/>
      <c r="I22" s="7"/>
      <c r="N22" s="7"/>
    </row>
    <row r="23" ht="16.5" customHeight="1">
      <c r="A23" s="3" t="s">
        <v>27</v>
      </c>
      <c r="B23" s="4">
        <v>0.5</v>
      </c>
      <c r="C23" s="8">
        <v>0.2667</v>
      </c>
      <c r="D23" s="6"/>
      <c r="E23" s="6"/>
      <c r="F23" s="6"/>
      <c r="I23" s="7"/>
      <c r="N23" s="7"/>
    </row>
    <row r="24" ht="16.5" customHeight="1">
      <c r="A24" s="3" t="s">
        <v>28</v>
      </c>
      <c r="B24" s="4"/>
      <c r="C24" s="8">
        <v>0.0909</v>
      </c>
      <c r="D24" s="6"/>
      <c r="E24" s="6"/>
      <c r="F24" s="6"/>
      <c r="I24" s="7"/>
      <c r="N24" s="7"/>
    </row>
    <row r="25" ht="16.5" customHeight="1">
      <c r="A25" s="9" t="s">
        <v>29</v>
      </c>
      <c r="B25" s="10">
        <v>0.4384</v>
      </c>
      <c r="C25" s="11">
        <v>0.356</v>
      </c>
      <c r="D25" s="6"/>
      <c r="E25" s="6"/>
      <c r="F25" s="6"/>
      <c r="N25" s="7"/>
    </row>
    <row r="26" ht="16.5" customHeight="1">
      <c r="N26" s="7"/>
    </row>
    <row r="27" ht="16.5" customHeight="1">
      <c r="N27" s="7"/>
    </row>
    <row r="28" ht="16.5" customHeight="1">
      <c r="N28" s="7"/>
    </row>
    <row r="29" ht="16.5" customHeight="1">
      <c r="N29" s="7"/>
    </row>
    <row r="30" ht="16.5" customHeight="1">
      <c r="N30" s="7"/>
    </row>
    <row r="31" ht="16.5" customHeight="1">
      <c r="N31" s="7"/>
    </row>
    <row r="32" ht="16.5" customHeight="1">
      <c r="N32" s="7"/>
    </row>
    <row r="33" ht="16.5" customHeight="1">
      <c r="N33" s="7"/>
    </row>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6" width="9.0"/>
  </cols>
  <sheetData>
    <row r="1" ht="15.75" customHeight="1">
      <c r="A1" s="1" t="s">
        <v>193</v>
      </c>
    </row>
    <row r="2" ht="15.75" customHeight="1">
      <c r="A2" s="2" t="s">
        <v>31</v>
      </c>
    </row>
    <row r="3" ht="15.75" customHeight="1">
      <c r="A3" s="3" t="s">
        <v>188</v>
      </c>
      <c r="B3" s="3" t="s">
        <v>189</v>
      </c>
      <c r="C3" s="3" t="s">
        <v>33</v>
      </c>
      <c r="D3" s="3" t="s">
        <v>34</v>
      </c>
      <c r="E3" s="3" t="s">
        <v>35</v>
      </c>
      <c r="F3" s="3" t="s">
        <v>36</v>
      </c>
      <c r="G3" s="3" t="s">
        <v>37</v>
      </c>
      <c r="H3" s="3" t="s">
        <v>38</v>
      </c>
      <c r="I3" s="3" t="s">
        <v>39</v>
      </c>
      <c r="J3" s="3" t="s">
        <v>40</v>
      </c>
      <c r="K3" s="3" t="s">
        <v>41</v>
      </c>
      <c r="L3" s="3" t="s">
        <v>42</v>
      </c>
      <c r="M3" s="3" t="s">
        <v>43</v>
      </c>
    </row>
    <row r="4" ht="15.75" customHeight="1">
      <c r="A4" s="3" t="s">
        <v>8</v>
      </c>
      <c r="B4" s="15">
        <v>1.0</v>
      </c>
      <c r="C4" s="8">
        <v>0.0</v>
      </c>
      <c r="D4" s="15">
        <v>0.0</v>
      </c>
      <c r="E4" s="15">
        <v>0.0</v>
      </c>
      <c r="F4" s="15">
        <v>0.0</v>
      </c>
      <c r="G4" s="15">
        <v>0.0</v>
      </c>
      <c r="H4" s="15">
        <v>0.0</v>
      </c>
      <c r="I4" s="15">
        <v>0.0</v>
      </c>
      <c r="J4" s="15">
        <v>0.0</v>
      </c>
      <c r="K4" s="15">
        <v>0.0</v>
      </c>
      <c r="L4" s="8">
        <v>0.0</v>
      </c>
      <c r="M4" s="8">
        <v>0.0</v>
      </c>
    </row>
    <row r="5" ht="15.75" customHeight="1">
      <c r="A5" s="3" t="s">
        <v>9</v>
      </c>
      <c r="B5" s="15">
        <v>4.0</v>
      </c>
      <c r="C5" s="8">
        <f t="shared" ref="C5:C6" si="1">+F5/E5</f>
        <v>0</v>
      </c>
      <c r="D5" s="15">
        <v>4.0</v>
      </c>
      <c r="E5" s="15">
        <v>3.0</v>
      </c>
      <c r="F5" s="15">
        <v>0.0</v>
      </c>
      <c r="G5" s="15">
        <v>0.0</v>
      </c>
      <c r="H5" s="15">
        <v>0.0</v>
      </c>
      <c r="I5" s="15">
        <v>0.0</v>
      </c>
      <c r="J5" s="15">
        <v>0.0</v>
      </c>
      <c r="K5" s="15">
        <v>1.0</v>
      </c>
      <c r="L5" s="8">
        <v>0.0</v>
      </c>
      <c r="M5" s="8">
        <v>0.0</v>
      </c>
    </row>
    <row r="6" ht="15.75" customHeight="1">
      <c r="A6" s="3" t="s">
        <v>10</v>
      </c>
      <c r="B6" s="15">
        <v>5.0</v>
      </c>
      <c r="C6" s="8">
        <f t="shared" si="1"/>
        <v>0.4444444444</v>
      </c>
      <c r="D6" s="15">
        <v>11.0</v>
      </c>
      <c r="E6" s="15">
        <v>9.0</v>
      </c>
      <c r="F6" s="15">
        <v>4.0</v>
      </c>
      <c r="G6" s="15">
        <v>4.0</v>
      </c>
      <c r="H6" s="15">
        <v>3.0</v>
      </c>
      <c r="I6" s="15">
        <v>3.0</v>
      </c>
      <c r="J6" s="15">
        <v>0.0</v>
      </c>
      <c r="K6" s="15">
        <v>0.0</v>
      </c>
      <c r="L6" s="8">
        <v>0.5</v>
      </c>
      <c r="M6" s="8">
        <v>0.5</v>
      </c>
    </row>
    <row r="7" ht="15.75" customHeight="1">
      <c r="A7" s="3" t="s">
        <v>11</v>
      </c>
      <c r="B7" s="15">
        <v>0.0</v>
      </c>
      <c r="C7" s="8">
        <v>0.0</v>
      </c>
      <c r="D7" s="15">
        <v>0.0</v>
      </c>
      <c r="E7" s="15">
        <v>0.0</v>
      </c>
      <c r="F7" s="15">
        <v>0.0</v>
      </c>
      <c r="G7" s="15">
        <v>0.0</v>
      </c>
      <c r="H7" s="15">
        <v>0.0</v>
      </c>
      <c r="I7" s="15">
        <v>0.0</v>
      </c>
      <c r="J7" s="15">
        <v>0.0</v>
      </c>
      <c r="K7" s="15">
        <v>0.0</v>
      </c>
      <c r="L7" s="8">
        <v>0.0</v>
      </c>
      <c r="M7" s="8">
        <v>0.0</v>
      </c>
    </row>
    <row r="8" ht="15.75" customHeight="1">
      <c r="A8" s="3" t="s">
        <v>12</v>
      </c>
      <c r="B8" s="15">
        <v>5.0</v>
      </c>
      <c r="C8" s="8">
        <f t="shared" ref="C8:C13" si="2">+F8/E8</f>
        <v>0.3333333333</v>
      </c>
      <c r="D8" s="15">
        <v>10.0</v>
      </c>
      <c r="E8" s="15">
        <v>9.0</v>
      </c>
      <c r="F8" s="15">
        <v>3.0</v>
      </c>
      <c r="G8" s="15">
        <v>1.0</v>
      </c>
      <c r="H8" s="15">
        <v>4.0</v>
      </c>
      <c r="I8" s="15">
        <v>1.0</v>
      </c>
      <c r="J8" s="15">
        <v>0.0</v>
      </c>
      <c r="K8" s="15">
        <v>4.0</v>
      </c>
      <c r="L8" s="8">
        <v>0.636</v>
      </c>
      <c r="M8" s="8">
        <v>0.364</v>
      </c>
    </row>
    <row r="9" ht="15.75" customHeight="1">
      <c r="A9" s="3" t="s">
        <v>13</v>
      </c>
      <c r="B9" s="15">
        <v>2.0</v>
      </c>
      <c r="C9" s="8">
        <f t="shared" si="2"/>
        <v>0.3333333333</v>
      </c>
      <c r="D9" s="15">
        <v>3.0</v>
      </c>
      <c r="E9" s="15">
        <v>3.0</v>
      </c>
      <c r="F9" s="15">
        <v>1.0</v>
      </c>
      <c r="G9" s="15">
        <v>1.0</v>
      </c>
      <c r="H9" s="15">
        <v>1.0</v>
      </c>
      <c r="I9" s="15">
        <v>0.0</v>
      </c>
      <c r="J9" s="15">
        <v>0.0</v>
      </c>
      <c r="K9" s="15">
        <v>1.0</v>
      </c>
      <c r="L9" s="8">
        <v>0.4</v>
      </c>
      <c r="M9" s="8">
        <v>0.4</v>
      </c>
    </row>
    <row r="10" ht="15.75" customHeight="1">
      <c r="A10" s="3" t="s">
        <v>14</v>
      </c>
      <c r="B10" s="15">
        <v>5.0</v>
      </c>
      <c r="C10" s="8">
        <f t="shared" si="2"/>
        <v>0.5833333333</v>
      </c>
      <c r="D10" s="15">
        <v>14.0</v>
      </c>
      <c r="E10" s="15">
        <v>12.0</v>
      </c>
      <c r="F10" s="15">
        <v>7.0</v>
      </c>
      <c r="G10" s="15">
        <v>6.0</v>
      </c>
      <c r="H10" s="15">
        <v>3.0</v>
      </c>
      <c r="I10" s="15">
        <v>9.0</v>
      </c>
      <c r="J10" s="15">
        <v>0.0</v>
      </c>
      <c r="K10" s="15">
        <v>1.0</v>
      </c>
      <c r="L10" s="8">
        <v>0.875</v>
      </c>
      <c r="M10" s="8">
        <v>0.563</v>
      </c>
    </row>
    <row r="11" ht="15.75" customHeight="1">
      <c r="A11" s="3" t="s">
        <v>15</v>
      </c>
      <c r="B11" s="15">
        <v>1.0</v>
      </c>
      <c r="C11" s="8">
        <f t="shared" si="2"/>
        <v>0</v>
      </c>
      <c r="D11" s="15">
        <v>2.0</v>
      </c>
      <c r="E11" s="15">
        <v>2.0</v>
      </c>
      <c r="F11" s="15">
        <v>0.0</v>
      </c>
      <c r="G11" s="15">
        <v>0.0</v>
      </c>
      <c r="H11" s="15">
        <v>0.0</v>
      </c>
      <c r="I11" s="15">
        <v>0.0</v>
      </c>
      <c r="J11" s="15">
        <v>0.0</v>
      </c>
      <c r="K11" s="15">
        <v>0.0</v>
      </c>
      <c r="L11" s="8">
        <v>0.0</v>
      </c>
      <c r="M11" s="8">
        <v>0.0</v>
      </c>
    </row>
    <row r="12" ht="15.75" customHeight="1">
      <c r="A12" s="3" t="s">
        <v>16</v>
      </c>
      <c r="B12" s="15">
        <v>3.0</v>
      </c>
      <c r="C12" s="8">
        <f t="shared" si="2"/>
        <v>0</v>
      </c>
      <c r="D12" s="15">
        <v>6.0</v>
      </c>
      <c r="E12" s="15">
        <v>3.0</v>
      </c>
      <c r="F12" s="15">
        <v>0.0</v>
      </c>
      <c r="G12" s="15">
        <v>1.0</v>
      </c>
      <c r="H12" s="15">
        <v>1.0</v>
      </c>
      <c r="I12" s="15">
        <v>0.0</v>
      </c>
      <c r="J12" s="15">
        <v>0.0</v>
      </c>
      <c r="K12" s="15">
        <v>1.0</v>
      </c>
      <c r="L12" s="8">
        <v>0.5</v>
      </c>
      <c r="M12" s="8">
        <v>0.167</v>
      </c>
    </row>
    <row r="13" ht="15.75" customHeight="1">
      <c r="A13" s="3" t="s">
        <v>17</v>
      </c>
      <c r="B13" s="15">
        <v>4.0</v>
      </c>
      <c r="C13" s="8">
        <f t="shared" si="2"/>
        <v>0.8333333333</v>
      </c>
      <c r="D13" s="15">
        <v>12.0</v>
      </c>
      <c r="E13" s="15">
        <v>12.0</v>
      </c>
      <c r="F13" s="15">
        <v>10.0</v>
      </c>
      <c r="G13" s="15">
        <v>5.0</v>
      </c>
      <c r="H13" s="15">
        <v>1.0</v>
      </c>
      <c r="I13" s="15">
        <v>3.0</v>
      </c>
      <c r="J13" s="15">
        <v>0.0</v>
      </c>
      <c r="K13" s="15">
        <v>0.0</v>
      </c>
      <c r="L13" s="8">
        <v>1.231</v>
      </c>
      <c r="M13" s="8">
        <v>0.846</v>
      </c>
    </row>
    <row r="14" ht="15.75" customHeight="1">
      <c r="A14" s="3" t="s">
        <v>18</v>
      </c>
      <c r="B14" s="15">
        <v>0.0</v>
      </c>
      <c r="C14" s="8">
        <v>0.0</v>
      </c>
      <c r="D14" s="15">
        <v>0.0</v>
      </c>
      <c r="E14" s="15">
        <v>0.0</v>
      </c>
      <c r="F14" s="15">
        <v>0.0</v>
      </c>
      <c r="G14" s="15">
        <v>0.0</v>
      </c>
      <c r="H14" s="15">
        <v>0.0</v>
      </c>
      <c r="I14" s="15">
        <v>0.0</v>
      </c>
      <c r="J14" s="15">
        <v>0.0</v>
      </c>
      <c r="K14" s="15">
        <v>0.0</v>
      </c>
      <c r="L14" s="8">
        <v>0.0</v>
      </c>
      <c r="M14" s="8">
        <v>0.0</v>
      </c>
    </row>
    <row r="15" ht="15.75" customHeight="1">
      <c r="A15" s="3" t="s">
        <v>19</v>
      </c>
      <c r="B15" s="15">
        <v>1.0</v>
      </c>
      <c r="C15" s="8">
        <f t="shared" ref="C15:C25" si="3">+F15/E15</f>
        <v>0</v>
      </c>
      <c r="D15" s="15">
        <v>3.0</v>
      </c>
      <c r="E15" s="15">
        <v>1.0</v>
      </c>
      <c r="F15" s="15">
        <v>0.0</v>
      </c>
      <c r="G15" s="15">
        <v>1.0</v>
      </c>
      <c r="H15" s="15">
        <v>1.0</v>
      </c>
      <c r="I15" s="15">
        <v>0.0</v>
      </c>
      <c r="J15" s="15">
        <v>0.0</v>
      </c>
      <c r="K15" s="15">
        <v>0.0</v>
      </c>
      <c r="L15" s="8">
        <v>0.0</v>
      </c>
      <c r="M15" s="8">
        <v>0.0</v>
      </c>
    </row>
    <row r="16" ht="15.75" customHeight="1">
      <c r="A16" s="3" t="s">
        <v>20</v>
      </c>
      <c r="B16" s="15">
        <v>2.0</v>
      </c>
      <c r="C16" s="8">
        <f t="shared" si="3"/>
        <v>0.6666666667</v>
      </c>
      <c r="D16" s="15">
        <v>3.0</v>
      </c>
      <c r="E16" s="15">
        <v>3.0</v>
      </c>
      <c r="F16" s="15">
        <v>2.0</v>
      </c>
      <c r="G16" s="15">
        <v>1.0</v>
      </c>
      <c r="H16" s="15">
        <v>2.0</v>
      </c>
      <c r="I16" s="15">
        <v>1.0</v>
      </c>
      <c r="J16" s="15">
        <v>0.0</v>
      </c>
      <c r="K16" s="15">
        <v>1.0</v>
      </c>
      <c r="L16" s="8">
        <v>1.0</v>
      </c>
      <c r="M16" s="8">
        <v>0.667</v>
      </c>
    </row>
    <row r="17" ht="15.75" customHeight="1">
      <c r="A17" s="3" t="s">
        <v>21</v>
      </c>
      <c r="B17" s="15">
        <v>2.0</v>
      </c>
      <c r="C17" s="8">
        <f t="shared" si="3"/>
        <v>0.4285714286</v>
      </c>
      <c r="D17" s="15">
        <v>7.0</v>
      </c>
      <c r="E17" s="15">
        <v>7.0</v>
      </c>
      <c r="F17" s="15">
        <v>3.0</v>
      </c>
      <c r="G17" s="15">
        <v>1.0</v>
      </c>
      <c r="H17" s="15">
        <v>2.0</v>
      </c>
      <c r="I17" s="15">
        <v>0.0</v>
      </c>
      <c r="J17" s="15">
        <v>0.0</v>
      </c>
      <c r="K17" s="15">
        <v>3.0</v>
      </c>
      <c r="L17" s="8">
        <v>0.0</v>
      </c>
      <c r="M17" s="8">
        <v>0.0</v>
      </c>
    </row>
    <row r="18" ht="15.75" customHeight="1">
      <c r="A18" s="3" t="s">
        <v>22</v>
      </c>
      <c r="B18" s="15">
        <v>3.0</v>
      </c>
      <c r="C18" s="8">
        <f t="shared" si="3"/>
        <v>0.4</v>
      </c>
      <c r="D18" s="15">
        <v>6.0</v>
      </c>
      <c r="E18" s="15">
        <v>5.0</v>
      </c>
      <c r="F18" s="15">
        <v>2.0</v>
      </c>
      <c r="G18" s="15">
        <v>2.0</v>
      </c>
      <c r="H18" s="15">
        <v>1.0</v>
      </c>
      <c r="I18" s="15">
        <v>2.0</v>
      </c>
      <c r="J18" s="15">
        <v>0.0</v>
      </c>
      <c r="K18" s="15">
        <v>1.0</v>
      </c>
      <c r="L18" s="8">
        <v>0.615</v>
      </c>
      <c r="M18" s="8">
        <v>0.385</v>
      </c>
    </row>
    <row r="19" ht="15.75" customHeight="1">
      <c r="A19" s="3" t="s">
        <v>23</v>
      </c>
      <c r="B19" s="15">
        <v>2.0</v>
      </c>
      <c r="C19" s="8">
        <f t="shared" si="3"/>
        <v>0.5</v>
      </c>
      <c r="D19" s="15">
        <v>4.0</v>
      </c>
      <c r="E19" s="15">
        <v>4.0</v>
      </c>
      <c r="F19" s="15">
        <v>2.0</v>
      </c>
      <c r="G19" s="15">
        <v>2.0</v>
      </c>
      <c r="H19" s="15">
        <v>1.0</v>
      </c>
      <c r="I19" s="15">
        <v>1.0</v>
      </c>
      <c r="J19" s="15">
        <v>0.0</v>
      </c>
      <c r="K19" s="15">
        <v>0.0</v>
      </c>
      <c r="L19" s="8">
        <v>0.5</v>
      </c>
      <c r="M19" s="8">
        <v>0.5</v>
      </c>
    </row>
    <row r="20" ht="15.75" customHeight="1">
      <c r="A20" s="3" t="s">
        <v>24</v>
      </c>
      <c r="B20" s="15">
        <v>4.0</v>
      </c>
      <c r="C20" s="8">
        <f t="shared" si="3"/>
        <v>0</v>
      </c>
      <c r="D20" s="15">
        <v>7.0</v>
      </c>
      <c r="E20" s="15">
        <v>7.0</v>
      </c>
      <c r="F20" s="15">
        <v>0.0</v>
      </c>
      <c r="G20" s="15">
        <v>0.0</v>
      </c>
      <c r="H20" s="15">
        <v>0.0</v>
      </c>
      <c r="I20" s="15">
        <v>0.0</v>
      </c>
      <c r="J20" s="15">
        <v>0.0</v>
      </c>
      <c r="K20" s="15">
        <v>7.0</v>
      </c>
      <c r="L20" s="8">
        <v>0.0</v>
      </c>
      <c r="M20" s="8">
        <v>0.0</v>
      </c>
    </row>
    <row r="21" ht="15.75" customHeight="1">
      <c r="A21" s="3" t="s">
        <v>25</v>
      </c>
      <c r="B21" s="15">
        <v>3.0</v>
      </c>
      <c r="C21" s="8">
        <f t="shared" si="3"/>
        <v>0</v>
      </c>
      <c r="D21" s="15">
        <v>4.0</v>
      </c>
      <c r="E21" s="15">
        <v>4.0</v>
      </c>
      <c r="F21" s="15">
        <v>0.0</v>
      </c>
      <c r="G21" s="15">
        <v>1.0</v>
      </c>
      <c r="H21" s="15">
        <v>0.0</v>
      </c>
      <c r="I21" s="15">
        <v>1.0</v>
      </c>
      <c r="J21" s="15">
        <v>0.0</v>
      </c>
      <c r="K21" s="15">
        <v>3.0</v>
      </c>
      <c r="L21" s="8">
        <v>0.2</v>
      </c>
      <c r="M21" s="8">
        <v>0.2</v>
      </c>
    </row>
    <row r="22" ht="15.75" customHeight="1">
      <c r="A22" s="3" t="s">
        <v>26</v>
      </c>
      <c r="B22" s="15">
        <v>1.0</v>
      </c>
      <c r="C22" s="8">
        <f t="shared" si="3"/>
        <v>0</v>
      </c>
      <c r="D22" s="15">
        <v>3.0</v>
      </c>
      <c r="E22" s="15">
        <v>2.0</v>
      </c>
      <c r="F22" s="15">
        <v>0.0</v>
      </c>
      <c r="G22" s="15">
        <v>1.0</v>
      </c>
      <c r="H22" s="15">
        <v>0.0</v>
      </c>
      <c r="I22" s="15">
        <v>2.0</v>
      </c>
      <c r="J22" s="15">
        <v>0.0</v>
      </c>
      <c r="K22" s="15">
        <v>1.0</v>
      </c>
      <c r="L22" s="8">
        <v>0.0</v>
      </c>
      <c r="M22" s="8">
        <v>0.0</v>
      </c>
    </row>
    <row r="23" ht="15.75" customHeight="1">
      <c r="A23" s="3" t="s">
        <v>27</v>
      </c>
      <c r="B23" s="15">
        <v>4.0</v>
      </c>
      <c r="C23" s="8">
        <f t="shared" si="3"/>
        <v>0.2</v>
      </c>
      <c r="D23" s="15">
        <v>10.0</v>
      </c>
      <c r="E23" s="15">
        <v>10.0</v>
      </c>
      <c r="F23" s="15">
        <v>2.0</v>
      </c>
      <c r="G23" s="15">
        <v>1.0</v>
      </c>
      <c r="H23" s="15">
        <v>2.0</v>
      </c>
      <c r="I23" s="15">
        <v>1.0</v>
      </c>
      <c r="J23" s="15">
        <v>0.0</v>
      </c>
      <c r="K23" s="15">
        <v>2.0</v>
      </c>
      <c r="L23" s="8">
        <v>0.3</v>
      </c>
      <c r="M23" s="8">
        <v>0.2</v>
      </c>
    </row>
    <row r="24" ht="15.75" customHeight="1">
      <c r="A24" s="3" t="s">
        <v>28</v>
      </c>
      <c r="B24" s="15">
        <v>2.0</v>
      </c>
      <c r="C24" s="8">
        <f t="shared" si="3"/>
        <v>0.25</v>
      </c>
      <c r="D24" s="15">
        <v>7.0</v>
      </c>
      <c r="E24" s="15">
        <v>4.0</v>
      </c>
      <c r="F24" s="15">
        <v>1.0</v>
      </c>
      <c r="G24" s="15">
        <v>2.0</v>
      </c>
      <c r="H24" s="15">
        <v>0.0</v>
      </c>
      <c r="I24" s="15">
        <v>2.0</v>
      </c>
      <c r="J24" s="15">
        <v>0.0</v>
      </c>
      <c r="K24" s="15">
        <v>2.0</v>
      </c>
      <c r="L24" s="8">
        <v>0.2</v>
      </c>
      <c r="M24" s="8">
        <v>0.2</v>
      </c>
    </row>
    <row r="25" ht="15.75" customHeight="1">
      <c r="A25" s="9" t="s">
        <v>29</v>
      </c>
      <c r="B25" s="9"/>
      <c r="C25" s="63">
        <f t="shared" si="3"/>
        <v>0.37</v>
      </c>
      <c r="D25" s="9">
        <f t="shared" ref="D25:K25" si="4">SUM(D4:D24)</f>
        <v>116</v>
      </c>
      <c r="E25" s="9">
        <f t="shared" si="4"/>
        <v>100</v>
      </c>
      <c r="F25" s="9">
        <f t="shared" si="4"/>
        <v>37</v>
      </c>
      <c r="G25" s="9">
        <f t="shared" si="4"/>
        <v>30</v>
      </c>
      <c r="H25" s="9">
        <f t="shared" si="4"/>
        <v>22</v>
      </c>
      <c r="I25" s="9">
        <f t="shared" si="4"/>
        <v>26</v>
      </c>
      <c r="J25" s="9">
        <f t="shared" si="4"/>
        <v>0</v>
      </c>
      <c r="K25" s="9">
        <f t="shared" si="4"/>
        <v>28</v>
      </c>
      <c r="L25" s="63"/>
      <c r="M25" s="63"/>
    </row>
    <row r="26" ht="15.75" customHeight="1">
      <c r="A26" s="73"/>
      <c r="B26" s="73"/>
      <c r="C26" s="74"/>
      <c r="D26" s="73"/>
      <c r="E26" s="73"/>
      <c r="F26" s="73"/>
      <c r="G26" s="73"/>
      <c r="H26" s="73"/>
      <c r="I26" s="73"/>
      <c r="J26" s="73"/>
      <c r="K26" s="73"/>
      <c r="L26" s="74"/>
      <c r="M26" s="74"/>
    </row>
    <row r="27" ht="15.75" customHeight="1">
      <c r="A27" s="2" t="s">
        <v>45</v>
      </c>
    </row>
    <row r="28" ht="15.75" customHeight="1">
      <c r="A28" s="3" t="s">
        <v>188</v>
      </c>
      <c r="B28" s="3" t="s">
        <v>189</v>
      </c>
      <c r="C28" s="3" t="s">
        <v>46</v>
      </c>
      <c r="D28" s="3" t="s">
        <v>47</v>
      </c>
      <c r="E28" s="3" t="s">
        <v>194</v>
      </c>
      <c r="F28" s="3" t="s">
        <v>49</v>
      </c>
      <c r="G28" s="3" t="s">
        <v>35</v>
      </c>
      <c r="H28" s="3" t="s">
        <v>50</v>
      </c>
      <c r="I28" s="3" t="s">
        <v>51</v>
      </c>
      <c r="J28" s="3" t="s">
        <v>52</v>
      </c>
      <c r="K28" s="3" t="s">
        <v>53</v>
      </c>
      <c r="L28" s="3" t="s">
        <v>54</v>
      </c>
      <c r="M28" s="3" t="s">
        <v>41</v>
      </c>
      <c r="N28" s="3" t="s">
        <v>56</v>
      </c>
      <c r="O28" s="3" t="s">
        <v>192</v>
      </c>
      <c r="P28" s="3" t="s">
        <v>58</v>
      </c>
    </row>
    <row r="29" ht="15.75" customHeight="1">
      <c r="A29" s="3" t="s">
        <v>8</v>
      </c>
      <c r="B29" s="15">
        <v>3.0</v>
      </c>
      <c r="C29" s="15">
        <v>0.0</v>
      </c>
      <c r="D29" s="15">
        <v>1.0</v>
      </c>
      <c r="E29" s="15">
        <v>0.0</v>
      </c>
      <c r="F29" s="15">
        <v>21.0</v>
      </c>
      <c r="G29" s="15">
        <v>8.0</v>
      </c>
      <c r="H29" s="32">
        <v>1.0</v>
      </c>
      <c r="I29" s="15">
        <v>5.0</v>
      </c>
      <c r="J29" s="15">
        <v>0.0</v>
      </c>
      <c r="K29" s="15">
        <v>11.0</v>
      </c>
      <c r="L29" s="15">
        <v>2.0</v>
      </c>
      <c r="M29" s="15">
        <v>0.0</v>
      </c>
      <c r="N29" s="15">
        <v>15.0</v>
      </c>
      <c r="O29" s="15">
        <v>8.0</v>
      </c>
      <c r="P29" s="18">
        <f>+O29*9/H29</f>
        <v>72</v>
      </c>
    </row>
    <row r="30" ht="15.75" customHeight="1">
      <c r="A30" s="3" t="s">
        <v>13</v>
      </c>
      <c r="B30" s="15">
        <v>0.0</v>
      </c>
      <c r="C30" s="15">
        <v>0.0</v>
      </c>
      <c r="D30" s="15">
        <v>0.0</v>
      </c>
      <c r="E30" s="15">
        <v>0.0</v>
      </c>
      <c r="F30" s="15">
        <v>0.0</v>
      </c>
      <c r="G30" s="15">
        <v>0.0</v>
      </c>
      <c r="H30" s="32">
        <v>0.0</v>
      </c>
      <c r="I30" s="15">
        <v>0.0</v>
      </c>
      <c r="J30" s="15">
        <v>0.0</v>
      </c>
      <c r="K30" s="15">
        <v>0.0</v>
      </c>
      <c r="L30" s="15">
        <v>0.0</v>
      </c>
      <c r="M30" s="15">
        <v>0.0</v>
      </c>
      <c r="N30" s="15">
        <v>0.0</v>
      </c>
      <c r="O30" s="15">
        <v>0.0</v>
      </c>
      <c r="P30" s="18">
        <v>0.0</v>
      </c>
    </row>
    <row r="31" ht="15.75" customHeight="1">
      <c r="A31" s="3" t="s">
        <v>17</v>
      </c>
      <c r="B31" s="15">
        <v>4.0</v>
      </c>
      <c r="C31" s="15">
        <v>0.0</v>
      </c>
      <c r="D31" s="15">
        <v>1.0</v>
      </c>
      <c r="E31" s="15">
        <v>0.0</v>
      </c>
      <c r="F31" s="15">
        <v>20.0</v>
      </c>
      <c r="G31" s="15">
        <v>15.0</v>
      </c>
      <c r="H31" s="32">
        <v>3.0</v>
      </c>
      <c r="I31" s="15">
        <v>5.0</v>
      </c>
      <c r="J31" s="15">
        <v>0.0</v>
      </c>
      <c r="K31" s="15">
        <v>4.0</v>
      </c>
      <c r="L31" s="15">
        <v>1.0</v>
      </c>
      <c r="M31" s="15">
        <v>3.0</v>
      </c>
      <c r="N31" s="15">
        <v>4.0</v>
      </c>
      <c r="O31" s="15">
        <v>3.0</v>
      </c>
      <c r="P31" s="18">
        <f t="shared" ref="P31:P36" si="5">+O31*9/H31</f>
        <v>9</v>
      </c>
    </row>
    <row r="32" ht="15.75" customHeight="1">
      <c r="A32" s="3" t="s">
        <v>20</v>
      </c>
      <c r="B32" s="15">
        <v>2.0</v>
      </c>
      <c r="C32" s="15">
        <v>0.0</v>
      </c>
      <c r="D32" s="15">
        <v>1.0</v>
      </c>
      <c r="E32" s="15">
        <v>0.0</v>
      </c>
      <c r="F32" s="15">
        <v>32.0</v>
      </c>
      <c r="G32" s="15">
        <v>26.0</v>
      </c>
      <c r="H32" s="32">
        <v>4.0</v>
      </c>
      <c r="I32" s="15">
        <v>12.0</v>
      </c>
      <c r="J32" s="15">
        <v>0.0</v>
      </c>
      <c r="K32" s="15">
        <v>6.0</v>
      </c>
      <c r="L32" s="15">
        <v>0.0</v>
      </c>
      <c r="M32" s="15">
        <v>5.0</v>
      </c>
      <c r="N32" s="15">
        <v>15.0</v>
      </c>
      <c r="O32" s="15">
        <v>13.0</v>
      </c>
      <c r="P32" s="18">
        <f t="shared" si="5"/>
        <v>29.25</v>
      </c>
    </row>
    <row r="33" ht="15.75" customHeight="1">
      <c r="A33" s="3" t="s">
        <v>21</v>
      </c>
      <c r="B33" s="15">
        <v>1.0</v>
      </c>
      <c r="C33" s="15">
        <v>0.0</v>
      </c>
      <c r="D33" s="15">
        <v>0.0</v>
      </c>
      <c r="E33" s="15">
        <v>0.0</v>
      </c>
      <c r="F33" s="15">
        <v>3.0</v>
      </c>
      <c r="G33" s="15">
        <v>2.0</v>
      </c>
      <c r="H33" s="32">
        <v>0.3333333</v>
      </c>
      <c r="I33" s="15">
        <v>1.0</v>
      </c>
      <c r="J33" s="15">
        <v>0.0</v>
      </c>
      <c r="K33" s="15">
        <v>1.0</v>
      </c>
      <c r="L33" s="15">
        <v>0.0</v>
      </c>
      <c r="M33" s="15">
        <v>1.0</v>
      </c>
      <c r="N33" s="15">
        <v>0.0</v>
      </c>
      <c r="O33" s="15">
        <v>0.0</v>
      </c>
      <c r="P33" s="18">
        <f t="shared" si="5"/>
        <v>0</v>
      </c>
    </row>
    <row r="34" ht="15.75" customHeight="1">
      <c r="A34" s="3" t="s">
        <v>26</v>
      </c>
      <c r="B34" s="15">
        <v>1.0</v>
      </c>
      <c r="C34" s="15">
        <v>0.0</v>
      </c>
      <c r="D34" s="15">
        <v>0.0</v>
      </c>
      <c r="E34" s="15">
        <v>0.0</v>
      </c>
      <c r="F34" s="15">
        <v>14.0</v>
      </c>
      <c r="G34" s="15">
        <v>6.0</v>
      </c>
      <c r="H34" s="32">
        <v>1.6666666666</v>
      </c>
      <c r="I34" s="15">
        <v>2.0</v>
      </c>
      <c r="J34" s="15">
        <v>0.0</v>
      </c>
      <c r="K34" s="15">
        <v>8.0</v>
      </c>
      <c r="L34" s="15">
        <v>0.0</v>
      </c>
      <c r="M34" s="15">
        <v>0.0</v>
      </c>
      <c r="N34" s="15">
        <v>6.0</v>
      </c>
      <c r="O34" s="15">
        <v>1.0</v>
      </c>
      <c r="P34" s="18">
        <f t="shared" si="5"/>
        <v>5.4</v>
      </c>
    </row>
    <row r="35" ht="15.75" customHeight="1">
      <c r="A35" s="3" t="s">
        <v>27</v>
      </c>
      <c r="B35" s="15">
        <v>5.0</v>
      </c>
      <c r="C35" s="15">
        <v>0.0</v>
      </c>
      <c r="D35" s="15">
        <v>2.0</v>
      </c>
      <c r="E35" s="15">
        <v>0.0</v>
      </c>
      <c r="F35" s="15">
        <v>77.0</v>
      </c>
      <c r="G35" s="15">
        <v>76.0</v>
      </c>
      <c r="H35" s="32">
        <v>7.333333333</v>
      </c>
      <c r="I35" s="15">
        <v>27.0</v>
      </c>
      <c r="J35" s="15">
        <v>0.0</v>
      </c>
      <c r="K35" s="15">
        <v>20.0</v>
      </c>
      <c r="L35" s="15">
        <v>2.0</v>
      </c>
      <c r="M35" s="15">
        <v>7.0</v>
      </c>
      <c r="N35" s="15">
        <v>40.0</v>
      </c>
      <c r="O35" s="15">
        <v>33.0</v>
      </c>
      <c r="P35" s="18">
        <f t="shared" si="5"/>
        <v>40.5</v>
      </c>
    </row>
    <row r="36" ht="15.75" customHeight="1">
      <c r="A36" s="9" t="s">
        <v>29</v>
      </c>
      <c r="B36" s="9"/>
      <c r="C36" s="9">
        <f t="shared" ref="C36:O36" si="6">SUM(C29:C35)</f>
        <v>0</v>
      </c>
      <c r="D36" s="9">
        <f t="shared" si="6"/>
        <v>5</v>
      </c>
      <c r="E36" s="9">
        <f t="shared" si="6"/>
        <v>0</v>
      </c>
      <c r="F36" s="9">
        <f t="shared" si="6"/>
        <v>167</v>
      </c>
      <c r="G36" s="9">
        <f t="shared" si="6"/>
        <v>133</v>
      </c>
      <c r="H36" s="19">
        <f t="shared" si="6"/>
        <v>17.3333333</v>
      </c>
      <c r="I36" s="9">
        <f t="shared" si="6"/>
        <v>52</v>
      </c>
      <c r="J36" s="9">
        <f t="shared" si="6"/>
        <v>0</v>
      </c>
      <c r="K36" s="9">
        <f t="shared" si="6"/>
        <v>50</v>
      </c>
      <c r="L36" s="9">
        <f t="shared" si="6"/>
        <v>5</v>
      </c>
      <c r="M36" s="9">
        <f t="shared" si="6"/>
        <v>16</v>
      </c>
      <c r="N36" s="9">
        <f t="shared" si="6"/>
        <v>80</v>
      </c>
      <c r="O36" s="9">
        <f t="shared" si="6"/>
        <v>58</v>
      </c>
      <c r="P36" s="20">
        <f t="shared" si="5"/>
        <v>30.11538467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6998611092567444" right="0.6998611092567444"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8.14"/>
    <col customWidth="1" min="14" max="26" width="9.0"/>
  </cols>
  <sheetData>
    <row r="1" ht="16.5" customHeight="1">
      <c r="A1" s="1" t="s">
        <v>30</v>
      </c>
      <c r="B1" s="1"/>
    </row>
    <row r="2" ht="16.5" customHeight="1">
      <c r="A2" s="2" t="s">
        <v>31</v>
      </c>
    </row>
    <row r="3" ht="16.5" customHeight="1">
      <c r="A3" s="12"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2.0</v>
      </c>
      <c r="C4" s="4">
        <v>0.0</v>
      </c>
      <c r="D4" s="15">
        <v>1.0</v>
      </c>
      <c r="E4" s="15">
        <v>1.0</v>
      </c>
      <c r="F4" s="15">
        <v>0.0</v>
      </c>
      <c r="G4" s="15">
        <v>0.0</v>
      </c>
      <c r="H4" s="15">
        <v>0.0</v>
      </c>
      <c r="I4" s="15">
        <v>0.0</v>
      </c>
      <c r="J4" s="15">
        <v>0.0</v>
      </c>
      <c r="K4" s="15">
        <v>1.0</v>
      </c>
      <c r="L4" s="8">
        <v>0.0</v>
      </c>
      <c r="M4" s="8">
        <v>0.0</v>
      </c>
    </row>
    <row r="5" ht="16.5" customHeight="1">
      <c r="A5" s="14" t="s">
        <v>9</v>
      </c>
      <c r="B5" s="15">
        <v>6.0</v>
      </c>
      <c r="C5" s="4">
        <v>0.0</v>
      </c>
      <c r="D5" s="15">
        <v>11.0</v>
      </c>
      <c r="E5" s="15">
        <v>3.0</v>
      </c>
      <c r="F5" s="15">
        <v>0.0</v>
      </c>
      <c r="G5" s="15">
        <v>2.0</v>
      </c>
      <c r="H5" s="15">
        <v>1.0</v>
      </c>
      <c r="I5" s="15">
        <v>2.0</v>
      </c>
      <c r="J5" s="15">
        <v>8.0</v>
      </c>
      <c r="K5" s="15">
        <v>3.0</v>
      </c>
      <c r="L5" s="8">
        <v>0.0</v>
      </c>
      <c r="M5" s="8">
        <v>0.727</v>
      </c>
    </row>
    <row r="6" ht="16.5" customHeight="1">
      <c r="A6" s="14" t="s">
        <v>10</v>
      </c>
      <c r="B6" s="15">
        <v>9.0</v>
      </c>
      <c r="C6" s="4">
        <v>0.75</v>
      </c>
      <c r="D6" s="15">
        <v>28.0</v>
      </c>
      <c r="E6" s="15">
        <v>20.0</v>
      </c>
      <c r="F6" s="15">
        <v>15.0</v>
      </c>
      <c r="G6" s="15">
        <v>14.0</v>
      </c>
      <c r="H6" s="15">
        <v>11.0</v>
      </c>
      <c r="I6" s="15">
        <v>11.0</v>
      </c>
      <c r="J6" s="15">
        <v>8.0</v>
      </c>
      <c r="K6" s="15">
        <v>1.0</v>
      </c>
      <c r="L6" s="8">
        <v>1.05</v>
      </c>
      <c r="M6" s="8">
        <v>0.821</v>
      </c>
    </row>
    <row r="7" ht="16.5" customHeight="1">
      <c r="A7" s="14" t="s">
        <v>12</v>
      </c>
      <c r="B7" s="15">
        <v>9.0</v>
      </c>
      <c r="C7" s="4">
        <v>0.45</v>
      </c>
      <c r="D7" s="15">
        <v>22.0</v>
      </c>
      <c r="E7" s="15">
        <v>20.0</v>
      </c>
      <c r="F7" s="15">
        <v>9.0</v>
      </c>
      <c r="G7" s="15">
        <v>8.0</v>
      </c>
      <c r="H7" s="15">
        <v>9.0</v>
      </c>
      <c r="I7" s="15">
        <v>6.0</v>
      </c>
      <c r="J7" s="15">
        <v>2.0</v>
      </c>
      <c r="K7" s="15">
        <v>4.0</v>
      </c>
      <c r="L7" s="8">
        <v>0.6</v>
      </c>
      <c r="M7" s="8">
        <v>0.5</v>
      </c>
    </row>
    <row r="8" ht="16.5" customHeight="1">
      <c r="A8" s="14" t="s">
        <v>13</v>
      </c>
      <c r="B8" s="15">
        <v>5.0</v>
      </c>
      <c r="C8" s="4">
        <v>0.333</v>
      </c>
      <c r="D8" s="15">
        <v>13.0</v>
      </c>
      <c r="E8" s="15">
        <v>12.0</v>
      </c>
      <c r="F8" s="15">
        <v>4.0</v>
      </c>
      <c r="G8" s="15">
        <v>2.0</v>
      </c>
      <c r="H8" s="15">
        <v>1.0</v>
      </c>
      <c r="I8" s="15">
        <v>2.0</v>
      </c>
      <c r="J8" s="15">
        <v>1.0</v>
      </c>
      <c r="K8" s="15">
        <v>4.0</v>
      </c>
      <c r="L8" s="8">
        <v>0.417</v>
      </c>
      <c r="M8" s="8">
        <v>0.385</v>
      </c>
    </row>
    <row r="9" ht="16.5" customHeight="1">
      <c r="A9" s="14" t="s">
        <v>14</v>
      </c>
      <c r="B9" s="15">
        <v>9.0</v>
      </c>
      <c r="C9" s="4">
        <v>0.357</v>
      </c>
      <c r="D9" s="15">
        <v>31.0</v>
      </c>
      <c r="E9" s="15">
        <v>28.0</v>
      </c>
      <c r="F9" s="15">
        <v>10.0</v>
      </c>
      <c r="G9" s="15">
        <v>7.0</v>
      </c>
      <c r="H9" s="15">
        <v>8.0</v>
      </c>
      <c r="I9" s="15">
        <v>5.0</v>
      </c>
      <c r="J9" s="15">
        <v>3.0</v>
      </c>
      <c r="K9" s="15">
        <v>5.0</v>
      </c>
      <c r="L9" s="8">
        <v>0.536</v>
      </c>
      <c r="M9" s="8">
        <v>0.419</v>
      </c>
    </row>
    <row r="10" ht="16.5" customHeight="1">
      <c r="A10" s="14" t="s">
        <v>15</v>
      </c>
      <c r="B10" s="15">
        <v>5.0</v>
      </c>
      <c r="C10" s="4">
        <v>0.364</v>
      </c>
      <c r="D10" s="15">
        <v>13.0</v>
      </c>
      <c r="E10" s="15">
        <v>11.0</v>
      </c>
      <c r="F10" s="15">
        <v>4.0</v>
      </c>
      <c r="G10" s="15">
        <v>4.0</v>
      </c>
      <c r="H10" s="15">
        <v>5.0</v>
      </c>
      <c r="I10" s="15">
        <v>3.0</v>
      </c>
      <c r="J10" s="15">
        <v>2.0</v>
      </c>
      <c r="K10" s="15">
        <v>4.0</v>
      </c>
      <c r="L10" s="8">
        <v>0.364</v>
      </c>
      <c r="M10" s="8">
        <v>0.462</v>
      </c>
    </row>
    <row r="11" ht="16.5" customHeight="1">
      <c r="A11" s="14" t="s">
        <v>17</v>
      </c>
      <c r="B11" s="15">
        <v>4.0</v>
      </c>
      <c r="C11" s="4">
        <v>0.25</v>
      </c>
      <c r="D11" s="15">
        <v>6.0</v>
      </c>
      <c r="E11" s="15">
        <v>4.0</v>
      </c>
      <c r="F11" s="15">
        <v>1.0</v>
      </c>
      <c r="G11" s="15">
        <v>2.0</v>
      </c>
      <c r="H11" s="15">
        <v>3.0</v>
      </c>
      <c r="I11" s="15">
        <v>0.0</v>
      </c>
      <c r="J11" s="15">
        <v>2.0</v>
      </c>
      <c r="K11" s="15">
        <v>1.0</v>
      </c>
      <c r="L11" s="8">
        <v>1.0</v>
      </c>
      <c r="M11" s="8">
        <v>0.5</v>
      </c>
    </row>
    <row r="12" ht="16.5" customHeight="1">
      <c r="A12" s="14" t="s">
        <v>18</v>
      </c>
      <c r="B12" s="15">
        <v>7.0</v>
      </c>
      <c r="C12" s="4">
        <v>0.286</v>
      </c>
      <c r="D12" s="15">
        <v>17.0</v>
      </c>
      <c r="E12" s="15">
        <v>14.0</v>
      </c>
      <c r="F12" s="15">
        <v>4.0</v>
      </c>
      <c r="G12" s="15">
        <v>6.0</v>
      </c>
      <c r="H12" s="15">
        <v>1.0</v>
      </c>
      <c r="I12" s="15">
        <v>3.0</v>
      </c>
      <c r="J12" s="15">
        <v>3.0</v>
      </c>
      <c r="K12" s="15">
        <v>5.0</v>
      </c>
      <c r="L12" s="8">
        <v>0.429</v>
      </c>
      <c r="M12" s="8">
        <v>0.412</v>
      </c>
    </row>
    <row r="13" ht="16.5" customHeight="1">
      <c r="A13" s="14" t="s">
        <v>20</v>
      </c>
      <c r="B13" s="15">
        <v>6.0</v>
      </c>
      <c r="C13" s="4">
        <v>0.429</v>
      </c>
      <c r="D13" s="15">
        <v>9.0</v>
      </c>
      <c r="E13" s="15">
        <v>7.0</v>
      </c>
      <c r="F13" s="15">
        <v>3.0</v>
      </c>
      <c r="G13" s="15">
        <v>1.0</v>
      </c>
      <c r="H13" s="15">
        <v>3.0</v>
      </c>
      <c r="I13" s="15">
        <v>2.0</v>
      </c>
      <c r="J13" s="15">
        <v>2.0</v>
      </c>
      <c r="K13" s="15">
        <v>1.0</v>
      </c>
      <c r="L13" s="8">
        <v>0.571</v>
      </c>
      <c r="M13" s="8">
        <v>0.556</v>
      </c>
    </row>
    <row r="14" ht="16.5" customHeight="1">
      <c r="A14" s="14" t="s">
        <v>44</v>
      </c>
      <c r="B14" s="15">
        <v>9.0</v>
      </c>
      <c r="C14" s="4">
        <v>0.5</v>
      </c>
      <c r="D14" s="15">
        <v>29.0</v>
      </c>
      <c r="E14" s="15">
        <v>18.0</v>
      </c>
      <c r="F14" s="15">
        <v>9.0</v>
      </c>
      <c r="G14" s="15">
        <v>11.0</v>
      </c>
      <c r="H14" s="15">
        <v>8.0</v>
      </c>
      <c r="I14" s="15">
        <v>7.0</v>
      </c>
      <c r="J14" s="15">
        <v>11.0</v>
      </c>
      <c r="K14" s="15">
        <v>3.0</v>
      </c>
      <c r="L14" s="8">
        <v>0.556</v>
      </c>
      <c r="M14" s="8">
        <v>0.69</v>
      </c>
    </row>
    <row r="15" ht="16.5" customHeight="1">
      <c r="A15" s="14" t="s">
        <v>22</v>
      </c>
      <c r="B15" s="15">
        <v>1.0</v>
      </c>
      <c r="C15" s="4">
        <v>0.0</v>
      </c>
      <c r="D15" s="15">
        <v>1.0</v>
      </c>
      <c r="E15" s="15">
        <v>1.0</v>
      </c>
      <c r="F15" s="15">
        <v>0.0</v>
      </c>
      <c r="G15" s="15">
        <v>0.0</v>
      </c>
      <c r="H15" s="15">
        <v>0.0</v>
      </c>
      <c r="I15" s="15">
        <v>0.0</v>
      </c>
      <c r="J15" s="15">
        <v>0.0</v>
      </c>
      <c r="K15" s="15">
        <v>1.0</v>
      </c>
      <c r="L15" s="8">
        <v>0.0</v>
      </c>
      <c r="M15" s="8">
        <v>0.0</v>
      </c>
    </row>
    <row r="16" ht="16.5" customHeight="1">
      <c r="A16" s="14" t="s">
        <v>23</v>
      </c>
      <c r="B16" s="15">
        <v>7.0</v>
      </c>
      <c r="C16" s="4">
        <v>0.429</v>
      </c>
      <c r="D16" s="15">
        <v>18.0</v>
      </c>
      <c r="E16" s="15">
        <v>14.0</v>
      </c>
      <c r="F16" s="15">
        <v>6.0</v>
      </c>
      <c r="G16" s="15">
        <v>7.0</v>
      </c>
      <c r="H16" s="15">
        <v>7.0</v>
      </c>
      <c r="I16" s="15">
        <v>3.0</v>
      </c>
      <c r="J16" s="15">
        <v>4.0</v>
      </c>
      <c r="K16" s="15">
        <v>2.0</v>
      </c>
      <c r="L16" s="8">
        <v>0.429</v>
      </c>
      <c r="M16" s="8">
        <v>0.556</v>
      </c>
    </row>
    <row r="17" ht="16.5" customHeight="1">
      <c r="A17" s="14" t="s">
        <v>24</v>
      </c>
      <c r="B17" s="15">
        <v>8.0</v>
      </c>
      <c r="C17" s="4">
        <v>0.333</v>
      </c>
      <c r="D17" s="15">
        <v>18.0</v>
      </c>
      <c r="E17" s="15">
        <v>15.0</v>
      </c>
      <c r="F17" s="15">
        <v>5.0</v>
      </c>
      <c r="G17" s="15">
        <v>4.0</v>
      </c>
      <c r="H17" s="15">
        <v>8.0</v>
      </c>
      <c r="I17" s="15">
        <v>6.0</v>
      </c>
      <c r="J17" s="15">
        <v>3.0</v>
      </c>
      <c r="K17" s="15">
        <v>2.0</v>
      </c>
      <c r="L17" s="8">
        <v>0.467</v>
      </c>
      <c r="M17" s="8">
        <v>0.444</v>
      </c>
    </row>
    <row r="18" ht="16.5" customHeight="1">
      <c r="A18" s="14" t="s">
        <v>25</v>
      </c>
      <c r="B18" s="15">
        <v>9.0</v>
      </c>
      <c r="C18" s="4">
        <v>0.56</v>
      </c>
      <c r="D18" s="15">
        <v>27.0</v>
      </c>
      <c r="E18" s="15">
        <v>25.0</v>
      </c>
      <c r="F18" s="15">
        <v>14.0</v>
      </c>
      <c r="G18" s="15">
        <v>5.0</v>
      </c>
      <c r="H18" s="15">
        <v>9.0</v>
      </c>
      <c r="I18" s="15">
        <v>4.0</v>
      </c>
      <c r="J18" s="15">
        <v>2.0</v>
      </c>
      <c r="K18" s="15">
        <v>2.0</v>
      </c>
      <c r="L18" s="8">
        <v>0.6</v>
      </c>
      <c r="M18" s="8">
        <v>0.593</v>
      </c>
    </row>
    <row r="19" ht="16.5" customHeight="1">
      <c r="A19" s="14" t="s">
        <v>26</v>
      </c>
      <c r="B19" s="15">
        <v>3.0</v>
      </c>
      <c r="C19" s="4">
        <v>0.25</v>
      </c>
      <c r="D19" s="15">
        <v>6.0</v>
      </c>
      <c r="E19" s="15">
        <v>4.0</v>
      </c>
      <c r="F19" s="15">
        <v>1.0</v>
      </c>
      <c r="G19" s="15">
        <v>5.0</v>
      </c>
      <c r="H19" s="15">
        <v>1.0</v>
      </c>
      <c r="I19" s="15">
        <v>4.0</v>
      </c>
      <c r="J19" s="15">
        <v>2.0</v>
      </c>
      <c r="K19" s="15">
        <v>1.0</v>
      </c>
      <c r="L19" s="8">
        <v>0.25</v>
      </c>
      <c r="M19" s="8">
        <v>0.5</v>
      </c>
    </row>
    <row r="20" ht="16.5" customHeight="1">
      <c r="A20" s="14" t="s">
        <v>27</v>
      </c>
      <c r="B20" s="15">
        <v>9.0</v>
      </c>
      <c r="C20" s="4">
        <v>0.5</v>
      </c>
      <c r="D20" s="15">
        <v>24.0</v>
      </c>
      <c r="E20" s="15">
        <v>22.0</v>
      </c>
      <c r="F20" s="15">
        <v>11.0</v>
      </c>
      <c r="G20" s="15">
        <v>9.0</v>
      </c>
      <c r="H20" s="15">
        <v>6.0</v>
      </c>
      <c r="I20" s="15">
        <v>3.0</v>
      </c>
      <c r="J20" s="15">
        <v>2.0</v>
      </c>
      <c r="K20" s="15">
        <v>3.0</v>
      </c>
      <c r="L20" s="8">
        <v>0.773</v>
      </c>
      <c r="M20" s="8">
        <v>0.542</v>
      </c>
    </row>
    <row r="21" ht="16.5" customHeight="1">
      <c r="A21" s="9" t="s">
        <v>29</v>
      </c>
      <c r="B21" s="16"/>
      <c r="C21" s="17">
        <f>+F21/E21</f>
        <v>0.4383561644</v>
      </c>
      <c r="D21" s="16">
        <f t="shared" ref="D21:K21" si="1">SUM(D4:D20)</f>
        <v>274</v>
      </c>
      <c r="E21" s="16">
        <f t="shared" si="1"/>
        <v>219</v>
      </c>
      <c r="F21" s="16">
        <f t="shared" si="1"/>
        <v>96</v>
      </c>
      <c r="G21" s="16">
        <f t="shared" si="1"/>
        <v>87</v>
      </c>
      <c r="H21" s="16">
        <f t="shared" si="1"/>
        <v>81</v>
      </c>
      <c r="I21" s="16">
        <f t="shared" si="1"/>
        <v>61</v>
      </c>
      <c r="J21" s="16">
        <f t="shared" si="1"/>
        <v>55</v>
      </c>
      <c r="K21" s="16">
        <f t="shared" si="1"/>
        <v>43</v>
      </c>
      <c r="L21" s="16"/>
      <c r="M21" s="16"/>
    </row>
    <row r="22" ht="16.5" customHeight="1"/>
    <row r="23" ht="16.5" customHeight="1">
      <c r="A23" s="2" t="s">
        <v>45</v>
      </c>
    </row>
    <row r="24" ht="16.5" customHeight="1">
      <c r="A24" s="3" t="s">
        <v>2</v>
      </c>
      <c r="B24" s="3" t="s">
        <v>32</v>
      </c>
      <c r="C24" s="3" t="s">
        <v>46</v>
      </c>
      <c r="D24" s="3" t="s">
        <v>47</v>
      </c>
      <c r="E24" s="3" t="s">
        <v>48</v>
      </c>
      <c r="F24" s="3" t="s">
        <v>49</v>
      </c>
      <c r="G24" s="3" t="s">
        <v>35</v>
      </c>
      <c r="H24" s="3" t="s">
        <v>50</v>
      </c>
      <c r="I24" s="3" t="s">
        <v>51</v>
      </c>
      <c r="J24" s="3" t="s">
        <v>52</v>
      </c>
      <c r="K24" s="3" t="s">
        <v>53</v>
      </c>
      <c r="L24" s="3" t="s">
        <v>54</v>
      </c>
      <c r="M24" s="3" t="s">
        <v>55</v>
      </c>
      <c r="N24" s="3" t="s">
        <v>56</v>
      </c>
      <c r="O24" s="3" t="s">
        <v>57</v>
      </c>
      <c r="P24" s="3" t="s">
        <v>58</v>
      </c>
    </row>
    <row r="25" ht="16.5" customHeight="1">
      <c r="A25" s="3" t="s">
        <v>11</v>
      </c>
      <c r="B25" s="15">
        <v>1.0</v>
      </c>
      <c r="C25" s="15">
        <v>0.0</v>
      </c>
      <c r="D25" s="15">
        <v>0.0</v>
      </c>
      <c r="E25" s="15">
        <v>0.0</v>
      </c>
      <c r="F25" s="15">
        <v>1.0</v>
      </c>
      <c r="G25" s="15">
        <v>0.0</v>
      </c>
      <c r="H25" s="15">
        <v>0.0</v>
      </c>
      <c r="I25" s="15">
        <v>0.0</v>
      </c>
      <c r="J25" s="15">
        <v>0.0</v>
      </c>
      <c r="K25" s="15">
        <v>1.0</v>
      </c>
      <c r="L25" s="15">
        <v>0.0</v>
      </c>
      <c r="M25" s="15">
        <v>0.0</v>
      </c>
      <c r="N25" s="15">
        <v>0.0</v>
      </c>
      <c r="O25" s="15">
        <v>0.0</v>
      </c>
      <c r="P25" s="18">
        <v>0.0</v>
      </c>
    </row>
    <row r="26" ht="16.5" customHeight="1">
      <c r="A26" s="3" t="s">
        <v>8</v>
      </c>
      <c r="B26" s="15">
        <v>2.0</v>
      </c>
      <c r="C26" s="15">
        <v>0.0</v>
      </c>
      <c r="D26" s="15">
        <v>0.0</v>
      </c>
      <c r="E26" s="15">
        <v>0.0</v>
      </c>
      <c r="F26" s="15">
        <v>2.0</v>
      </c>
      <c r="G26" s="15">
        <v>0.0</v>
      </c>
      <c r="H26" s="15">
        <v>0.0</v>
      </c>
      <c r="I26" s="15">
        <v>0.0</v>
      </c>
      <c r="J26" s="15">
        <v>0.0</v>
      </c>
      <c r="K26" s="15">
        <v>2.0</v>
      </c>
      <c r="L26" s="15">
        <v>0.0</v>
      </c>
      <c r="M26" s="15">
        <v>0.0</v>
      </c>
      <c r="N26" s="15">
        <v>1.0</v>
      </c>
      <c r="O26" s="15">
        <v>0.0</v>
      </c>
      <c r="P26" s="18">
        <v>0.0</v>
      </c>
    </row>
    <row r="27" ht="16.5" customHeight="1">
      <c r="A27" s="3" t="s">
        <v>17</v>
      </c>
      <c r="B27" s="15">
        <v>4.0</v>
      </c>
      <c r="C27" s="15">
        <v>2.0</v>
      </c>
      <c r="D27" s="15">
        <v>0.0</v>
      </c>
      <c r="E27" s="15">
        <v>0.0</v>
      </c>
      <c r="F27" s="15">
        <v>36.0</v>
      </c>
      <c r="G27" s="15">
        <v>30.0</v>
      </c>
      <c r="H27" s="15">
        <v>7.1</v>
      </c>
      <c r="I27" s="15">
        <v>10.0</v>
      </c>
      <c r="J27" s="15">
        <v>0.0</v>
      </c>
      <c r="K27" s="15">
        <v>6.0</v>
      </c>
      <c r="L27" s="15">
        <v>0.0</v>
      </c>
      <c r="M27" s="15">
        <v>5.0</v>
      </c>
      <c r="N27" s="15">
        <v>7.0</v>
      </c>
      <c r="O27" s="15">
        <v>3.0</v>
      </c>
      <c r="P27" s="18">
        <f t="shared" ref="P27:P31" si="2">+O27*9/H27</f>
        <v>3.802816901</v>
      </c>
    </row>
    <row r="28" ht="16.5" customHeight="1">
      <c r="A28" s="3" t="s">
        <v>27</v>
      </c>
      <c r="B28" s="15">
        <v>9.0</v>
      </c>
      <c r="C28" s="15">
        <v>2.0</v>
      </c>
      <c r="D28" s="15">
        <v>4.0</v>
      </c>
      <c r="E28" s="15">
        <v>1.0</v>
      </c>
      <c r="F28" s="15">
        <v>180.0</v>
      </c>
      <c r="G28" s="15">
        <v>126.0</v>
      </c>
      <c r="H28" s="15">
        <v>26.0</v>
      </c>
      <c r="I28" s="15">
        <v>40.0</v>
      </c>
      <c r="J28" s="15">
        <v>0.0</v>
      </c>
      <c r="K28" s="15">
        <v>46.0</v>
      </c>
      <c r="L28" s="15">
        <v>7.0</v>
      </c>
      <c r="M28" s="15">
        <v>55.0</v>
      </c>
      <c r="N28" s="15">
        <v>58.0</v>
      </c>
      <c r="O28" s="15">
        <v>25.0</v>
      </c>
      <c r="P28" s="18">
        <f t="shared" si="2"/>
        <v>8.653846154</v>
      </c>
    </row>
    <row r="29" ht="16.5" customHeight="1">
      <c r="A29" s="3" t="s">
        <v>26</v>
      </c>
      <c r="B29" s="15">
        <v>3.0</v>
      </c>
      <c r="C29" s="15">
        <v>2.0</v>
      </c>
      <c r="D29" s="15">
        <v>0.0</v>
      </c>
      <c r="E29" s="15">
        <v>0.0</v>
      </c>
      <c r="F29" s="15">
        <v>44.0</v>
      </c>
      <c r="G29" s="15">
        <v>26.0</v>
      </c>
      <c r="H29" s="15">
        <v>7.0</v>
      </c>
      <c r="I29" s="15">
        <v>9.0</v>
      </c>
      <c r="J29" s="15">
        <v>0.0</v>
      </c>
      <c r="K29" s="15">
        <v>17.0</v>
      </c>
      <c r="L29" s="15">
        <v>0.0</v>
      </c>
      <c r="M29" s="15">
        <v>10.0</v>
      </c>
      <c r="N29" s="15">
        <v>10.0</v>
      </c>
      <c r="O29" s="15">
        <v>8.0</v>
      </c>
      <c r="P29" s="18">
        <f t="shared" si="2"/>
        <v>10.28571429</v>
      </c>
    </row>
    <row r="30" ht="16.5" customHeight="1">
      <c r="A30" s="3" t="s">
        <v>20</v>
      </c>
      <c r="B30" s="15">
        <v>3.0</v>
      </c>
      <c r="C30" s="15">
        <v>0.0</v>
      </c>
      <c r="D30" s="15">
        <v>0.0</v>
      </c>
      <c r="E30" s="15">
        <v>0.0</v>
      </c>
      <c r="F30" s="15">
        <v>16.0</v>
      </c>
      <c r="G30" s="15">
        <v>9.0</v>
      </c>
      <c r="H30" s="15">
        <v>2.0</v>
      </c>
      <c r="I30" s="15">
        <v>4.0</v>
      </c>
      <c r="J30" s="15">
        <v>0.0</v>
      </c>
      <c r="K30" s="15">
        <v>6.0</v>
      </c>
      <c r="L30" s="15">
        <v>0.0</v>
      </c>
      <c r="M30" s="15">
        <v>2.0</v>
      </c>
      <c r="N30" s="15">
        <v>6.0</v>
      </c>
      <c r="O30" s="15">
        <v>5.0</v>
      </c>
      <c r="P30" s="18">
        <f t="shared" si="2"/>
        <v>22.5</v>
      </c>
    </row>
    <row r="31" ht="16.5" customHeight="1">
      <c r="A31" s="9" t="s">
        <v>29</v>
      </c>
      <c r="B31" s="9"/>
      <c r="C31" s="9">
        <f t="shared" ref="C31:O31" si="3">SUM(C25:C30)</f>
        <v>6</v>
      </c>
      <c r="D31" s="9">
        <f t="shared" si="3"/>
        <v>4</v>
      </c>
      <c r="E31" s="9">
        <f t="shared" si="3"/>
        <v>1</v>
      </c>
      <c r="F31" s="9">
        <f t="shared" si="3"/>
        <v>279</v>
      </c>
      <c r="G31" s="9">
        <f t="shared" si="3"/>
        <v>191</v>
      </c>
      <c r="H31" s="19">
        <f t="shared" si="3"/>
        <v>42.1</v>
      </c>
      <c r="I31" s="9">
        <f t="shared" si="3"/>
        <v>63</v>
      </c>
      <c r="J31" s="9">
        <f t="shared" si="3"/>
        <v>0</v>
      </c>
      <c r="K31" s="9">
        <f t="shared" si="3"/>
        <v>78</v>
      </c>
      <c r="L31" s="9">
        <f t="shared" si="3"/>
        <v>7</v>
      </c>
      <c r="M31" s="9">
        <f t="shared" si="3"/>
        <v>72</v>
      </c>
      <c r="N31" s="9">
        <f t="shared" si="3"/>
        <v>82</v>
      </c>
      <c r="O31" s="9">
        <f t="shared" si="3"/>
        <v>41</v>
      </c>
      <c r="P31" s="20">
        <f t="shared" si="2"/>
        <v>8.764845606</v>
      </c>
    </row>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4.43" defaultRowHeight="15.0"/>
  <cols>
    <col customWidth="1" min="1" max="1" width="25.0"/>
    <col customWidth="1" min="2" max="5" width="8.71"/>
    <col customWidth="1" min="6" max="6" width="9.0"/>
    <col customWidth="1" min="7" max="7" width="8.71"/>
    <col customWidth="1" min="8" max="8" width="14.29"/>
    <col customWidth="1" min="9" max="17" width="8.71"/>
    <col customWidth="1" min="18" max="26" width="9.0"/>
  </cols>
  <sheetData>
    <row r="1" ht="15.0" customHeight="1">
      <c r="A1" s="3" t="s">
        <v>2</v>
      </c>
      <c r="B1" s="21" t="s">
        <v>34</v>
      </c>
      <c r="C1" s="3" t="s">
        <v>33</v>
      </c>
      <c r="D1" s="3" t="s">
        <v>38</v>
      </c>
      <c r="E1" s="3" t="s">
        <v>39</v>
      </c>
      <c r="F1" s="22" t="s">
        <v>59</v>
      </c>
      <c r="G1" s="22" t="s">
        <v>60</v>
      </c>
      <c r="H1" s="22" t="s">
        <v>61</v>
      </c>
      <c r="I1" s="3" t="s">
        <v>34</v>
      </c>
      <c r="J1" s="3" t="s">
        <v>32</v>
      </c>
      <c r="K1" s="3" t="s">
        <v>35</v>
      </c>
      <c r="L1" s="3" t="s">
        <v>36</v>
      </c>
      <c r="M1" s="3" t="s">
        <v>37</v>
      </c>
      <c r="N1" s="3" t="s">
        <v>40</v>
      </c>
      <c r="O1" s="3" t="s">
        <v>41</v>
      </c>
      <c r="P1" s="3" t="s">
        <v>42</v>
      </c>
      <c r="Q1" s="3" t="s">
        <v>43</v>
      </c>
    </row>
    <row r="2" ht="15.75" customHeight="1">
      <c r="A2" s="22" t="s">
        <v>62</v>
      </c>
      <c r="B2" s="23">
        <f t="shared" ref="B2:Q2" si="1">MAX(B3:B19)</f>
        <v>63</v>
      </c>
      <c r="C2" s="24">
        <f t="shared" si="1"/>
        <v>0.6041666667</v>
      </c>
      <c r="D2" s="23">
        <f t="shared" si="1"/>
        <v>20</v>
      </c>
      <c r="E2" s="23">
        <f t="shared" si="1"/>
        <v>42</v>
      </c>
      <c r="F2" s="23">
        <f t="shared" si="1"/>
        <v>0</v>
      </c>
      <c r="G2" s="24">
        <f t="shared" si="1"/>
        <v>1.553</v>
      </c>
      <c r="H2" s="23">
        <f t="shared" si="1"/>
        <v>100</v>
      </c>
      <c r="I2" s="23">
        <f t="shared" si="1"/>
        <v>63</v>
      </c>
      <c r="J2" s="23">
        <f t="shared" si="1"/>
        <v>21</v>
      </c>
      <c r="K2" s="23">
        <f t="shared" si="1"/>
        <v>48</v>
      </c>
      <c r="L2" s="23">
        <f t="shared" si="1"/>
        <v>29</v>
      </c>
      <c r="M2" s="23">
        <f t="shared" si="1"/>
        <v>33</v>
      </c>
      <c r="N2" s="23">
        <f t="shared" si="1"/>
        <v>13</v>
      </c>
      <c r="O2" s="23">
        <f t="shared" si="1"/>
        <v>15</v>
      </c>
      <c r="P2" s="24">
        <f t="shared" si="1"/>
        <v>0.9466666667</v>
      </c>
      <c r="Q2" s="24">
        <f t="shared" si="1"/>
        <v>0.6803333333</v>
      </c>
      <c r="R2" s="25" t="s">
        <v>63</v>
      </c>
    </row>
    <row r="3" ht="15.0" customHeight="1">
      <c r="A3" s="3" t="s">
        <v>9</v>
      </c>
      <c r="B3" s="26">
        <f t="shared" ref="B3:B19" si="2">I3</f>
        <v>23</v>
      </c>
      <c r="C3" s="8">
        <f t="shared" ref="C3:C19" si="3">+L3/K3</f>
        <v>0.2857142857</v>
      </c>
      <c r="D3" s="15">
        <f>+'22년 드림즈(23)'!H5+'23년 상반기 코모도(23)'!H5+'23년 디비전 리그(23)'!H5</f>
        <v>5</v>
      </c>
      <c r="E3" s="15">
        <f>+'22년 드림즈(23)'!I5+'23년 상반기 코모도(23)'!I5+'23년 디비전 리그(23)'!I5</f>
        <v>1</v>
      </c>
      <c r="F3" s="27"/>
      <c r="G3" s="28">
        <f t="shared" ref="G3:G19" si="4">P3+Q3</f>
        <v>0.5793333333</v>
      </c>
      <c r="H3" s="27">
        <f t="shared" ref="H3:H19" si="5">100-(O3/(I3-L3-N3))*100</f>
        <v>63.63636364</v>
      </c>
      <c r="I3" s="15">
        <f>+'22년 드림즈(23)'!D5+'23년 상반기 코모도(23)'!D5+'23년 디비전 리그(23)'!D5</f>
        <v>23</v>
      </c>
      <c r="J3" s="15">
        <f>+'22년 드림즈(23)'!B5+'23년 상반기 코모도(23)'!B5+'23년 디비전 리그(23)'!B5</f>
        <v>13</v>
      </c>
      <c r="K3" s="15">
        <f>+'22년 드림즈(23)'!E5+'23년 상반기 코모도(23)'!E5+'23년 디비전 리그(23)'!E5</f>
        <v>14</v>
      </c>
      <c r="L3" s="15">
        <f>+'22년 드림즈(23)'!F5+'23년 상반기 코모도(23)'!F5+'23년 디비전 리그(23)'!F5</f>
        <v>4</v>
      </c>
      <c r="M3" s="15">
        <f>+'22년 드림즈(23)'!G5+'23년 상반기 코모도(23)'!G5+'23년 디비전 리그(23)'!G5</f>
        <v>4</v>
      </c>
      <c r="N3" s="15">
        <f>+'22년 드림즈(23)'!J5+'23년 상반기 코모도(23)'!J5+'23년 디비전 리그(23)'!J5</f>
        <v>8</v>
      </c>
      <c r="O3" s="15">
        <f>+'22년 드림즈(23)'!K5+'23년 상반기 코모도(23)'!K5+'23년 디비전 리그(23)'!K5</f>
        <v>4</v>
      </c>
      <c r="P3" s="8">
        <f>(+'22년 드림즈(23)'!L5+'23년 상반기 코모도(23)'!L5+'23년 디비전 리그(23)'!L5)/3</f>
        <v>0.1666666667</v>
      </c>
      <c r="Q3" s="8">
        <f>(+'22년 드림즈(23)'!M5+'23년 상반기 코모도(23)'!M5+'23년 디비전 리그(23)'!M5)/3</f>
        <v>0.4126666667</v>
      </c>
    </row>
    <row r="4" ht="15.75" customHeight="1">
      <c r="A4" s="3" t="s">
        <v>10</v>
      </c>
      <c r="B4" s="26">
        <f t="shared" si="2"/>
        <v>50</v>
      </c>
      <c r="C4" s="8">
        <f t="shared" si="3"/>
        <v>0.45</v>
      </c>
      <c r="D4" s="15">
        <f>+'22년 드림즈(23)'!H6+'23년 상반기 코모도(23)'!H6+'23년 디비전 리그(23)'!H6</f>
        <v>19</v>
      </c>
      <c r="E4" s="15">
        <f>+'22년 드림즈(23)'!I6+'23년 상반기 코모도(23)'!I6+'23년 디비전 리그(23)'!I6</f>
        <v>13</v>
      </c>
      <c r="F4" s="27"/>
      <c r="G4" s="28">
        <f t="shared" si="4"/>
        <v>1.120666667</v>
      </c>
      <c r="H4" s="27">
        <f t="shared" si="5"/>
        <v>83.33333333</v>
      </c>
      <c r="I4" s="15">
        <f>+'22년 드림즈(23)'!D6+'23년 상반기 코모도(23)'!D6+'23년 디비전 리그(23)'!D6</f>
        <v>50</v>
      </c>
      <c r="J4" s="15">
        <f>+'22년 드림즈(23)'!B6+'23년 상반기 코모도(23)'!B6+'23년 디비전 리그(23)'!B6</f>
        <v>20</v>
      </c>
      <c r="K4" s="15">
        <f>+'22년 드림즈(23)'!E6+'23년 상반기 코모도(23)'!E6+'23년 디비전 리그(23)'!E6</f>
        <v>40</v>
      </c>
      <c r="L4" s="15">
        <f>+'22년 드림즈(23)'!F6+'23년 상반기 코모도(23)'!F6+'23년 디비전 리그(23)'!F6</f>
        <v>18</v>
      </c>
      <c r="M4" s="15">
        <f>+'22년 드림즈(23)'!G6+'23년 상반기 코모도(23)'!G6+'23년 디비전 리그(23)'!G6</f>
        <v>21</v>
      </c>
      <c r="N4" s="15">
        <f>+'22년 드림즈(23)'!J6+'23년 상반기 코모도(23)'!J6+'23년 디비전 리그(23)'!J6</f>
        <v>8</v>
      </c>
      <c r="O4" s="15">
        <f>+'22년 드림즈(23)'!K6+'23년 상반기 코모도(23)'!K6+'23년 디비전 리그(23)'!K6</f>
        <v>4</v>
      </c>
      <c r="P4" s="8">
        <f>(+'22년 드림즈(23)'!L6+'23년 상반기 코모도(23)'!L6+'23년 디비전 리그(23)'!L6)/3</f>
        <v>0.582</v>
      </c>
      <c r="Q4" s="8">
        <f>(+'22년 드림즈(23)'!M6+'23년 상반기 코모도(23)'!M6+'23년 디비전 리그(23)'!M6)/3</f>
        <v>0.5386666667</v>
      </c>
    </row>
    <row r="5" ht="15.75" customHeight="1">
      <c r="A5" s="3" t="s">
        <v>11</v>
      </c>
      <c r="B5" s="26">
        <f t="shared" si="2"/>
        <v>4</v>
      </c>
      <c r="C5" s="8">
        <f t="shared" si="3"/>
        <v>0</v>
      </c>
      <c r="D5" s="15">
        <f>+'22년 드림즈(23)'!H7+'23년 상반기 코모도(23)'!H7+'23년 디비전 리그(23)'!H7</f>
        <v>3</v>
      </c>
      <c r="E5" s="15">
        <f>+'22년 드림즈(23)'!I7+'23년 상반기 코모도(23)'!I7+'23년 디비전 리그(23)'!I7</f>
        <v>0</v>
      </c>
      <c r="F5" s="27"/>
      <c r="G5" s="28">
        <f t="shared" si="4"/>
        <v>0</v>
      </c>
      <c r="H5" s="27">
        <f t="shared" si="5"/>
        <v>100</v>
      </c>
      <c r="I5" s="15">
        <f>+'22년 드림즈(23)'!D7+'23년 상반기 코모도(23)'!D7+'23년 디비전 리그(23)'!D7</f>
        <v>4</v>
      </c>
      <c r="J5" s="15">
        <f>+'22년 드림즈(23)'!B7+'23년 상반기 코모도(23)'!B7+'23년 디비전 리그(23)'!B7</f>
        <v>1</v>
      </c>
      <c r="K5" s="15">
        <f>+'22년 드림즈(23)'!E7+'23년 상반기 코모도(23)'!E7+'23년 디비전 리그(23)'!E7</f>
        <v>4</v>
      </c>
      <c r="L5" s="15">
        <f>+'22년 드림즈(23)'!F7+'23년 상반기 코모도(23)'!F7+'23년 디비전 리그(23)'!F7</f>
        <v>0</v>
      </c>
      <c r="M5" s="15">
        <f>+'22년 드림즈(23)'!G7+'23년 상반기 코모도(23)'!G7+'23년 디비전 리그(23)'!G7</f>
        <v>0</v>
      </c>
      <c r="N5" s="15">
        <f>+'22년 드림즈(23)'!J7+'23년 상반기 코모도(23)'!J7+'23년 디비전 리그(23)'!J7</f>
        <v>0</v>
      </c>
      <c r="O5" s="15">
        <f>+'22년 드림즈(23)'!K7+'23년 상반기 코모도(23)'!K7+'23년 디비전 리그(23)'!K7</f>
        <v>0</v>
      </c>
      <c r="P5" s="8">
        <f>(+'22년 드림즈(23)'!L7+'23년 상반기 코모도(23)'!L7+'23년 디비전 리그(23)'!L7)/3</f>
        <v>0</v>
      </c>
      <c r="Q5" s="8">
        <f>(+'22년 드림즈(23)'!M7+'23년 상반기 코모도(23)'!M7+'23년 디비전 리그(23)'!M7)/3</f>
        <v>0</v>
      </c>
    </row>
    <row r="6" ht="15.75" customHeight="1">
      <c r="A6" s="3" t="s">
        <v>12</v>
      </c>
      <c r="B6" s="26">
        <f t="shared" si="2"/>
        <v>53</v>
      </c>
      <c r="C6" s="8">
        <f t="shared" si="3"/>
        <v>0.325</v>
      </c>
      <c r="D6" s="15">
        <f>+'22년 드림즈(23)'!H8+'23년 상반기 코모도(23)'!H8+'23년 디비전 리그(23)'!H8</f>
        <v>15</v>
      </c>
      <c r="E6" s="15">
        <f>+'22년 드림즈(23)'!I8+'23년 상반기 코모도(23)'!I8+'23년 디비전 리그(23)'!I8</f>
        <v>7</v>
      </c>
      <c r="F6" s="27"/>
      <c r="G6" s="28">
        <f t="shared" si="4"/>
        <v>1.082333333</v>
      </c>
      <c r="H6" s="27">
        <f t="shared" si="5"/>
        <v>64.28571429</v>
      </c>
      <c r="I6" s="15">
        <f>+'22년 드림즈(23)'!D8+'23년 상반기 코모도(23)'!D8+'23년 디비전 리그(23)'!D8</f>
        <v>53</v>
      </c>
      <c r="J6" s="15">
        <f>+'22년 드림즈(23)'!B8+'23년 상반기 코모도(23)'!B8+'23년 디비전 리그(23)'!B8</f>
        <v>21</v>
      </c>
      <c r="K6" s="15">
        <f>+'22년 드림즈(23)'!E8+'23년 상반기 코모도(23)'!E8+'23년 디비전 리그(23)'!E8</f>
        <v>40</v>
      </c>
      <c r="L6" s="15">
        <f>+'22년 드림즈(23)'!F8+'23년 상반기 코모도(23)'!F8+'23년 디비전 리그(23)'!F8</f>
        <v>13</v>
      </c>
      <c r="M6" s="15">
        <f>+'22년 드림즈(23)'!G8+'23년 상반기 코모도(23)'!G8+'23년 디비전 리그(23)'!G8</f>
        <v>14</v>
      </c>
      <c r="N6" s="15">
        <f>+'22년 드림즈(23)'!J8+'23년 상반기 코모도(23)'!J8+'23년 디비전 리그(23)'!J8</f>
        <v>12</v>
      </c>
      <c r="O6" s="15">
        <f>+'22년 드림즈(23)'!K8+'23년 상반기 코모도(23)'!K8+'23년 디비전 리그(23)'!K8</f>
        <v>10</v>
      </c>
      <c r="P6" s="8">
        <f>(+'22년 드림즈(23)'!L8+'23년 상반기 코모도(23)'!L8+'23년 디비전 리그(23)'!L8)/3</f>
        <v>0.6043333333</v>
      </c>
      <c r="Q6" s="8">
        <f>(+'22년 드림즈(23)'!M8+'23년 상반기 코모도(23)'!M8+'23년 디비전 리그(23)'!M8)/3</f>
        <v>0.478</v>
      </c>
    </row>
    <row r="7" ht="15.75" customHeight="1">
      <c r="A7" s="3" t="s">
        <v>14</v>
      </c>
      <c r="B7" s="26">
        <f t="shared" si="2"/>
        <v>63</v>
      </c>
      <c r="C7" s="8">
        <f t="shared" si="3"/>
        <v>0.6041666667</v>
      </c>
      <c r="D7" s="15">
        <f>+'22년 드림즈(23)'!H10+'23년 상반기 코모도(23)'!H10+'23년 디비전 리그(23)'!H10</f>
        <v>19</v>
      </c>
      <c r="E7" s="15">
        <f>+'22년 드림즈(23)'!I10+'23년 상반기 코모도(23)'!I10+'23년 디비전 리그(23)'!I10</f>
        <v>42</v>
      </c>
      <c r="F7" s="27"/>
      <c r="G7" s="28">
        <f t="shared" si="4"/>
        <v>1.527333333</v>
      </c>
      <c r="H7" s="27">
        <f t="shared" si="5"/>
        <v>85.71428571</v>
      </c>
      <c r="I7" s="15">
        <f>+'22년 드림즈(23)'!D10+'23년 상반기 코모도(23)'!D10+'23년 디비전 리그(23)'!D10</f>
        <v>63</v>
      </c>
      <c r="J7" s="15">
        <f>+'22년 드림즈(23)'!B10+'23년 상반기 코모도(23)'!B10+'23년 디비전 리그(23)'!B10</f>
        <v>20</v>
      </c>
      <c r="K7" s="15">
        <f>+'22년 드림즈(23)'!E10+'23년 상반기 코모도(23)'!E10+'23년 디비전 리그(23)'!E10</f>
        <v>48</v>
      </c>
      <c r="L7" s="15">
        <f>+'22년 드림즈(23)'!F10+'23년 상반기 코모도(23)'!F10+'23년 디비전 리그(23)'!F10</f>
        <v>29</v>
      </c>
      <c r="M7" s="15">
        <f>+'22년 드림즈(23)'!G10+'23년 상반기 코모도(23)'!G10+'23년 디비전 리그(23)'!G10</f>
        <v>33</v>
      </c>
      <c r="N7" s="15">
        <f>+'22년 드림즈(23)'!J10+'23년 상반기 코모도(23)'!J10+'23년 디비전 리그(23)'!J10</f>
        <v>13</v>
      </c>
      <c r="O7" s="15">
        <f>+'22년 드림즈(23)'!K10+'23년 상반기 코모도(23)'!K10+'23년 디비전 리그(23)'!K10</f>
        <v>3</v>
      </c>
      <c r="P7" s="8">
        <f>(+'22년 드림즈(23)'!L10+'23년 상반기 코모도(23)'!L10+'23년 디비전 리그(23)'!L10)/3</f>
        <v>0.847</v>
      </c>
      <c r="Q7" s="8">
        <f>(+'22년 드림즈(23)'!M10+'23년 상반기 코모도(23)'!M10+'23년 디비전 리그(23)'!M10)/3</f>
        <v>0.6803333333</v>
      </c>
    </row>
    <row r="8" ht="15.75" customHeight="1">
      <c r="A8" s="3" t="s">
        <v>15</v>
      </c>
      <c r="B8" s="26">
        <f t="shared" si="2"/>
        <v>23</v>
      </c>
      <c r="C8" s="8">
        <f t="shared" si="3"/>
        <v>0.2380952381</v>
      </c>
      <c r="D8" s="15">
        <f>+'22년 드림즈(23)'!H11+'23년 상반기 코모도(23)'!H11+'23년 디비전 리그(23)'!H11</f>
        <v>4</v>
      </c>
      <c r="E8" s="15">
        <f>+'22년 드림즈(23)'!I11+'23년 상반기 코모도(23)'!I11+'23년 디비전 리그(23)'!I11</f>
        <v>5</v>
      </c>
      <c r="F8" s="27"/>
      <c r="G8" s="28">
        <f t="shared" si="4"/>
        <v>0.452</v>
      </c>
      <c r="H8" s="27">
        <f t="shared" si="5"/>
        <v>75</v>
      </c>
      <c r="I8" s="15">
        <f>+'22년 드림즈(23)'!D11+'23년 상반기 코모도(23)'!D11+'23년 디비전 리그(23)'!D11</f>
        <v>23</v>
      </c>
      <c r="J8" s="15">
        <f>+'22년 드림즈(23)'!B11+'23년 상반기 코모도(23)'!B11+'23년 디비전 리그(23)'!B11</f>
        <v>11</v>
      </c>
      <c r="K8" s="15">
        <f>+'22년 드림즈(23)'!E11+'23년 상반기 코모도(23)'!E11+'23년 디비전 리그(23)'!E11</f>
        <v>21</v>
      </c>
      <c r="L8" s="15">
        <f>+'22년 드림즈(23)'!F11+'23년 상반기 코모도(23)'!F11+'23년 디비전 리그(23)'!F11</f>
        <v>5</v>
      </c>
      <c r="M8" s="15">
        <f>+'22년 드림즈(23)'!G11+'23년 상반기 코모도(23)'!G11+'23년 디비전 리그(23)'!G11</f>
        <v>6</v>
      </c>
      <c r="N8" s="15">
        <f>+'22년 드림즈(23)'!J11+'23년 상반기 코모도(23)'!J11+'23년 디비전 리그(23)'!J11</f>
        <v>2</v>
      </c>
      <c r="O8" s="15">
        <f>+'22년 드림즈(23)'!K11+'23년 상반기 코모도(23)'!K11+'23년 디비전 리그(23)'!K11</f>
        <v>4</v>
      </c>
      <c r="P8" s="8">
        <f>(+'22년 드림즈(23)'!L11+'23년 상반기 코모도(23)'!L11+'23년 디비전 리그(23)'!L11)/3</f>
        <v>0.2136666667</v>
      </c>
      <c r="Q8" s="8">
        <f>(+'22년 드림즈(23)'!M11+'23년 상반기 코모도(23)'!M11+'23년 디비전 리그(23)'!M11)/3</f>
        <v>0.2383333333</v>
      </c>
    </row>
    <row r="9" ht="15.75" customHeight="1">
      <c r="A9" s="3" t="s">
        <v>16</v>
      </c>
      <c r="B9" s="26">
        <f t="shared" si="2"/>
        <v>9</v>
      </c>
      <c r="C9" s="8">
        <f t="shared" si="3"/>
        <v>0.1666666667</v>
      </c>
      <c r="D9" s="15">
        <f>+'22년 드림즈(23)'!H12+'23년 상반기 코모도(23)'!H12+'23년 디비전 리그(23)'!H12</f>
        <v>1</v>
      </c>
      <c r="E9" s="15">
        <f>+'22년 드림즈(23)'!I12+'23년 상반기 코모도(23)'!I12+'23년 디비전 리그(23)'!I12</f>
        <v>1</v>
      </c>
      <c r="F9" s="27"/>
      <c r="G9" s="28">
        <f t="shared" si="4"/>
        <v>0.4443333333</v>
      </c>
      <c r="H9" s="27">
        <f t="shared" si="5"/>
        <v>87.5</v>
      </c>
      <c r="I9" s="15">
        <f>+'22년 드림즈(23)'!D12+'23년 상반기 코모도(23)'!D12+'23년 디비전 리그(23)'!D12</f>
        <v>9</v>
      </c>
      <c r="J9" s="15">
        <f>+'22년 드림즈(23)'!B12+'23년 상반기 코모도(23)'!B12+'23년 디비전 리그(23)'!B12</f>
        <v>5</v>
      </c>
      <c r="K9" s="15">
        <f>+'22년 드림즈(23)'!E12+'23년 상반기 코모도(23)'!E12+'23년 디비전 리그(23)'!E12</f>
        <v>6</v>
      </c>
      <c r="L9" s="15">
        <f>+'22년 드림즈(23)'!F12+'23년 상반기 코모도(23)'!F12+'23년 디비전 리그(23)'!F12</f>
        <v>1</v>
      </c>
      <c r="M9" s="15">
        <f>+'22년 드림즈(23)'!G12+'23년 상반기 코모도(23)'!G12+'23년 디비전 리그(23)'!G12</f>
        <v>1</v>
      </c>
      <c r="N9" s="15">
        <f>+'22년 드림즈(23)'!J12+'23년 상반기 코모도(23)'!J12+'23년 디비전 리그(23)'!J12</f>
        <v>0</v>
      </c>
      <c r="O9" s="15">
        <f>+'22년 드림즈(23)'!K12+'23년 상반기 코모도(23)'!K12+'23년 디비전 리그(23)'!K12</f>
        <v>1</v>
      </c>
      <c r="P9" s="8">
        <f>(+'22년 드림즈(23)'!L12+'23년 상반기 코모도(23)'!L12+'23년 디비전 리그(23)'!L12)/3</f>
        <v>0.2776666667</v>
      </c>
      <c r="Q9" s="8">
        <f>(+'22년 드림즈(23)'!M12+'23년 상반기 코모도(23)'!M12+'23년 디비전 리그(23)'!M12)/3</f>
        <v>0.1666666667</v>
      </c>
    </row>
    <row r="10" ht="15.75" customHeight="1">
      <c r="A10" s="3" t="s">
        <v>17</v>
      </c>
      <c r="B10" s="26">
        <f t="shared" si="2"/>
        <v>52</v>
      </c>
      <c r="C10" s="8">
        <f t="shared" si="3"/>
        <v>0.5416666667</v>
      </c>
      <c r="D10" s="15">
        <f>+'22년 드림즈(23)'!H13+'23년 상반기 코모도(23)'!H13+'23년 디비전 리그(23)'!H13</f>
        <v>20</v>
      </c>
      <c r="E10" s="15">
        <f>+'22년 드림즈(23)'!I13+'23년 상반기 코모도(23)'!I13+'23년 디비전 리그(23)'!I13</f>
        <v>8</v>
      </c>
      <c r="F10" s="27"/>
      <c r="G10" s="28">
        <f t="shared" si="4"/>
        <v>1.553</v>
      </c>
      <c r="H10" s="27">
        <f t="shared" si="5"/>
        <v>82.60869565</v>
      </c>
      <c r="I10" s="15">
        <f>+'22년 드림즈(23)'!D13+'23년 상반기 코모도(23)'!D13+'23년 디비전 리그(23)'!D13</f>
        <v>52</v>
      </c>
      <c r="J10" s="15">
        <f>+'22년 드림즈(23)'!B13+'23년 상반기 코모도(23)'!B13+'23년 디비전 리그(23)'!B13</f>
        <v>20</v>
      </c>
      <c r="K10" s="15">
        <f>+'22년 드림즈(23)'!E13+'23년 상반기 코모도(23)'!E13+'23년 디비전 리그(23)'!E13</f>
        <v>48</v>
      </c>
      <c r="L10" s="15">
        <f>+'22년 드림즈(23)'!F13+'23년 상반기 코모도(23)'!F13+'23년 디비전 리그(23)'!F13</f>
        <v>26</v>
      </c>
      <c r="M10" s="15">
        <f>+'22년 드림즈(23)'!G13+'23년 상반기 코모도(23)'!G13+'23년 디비전 리그(23)'!G13</f>
        <v>16</v>
      </c>
      <c r="N10" s="15">
        <f>+'22년 드림즈(23)'!J13+'23년 상반기 코모도(23)'!J13+'23년 디비전 리그(23)'!J13</f>
        <v>3</v>
      </c>
      <c r="O10" s="15">
        <f>+'22년 드림즈(23)'!K13+'23년 상반기 코모도(23)'!K13+'23년 디비전 리그(23)'!K13</f>
        <v>4</v>
      </c>
      <c r="P10" s="8">
        <f>(+'22년 드림즈(23)'!L13+'23년 상반기 코모도(23)'!L13+'23년 디비전 리그(23)'!L13)/3</f>
        <v>0.9466666667</v>
      </c>
      <c r="Q10" s="8">
        <f>(+'22년 드림즈(23)'!M13+'23년 상반기 코모도(23)'!M13+'23년 디비전 리그(23)'!M13)/3</f>
        <v>0.6063333333</v>
      </c>
    </row>
    <row r="11" ht="15.75" customHeight="1">
      <c r="A11" s="3" t="s">
        <v>18</v>
      </c>
      <c r="B11" s="26">
        <f t="shared" si="2"/>
        <v>16</v>
      </c>
      <c r="C11" s="8">
        <f t="shared" si="3"/>
        <v>0</v>
      </c>
      <c r="D11" s="15">
        <f>+'22년 드림즈(23)'!H14+'23년 상반기 코모도(23)'!H14+'23년 디비전 리그(23)'!H14</f>
        <v>1</v>
      </c>
      <c r="E11" s="15">
        <f>+'22년 드림즈(23)'!I14+'23년 상반기 코모도(23)'!I14+'23년 디비전 리그(23)'!I14</f>
        <v>2</v>
      </c>
      <c r="F11" s="27"/>
      <c r="G11" s="28">
        <f t="shared" si="4"/>
        <v>0.2433333333</v>
      </c>
      <c r="H11" s="27">
        <f t="shared" si="5"/>
        <v>40</v>
      </c>
      <c r="I11" s="15">
        <f>+'22년 드림즈(23)'!D14+'23년 상반기 코모도(23)'!D14+'23년 디비전 리그(23)'!D14</f>
        <v>16</v>
      </c>
      <c r="J11" s="15">
        <f>+'22년 드림즈(23)'!B14+'23년 상반기 코모도(23)'!B14+'23년 디비전 리그(23)'!B14</f>
        <v>7</v>
      </c>
      <c r="K11" s="15">
        <f>+'22년 드림즈(23)'!E14+'23년 상반기 코모도(23)'!E14+'23년 디비전 리그(23)'!E14</f>
        <v>10</v>
      </c>
      <c r="L11" s="15">
        <f>+'22년 드림즈(23)'!F14+'23년 상반기 코모도(23)'!F14+'23년 디비전 리그(23)'!F14</f>
        <v>0</v>
      </c>
      <c r="M11" s="15">
        <f>+'22년 드림즈(23)'!G14+'23년 상반기 코모도(23)'!G14+'23년 디비전 리그(23)'!G14</f>
        <v>4</v>
      </c>
      <c r="N11" s="15">
        <f>+'22년 드림즈(23)'!J14+'23년 상반기 코모도(23)'!J14+'23년 디비전 리그(23)'!J14</f>
        <v>6</v>
      </c>
      <c r="O11" s="15">
        <f>+'22년 드림즈(23)'!K14+'23년 상반기 코모도(23)'!K14+'23년 디비전 리그(23)'!K14</f>
        <v>6</v>
      </c>
      <c r="P11" s="8">
        <f>(+'22년 드림즈(23)'!L14+'23년 상반기 코모도(23)'!L14+'23년 디비전 리그(23)'!L14)/3</f>
        <v>0</v>
      </c>
      <c r="Q11" s="8">
        <f>(+'22년 드림즈(23)'!M14+'23년 상반기 코모도(23)'!M14+'23년 디비전 리그(23)'!M14)/3</f>
        <v>0.2433333333</v>
      </c>
    </row>
    <row r="12" ht="15.75" customHeight="1">
      <c r="A12" s="3" t="s">
        <v>19</v>
      </c>
      <c r="B12" s="26">
        <f t="shared" si="2"/>
        <v>20</v>
      </c>
      <c r="C12" s="8">
        <f t="shared" si="3"/>
        <v>0.1538461538</v>
      </c>
      <c r="D12" s="15">
        <f>+'22년 드림즈(23)'!H15+'23년 상반기 코모도(23)'!H15+'23년 디비전 리그(23)'!H15</f>
        <v>4</v>
      </c>
      <c r="E12" s="15">
        <f>+'22년 드림즈(23)'!I15+'23년 상반기 코모도(23)'!I15+'23년 디비전 리그(23)'!I15</f>
        <v>1</v>
      </c>
      <c r="F12" s="27"/>
      <c r="G12" s="28">
        <f t="shared" si="4"/>
        <v>0.2963333333</v>
      </c>
      <c r="H12" s="27">
        <f t="shared" si="5"/>
        <v>50</v>
      </c>
      <c r="I12" s="15">
        <f>+'22년 드림즈(23)'!D15+'23년 상반기 코모도(23)'!D15+'23년 디비전 리그(23)'!D15</f>
        <v>20</v>
      </c>
      <c r="J12" s="15">
        <f>+'22년 드림즈(23)'!B15+'23년 상반기 코모도(23)'!B15+'23년 디비전 리그(23)'!B15</f>
        <v>8</v>
      </c>
      <c r="K12" s="15">
        <f>+'22년 드림즈(23)'!E15+'23년 상반기 코모도(23)'!E15+'23년 디비전 리그(23)'!E15</f>
        <v>13</v>
      </c>
      <c r="L12" s="15">
        <f>+'22년 드림즈(23)'!F15+'23년 상반기 코모도(23)'!F15+'23년 디비전 리그(23)'!F15</f>
        <v>2</v>
      </c>
      <c r="M12" s="15">
        <f>+'22년 드림즈(23)'!G15+'23년 상반기 코모도(23)'!G15+'23년 디비전 리그(23)'!G15</f>
        <v>3</v>
      </c>
      <c r="N12" s="15">
        <f>+'22년 드림즈(23)'!J15+'23년 상반기 코모도(23)'!J15+'23년 디비전 리그(23)'!J15</f>
        <v>4</v>
      </c>
      <c r="O12" s="15">
        <f>+'22년 드림즈(23)'!K15+'23년 상반기 코모도(23)'!K15+'23년 디비전 리그(23)'!K15</f>
        <v>7</v>
      </c>
      <c r="P12" s="8">
        <f>(+'22년 드림즈(23)'!L15+'23년 상반기 코모도(23)'!L15+'23년 디비전 리그(23)'!L15)/3</f>
        <v>0.074</v>
      </c>
      <c r="Q12" s="8">
        <f>(+'22년 드림즈(23)'!M15+'23년 상반기 코모도(23)'!M15+'23년 디비전 리그(23)'!M15)/3</f>
        <v>0.2223333333</v>
      </c>
    </row>
    <row r="13" ht="15.75" customHeight="1">
      <c r="A13" s="3" t="s">
        <v>21</v>
      </c>
      <c r="B13" s="26">
        <f t="shared" si="2"/>
        <v>12</v>
      </c>
      <c r="C13" s="8">
        <f t="shared" si="3"/>
        <v>0.3</v>
      </c>
      <c r="D13" s="15">
        <f>+'22년 드림즈(23)'!H17+'23년 상반기 코모도(23)'!H17+'23년 디비전 리그(23)'!H17</f>
        <v>2</v>
      </c>
      <c r="E13" s="15">
        <f>+'22년 드림즈(23)'!I17+'23년 상반기 코모도(23)'!I17+'23년 디비전 리그(23)'!I17</f>
        <v>2</v>
      </c>
      <c r="F13" s="27"/>
      <c r="G13" s="28">
        <f t="shared" si="4"/>
        <v>0.1333333333</v>
      </c>
      <c r="H13" s="27">
        <f t="shared" si="5"/>
        <v>42.85714286</v>
      </c>
      <c r="I13" s="15">
        <f>+'22년 드림즈(23)'!D17+'23년 상반기 코모도(23)'!D17+'23년 디비전 리그(23)'!D17</f>
        <v>12</v>
      </c>
      <c r="J13" s="15">
        <f>+'22년 드림즈(23)'!B17+'23년 상반기 코모도(23)'!B17+'23년 디비전 리그(23)'!B17</f>
        <v>4</v>
      </c>
      <c r="K13" s="15">
        <f>+'22년 드림즈(23)'!E17+'23년 상반기 코모도(23)'!E17+'23년 디비전 리그(23)'!E17</f>
        <v>10</v>
      </c>
      <c r="L13" s="15">
        <f>+'22년 드림즈(23)'!F17+'23년 상반기 코모도(23)'!F17+'23년 디비전 리그(23)'!F17</f>
        <v>3</v>
      </c>
      <c r="M13" s="15">
        <f>+'22년 드림즈(23)'!G17+'23년 상반기 코모도(23)'!G17+'23년 디비전 리그(23)'!G17</f>
        <v>3</v>
      </c>
      <c r="N13" s="15">
        <f>+'22년 드림즈(23)'!J17+'23년 상반기 코모도(23)'!J17+'23년 디비전 리그(23)'!J17</f>
        <v>2</v>
      </c>
      <c r="O13" s="15">
        <f>+'22년 드림즈(23)'!K17+'23년 상반기 코모도(23)'!K17+'23년 디비전 리그(23)'!K17</f>
        <v>4</v>
      </c>
      <c r="P13" s="8">
        <f>(+'22년 드림즈(23)'!L17+'23년 상반기 코모도(23)'!L17+'23년 디비전 리그(23)'!L17)/3</f>
        <v>0</v>
      </c>
      <c r="Q13" s="8">
        <f>(+'22년 드림즈(23)'!M17+'23년 상반기 코모도(23)'!M17+'23년 디비전 리그(23)'!M17)/3</f>
        <v>0.1333333333</v>
      </c>
    </row>
    <row r="14" ht="15.75" customHeight="1">
      <c r="A14" s="3" t="s">
        <v>22</v>
      </c>
      <c r="B14" s="26">
        <f t="shared" si="2"/>
        <v>36</v>
      </c>
      <c r="C14" s="8">
        <f t="shared" si="3"/>
        <v>0.5333333333</v>
      </c>
      <c r="D14" s="15">
        <f>+'22년 드림즈(23)'!H18+'23년 상반기 코모도(23)'!H18+'23년 디비전 리그(23)'!H18</f>
        <v>9</v>
      </c>
      <c r="E14" s="15">
        <f>+'22년 드림즈(23)'!I18+'23년 상반기 코모도(23)'!I18+'23년 디비전 리그(23)'!I18</f>
        <v>6</v>
      </c>
      <c r="F14" s="27"/>
      <c r="G14" s="28">
        <f t="shared" si="4"/>
        <v>1.143333333</v>
      </c>
      <c r="H14" s="27">
        <f t="shared" si="5"/>
        <v>66.66666667</v>
      </c>
      <c r="I14" s="15">
        <f>+'22년 드림즈(23)'!D18+'23년 상반기 코모도(23)'!D18+'23년 디비전 리그(23)'!D18</f>
        <v>36</v>
      </c>
      <c r="J14" s="15">
        <f>+'22년 드림즈(23)'!B18+'23년 상반기 코모도(23)'!B18+'23년 디비전 리그(23)'!B18</f>
        <v>15</v>
      </c>
      <c r="K14" s="15">
        <f>+'22년 드림즈(23)'!E18+'23년 상반기 코모도(23)'!E18+'23년 디비전 리그(23)'!E18</f>
        <v>30</v>
      </c>
      <c r="L14" s="15">
        <f>+'22년 드림즈(23)'!F18+'23년 상반기 코모도(23)'!F18+'23년 디비전 리그(23)'!F18</f>
        <v>16</v>
      </c>
      <c r="M14" s="15">
        <f>+'22년 드림즈(23)'!G18+'23년 상반기 코모도(23)'!G18+'23년 디비전 리그(23)'!G18</f>
        <v>10</v>
      </c>
      <c r="N14" s="15">
        <f>+'22년 드림즈(23)'!J18+'23년 상반기 코모도(23)'!J18+'23년 디비전 리그(23)'!J18</f>
        <v>5</v>
      </c>
      <c r="O14" s="15">
        <f>+'22년 드림즈(23)'!K18+'23년 상반기 코모도(23)'!K18+'23년 디비전 리그(23)'!K18</f>
        <v>5</v>
      </c>
      <c r="P14" s="8">
        <f>(+'22년 드림즈(23)'!L18+'23년 상반기 코모도(23)'!L18+'23년 디비전 리그(23)'!L18)/3</f>
        <v>0.6073333333</v>
      </c>
      <c r="Q14" s="8">
        <f>(+'22년 드림즈(23)'!M18+'23년 상반기 코모도(23)'!M18+'23년 디비전 리그(23)'!M18)/3</f>
        <v>0.536</v>
      </c>
    </row>
    <row r="15" ht="15.75" customHeight="1">
      <c r="A15" s="3" t="s">
        <v>23</v>
      </c>
      <c r="B15" s="26">
        <f t="shared" si="2"/>
        <v>22</v>
      </c>
      <c r="C15" s="8">
        <f t="shared" si="3"/>
        <v>0.35</v>
      </c>
      <c r="D15" s="15">
        <f>+'22년 드림즈(23)'!H19+'23년 상반기 코모도(23)'!H19+'23년 디비전 리그(23)'!H19</f>
        <v>4</v>
      </c>
      <c r="E15" s="15">
        <f>+'22년 드림즈(23)'!I19+'23년 상반기 코모도(23)'!I19+'23년 디비전 리그(23)'!I19</f>
        <v>4</v>
      </c>
      <c r="F15" s="27"/>
      <c r="G15" s="28">
        <f t="shared" si="4"/>
        <v>0.9066666667</v>
      </c>
      <c r="H15" s="27">
        <f t="shared" si="5"/>
        <v>85.71428571</v>
      </c>
      <c r="I15" s="15">
        <f>+'22년 드림즈(23)'!D19+'23년 상반기 코모도(23)'!D19+'23년 디비전 리그(23)'!D19</f>
        <v>22</v>
      </c>
      <c r="J15" s="15">
        <f>+'22년 드림즈(23)'!B19+'23년 상반기 코모도(23)'!B19+'23년 디비전 리그(23)'!B19</f>
        <v>9</v>
      </c>
      <c r="K15" s="15">
        <f>+'22년 드림즈(23)'!E19+'23년 상반기 코모도(23)'!E19+'23년 디비전 리그(23)'!E19</f>
        <v>20</v>
      </c>
      <c r="L15" s="15">
        <f>+'22년 드림즈(23)'!F19+'23년 상반기 코모도(23)'!F19+'23년 디비전 리그(23)'!F19</f>
        <v>7</v>
      </c>
      <c r="M15" s="15">
        <f>+'22년 드림즈(23)'!G19+'23년 상반기 코모도(23)'!G19+'23년 디비전 리그(23)'!G19</f>
        <v>4</v>
      </c>
      <c r="N15" s="15">
        <f>+'22년 드림즈(23)'!J19+'23년 상반기 코모도(23)'!J19+'23년 디비전 리그(23)'!J19</f>
        <v>1</v>
      </c>
      <c r="O15" s="15">
        <f>+'22년 드림즈(23)'!K19+'23년 상반기 코모도(23)'!K19+'23년 디비전 리그(23)'!K19</f>
        <v>2</v>
      </c>
      <c r="P15" s="8">
        <f>(+'22년 드림즈(23)'!L19+'23년 상반기 코모도(23)'!L19+'23년 디비전 리그(23)'!L19)/3</f>
        <v>0.4286666667</v>
      </c>
      <c r="Q15" s="8">
        <f>(+'22년 드림즈(23)'!M19+'23년 상반기 코모도(23)'!M19+'23년 디비전 리그(23)'!M19)/3</f>
        <v>0.478</v>
      </c>
    </row>
    <row r="16" ht="15.75" customHeight="1">
      <c r="A16" s="3" t="s">
        <v>24</v>
      </c>
      <c r="B16" s="26">
        <f t="shared" si="2"/>
        <v>29</v>
      </c>
      <c r="C16" s="8">
        <f t="shared" si="3"/>
        <v>0.09523809524</v>
      </c>
      <c r="D16" s="15">
        <f>+'22년 드림즈(23)'!H20+'23년 상반기 코모도(23)'!H20+'23년 디비전 리그(23)'!H20</f>
        <v>6</v>
      </c>
      <c r="E16" s="15">
        <f>+'22년 드림즈(23)'!I20+'23년 상반기 코모도(23)'!I20+'23년 디비전 리그(23)'!I20</f>
        <v>6</v>
      </c>
      <c r="F16" s="27"/>
      <c r="G16" s="28">
        <f t="shared" si="4"/>
        <v>0.369</v>
      </c>
      <c r="H16" s="27">
        <f t="shared" si="5"/>
        <v>21.05263158</v>
      </c>
      <c r="I16" s="15">
        <f>+'22년 드림즈(23)'!D20+'23년 상반기 코모도(23)'!D20+'23년 디비전 리그(23)'!D20</f>
        <v>29</v>
      </c>
      <c r="J16" s="15">
        <f>+'22년 드림즈(23)'!B20+'23년 상반기 코모도(23)'!B20+'23년 디비전 리그(23)'!B20</f>
        <v>16</v>
      </c>
      <c r="K16" s="15">
        <f>+'22년 드림즈(23)'!E20+'23년 상반기 코모도(23)'!E20+'23년 디비전 리그(23)'!E20</f>
        <v>21</v>
      </c>
      <c r="L16" s="15">
        <f>+'22년 드림즈(23)'!F20+'23년 상반기 코모도(23)'!F20+'23년 디비전 리그(23)'!F20</f>
        <v>2</v>
      </c>
      <c r="M16" s="15">
        <f>+'22년 드림즈(23)'!G20+'23년 상반기 코모도(23)'!G20+'23년 디비전 리그(23)'!G20</f>
        <v>5</v>
      </c>
      <c r="N16" s="15">
        <f>+'22년 드림즈(23)'!J20+'23년 상반기 코모도(23)'!J20+'23년 디비전 리그(23)'!J20</f>
        <v>8</v>
      </c>
      <c r="O16" s="15">
        <f>+'22년 드림즈(23)'!K20+'23년 상반기 코모도(23)'!K20+'23년 디비전 리그(23)'!K20</f>
        <v>15</v>
      </c>
      <c r="P16" s="8">
        <f>(+'22년 드림즈(23)'!L20+'23년 상반기 코모도(23)'!L20+'23년 디비전 리그(23)'!L20)/3</f>
        <v>0.09533333333</v>
      </c>
      <c r="Q16" s="8">
        <f>(+'22년 드림즈(23)'!M20+'23년 상반기 코모도(23)'!M20+'23년 디비전 리그(23)'!M20)/3</f>
        <v>0.2736666667</v>
      </c>
    </row>
    <row r="17" ht="15.75" customHeight="1">
      <c r="A17" s="3" t="s">
        <v>25</v>
      </c>
      <c r="B17" s="26">
        <f t="shared" si="2"/>
        <v>44</v>
      </c>
      <c r="C17" s="8">
        <f t="shared" si="3"/>
        <v>0.3421052632</v>
      </c>
      <c r="D17" s="15">
        <f>+'22년 드림즈(23)'!H21+'23년 상반기 코모도(23)'!H21+'23년 디비전 리그(23)'!H21</f>
        <v>8</v>
      </c>
      <c r="E17" s="15">
        <f>+'22년 드림즈(23)'!I21+'23년 상반기 코모도(23)'!I21+'23년 디비전 리그(23)'!I21</f>
        <v>9</v>
      </c>
      <c r="F17" s="27"/>
      <c r="G17" s="28">
        <f t="shared" si="4"/>
        <v>0.8773333333</v>
      </c>
      <c r="H17" s="27">
        <f t="shared" si="5"/>
        <v>68</v>
      </c>
      <c r="I17" s="15">
        <f>+'22년 드림즈(23)'!D21+'23년 상반기 코모도(23)'!D21+'23년 디비전 리그(23)'!D21</f>
        <v>44</v>
      </c>
      <c r="J17" s="15">
        <f>+'22년 드림즈(23)'!B21+'23년 상반기 코모도(23)'!B21+'23년 디비전 리그(23)'!B21</f>
        <v>19</v>
      </c>
      <c r="K17" s="15">
        <f>+'22년 드림즈(23)'!E21+'23년 상반기 코모도(23)'!E21+'23년 디비전 리그(23)'!E21</f>
        <v>38</v>
      </c>
      <c r="L17" s="15">
        <f>+'22년 드림즈(23)'!F21+'23년 상반기 코모도(23)'!F21+'23년 디비전 리그(23)'!F21</f>
        <v>13</v>
      </c>
      <c r="M17" s="15">
        <f>+'22년 드림즈(23)'!G21+'23년 상반기 코모도(23)'!G21+'23년 디비전 리그(23)'!G21</f>
        <v>17</v>
      </c>
      <c r="N17" s="15">
        <f>+'22년 드림즈(23)'!J21+'23년 상반기 코모도(23)'!J21+'23년 디비전 리그(23)'!J21</f>
        <v>6</v>
      </c>
      <c r="O17" s="15">
        <f>+'22년 드림즈(23)'!K21+'23년 상반기 코모도(23)'!K21+'23년 디비전 리그(23)'!K21</f>
        <v>8</v>
      </c>
      <c r="P17" s="8">
        <f>(+'22년 드림즈(23)'!L21+'23년 상반기 코모도(23)'!L21+'23년 디비전 리그(23)'!L21)/3</f>
        <v>0.4683333333</v>
      </c>
      <c r="Q17" s="8">
        <f>(+'22년 드림즈(23)'!M21+'23년 상반기 코모도(23)'!M21+'23년 디비전 리그(23)'!M21)/3</f>
        <v>0.409</v>
      </c>
    </row>
    <row r="18" ht="15.75" customHeight="1">
      <c r="A18" s="3" t="s">
        <v>26</v>
      </c>
      <c r="B18" s="26">
        <f t="shared" si="2"/>
        <v>18</v>
      </c>
      <c r="C18" s="8">
        <f t="shared" si="3"/>
        <v>0.3333333333</v>
      </c>
      <c r="D18" s="15">
        <f>+'22년 드림즈(23)'!H22+'23년 상반기 코모도(23)'!H22+'23년 디비전 리그(23)'!H22</f>
        <v>1</v>
      </c>
      <c r="E18" s="15">
        <f>+'22년 드림즈(23)'!I22+'23년 상반기 코모도(23)'!I22+'23년 디비전 리그(23)'!I22</f>
        <v>6</v>
      </c>
      <c r="F18" s="27"/>
      <c r="G18" s="28">
        <f t="shared" si="4"/>
        <v>0.524</v>
      </c>
      <c r="H18" s="27">
        <f t="shared" si="5"/>
        <v>63.63636364</v>
      </c>
      <c r="I18" s="15">
        <f>+'22년 드림즈(23)'!D22+'23년 상반기 코모도(23)'!D22+'23년 디비전 리그(23)'!D22</f>
        <v>18</v>
      </c>
      <c r="J18" s="15">
        <f>+'22년 드림즈(23)'!B22+'23년 상반기 코모도(23)'!B22+'23년 디비전 리그(23)'!B22</f>
        <v>10</v>
      </c>
      <c r="K18" s="15">
        <f>+'22년 드림즈(23)'!E22+'23년 상반기 코모도(23)'!E22+'23년 디비전 리그(23)'!E22</f>
        <v>15</v>
      </c>
      <c r="L18" s="15">
        <f>+'22년 드림즈(23)'!F22+'23년 상반기 코모도(23)'!F22+'23년 디비전 리그(23)'!F22</f>
        <v>5</v>
      </c>
      <c r="M18" s="15">
        <f>+'22년 드림즈(23)'!G22+'23년 상반기 코모도(23)'!G22+'23년 디비전 리그(23)'!G22</f>
        <v>5</v>
      </c>
      <c r="N18" s="15">
        <f>+'22년 드림즈(23)'!J22+'23년 상반기 코모도(23)'!J22+'23년 디비전 리그(23)'!J22</f>
        <v>2</v>
      </c>
      <c r="O18" s="15">
        <f>+'22년 드림즈(23)'!K22+'23년 상반기 코모도(23)'!K22+'23년 디비전 리그(23)'!K22</f>
        <v>4</v>
      </c>
      <c r="P18" s="8">
        <f>(+'22년 드림즈(23)'!L22+'23년 상반기 코모도(23)'!L22+'23년 디비전 리그(23)'!L22)/3</f>
        <v>0.246</v>
      </c>
      <c r="Q18" s="8">
        <f>(+'22년 드림즈(23)'!M22+'23년 상반기 코모도(23)'!M22+'23년 디비전 리그(23)'!M22)/3</f>
        <v>0.278</v>
      </c>
    </row>
    <row r="19" ht="15.75" customHeight="1">
      <c r="A19" s="3" t="s">
        <v>28</v>
      </c>
      <c r="B19" s="26">
        <f t="shared" si="2"/>
        <v>16</v>
      </c>
      <c r="C19" s="8">
        <f t="shared" si="3"/>
        <v>0.09090909091</v>
      </c>
      <c r="D19" s="15">
        <f>+'22년 드림즈(23)'!H24+'23년 상반기 코모도(23)'!H24+'23년 디비전 리그(23)'!H24</f>
        <v>0</v>
      </c>
      <c r="E19" s="15">
        <f>+'22년 드림즈(23)'!I24+'23년 상반기 코모도(23)'!I24+'23년 디비전 리그(23)'!I24</f>
        <v>2</v>
      </c>
      <c r="F19" s="27"/>
      <c r="G19" s="28">
        <f t="shared" si="4"/>
        <v>0.2073333333</v>
      </c>
      <c r="H19" s="27">
        <f t="shared" si="5"/>
        <v>76.92307692</v>
      </c>
      <c r="I19" s="15">
        <f>+'22년 드림즈(23)'!D24+'23년 상반기 코모도(23)'!D24+'23년 디비전 리그(23)'!D24</f>
        <v>16</v>
      </c>
      <c r="J19" s="15">
        <f>+'22년 드림즈(23)'!B24+'23년 상반기 코모도(23)'!B24+'23년 디비전 리그(23)'!B24</f>
        <v>7</v>
      </c>
      <c r="K19" s="15">
        <f>+'22년 드림즈(23)'!E24+'23년 상반기 코모도(23)'!E24+'23년 디비전 리그(23)'!E24</f>
        <v>11</v>
      </c>
      <c r="L19" s="15">
        <f>+'22년 드림즈(23)'!F24+'23년 상반기 코모도(23)'!F24+'23년 디비전 리그(23)'!F24</f>
        <v>1</v>
      </c>
      <c r="M19" s="15">
        <f>+'22년 드림즈(23)'!G24+'23년 상반기 코모도(23)'!G24+'23년 디비전 리그(23)'!G24</f>
        <v>3</v>
      </c>
      <c r="N19" s="15">
        <f>+'22년 드림즈(23)'!J24+'23년 상반기 코모도(23)'!J24+'23년 디비전 리그(23)'!J24</f>
        <v>2</v>
      </c>
      <c r="O19" s="15">
        <f>+'22년 드림즈(23)'!K24+'23년 상반기 코모도(23)'!K24+'23년 디비전 리그(23)'!K24</f>
        <v>3</v>
      </c>
      <c r="P19" s="8">
        <f>(+'22년 드림즈(23)'!L24+'23년 상반기 코모도(23)'!L24+'23년 디비전 리그(23)'!L24)/3</f>
        <v>0.06666666667</v>
      </c>
      <c r="Q19" s="8">
        <f>(+'22년 드림즈(23)'!M24+'23년 상반기 코모도(23)'!M24+'23년 디비전 리그(23)'!M24)/3</f>
        <v>0.1406666667</v>
      </c>
    </row>
    <row r="20" ht="15.75" customHeight="1">
      <c r="B20" s="29"/>
    </row>
    <row r="21" ht="15.75" customHeight="1">
      <c r="B21" s="29"/>
    </row>
    <row r="22" ht="15.75" customHeight="1">
      <c r="B22" s="29"/>
    </row>
    <row r="23" ht="15.75" customHeight="1">
      <c r="B23" s="29"/>
    </row>
    <row r="24" ht="15.75" customHeight="1">
      <c r="B24" s="29"/>
    </row>
    <row r="25" ht="15.75" customHeight="1">
      <c r="B25" s="29"/>
    </row>
    <row r="26" ht="15.75" customHeight="1">
      <c r="B26" s="29"/>
    </row>
    <row r="27" ht="15.75" customHeight="1">
      <c r="B27" s="29"/>
    </row>
    <row r="28" ht="15.75" customHeight="1">
      <c r="B28" s="29"/>
    </row>
    <row r="29" ht="15.75" customHeight="1">
      <c r="B29" s="29"/>
    </row>
    <row r="30" ht="15.75" customHeight="1">
      <c r="B30" s="29"/>
    </row>
    <row r="31" ht="15.75" customHeight="1">
      <c r="B31" s="29"/>
    </row>
    <row r="32" ht="15.75" customHeight="1">
      <c r="B32" s="29"/>
    </row>
    <row r="33" ht="15.75" customHeight="1">
      <c r="B33" s="29"/>
    </row>
    <row r="34" ht="15.75" customHeight="1">
      <c r="B34" s="29"/>
    </row>
    <row r="35" ht="15.75" customHeight="1">
      <c r="B35" s="29"/>
    </row>
    <row r="36" ht="15.75" customHeight="1">
      <c r="B36" s="29"/>
    </row>
    <row r="37" ht="15.75" customHeight="1">
      <c r="B37" s="29"/>
    </row>
    <row r="38" ht="15.75" customHeight="1">
      <c r="B38" s="29"/>
    </row>
    <row r="39" ht="15.75" customHeight="1">
      <c r="B39" s="29"/>
    </row>
    <row r="40" ht="15.75" customHeight="1">
      <c r="B40" s="29"/>
    </row>
    <row r="41" ht="15.75" customHeight="1">
      <c r="B41" s="29"/>
    </row>
    <row r="42" ht="15.75" customHeight="1">
      <c r="B42" s="29"/>
    </row>
    <row r="43" ht="15.75" customHeight="1">
      <c r="B43" s="29"/>
    </row>
    <row r="44" ht="15.75" customHeight="1">
      <c r="B44" s="29"/>
    </row>
    <row r="45" ht="15.75" customHeight="1">
      <c r="B45" s="29"/>
    </row>
    <row r="46" ht="15.75" customHeight="1">
      <c r="B46" s="29"/>
    </row>
    <row r="47" ht="15.75" customHeight="1">
      <c r="B47" s="29"/>
    </row>
    <row r="48" ht="15.75" customHeight="1">
      <c r="B48" s="29"/>
    </row>
    <row r="49" ht="15.75" customHeight="1">
      <c r="B49" s="29"/>
    </row>
    <row r="50" ht="15.75" customHeight="1">
      <c r="B50" s="29"/>
    </row>
    <row r="51" ht="15.75" customHeight="1">
      <c r="B51" s="29"/>
    </row>
    <row r="52" ht="15.75" customHeight="1">
      <c r="B52" s="29"/>
    </row>
    <row r="53" ht="15.75" customHeight="1">
      <c r="B53" s="29"/>
    </row>
    <row r="54" ht="15.75" customHeight="1">
      <c r="B54" s="29"/>
    </row>
    <row r="55" ht="15.75" customHeight="1">
      <c r="B55" s="29"/>
    </row>
    <row r="56" ht="15.75" customHeight="1">
      <c r="B56" s="29"/>
    </row>
    <row r="57" ht="15.75" customHeight="1">
      <c r="B57" s="29"/>
    </row>
    <row r="58" ht="15.75" customHeight="1">
      <c r="B58" s="29"/>
    </row>
    <row r="59" ht="15.75" customHeight="1">
      <c r="B59" s="29"/>
    </row>
    <row r="60" ht="15.75" customHeight="1">
      <c r="B60" s="29"/>
    </row>
    <row r="61" ht="15.75" customHeight="1">
      <c r="B61" s="29"/>
    </row>
    <row r="62" ht="15.75" customHeight="1">
      <c r="B62" s="29"/>
    </row>
    <row r="63" ht="15.75" customHeight="1">
      <c r="B63" s="29"/>
    </row>
    <row r="64" ht="15.75" customHeight="1">
      <c r="B64" s="29"/>
    </row>
    <row r="65" ht="15.75" customHeight="1">
      <c r="B65" s="29"/>
    </row>
    <row r="66" ht="15.75" customHeight="1">
      <c r="B66" s="29"/>
    </row>
    <row r="67" ht="15.75" customHeight="1">
      <c r="B67" s="29"/>
    </row>
    <row r="68" ht="15.75" customHeight="1">
      <c r="B68" s="29"/>
    </row>
    <row r="69" ht="15.75" customHeight="1">
      <c r="B69" s="29"/>
    </row>
    <row r="70" ht="15.75" customHeight="1">
      <c r="B70" s="29"/>
    </row>
    <row r="71" ht="15.75" customHeight="1">
      <c r="B71" s="29"/>
    </row>
    <row r="72" ht="15.75" customHeight="1">
      <c r="B72" s="29"/>
    </row>
    <row r="73" ht="15.75" customHeight="1">
      <c r="B73" s="29"/>
    </row>
    <row r="74" ht="15.75" customHeight="1">
      <c r="B74" s="29"/>
    </row>
    <row r="75" ht="15.75" customHeight="1">
      <c r="B75" s="29"/>
    </row>
    <row r="76" ht="15.75" customHeight="1">
      <c r="B76" s="29"/>
    </row>
    <row r="77" ht="15.75" customHeight="1">
      <c r="B77" s="29"/>
    </row>
    <row r="78" ht="15.75" customHeight="1">
      <c r="B78" s="29"/>
    </row>
    <row r="79" ht="15.75" customHeight="1">
      <c r="B79" s="29"/>
    </row>
    <row r="80" ht="15.75" customHeight="1">
      <c r="B80" s="29"/>
    </row>
    <row r="81" ht="15.75" customHeight="1">
      <c r="B81" s="29"/>
    </row>
    <row r="82" ht="15.75" customHeight="1">
      <c r="B82" s="29"/>
    </row>
    <row r="83" ht="15.75" customHeight="1">
      <c r="B83" s="29"/>
    </row>
    <row r="84" ht="15.75" customHeight="1">
      <c r="B84" s="29"/>
    </row>
    <row r="85" ht="15.75" customHeight="1">
      <c r="B85" s="29"/>
    </row>
    <row r="86" ht="15.75" customHeight="1">
      <c r="B86" s="29"/>
    </row>
    <row r="87" ht="15.75" customHeight="1">
      <c r="B87" s="29"/>
    </row>
    <row r="88" ht="15.75" customHeight="1">
      <c r="B88" s="29"/>
    </row>
    <row r="89" ht="15.75" customHeight="1">
      <c r="B89" s="29"/>
    </row>
    <row r="90" ht="15.75" customHeight="1">
      <c r="B90" s="29"/>
    </row>
    <row r="91" ht="15.75" customHeight="1">
      <c r="B91" s="29"/>
    </row>
    <row r="92" ht="15.75" customHeight="1">
      <c r="B92" s="29"/>
    </row>
    <row r="93" ht="15.75" customHeight="1">
      <c r="B93" s="29"/>
    </row>
    <row r="94" ht="15.75" customHeight="1">
      <c r="B94" s="29"/>
    </row>
    <row r="95" ht="15.75" customHeight="1">
      <c r="B95" s="29"/>
    </row>
    <row r="96" ht="15.75" customHeight="1">
      <c r="B96" s="29"/>
    </row>
    <row r="97" ht="15.75" customHeight="1">
      <c r="B97" s="29"/>
    </row>
    <row r="98" ht="15.75" customHeight="1">
      <c r="B98" s="29"/>
    </row>
    <row r="99" ht="15.75" customHeight="1">
      <c r="B99" s="29"/>
    </row>
    <row r="100" ht="15.75" customHeight="1">
      <c r="B100" s="29"/>
    </row>
    <row r="101" ht="15.75" customHeight="1">
      <c r="B101" s="29"/>
    </row>
    <row r="102" ht="15.75" customHeight="1">
      <c r="B102" s="29"/>
    </row>
    <row r="103" ht="15.75" customHeight="1">
      <c r="B103" s="29"/>
    </row>
    <row r="104" ht="15.75" customHeight="1">
      <c r="B104" s="29"/>
    </row>
    <row r="105" ht="15.75" customHeight="1">
      <c r="B105" s="29"/>
    </row>
    <row r="106" ht="15.75" customHeight="1">
      <c r="B106" s="29"/>
    </row>
    <row r="107" ht="15.75" customHeight="1">
      <c r="B107" s="29"/>
    </row>
    <row r="108" ht="15.75" customHeight="1">
      <c r="B108" s="29"/>
    </row>
    <row r="109" ht="15.75" customHeight="1">
      <c r="B109" s="29"/>
    </row>
    <row r="110" ht="15.75" customHeight="1">
      <c r="B110" s="29"/>
    </row>
    <row r="111" ht="15.75" customHeight="1">
      <c r="B111" s="29"/>
    </row>
    <row r="112" ht="15.75" customHeight="1">
      <c r="B112" s="29"/>
    </row>
    <row r="113" ht="15.75" customHeight="1">
      <c r="B113" s="29"/>
    </row>
    <row r="114" ht="15.75" customHeight="1">
      <c r="B114" s="29"/>
    </row>
    <row r="115" ht="15.75" customHeight="1">
      <c r="B115" s="29"/>
    </row>
    <row r="116" ht="15.75" customHeight="1">
      <c r="B116" s="29"/>
    </row>
    <row r="117" ht="15.75" customHeight="1">
      <c r="B117" s="29"/>
    </row>
    <row r="118" ht="15.75" customHeight="1">
      <c r="B118" s="29"/>
    </row>
    <row r="119" ht="15.75" customHeight="1">
      <c r="B119" s="29"/>
    </row>
    <row r="120" ht="15.75" customHeight="1">
      <c r="B120" s="29"/>
    </row>
    <row r="121" ht="15.75" customHeight="1">
      <c r="B121" s="29"/>
    </row>
    <row r="122" ht="15.75" customHeight="1">
      <c r="B122" s="29"/>
    </row>
    <row r="123" ht="15.75" customHeight="1">
      <c r="B123" s="29"/>
    </row>
    <row r="124" ht="15.75" customHeight="1">
      <c r="B124" s="29"/>
    </row>
    <row r="125" ht="15.75" customHeight="1">
      <c r="B125" s="29"/>
    </row>
    <row r="126" ht="15.75" customHeight="1">
      <c r="B126" s="29"/>
    </row>
    <row r="127" ht="15.75" customHeight="1">
      <c r="B127" s="29"/>
    </row>
    <row r="128" ht="15.75" customHeight="1">
      <c r="B128" s="29"/>
    </row>
    <row r="129" ht="15.75" customHeight="1">
      <c r="B129" s="29"/>
    </row>
    <row r="130" ht="15.75" customHeight="1">
      <c r="B130" s="29"/>
    </row>
    <row r="131" ht="15.75" customHeight="1">
      <c r="B131" s="29"/>
    </row>
    <row r="132" ht="15.75" customHeight="1">
      <c r="B132" s="29"/>
    </row>
    <row r="133" ht="15.75" customHeight="1">
      <c r="B133" s="29"/>
    </row>
    <row r="134" ht="15.75" customHeight="1">
      <c r="B134" s="29"/>
    </row>
    <row r="135" ht="15.75" customHeight="1">
      <c r="B135" s="29"/>
    </row>
    <row r="136" ht="15.75" customHeight="1">
      <c r="B136" s="29"/>
    </row>
    <row r="137" ht="15.75" customHeight="1">
      <c r="B137" s="29"/>
    </row>
    <row r="138" ht="15.75" customHeight="1">
      <c r="B138" s="29"/>
    </row>
    <row r="139" ht="15.75" customHeight="1">
      <c r="B139" s="29"/>
    </row>
    <row r="140" ht="15.75" customHeight="1">
      <c r="B140" s="29"/>
    </row>
    <row r="141" ht="15.75" customHeight="1">
      <c r="B141" s="29"/>
    </row>
    <row r="142" ht="15.75" customHeight="1">
      <c r="B142" s="29"/>
    </row>
    <row r="143" ht="15.75" customHeight="1">
      <c r="B143" s="29"/>
    </row>
    <row r="144" ht="15.75" customHeight="1">
      <c r="B144" s="29"/>
    </row>
    <row r="145" ht="15.75" customHeight="1">
      <c r="B145" s="29"/>
    </row>
    <row r="146" ht="15.75" customHeight="1">
      <c r="B146" s="29"/>
    </row>
    <row r="147" ht="15.75" customHeight="1">
      <c r="B147" s="29"/>
    </row>
    <row r="148" ht="15.75" customHeight="1">
      <c r="B148" s="29"/>
    </row>
    <row r="149" ht="15.75" customHeight="1">
      <c r="B149" s="29"/>
    </row>
    <row r="150" ht="15.75" customHeight="1">
      <c r="B150" s="29"/>
    </row>
    <row r="151" ht="15.75" customHeight="1">
      <c r="B151" s="29"/>
    </row>
    <row r="152" ht="15.75" customHeight="1">
      <c r="B152" s="29"/>
    </row>
    <row r="153" ht="15.75" customHeight="1">
      <c r="B153" s="29"/>
    </row>
    <row r="154" ht="15.75" customHeight="1">
      <c r="B154" s="29"/>
    </row>
    <row r="155" ht="15.75" customHeight="1">
      <c r="B155" s="29"/>
    </row>
    <row r="156" ht="15.75" customHeight="1">
      <c r="B156" s="29"/>
    </row>
    <row r="157" ht="15.75" customHeight="1">
      <c r="B157" s="29"/>
    </row>
    <row r="158" ht="15.75" customHeight="1">
      <c r="B158" s="29"/>
    </row>
    <row r="159" ht="15.75" customHeight="1">
      <c r="B159" s="29"/>
    </row>
    <row r="160" ht="15.75" customHeight="1">
      <c r="B160" s="29"/>
    </row>
    <row r="161" ht="15.75" customHeight="1">
      <c r="B161" s="29"/>
    </row>
    <row r="162" ht="15.75" customHeight="1">
      <c r="B162" s="29"/>
    </row>
    <row r="163" ht="15.75" customHeight="1">
      <c r="B163" s="29"/>
    </row>
    <row r="164" ht="15.75" customHeight="1">
      <c r="B164" s="29"/>
    </row>
    <row r="165" ht="15.75" customHeight="1">
      <c r="B165" s="29"/>
    </row>
    <row r="166" ht="15.75" customHeight="1">
      <c r="B166" s="29"/>
    </row>
    <row r="167" ht="15.75" customHeight="1">
      <c r="B167" s="29"/>
    </row>
    <row r="168" ht="15.75" customHeight="1">
      <c r="B168" s="29"/>
    </row>
    <row r="169" ht="15.75" customHeight="1">
      <c r="B169" s="29"/>
    </row>
    <row r="170" ht="15.75" customHeight="1">
      <c r="B170" s="29"/>
    </row>
    <row r="171" ht="15.75" customHeight="1">
      <c r="B171" s="29"/>
    </row>
    <row r="172" ht="15.75" customHeight="1">
      <c r="B172" s="29"/>
    </row>
    <row r="173" ht="15.75" customHeight="1">
      <c r="B173" s="29"/>
    </row>
    <row r="174" ht="15.75" customHeight="1">
      <c r="B174" s="29"/>
    </row>
    <row r="175" ht="15.75" customHeight="1">
      <c r="B175" s="29"/>
    </row>
    <row r="176" ht="15.75" customHeight="1">
      <c r="B176" s="29"/>
    </row>
    <row r="177" ht="15.75" customHeight="1">
      <c r="B177" s="29"/>
    </row>
    <row r="178" ht="15.75" customHeight="1">
      <c r="B178" s="29"/>
    </row>
    <row r="179" ht="15.75" customHeight="1">
      <c r="B179" s="29"/>
    </row>
    <row r="180" ht="15.75" customHeight="1">
      <c r="B180" s="29"/>
    </row>
    <row r="181" ht="15.75" customHeight="1">
      <c r="B181" s="29"/>
    </row>
    <row r="182" ht="15.75" customHeight="1">
      <c r="B182" s="29"/>
    </row>
    <row r="183" ht="15.75" customHeight="1">
      <c r="B183" s="29"/>
    </row>
    <row r="184" ht="15.75" customHeight="1">
      <c r="B184" s="29"/>
    </row>
    <row r="185" ht="15.75" customHeight="1">
      <c r="B185" s="29"/>
    </row>
    <row r="186" ht="15.75" customHeight="1">
      <c r="B186" s="29"/>
    </row>
    <row r="187" ht="15.75" customHeight="1">
      <c r="B187" s="29"/>
    </row>
    <row r="188" ht="15.75" customHeight="1">
      <c r="B188" s="29"/>
    </row>
    <row r="189" ht="15.75" customHeight="1">
      <c r="B189" s="29"/>
    </row>
    <row r="190" ht="15.75" customHeight="1">
      <c r="B190" s="29"/>
    </row>
    <row r="191" ht="15.75" customHeight="1">
      <c r="B191" s="29"/>
    </row>
    <row r="192" ht="15.75" customHeight="1">
      <c r="B192" s="29"/>
    </row>
    <row r="193" ht="15.75" customHeight="1">
      <c r="B193" s="29"/>
    </row>
    <row r="194" ht="15.75" customHeight="1">
      <c r="B194" s="29"/>
    </row>
    <row r="195" ht="15.75" customHeight="1">
      <c r="B195" s="29"/>
    </row>
    <row r="196" ht="15.75" customHeight="1">
      <c r="B196" s="29"/>
    </row>
    <row r="197" ht="15.75" customHeight="1">
      <c r="B197" s="29"/>
    </row>
    <row r="198" ht="15.75" customHeight="1">
      <c r="B198" s="29"/>
    </row>
    <row r="199" ht="15.75" customHeight="1">
      <c r="B199" s="29"/>
    </row>
    <row r="200" ht="15.75" customHeight="1">
      <c r="B200" s="29"/>
    </row>
    <row r="201" ht="15.75" customHeight="1">
      <c r="B201" s="29"/>
    </row>
    <row r="202" ht="15.75" customHeight="1">
      <c r="B202" s="29"/>
    </row>
    <row r="203" ht="15.75" customHeight="1">
      <c r="B203" s="29"/>
    </row>
    <row r="204" ht="15.75" customHeight="1">
      <c r="B204" s="29"/>
    </row>
    <row r="205" ht="15.75" customHeight="1">
      <c r="B205" s="29"/>
    </row>
    <row r="206" ht="15.75" customHeight="1">
      <c r="B206" s="29"/>
    </row>
    <row r="207" ht="15.75" customHeight="1">
      <c r="B207" s="29"/>
    </row>
    <row r="208" ht="15.75" customHeight="1">
      <c r="B208" s="29"/>
    </row>
    <row r="209" ht="15.75" customHeight="1">
      <c r="B209" s="29"/>
    </row>
    <row r="210" ht="15.75" customHeight="1">
      <c r="B210" s="29"/>
    </row>
    <row r="211" ht="15.75" customHeight="1">
      <c r="B211" s="29"/>
    </row>
    <row r="212" ht="15.75" customHeight="1">
      <c r="B212" s="29"/>
    </row>
    <row r="213" ht="15.75" customHeight="1">
      <c r="B213" s="29"/>
    </row>
    <row r="214" ht="15.75" customHeight="1">
      <c r="B214" s="29"/>
    </row>
    <row r="215" ht="15.75" customHeight="1">
      <c r="B215" s="29"/>
    </row>
    <row r="216" ht="15.75" customHeight="1">
      <c r="B216" s="29"/>
    </row>
    <row r="217" ht="15.75" customHeight="1">
      <c r="B217" s="29"/>
    </row>
    <row r="218" ht="15.75" customHeight="1">
      <c r="B218" s="29"/>
    </row>
    <row r="219" ht="15.75" customHeight="1">
      <c r="B219" s="29"/>
    </row>
    <row r="220" ht="15.75" customHeight="1">
      <c r="B220" s="29"/>
    </row>
    <row r="221" ht="15.75" customHeight="1">
      <c r="B221" s="29"/>
    </row>
    <row r="222" ht="15.75" customHeight="1">
      <c r="B222" s="29"/>
    </row>
    <row r="223" ht="15.75" customHeight="1">
      <c r="B223" s="29"/>
    </row>
    <row r="224" ht="15.75" customHeight="1">
      <c r="B224" s="29"/>
    </row>
    <row r="225" ht="15.75" customHeight="1">
      <c r="B225" s="29"/>
    </row>
    <row r="226" ht="15.75" customHeight="1">
      <c r="B226" s="29"/>
    </row>
    <row r="227" ht="15.75" customHeight="1">
      <c r="B227" s="29"/>
    </row>
    <row r="228" ht="15.75" customHeight="1">
      <c r="B228" s="29"/>
    </row>
    <row r="229" ht="15.75" customHeight="1">
      <c r="B229" s="29"/>
    </row>
    <row r="230" ht="15.75" customHeight="1">
      <c r="B230" s="29"/>
    </row>
    <row r="231" ht="15.75" customHeight="1">
      <c r="B231" s="29"/>
    </row>
    <row r="232" ht="15.75" customHeight="1">
      <c r="B232" s="29"/>
    </row>
    <row r="233" ht="15.75" customHeight="1">
      <c r="B233" s="29"/>
    </row>
    <row r="234" ht="15.75" customHeight="1">
      <c r="B234" s="29"/>
    </row>
    <row r="235" ht="15.75" customHeight="1">
      <c r="B235" s="29"/>
    </row>
    <row r="236" ht="15.75" customHeight="1">
      <c r="B236" s="29"/>
    </row>
    <row r="237" ht="15.75" customHeight="1">
      <c r="B237" s="29"/>
    </row>
    <row r="238" ht="15.75" customHeight="1">
      <c r="B238" s="29"/>
    </row>
    <row r="239" ht="15.75" customHeight="1">
      <c r="B239" s="29"/>
    </row>
    <row r="240" ht="15.75" customHeight="1">
      <c r="B240" s="29"/>
    </row>
    <row r="241" ht="15.75" customHeight="1">
      <c r="B241" s="29"/>
    </row>
    <row r="242" ht="15.75" customHeight="1">
      <c r="B242" s="29"/>
    </row>
    <row r="243" ht="15.75" customHeight="1">
      <c r="B243" s="29"/>
    </row>
    <row r="244" ht="15.75" customHeight="1">
      <c r="B244" s="29"/>
    </row>
    <row r="245" ht="15.75" customHeight="1">
      <c r="B245" s="29"/>
    </row>
    <row r="246" ht="15.75" customHeight="1">
      <c r="B246" s="29"/>
    </row>
    <row r="247" ht="15.75" customHeight="1">
      <c r="B247" s="29"/>
    </row>
    <row r="248" ht="15.75" customHeight="1">
      <c r="B248" s="29"/>
    </row>
    <row r="249" ht="15.75" customHeight="1">
      <c r="B249" s="29"/>
    </row>
    <row r="250" ht="15.75" customHeight="1">
      <c r="B250" s="29"/>
    </row>
    <row r="251" ht="15.75" customHeight="1">
      <c r="B251" s="29"/>
    </row>
    <row r="252" ht="15.75" customHeight="1">
      <c r="B252" s="29"/>
    </row>
    <row r="253" ht="15.75" customHeight="1">
      <c r="B253" s="29"/>
    </row>
    <row r="254" ht="15.75" customHeight="1">
      <c r="B254" s="29"/>
    </row>
    <row r="255" ht="15.75" customHeight="1">
      <c r="B255" s="29"/>
    </row>
    <row r="256" ht="15.75" customHeight="1">
      <c r="B256" s="29"/>
    </row>
    <row r="257" ht="15.75" customHeight="1">
      <c r="B257" s="29"/>
    </row>
    <row r="258" ht="15.75" customHeight="1">
      <c r="B258" s="29"/>
    </row>
    <row r="259" ht="15.75" customHeight="1">
      <c r="B259" s="29"/>
    </row>
    <row r="260" ht="15.75" customHeight="1">
      <c r="B260" s="29"/>
    </row>
    <row r="261" ht="15.75" customHeight="1">
      <c r="B261" s="29"/>
    </row>
    <row r="262" ht="15.75" customHeight="1">
      <c r="B262" s="29"/>
    </row>
    <row r="263" ht="15.75" customHeight="1">
      <c r="B263" s="29"/>
    </row>
    <row r="264" ht="15.75" customHeight="1">
      <c r="B264" s="29"/>
    </row>
    <row r="265" ht="15.75" customHeight="1">
      <c r="B265" s="29"/>
    </row>
    <row r="266" ht="15.75" customHeight="1">
      <c r="B266" s="29"/>
    </row>
    <row r="267" ht="15.75" customHeight="1">
      <c r="B267" s="29"/>
    </row>
    <row r="268" ht="15.75" customHeight="1">
      <c r="B268" s="29"/>
    </row>
    <row r="269" ht="15.75" customHeight="1">
      <c r="B269" s="29"/>
    </row>
    <row r="270" ht="15.75" customHeight="1">
      <c r="B270" s="29"/>
    </row>
    <row r="271" ht="15.75" customHeight="1">
      <c r="B271" s="29"/>
    </row>
    <row r="272" ht="15.75" customHeight="1">
      <c r="B272" s="29"/>
    </row>
    <row r="273" ht="15.75" customHeight="1">
      <c r="B273" s="29"/>
    </row>
    <row r="274" ht="15.75" customHeight="1">
      <c r="B274" s="29"/>
    </row>
    <row r="275" ht="15.75" customHeight="1">
      <c r="B275" s="29"/>
    </row>
    <row r="276" ht="15.75" customHeight="1">
      <c r="B276" s="29"/>
    </row>
    <row r="277" ht="15.75" customHeight="1">
      <c r="B277" s="29"/>
    </row>
    <row r="278" ht="15.75" customHeight="1">
      <c r="B278" s="29"/>
    </row>
    <row r="279" ht="15.75" customHeight="1">
      <c r="B279" s="29"/>
    </row>
    <row r="280" ht="15.75" customHeight="1">
      <c r="B280" s="29"/>
    </row>
    <row r="281" ht="15.75" customHeight="1">
      <c r="B281" s="29"/>
    </row>
    <row r="282" ht="15.75" customHeight="1">
      <c r="B282" s="29"/>
    </row>
    <row r="283" ht="15.75" customHeight="1">
      <c r="B283" s="29"/>
    </row>
    <row r="284" ht="15.75" customHeight="1">
      <c r="B284" s="29"/>
    </row>
    <row r="285" ht="15.75" customHeight="1">
      <c r="B285" s="29"/>
    </row>
    <row r="286" ht="15.75" customHeight="1">
      <c r="B286" s="29"/>
    </row>
    <row r="287" ht="15.75" customHeight="1">
      <c r="B287" s="29"/>
    </row>
    <row r="288" ht="15.75" customHeight="1">
      <c r="B288" s="29"/>
    </row>
    <row r="289" ht="15.75" customHeight="1">
      <c r="B289" s="29"/>
    </row>
    <row r="290" ht="15.75" customHeight="1">
      <c r="B290" s="29"/>
    </row>
    <row r="291" ht="15.75" customHeight="1">
      <c r="B291" s="29"/>
    </row>
    <row r="292" ht="15.75" customHeight="1">
      <c r="B292" s="29"/>
    </row>
    <row r="293" ht="15.75" customHeight="1">
      <c r="B293" s="29"/>
    </row>
    <row r="294" ht="15.75" customHeight="1">
      <c r="B294" s="29"/>
    </row>
    <row r="295" ht="15.75" customHeight="1">
      <c r="B295" s="29"/>
    </row>
    <row r="296" ht="15.75" customHeight="1">
      <c r="B296" s="29"/>
    </row>
    <row r="297" ht="15.75" customHeight="1">
      <c r="B297" s="29"/>
    </row>
    <row r="298" ht="15.75" customHeight="1">
      <c r="B298" s="29"/>
    </row>
    <row r="299" ht="15.75" customHeight="1">
      <c r="B299" s="29"/>
    </row>
    <row r="300" ht="15.75" customHeight="1">
      <c r="B300" s="29"/>
    </row>
    <row r="301" ht="15.75" customHeight="1">
      <c r="B301" s="29"/>
    </row>
    <row r="302" ht="15.75" customHeight="1">
      <c r="B302" s="29"/>
    </row>
    <row r="303" ht="15.75" customHeight="1">
      <c r="B303" s="29"/>
    </row>
    <row r="304" ht="15.75" customHeight="1">
      <c r="B304" s="29"/>
    </row>
    <row r="305" ht="15.75" customHeight="1">
      <c r="B305" s="29"/>
    </row>
    <row r="306" ht="15.75" customHeight="1">
      <c r="B306" s="29"/>
    </row>
    <row r="307" ht="15.75" customHeight="1">
      <c r="B307" s="29"/>
    </row>
    <row r="308" ht="15.75" customHeight="1">
      <c r="B308" s="29"/>
    </row>
    <row r="309" ht="15.75" customHeight="1">
      <c r="B309" s="29"/>
    </row>
    <row r="310" ht="15.75" customHeight="1">
      <c r="B310" s="29"/>
    </row>
    <row r="311" ht="15.75" customHeight="1">
      <c r="B311" s="29"/>
    </row>
    <row r="312" ht="15.75" customHeight="1">
      <c r="B312" s="29"/>
    </row>
    <row r="313" ht="15.75" customHeight="1">
      <c r="B313" s="29"/>
    </row>
    <row r="314" ht="15.75" customHeight="1">
      <c r="B314" s="29"/>
    </row>
    <row r="315" ht="15.75" customHeight="1">
      <c r="B315" s="29"/>
    </row>
    <row r="316" ht="15.75" customHeight="1">
      <c r="B316" s="29"/>
    </row>
    <row r="317" ht="15.75" customHeight="1">
      <c r="B317" s="29"/>
    </row>
    <row r="318" ht="15.75" customHeight="1">
      <c r="B318" s="29"/>
    </row>
    <row r="319" ht="15.75" customHeight="1">
      <c r="B319" s="29"/>
    </row>
    <row r="320" ht="15.75" customHeight="1">
      <c r="B320" s="29"/>
    </row>
    <row r="321" ht="15.75" customHeight="1">
      <c r="B321" s="29"/>
    </row>
    <row r="322" ht="15.75" customHeight="1">
      <c r="B322" s="29"/>
    </row>
    <row r="323" ht="15.75" customHeight="1">
      <c r="B323" s="29"/>
    </row>
    <row r="324" ht="15.75" customHeight="1">
      <c r="B324" s="29"/>
    </row>
    <row r="325" ht="15.75" customHeight="1">
      <c r="B325" s="29"/>
    </row>
    <row r="326" ht="15.75" customHeight="1">
      <c r="B326" s="29"/>
    </row>
    <row r="327" ht="15.75" customHeight="1">
      <c r="B327" s="29"/>
    </row>
    <row r="328" ht="15.75" customHeight="1">
      <c r="B328" s="29"/>
    </row>
    <row r="329" ht="15.75" customHeight="1">
      <c r="B329" s="29"/>
    </row>
    <row r="330" ht="15.75" customHeight="1">
      <c r="B330" s="29"/>
    </row>
    <row r="331" ht="15.75" customHeight="1">
      <c r="B331" s="29"/>
    </row>
    <row r="332" ht="15.75" customHeight="1">
      <c r="B332" s="29"/>
    </row>
    <row r="333" ht="15.75" customHeight="1">
      <c r="B333" s="29"/>
    </row>
    <row r="334" ht="15.75" customHeight="1">
      <c r="B334" s="29"/>
    </row>
    <row r="335" ht="15.75" customHeight="1">
      <c r="B335" s="29"/>
    </row>
    <row r="336" ht="15.75" customHeight="1">
      <c r="B336" s="29"/>
    </row>
    <row r="337" ht="15.75" customHeight="1">
      <c r="B337" s="29"/>
    </row>
    <row r="338" ht="15.75" customHeight="1">
      <c r="B338" s="29"/>
    </row>
    <row r="339" ht="15.75" customHeight="1">
      <c r="B339" s="29"/>
    </row>
    <row r="340" ht="15.75" customHeight="1">
      <c r="B340" s="29"/>
    </row>
    <row r="341" ht="15.75" customHeight="1">
      <c r="B341" s="29"/>
    </row>
    <row r="342" ht="15.75" customHeight="1">
      <c r="B342" s="29"/>
    </row>
    <row r="343" ht="15.75" customHeight="1">
      <c r="B343" s="29"/>
    </row>
    <row r="344" ht="15.75" customHeight="1">
      <c r="B344" s="29"/>
    </row>
    <row r="345" ht="15.75" customHeight="1">
      <c r="B345" s="29"/>
    </row>
    <row r="346" ht="15.75" customHeight="1">
      <c r="B346" s="29"/>
    </row>
    <row r="347" ht="15.75" customHeight="1">
      <c r="B347" s="29"/>
    </row>
    <row r="348" ht="15.75" customHeight="1">
      <c r="B348" s="29"/>
    </row>
    <row r="349" ht="15.75" customHeight="1">
      <c r="B349" s="29"/>
    </row>
    <row r="350" ht="15.75" customHeight="1">
      <c r="B350" s="29"/>
    </row>
    <row r="351" ht="15.75" customHeight="1">
      <c r="B351" s="29"/>
    </row>
    <row r="352" ht="15.75" customHeight="1">
      <c r="B352" s="29"/>
    </row>
    <row r="353" ht="15.75" customHeight="1">
      <c r="B353" s="29"/>
    </row>
    <row r="354" ht="15.75" customHeight="1">
      <c r="B354" s="29"/>
    </row>
    <row r="355" ht="15.75" customHeight="1">
      <c r="B355" s="29"/>
    </row>
    <row r="356" ht="15.75" customHeight="1">
      <c r="B356" s="29"/>
    </row>
    <row r="357" ht="15.75" customHeight="1">
      <c r="B357" s="29"/>
    </row>
    <row r="358" ht="15.75" customHeight="1">
      <c r="B358" s="29"/>
    </row>
    <row r="359" ht="15.75" customHeight="1">
      <c r="B359" s="29"/>
    </row>
    <row r="360" ht="15.75" customHeight="1">
      <c r="B360" s="29"/>
    </row>
    <row r="361" ht="15.75" customHeight="1">
      <c r="B361" s="29"/>
    </row>
    <row r="362" ht="15.75" customHeight="1">
      <c r="B362" s="29"/>
    </row>
    <row r="363" ht="15.75" customHeight="1">
      <c r="B363" s="29"/>
    </row>
    <row r="364" ht="15.75" customHeight="1">
      <c r="B364" s="29"/>
    </row>
    <row r="365" ht="15.75" customHeight="1">
      <c r="B365" s="29"/>
    </row>
    <row r="366" ht="15.75" customHeight="1">
      <c r="B366" s="29"/>
    </row>
    <row r="367" ht="15.75" customHeight="1">
      <c r="B367" s="29"/>
    </row>
    <row r="368" ht="15.75" customHeight="1">
      <c r="B368" s="29"/>
    </row>
    <row r="369" ht="15.75" customHeight="1">
      <c r="B369" s="29"/>
    </row>
    <row r="370" ht="15.75" customHeight="1">
      <c r="B370" s="29"/>
    </row>
    <row r="371" ht="15.75" customHeight="1">
      <c r="B371" s="29"/>
    </row>
    <row r="372" ht="15.75" customHeight="1">
      <c r="B372" s="29"/>
    </row>
    <row r="373" ht="15.75" customHeight="1">
      <c r="B373" s="29"/>
    </row>
    <row r="374" ht="15.75" customHeight="1">
      <c r="B374" s="29"/>
    </row>
    <row r="375" ht="15.75" customHeight="1">
      <c r="B375" s="29"/>
    </row>
    <row r="376" ht="15.75" customHeight="1">
      <c r="B376" s="29"/>
    </row>
    <row r="377" ht="15.75" customHeight="1">
      <c r="B377" s="29"/>
    </row>
    <row r="378" ht="15.75" customHeight="1">
      <c r="B378" s="29"/>
    </row>
    <row r="379" ht="15.75" customHeight="1">
      <c r="B379" s="29"/>
    </row>
    <row r="380" ht="15.75" customHeight="1">
      <c r="B380" s="29"/>
    </row>
    <row r="381" ht="15.75" customHeight="1">
      <c r="B381" s="29"/>
    </row>
    <row r="382" ht="15.75" customHeight="1">
      <c r="B382" s="29"/>
    </row>
    <row r="383" ht="15.75" customHeight="1">
      <c r="B383" s="29"/>
    </row>
    <row r="384" ht="15.75" customHeight="1">
      <c r="B384" s="29"/>
    </row>
    <row r="385" ht="15.75" customHeight="1">
      <c r="B385" s="29"/>
    </row>
    <row r="386" ht="15.75" customHeight="1">
      <c r="B386" s="29"/>
    </row>
    <row r="387" ht="15.75" customHeight="1">
      <c r="B387" s="29"/>
    </row>
    <row r="388" ht="15.75" customHeight="1">
      <c r="B388" s="29"/>
    </row>
    <row r="389" ht="15.75" customHeight="1">
      <c r="B389" s="29"/>
    </row>
    <row r="390" ht="15.75" customHeight="1">
      <c r="B390" s="29"/>
    </row>
    <row r="391" ht="15.75" customHeight="1">
      <c r="B391" s="29"/>
    </row>
    <row r="392" ht="15.75" customHeight="1">
      <c r="B392" s="29"/>
    </row>
    <row r="393" ht="15.75" customHeight="1">
      <c r="B393" s="29"/>
    </row>
    <row r="394" ht="15.75" customHeight="1">
      <c r="B394" s="29"/>
    </row>
    <row r="395" ht="15.75" customHeight="1">
      <c r="B395" s="29"/>
    </row>
    <row r="396" ht="15.75" customHeight="1">
      <c r="B396" s="29"/>
    </row>
    <row r="397" ht="15.75" customHeight="1">
      <c r="B397" s="29"/>
    </row>
    <row r="398" ht="15.75" customHeight="1">
      <c r="B398" s="29"/>
    </row>
    <row r="399" ht="15.75" customHeight="1">
      <c r="B399" s="29"/>
    </row>
    <row r="400" ht="15.75" customHeight="1">
      <c r="B400" s="29"/>
    </row>
    <row r="401" ht="15.75" customHeight="1">
      <c r="B401" s="29"/>
    </row>
    <row r="402" ht="15.75" customHeight="1">
      <c r="B402" s="29"/>
    </row>
    <row r="403" ht="15.75" customHeight="1">
      <c r="B403" s="29"/>
    </row>
    <row r="404" ht="15.75" customHeight="1">
      <c r="B404" s="29"/>
    </row>
    <row r="405" ht="15.75" customHeight="1">
      <c r="B405" s="29"/>
    </row>
    <row r="406" ht="15.75" customHeight="1">
      <c r="B406" s="29"/>
    </row>
    <row r="407" ht="15.75" customHeight="1">
      <c r="B407" s="29"/>
    </row>
    <row r="408" ht="15.75" customHeight="1">
      <c r="B408" s="29"/>
    </row>
    <row r="409" ht="15.75" customHeight="1">
      <c r="B409" s="29"/>
    </row>
    <row r="410" ht="15.75" customHeight="1">
      <c r="B410" s="29"/>
    </row>
    <row r="411" ht="15.75" customHeight="1">
      <c r="B411" s="29"/>
    </row>
    <row r="412" ht="15.75" customHeight="1">
      <c r="B412" s="29"/>
    </row>
    <row r="413" ht="15.75" customHeight="1">
      <c r="B413" s="29"/>
    </row>
    <row r="414" ht="15.75" customHeight="1">
      <c r="B414" s="29"/>
    </row>
    <row r="415" ht="15.75" customHeight="1">
      <c r="B415" s="29"/>
    </row>
    <row r="416" ht="15.75" customHeight="1">
      <c r="B416" s="29"/>
    </row>
    <row r="417" ht="15.75" customHeight="1">
      <c r="B417" s="29"/>
    </row>
    <row r="418" ht="15.75" customHeight="1">
      <c r="B418" s="29"/>
    </row>
    <row r="419" ht="15.75" customHeight="1">
      <c r="B419" s="29"/>
    </row>
    <row r="420" ht="15.75" customHeight="1">
      <c r="B420" s="29"/>
    </row>
    <row r="421" ht="15.75" customHeight="1">
      <c r="B421" s="29"/>
    </row>
    <row r="422" ht="15.75" customHeight="1">
      <c r="B422" s="29"/>
    </row>
    <row r="423" ht="15.75" customHeight="1">
      <c r="B423" s="29"/>
    </row>
    <row r="424" ht="15.75" customHeight="1">
      <c r="B424" s="29"/>
    </row>
    <row r="425" ht="15.75" customHeight="1">
      <c r="B425" s="29"/>
    </row>
    <row r="426" ht="15.75" customHeight="1">
      <c r="B426" s="29"/>
    </row>
    <row r="427" ht="15.75" customHeight="1">
      <c r="B427" s="29"/>
    </row>
    <row r="428" ht="15.75" customHeight="1">
      <c r="B428" s="29"/>
    </row>
    <row r="429" ht="15.75" customHeight="1">
      <c r="B429" s="29"/>
    </row>
    <row r="430" ht="15.75" customHeight="1">
      <c r="B430" s="29"/>
    </row>
    <row r="431" ht="15.75" customHeight="1">
      <c r="B431" s="29"/>
    </row>
    <row r="432" ht="15.75" customHeight="1">
      <c r="B432" s="29"/>
    </row>
    <row r="433" ht="15.75" customHeight="1">
      <c r="B433" s="29"/>
    </row>
    <row r="434" ht="15.75" customHeight="1">
      <c r="B434" s="29"/>
    </row>
    <row r="435" ht="15.75" customHeight="1">
      <c r="B435" s="29"/>
    </row>
    <row r="436" ht="15.75" customHeight="1">
      <c r="B436" s="29"/>
    </row>
    <row r="437" ht="15.75" customHeight="1">
      <c r="B437" s="29"/>
    </row>
    <row r="438" ht="15.75" customHeight="1">
      <c r="B438" s="29"/>
    </row>
    <row r="439" ht="15.75" customHeight="1">
      <c r="B439" s="29"/>
    </row>
    <row r="440" ht="15.75" customHeight="1">
      <c r="B440" s="29"/>
    </row>
    <row r="441" ht="15.75" customHeight="1">
      <c r="B441" s="29"/>
    </row>
    <row r="442" ht="15.75" customHeight="1">
      <c r="B442" s="29"/>
    </row>
    <row r="443" ht="15.75" customHeight="1">
      <c r="B443" s="29"/>
    </row>
    <row r="444" ht="15.75" customHeight="1">
      <c r="B444" s="29"/>
    </row>
    <row r="445" ht="15.75" customHeight="1">
      <c r="B445" s="29"/>
    </row>
    <row r="446" ht="15.75" customHeight="1">
      <c r="B446" s="29"/>
    </row>
    <row r="447" ht="15.75" customHeight="1">
      <c r="B447" s="29"/>
    </row>
    <row r="448" ht="15.75" customHeight="1">
      <c r="B448" s="29"/>
    </row>
    <row r="449" ht="15.75" customHeight="1">
      <c r="B449" s="29"/>
    </row>
    <row r="450" ht="15.75" customHeight="1">
      <c r="B450" s="29"/>
    </row>
    <row r="451" ht="15.75" customHeight="1">
      <c r="B451" s="29"/>
    </row>
    <row r="452" ht="15.75" customHeight="1">
      <c r="B452" s="29"/>
    </row>
    <row r="453" ht="15.75" customHeight="1">
      <c r="B453" s="29"/>
    </row>
    <row r="454" ht="15.75" customHeight="1">
      <c r="B454" s="29"/>
    </row>
    <row r="455" ht="15.75" customHeight="1">
      <c r="B455" s="29"/>
    </row>
    <row r="456" ht="15.75" customHeight="1">
      <c r="B456" s="29"/>
    </row>
    <row r="457" ht="15.75" customHeight="1">
      <c r="B457" s="29"/>
    </row>
    <row r="458" ht="15.75" customHeight="1">
      <c r="B458" s="29"/>
    </row>
    <row r="459" ht="15.75" customHeight="1">
      <c r="B459" s="29"/>
    </row>
    <row r="460" ht="15.75" customHeight="1">
      <c r="B460" s="29"/>
    </row>
    <row r="461" ht="15.75" customHeight="1">
      <c r="B461" s="29"/>
    </row>
    <row r="462" ht="15.75" customHeight="1">
      <c r="B462" s="29"/>
    </row>
    <row r="463" ht="15.75" customHeight="1">
      <c r="B463" s="29"/>
    </row>
    <row r="464" ht="15.75" customHeight="1">
      <c r="B464" s="29"/>
    </row>
    <row r="465" ht="15.75" customHeight="1">
      <c r="B465" s="29"/>
    </row>
    <row r="466" ht="15.75" customHeight="1">
      <c r="B466" s="29"/>
    </row>
    <row r="467" ht="15.75" customHeight="1">
      <c r="B467" s="29"/>
    </row>
    <row r="468" ht="15.75" customHeight="1">
      <c r="B468" s="29"/>
    </row>
    <row r="469" ht="15.75" customHeight="1">
      <c r="B469" s="29"/>
    </row>
    <row r="470" ht="15.75" customHeight="1">
      <c r="B470" s="29"/>
    </row>
    <row r="471" ht="15.75" customHeight="1">
      <c r="B471" s="29"/>
    </row>
    <row r="472" ht="15.75" customHeight="1">
      <c r="B472" s="29"/>
    </row>
    <row r="473" ht="15.75" customHeight="1">
      <c r="B473" s="29"/>
    </row>
    <row r="474" ht="15.75" customHeight="1">
      <c r="B474" s="29"/>
    </row>
    <row r="475" ht="15.75" customHeight="1">
      <c r="B475" s="29"/>
    </row>
    <row r="476" ht="15.75" customHeight="1">
      <c r="B476" s="29"/>
    </row>
    <row r="477" ht="15.75" customHeight="1">
      <c r="B477" s="29"/>
    </row>
    <row r="478" ht="15.75" customHeight="1">
      <c r="B478" s="29"/>
    </row>
    <row r="479" ht="15.75" customHeight="1">
      <c r="B479" s="29"/>
    </row>
    <row r="480" ht="15.75" customHeight="1">
      <c r="B480" s="29"/>
    </row>
    <row r="481" ht="15.75" customHeight="1">
      <c r="B481" s="29"/>
    </row>
    <row r="482" ht="15.75" customHeight="1">
      <c r="B482" s="29"/>
    </row>
    <row r="483" ht="15.75" customHeight="1">
      <c r="B483" s="29"/>
    </row>
    <row r="484" ht="15.75" customHeight="1">
      <c r="B484" s="29"/>
    </row>
    <row r="485" ht="15.75" customHeight="1">
      <c r="B485" s="29"/>
    </row>
    <row r="486" ht="15.75" customHeight="1">
      <c r="B486" s="29"/>
    </row>
    <row r="487" ht="15.75" customHeight="1">
      <c r="B487" s="29"/>
    </row>
    <row r="488" ht="15.75" customHeight="1">
      <c r="B488" s="29"/>
    </row>
    <row r="489" ht="15.75" customHeight="1">
      <c r="B489" s="29"/>
    </row>
    <row r="490" ht="15.75" customHeight="1">
      <c r="B490" s="29"/>
    </row>
    <row r="491" ht="15.75" customHeight="1">
      <c r="B491" s="29"/>
    </row>
    <row r="492" ht="15.75" customHeight="1">
      <c r="B492" s="29"/>
    </row>
    <row r="493" ht="15.75" customHeight="1">
      <c r="B493" s="29"/>
    </row>
    <row r="494" ht="15.75" customHeight="1">
      <c r="B494" s="29"/>
    </row>
    <row r="495" ht="15.75" customHeight="1">
      <c r="B495" s="29"/>
    </row>
    <row r="496" ht="15.75" customHeight="1">
      <c r="B496" s="29"/>
    </row>
    <row r="497" ht="15.75" customHeight="1">
      <c r="B497" s="29"/>
    </row>
    <row r="498" ht="15.75" customHeight="1">
      <c r="B498" s="29"/>
    </row>
    <row r="499" ht="15.75" customHeight="1">
      <c r="B499" s="29"/>
    </row>
    <row r="500" ht="15.75" customHeight="1">
      <c r="B500" s="29"/>
    </row>
    <row r="501" ht="15.75" customHeight="1">
      <c r="B501" s="29"/>
    </row>
    <row r="502" ht="15.75" customHeight="1">
      <c r="B502" s="29"/>
    </row>
    <row r="503" ht="15.75" customHeight="1">
      <c r="B503" s="29"/>
    </row>
    <row r="504" ht="15.75" customHeight="1">
      <c r="B504" s="29"/>
    </row>
    <row r="505" ht="15.75" customHeight="1">
      <c r="B505" s="29"/>
    </row>
    <row r="506" ht="15.75" customHeight="1">
      <c r="B506" s="29"/>
    </row>
    <row r="507" ht="15.75" customHeight="1">
      <c r="B507" s="29"/>
    </row>
    <row r="508" ht="15.75" customHeight="1">
      <c r="B508" s="29"/>
    </row>
    <row r="509" ht="15.75" customHeight="1">
      <c r="B509" s="29"/>
    </row>
    <row r="510" ht="15.75" customHeight="1">
      <c r="B510" s="29"/>
    </row>
    <row r="511" ht="15.75" customHeight="1">
      <c r="B511" s="29"/>
    </row>
    <row r="512" ht="15.75" customHeight="1">
      <c r="B512" s="29"/>
    </row>
    <row r="513" ht="15.75" customHeight="1">
      <c r="B513" s="29"/>
    </row>
    <row r="514" ht="15.75" customHeight="1">
      <c r="B514" s="29"/>
    </row>
    <row r="515" ht="15.75" customHeight="1">
      <c r="B515" s="29"/>
    </row>
    <row r="516" ht="15.75" customHeight="1">
      <c r="B516" s="29"/>
    </row>
    <row r="517" ht="15.75" customHeight="1">
      <c r="B517" s="29"/>
    </row>
    <row r="518" ht="15.75" customHeight="1">
      <c r="B518" s="29"/>
    </row>
    <row r="519" ht="15.75" customHeight="1">
      <c r="B519" s="29"/>
    </row>
    <row r="520" ht="15.75" customHeight="1">
      <c r="B520" s="29"/>
    </row>
    <row r="521" ht="15.75" customHeight="1">
      <c r="B521" s="29"/>
    </row>
    <row r="522" ht="15.75" customHeight="1">
      <c r="B522" s="29"/>
    </row>
    <row r="523" ht="15.75" customHeight="1">
      <c r="B523" s="29"/>
    </row>
    <row r="524" ht="15.75" customHeight="1">
      <c r="B524" s="29"/>
    </row>
    <row r="525" ht="15.75" customHeight="1">
      <c r="B525" s="29"/>
    </row>
    <row r="526" ht="15.75" customHeight="1">
      <c r="B526" s="29"/>
    </row>
    <row r="527" ht="15.75" customHeight="1">
      <c r="B527" s="29"/>
    </row>
    <row r="528" ht="15.75" customHeight="1">
      <c r="B528" s="29"/>
    </row>
    <row r="529" ht="15.75" customHeight="1">
      <c r="B529" s="29"/>
    </row>
    <row r="530" ht="15.75" customHeight="1">
      <c r="B530" s="29"/>
    </row>
    <row r="531" ht="15.75" customHeight="1">
      <c r="B531" s="29"/>
    </row>
    <row r="532" ht="15.75" customHeight="1">
      <c r="B532" s="29"/>
    </row>
    <row r="533" ht="15.75" customHeight="1">
      <c r="B533" s="29"/>
    </row>
    <row r="534" ht="15.75" customHeight="1">
      <c r="B534" s="29"/>
    </row>
    <row r="535" ht="15.75" customHeight="1">
      <c r="B535" s="29"/>
    </row>
    <row r="536" ht="15.75" customHeight="1">
      <c r="B536" s="29"/>
    </row>
    <row r="537" ht="15.75" customHeight="1">
      <c r="B537" s="29"/>
    </row>
    <row r="538" ht="15.75" customHeight="1">
      <c r="B538" s="29"/>
    </row>
    <row r="539" ht="15.75" customHeight="1">
      <c r="B539" s="29"/>
    </row>
    <row r="540" ht="15.75" customHeight="1">
      <c r="B540" s="29"/>
    </row>
    <row r="541" ht="15.75" customHeight="1">
      <c r="B541" s="29"/>
    </row>
    <row r="542" ht="15.75" customHeight="1">
      <c r="B542" s="29"/>
    </row>
    <row r="543" ht="15.75" customHeight="1">
      <c r="B543" s="29"/>
    </row>
    <row r="544" ht="15.75" customHeight="1">
      <c r="B544" s="29"/>
    </row>
    <row r="545" ht="15.75" customHeight="1">
      <c r="B545" s="29"/>
    </row>
    <row r="546" ht="15.75" customHeight="1">
      <c r="B546" s="29"/>
    </row>
    <row r="547" ht="15.75" customHeight="1">
      <c r="B547" s="29"/>
    </row>
    <row r="548" ht="15.75" customHeight="1">
      <c r="B548" s="29"/>
    </row>
    <row r="549" ht="15.75" customHeight="1">
      <c r="B549" s="29"/>
    </row>
    <row r="550" ht="15.75" customHeight="1">
      <c r="B550" s="29"/>
    </row>
    <row r="551" ht="15.75" customHeight="1">
      <c r="B551" s="29"/>
    </row>
    <row r="552" ht="15.75" customHeight="1">
      <c r="B552" s="29"/>
    </row>
    <row r="553" ht="15.75" customHeight="1">
      <c r="B553" s="29"/>
    </row>
    <row r="554" ht="15.75" customHeight="1">
      <c r="B554" s="29"/>
    </row>
    <row r="555" ht="15.75" customHeight="1">
      <c r="B555" s="29"/>
    </row>
    <row r="556" ht="15.75" customHeight="1">
      <c r="B556" s="29"/>
    </row>
    <row r="557" ht="15.75" customHeight="1">
      <c r="B557" s="29"/>
    </row>
    <row r="558" ht="15.75" customHeight="1">
      <c r="B558" s="29"/>
    </row>
    <row r="559" ht="15.75" customHeight="1">
      <c r="B559" s="29"/>
    </row>
    <row r="560" ht="15.75" customHeight="1">
      <c r="B560" s="29"/>
    </row>
    <row r="561" ht="15.75" customHeight="1">
      <c r="B561" s="29"/>
    </row>
    <row r="562" ht="15.75" customHeight="1">
      <c r="B562" s="29"/>
    </row>
    <row r="563" ht="15.75" customHeight="1">
      <c r="B563" s="29"/>
    </row>
    <row r="564" ht="15.75" customHeight="1">
      <c r="B564" s="29"/>
    </row>
    <row r="565" ht="15.75" customHeight="1">
      <c r="B565" s="29"/>
    </row>
    <row r="566" ht="15.75" customHeight="1">
      <c r="B566" s="29"/>
    </row>
    <row r="567" ht="15.75" customHeight="1">
      <c r="B567" s="29"/>
    </row>
    <row r="568" ht="15.75" customHeight="1">
      <c r="B568" s="29"/>
    </row>
    <row r="569" ht="15.75" customHeight="1">
      <c r="B569" s="29"/>
    </row>
    <row r="570" ht="15.75" customHeight="1">
      <c r="B570" s="29"/>
    </row>
    <row r="571" ht="15.75" customHeight="1">
      <c r="B571" s="29"/>
    </row>
    <row r="572" ht="15.75" customHeight="1">
      <c r="B572" s="29"/>
    </row>
    <row r="573" ht="15.75" customHeight="1">
      <c r="B573" s="29"/>
    </row>
    <row r="574" ht="15.75" customHeight="1">
      <c r="B574" s="29"/>
    </row>
    <row r="575" ht="15.75" customHeight="1">
      <c r="B575" s="29"/>
    </row>
    <row r="576" ht="15.75" customHeight="1">
      <c r="B576" s="29"/>
    </row>
    <row r="577" ht="15.75" customHeight="1">
      <c r="B577" s="29"/>
    </row>
    <row r="578" ht="15.75" customHeight="1">
      <c r="B578" s="29"/>
    </row>
    <row r="579" ht="15.75" customHeight="1">
      <c r="B579" s="29"/>
    </row>
    <row r="580" ht="15.75" customHeight="1">
      <c r="B580" s="29"/>
    </row>
    <row r="581" ht="15.75" customHeight="1">
      <c r="B581" s="29"/>
    </row>
    <row r="582" ht="15.75" customHeight="1">
      <c r="B582" s="29"/>
    </row>
    <row r="583" ht="15.75" customHeight="1">
      <c r="B583" s="29"/>
    </row>
    <row r="584" ht="15.75" customHeight="1">
      <c r="B584" s="29"/>
    </row>
    <row r="585" ht="15.75" customHeight="1">
      <c r="B585" s="29"/>
    </row>
    <row r="586" ht="15.75" customHeight="1">
      <c r="B586" s="29"/>
    </row>
    <row r="587" ht="15.75" customHeight="1">
      <c r="B587" s="29"/>
    </row>
    <row r="588" ht="15.75" customHeight="1">
      <c r="B588" s="29"/>
    </row>
    <row r="589" ht="15.75" customHeight="1">
      <c r="B589" s="29"/>
    </row>
    <row r="590" ht="15.75" customHeight="1">
      <c r="B590" s="29"/>
    </row>
    <row r="591" ht="15.75" customHeight="1">
      <c r="B591" s="29"/>
    </row>
    <row r="592" ht="15.75" customHeight="1">
      <c r="B592" s="29"/>
    </row>
    <row r="593" ht="15.75" customHeight="1">
      <c r="B593" s="29"/>
    </row>
    <row r="594" ht="15.75" customHeight="1">
      <c r="B594" s="29"/>
    </row>
    <row r="595" ht="15.75" customHeight="1">
      <c r="B595" s="29"/>
    </row>
    <row r="596" ht="15.75" customHeight="1">
      <c r="B596" s="29"/>
    </row>
    <row r="597" ht="15.75" customHeight="1">
      <c r="B597" s="29"/>
    </row>
    <row r="598" ht="15.75" customHeight="1">
      <c r="B598" s="29"/>
    </row>
    <row r="599" ht="15.75" customHeight="1">
      <c r="B599" s="29"/>
    </row>
    <row r="600" ht="15.75" customHeight="1">
      <c r="B600" s="29"/>
    </row>
    <row r="601" ht="15.75" customHeight="1">
      <c r="B601" s="29"/>
    </row>
    <row r="602" ht="15.75" customHeight="1">
      <c r="B602" s="29"/>
    </row>
    <row r="603" ht="15.75" customHeight="1">
      <c r="B603" s="29"/>
    </row>
    <row r="604" ht="15.75" customHeight="1">
      <c r="B604" s="29"/>
    </row>
    <row r="605" ht="15.75" customHeight="1">
      <c r="B605" s="29"/>
    </row>
    <row r="606" ht="15.75" customHeight="1">
      <c r="B606" s="29"/>
    </row>
    <row r="607" ht="15.75" customHeight="1">
      <c r="B607" s="29"/>
    </row>
    <row r="608" ht="15.75" customHeight="1">
      <c r="B608" s="29"/>
    </row>
    <row r="609" ht="15.75" customHeight="1">
      <c r="B609" s="29"/>
    </row>
    <row r="610" ht="15.75" customHeight="1">
      <c r="B610" s="29"/>
    </row>
    <row r="611" ht="15.75" customHeight="1">
      <c r="B611" s="29"/>
    </row>
    <row r="612" ht="15.75" customHeight="1">
      <c r="B612" s="29"/>
    </row>
    <row r="613" ht="15.75" customHeight="1">
      <c r="B613" s="29"/>
    </row>
    <row r="614" ht="15.75" customHeight="1">
      <c r="B614" s="29"/>
    </row>
    <row r="615" ht="15.75" customHeight="1">
      <c r="B615" s="29"/>
    </row>
    <row r="616" ht="15.75" customHeight="1">
      <c r="B616" s="29"/>
    </row>
    <row r="617" ht="15.75" customHeight="1">
      <c r="B617" s="29"/>
    </row>
    <row r="618" ht="15.75" customHeight="1">
      <c r="B618" s="29"/>
    </row>
    <row r="619" ht="15.75" customHeight="1">
      <c r="B619" s="29"/>
    </row>
    <row r="620" ht="15.75" customHeight="1">
      <c r="B620" s="29"/>
    </row>
    <row r="621" ht="15.75" customHeight="1">
      <c r="B621" s="29"/>
    </row>
    <row r="622" ht="15.75" customHeight="1">
      <c r="B622" s="29"/>
    </row>
    <row r="623" ht="15.75" customHeight="1">
      <c r="B623" s="29"/>
    </row>
    <row r="624" ht="15.75" customHeight="1">
      <c r="B624" s="29"/>
    </row>
    <row r="625" ht="15.75" customHeight="1">
      <c r="B625" s="29"/>
    </row>
    <row r="626" ht="15.75" customHeight="1">
      <c r="B626" s="29"/>
    </row>
    <row r="627" ht="15.75" customHeight="1">
      <c r="B627" s="29"/>
    </row>
    <row r="628" ht="15.75" customHeight="1">
      <c r="B628" s="29"/>
    </row>
    <row r="629" ht="15.75" customHeight="1">
      <c r="B629" s="29"/>
    </row>
    <row r="630" ht="15.75" customHeight="1">
      <c r="B630" s="29"/>
    </row>
    <row r="631" ht="15.75" customHeight="1">
      <c r="B631" s="29"/>
    </row>
    <row r="632" ht="15.75" customHeight="1">
      <c r="B632" s="29"/>
    </row>
    <row r="633" ht="15.75" customHeight="1">
      <c r="B633" s="29"/>
    </row>
    <row r="634" ht="15.75" customHeight="1">
      <c r="B634" s="29"/>
    </row>
    <row r="635" ht="15.75" customHeight="1">
      <c r="B635" s="29"/>
    </row>
    <row r="636" ht="15.75" customHeight="1">
      <c r="B636" s="29"/>
    </row>
    <row r="637" ht="15.75" customHeight="1">
      <c r="B637" s="29"/>
    </row>
    <row r="638" ht="15.75" customHeight="1">
      <c r="B638" s="29"/>
    </row>
    <row r="639" ht="15.75" customHeight="1">
      <c r="B639" s="29"/>
    </row>
    <row r="640" ht="15.75" customHeight="1">
      <c r="B640" s="29"/>
    </row>
    <row r="641" ht="15.75" customHeight="1">
      <c r="B641" s="29"/>
    </row>
    <row r="642" ht="15.75" customHeight="1">
      <c r="B642" s="29"/>
    </row>
    <row r="643" ht="15.75" customHeight="1">
      <c r="B643" s="29"/>
    </row>
    <row r="644" ht="15.75" customHeight="1">
      <c r="B644" s="29"/>
    </row>
    <row r="645" ht="15.75" customHeight="1">
      <c r="B645" s="29"/>
    </row>
    <row r="646" ht="15.75" customHeight="1">
      <c r="B646" s="29"/>
    </row>
    <row r="647" ht="15.75" customHeight="1">
      <c r="B647" s="29"/>
    </row>
    <row r="648" ht="15.75" customHeight="1">
      <c r="B648" s="29"/>
    </row>
    <row r="649" ht="15.75" customHeight="1">
      <c r="B649" s="29"/>
    </row>
    <row r="650" ht="15.75" customHeight="1">
      <c r="B650" s="29"/>
    </row>
    <row r="651" ht="15.75" customHeight="1">
      <c r="B651" s="29"/>
    </row>
    <row r="652" ht="15.75" customHeight="1">
      <c r="B652" s="29"/>
    </row>
    <row r="653" ht="15.75" customHeight="1">
      <c r="B653" s="29"/>
    </row>
    <row r="654" ht="15.75" customHeight="1">
      <c r="B654" s="29"/>
    </row>
    <row r="655" ht="15.75" customHeight="1">
      <c r="B655" s="29"/>
    </row>
    <row r="656" ht="15.75" customHeight="1">
      <c r="B656" s="29"/>
    </row>
    <row r="657" ht="15.75" customHeight="1">
      <c r="B657" s="29"/>
    </row>
    <row r="658" ht="15.75" customHeight="1">
      <c r="B658" s="29"/>
    </row>
    <row r="659" ht="15.75" customHeight="1">
      <c r="B659" s="29"/>
    </row>
    <row r="660" ht="15.75" customHeight="1">
      <c r="B660" s="29"/>
    </row>
    <row r="661" ht="15.75" customHeight="1">
      <c r="B661" s="29"/>
    </row>
    <row r="662" ht="15.75" customHeight="1">
      <c r="B662" s="29"/>
    </row>
    <row r="663" ht="15.75" customHeight="1">
      <c r="B663" s="29"/>
    </row>
    <row r="664" ht="15.75" customHeight="1">
      <c r="B664" s="29"/>
    </row>
    <row r="665" ht="15.75" customHeight="1">
      <c r="B665" s="29"/>
    </row>
    <row r="666" ht="15.75" customHeight="1">
      <c r="B666" s="29"/>
    </row>
    <row r="667" ht="15.75" customHeight="1">
      <c r="B667" s="29"/>
    </row>
    <row r="668" ht="15.75" customHeight="1">
      <c r="B668" s="29"/>
    </row>
    <row r="669" ht="15.75" customHeight="1">
      <c r="B669" s="29"/>
    </row>
    <row r="670" ht="15.75" customHeight="1">
      <c r="B670" s="29"/>
    </row>
    <row r="671" ht="15.75" customHeight="1">
      <c r="B671" s="29"/>
    </row>
    <row r="672" ht="15.75" customHeight="1">
      <c r="B672" s="29"/>
    </row>
    <row r="673" ht="15.75" customHeight="1">
      <c r="B673" s="29"/>
    </row>
    <row r="674" ht="15.75" customHeight="1">
      <c r="B674" s="29"/>
    </row>
    <row r="675" ht="15.75" customHeight="1">
      <c r="B675" s="29"/>
    </row>
    <row r="676" ht="15.75" customHeight="1">
      <c r="B676" s="29"/>
    </row>
    <row r="677" ht="15.75" customHeight="1">
      <c r="B677" s="29"/>
    </row>
    <row r="678" ht="15.75" customHeight="1">
      <c r="B678" s="29"/>
    </row>
    <row r="679" ht="15.75" customHeight="1">
      <c r="B679" s="29"/>
    </row>
    <row r="680" ht="15.75" customHeight="1">
      <c r="B680" s="29"/>
    </row>
    <row r="681" ht="15.75" customHeight="1">
      <c r="B681" s="29"/>
    </row>
    <row r="682" ht="15.75" customHeight="1">
      <c r="B682" s="29"/>
    </row>
    <row r="683" ht="15.75" customHeight="1">
      <c r="B683" s="29"/>
    </row>
    <row r="684" ht="15.75" customHeight="1">
      <c r="B684" s="29"/>
    </row>
    <row r="685" ht="15.75" customHeight="1">
      <c r="B685" s="29"/>
    </row>
    <row r="686" ht="15.75" customHeight="1">
      <c r="B686" s="29"/>
    </row>
    <row r="687" ht="15.75" customHeight="1">
      <c r="B687" s="29"/>
    </row>
    <row r="688" ht="15.75" customHeight="1">
      <c r="B688" s="29"/>
    </row>
    <row r="689" ht="15.75" customHeight="1">
      <c r="B689" s="29"/>
    </row>
    <row r="690" ht="15.75" customHeight="1">
      <c r="B690" s="29"/>
    </row>
    <row r="691" ht="15.75" customHeight="1">
      <c r="B691" s="29"/>
    </row>
    <row r="692" ht="15.75" customHeight="1">
      <c r="B692" s="29"/>
    </row>
    <row r="693" ht="15.75" customHeight="1">
      <c r="B693" s="29"/>
    </row>
    <row r="694" ht="15.75" customHeight="1">
      <c r="B694" s="29"/>
    </row>
    <row r="695" ht="15.75" customHeight="1">
      <c r="B695" s="29"/>
    </row>
    <row r="696" ht="15.75" customHeight="1">
      <c r="B696" s="29"/>
    </row>
    <row r="697" ht="15.75" customHeight="1">
      <c r="B697" s="29"/>
    </row>
    <row r="698" ht="15.75" customHeight="1">
      <c r="B698" s="29"/>
    </row>
    <row r="699" ht="15.75" customHeight="1">
      <c r="B699" s="29"/>
    </row>
    <row r="700" ht="15.75" customHeight="1">
      <c r="B700" s="29"/>
    </row>
    <row r="701" ht="15.75" customHeight="1">
      <c r="B701" s="29"/>
    </row>
    <row r="702" ht="15.75" customHeight="1">
      <c r="B702" s="29"/>
    </row>
    <row r="703" ht="15.75" customHeight="1">
      <c r="B703" s="29"/>
    </row>
    <row r="704" ht="15.75" customHeight="1">
      <c r="B704" s="29"/>
    </row>
    <row r="705" ht="15.75" customHeight="1">
      <c r="B705" s="29"/>
    </row>
    <row r="706" ht="15.75" customHeight="1">
      <c r="B706" s="29"/>
    </row>
    <row r="707" ht="15.75" customHeight="1">
      <c r="B707" s="29"/>
    </row>
    <row r="708" ht="15.75" customHeight="1">
      <c r="B708" s="29"/>
    </row>
    <row r="709" ht="15.75" customHeight="1">
      <c r="B709" s="29"/>
    </row>
    <row r="710" ht="15.75" customHeight="1">
      <c r="B710" s="29"/>
    </row>
    <row r="711" ht="15.75" customHeight="1">
      <c r="B711" s="29"/>
    </row>
    <row r="712" ht="15.75" customHeight="1">
      <c r="B712" s="29"/>
    </row>
    <row r="713" ht="15.75" customHeight="1">
      <c r="B713" s="29"/>
    </row>
    <row r="714" ht="15.75" customHeight="1">
      <c r="B714" s="29"/>
    </row>
    <row r="715" ht="15.75" customHeight="1">
      <c r="B715" s="29"/>
    </row>
    <row r="716" ht="15.75" customHeight="1">
      <c r="B716" s="29"/>
    </row>
    <row r="717" ht="15.75" customHeight="1">
      <c r="B717" s="29"/>
    </row>
    <row r="718" ht="15.75" customHeight="1">
      <c r="B718" s="29"/>
    </row>
    <row r="719" ht="15.75" customHeight="1">
      <c r="B719" s="29"/>
    </row>
    <row r="720" ht="15.75" customHeight="1">
      <c r="B720" s="29"/>
    </row>
    <row r="721" ht="15.75" customHeight="1">
      <c r="B721" s="29"/>
    </row>
    <row r="722" ht="15.75" customHeight="1">
      <c r="B722" s="29"/>
    </row>
    <row r="723" ht="15.75" customHeight="1">
      <c r="B723" s="29"/>
    </row>
    <row r="724" ht="15.75" customHeight="1">
      <c r="B724" s="29"/>
    </row>
    <row r="725" ht="15.75" customHeight="1">
      <c r="B725" s="29"/>
    </row>
    <row r="726" ht="15.75" customHeight="1">
      <c r="B726" s="29"/>
    </row>
    <row r="727" ht="15.75" customHeight="1">
      <c r="B727" s="29"/>
    </row>
    <row r="728" ht="15.75" customHeight="1">
      <c r="B728" s="29"/>
    </row>
    <row r="729" ht="15.75" customHeight="1">
      <c r="B729" s="29"/>
    </row>
    <row r="730" ht="15.75" customHeight="1">
      <c r="B730" s="29"/>
    </row>
    <row r="731" ht="15.75" customHeight="1">
      <c r="B731" s="29"/>
    </row>
    <row r="732" ht="15.75" customHeight="1">
      <c r="B732" s="29"/>
    </row>
    <row r="733" ht="15.75" customHeight="1">
      <c r="B733" s="29"/>
    </row>
    <row r="734" ht="15.75" customHeight="1">
      <c r="B734" s="29"/>
    </row>
    <row r="735" ht="15.75" customHeight="1">
      <c r="B735" s="29"/>
    </row>
    <row r="736" ht="15.75" customHeight="1">
      <c r="B736" s="29"/>
    </row>
    <row r="737" ht="15.75" customHeight="1">
      <c r="B737" s="29"/>
    </row>
    <row r="738" ht="15.75" customHeight="1">
      <c r="B738" s="29"/>
    </row>
    <row r="739" ht="15.75" customHeight="1">
      <c r="B739" s="29"/>
    </row>
    <row r="740" ht="15.75" customHeight="1">
      <c r="B740" s="29"/>
    </row>
    <row r="741" ht="15.75" customHeight="1">
      <c r="B741" s="29"/>
    </row>
    <row r="742" ht="15.75" customHeight="1">
      <c r="B742" s="29"/>
    </row>
    <row r="743" ht="15.75" customHeight="1">
      <c r="B743" s="29"/>
    </row>
    <row r="744" ht="15.75" customHeight="1">
      <c r="B744" s="29"/>
    </row>
    <row r="745" ht="15.75" customHeight="1">
      <c r="B745" s="29"/>
    </row>
    <row r="746" ht="15.75" customHeight="1">
      <c r="B746" s="29"/>
    </row>
    <row r="747" ht="15.75" customHeight="1">
      <c r="B747" s="29"/>
    </row>
    <row r="748" ht="15.75" customHeight="1">
      <c r="B748" s="29"/>
    </row>
    <row r="749" ht="15.75" customHeight="1">
      <c r="B749" s="29"/>
    </row>
    <row r="750" ht="15.75" customHeight="1">
      <c r="B750" s="29"/>
    </row>
    <row r="751" ht="15.75" customHeight="1">
      <c r="B751" s="29"/>
    </row>
    <row r="752" ht="15.75" customHeight="1">
      <c r="B752" s="29"/>
    </row>
    <row r="753" ht="15.75" customHeight="1">
      <c r="B753" s="29"/>
    </row>
    <row r="754" ht="15.75" customHeight="1">
      <c r="B754" s="29"/>
    </row>
    <row r="755" ht="15.75" customHeight="1">
      <c r="B755" s="29"/>
    </row>
    <row r="756" ht="15.75" customHeight="1">
      <c r="B756" s="29"/>
    </row>
    <row r="757" ht="15.75" customHeight="1">
      <c r="B757" s="29"/>
    </row>
    <row r="758" ht="15.75" customHeight="1">
      <c r="B758" s="29"/>
    </row>
    <row r="759" ht="15.75" customHeight="1">
      <c r="B759" s="29"/>
    </row>
    <row r="760" ht="15.75" customHeight="1">
      <c r="B760" s="29"/>
    </row>
    <row r="761" ht="15.75" customHeight="1">
      <c r="B761" s="29"/>
    </row>
    <row r="762" ht="15.75" customHeight="1">
      <c r="B762" s="29"/>
    </row>
    <row r="763" ht="15.75" customHeight="1">
      <c r="B763" s="29"/>
    </row>
    <row r="764" ht="15.75" customHeight="1">
      <c r="B764" s="29"/>
    </row>
    <row r="765" ht="15.75" customHeight="1">
      <c r="B765" s="29"/>
    </row>
    <row r="766" ht="15.75" customHeight="1">
      <c r="B766" s="29"/>
    </row>
    <row r="767" ht="15.75" customHeight="1">
      <c r="B767" s="29"/>
    </row>
    <row r="768" ht="15.75" customHeight="1">
      <c r="B768" s="29"/>
    </row>
    <row r="769" ht="15.75" customHeight="1">
      <c r="B769" s="29"/>
    </row>
    <row r="770" ht="15.75" customHeight="1">
      <c r="B770" s="29"/>
    </row>
    <row r="771" ht="15.75" customHeight="1">
      <c r="B771" s="29"/>
    </row>
    <row r="772" ht="15.75" customHeight="1">
      <c r="B772" s="29"/>
    </row>
    <row r="773" ht="15.75" customHeight="1">
      <c r="B773" s="29"/>
    </row>
    <row r="774" ht="15.75" customHeight="1">
      <c r="B774" s="29"/>
    </row>
    <row r="775" ht="15.75" customHeight="1">
      <c r="B775" s="29"/>
    </row>
    <row r="776" ht="15.75" customHeight="1">
      <c r="B776" s="29"/>
    </row>
    <row r="777" ht="15.75" customHeight="1">
      <c r="B777" s="29"/>
    </row>
    <row r="778" ht="15.75" customHeight="1">
      <c r="B778" s="29"/>
    </row>
    <row r="779" ht="15.75" customHeight="1">
      <c r="B779" s="29"/>
    </row>
    <row r="780" ht="15.75" customHeight="1">
      <c r="B780" s="29"/>
    </row>
    <row r="781" ht="15.75" customHeight="1">
      <c r="B781" s="29"/>
    </row>
    <row r="782" ht="15.75" customHeight="1">
      <c r="B782" s="29"/>
    </row>
    <row r="783" ht="15.75" customHeight="1">
      <c r="B783" s="29"/>
    </row>
    <row r="784" ht="15.75" customHeight="1">
      <c r="B784" s="29"/>
    </row>
    <row r="785" ht="15.75" customHeight="1">
      <c r="B785" s="29"/>
    </row>
    <row r="786" ht="15.75" customHeight="1">
      <c r="B786" s="29"/>
    </row>
    <row r="787" ht="15.75" customHeight="1">
      <c r="B787" s="29"/>
    </row>
    <row r="788" ht="15.75" customHeight="1">
      <c r="B788" s="29"/>
    </row>
    <row r="789" ht="15.75" customHeight="1">
      <c r="B789" s="29"/>
    </row>
    <row r="790" ht="15.75" customHeight="1">
      <c r="B790" s="29"/>
    </row>
    <row r="791" ht="15.75" customHeight="1">
      <c r="B791" s="29"/>
    </row>
    <row r="792" ht="15.75" customHeight="1">
      <c r="B792" s="29"/>
    </row>
    <row r="793" ht="15.75" customHeight="1">
      <c r="B793" s="29"/>
    </row>
    <row r="794" ht="15.75" customHeight="1">
      <c r="B794" s="29"/>
    </row>
    <row r="795" ht="15.75" customHeight="1">
      <c r="B795" s="29"/>
    </row>
    <row r="796" ht="15.75" customHeight="1">
      <c r="B796" s="29"/>
    </row>
    <row r="797" ht="15.75" customHeight="1">
      <c r="B797" s="29"/>
    </row>
    <row r="798" ht="15.75" customHeight="1">
      <c r="B798" s="29"/>
    </row>
    <row r="799" ht="15.75" customHeight="1">
      <c r="B799" s="29"/>
    </row>
    <row r="800" ht="15.75" customHeight="1">
      <c r="B800" s="29"/>
    </row>
    <row r="801" ht="15.75" customHeight="1">
      <c r="B801" s="29"/>
    </row>
    <row r="802" ht="15.75" customHeight="1">
      <c r="B802" s="29"/>
    </row>
    <row r="803" ht="15.75" customHeight="1">
      <c r="B803" s="29"/>
    </row>
    <row r="804" ht="15.75" customHeight="1">
      <c r="B804" s="29"/>
    </row>
    <row r="805" ht="15.75" customHeight="1">
      <c r="B805" s="29"/>
    </row>
    <row r="806" ht="15.75" customHeight="1">
      <c r="B806" s="29"/>
    </row>
    <row r="807" ht="15.75" customHeight="1">
      <c r="B807" s="29"/>
    </row>
    <row r="808" ht="15.75" customHeight="1">
      <c r="B808" s="29"/>
    </row>
    <row r="809" ht="15.75" customHeight="1">
      <c r="B809" s="29"/>
    </row>
    <row r="810" ht="15.75" customHeight="1">
      <c r="B810" s="29"/>
    </row>
    <row r="811" ht="15.75" customHeight="1">
      <c r="B811" s="29"/>
    </row>
    <row r="812" ht="15.75" customHeight="1">
      <c r="B812" s="29"/>
    </row>
    <row r="813" ht="15.75" customHeight="1">
      <c r="B813" s="29"/>
    </row>
    <row r="814" ht="15.75" customHeight="1">
      <c r="B814" s="29"/>
    </row>
    <row r="815" ht="15.75" customHeight="1">
      <c r="B815" s="29"/>
    </row>
    <row r="816" ht="15.75" customHeight="1">
      <c r="B816" s="29"/>
    </row>
    <row r="817" ht="15.75" customHeight="1">
      <c r="B817" s="29"/>
    </row>
    <row r="818" ht="15.75" customHeight="1">
      <c r="B818" s="29"/>
    </row>
    <row r="819" ht="15.75" customHeight="1">
      <c r="B819" s="29"/>
    </row>
    <row r="820" ht="15.75" customHeight="1">
      <c r="B820" s="29"/>
    </row>
    <row r="821" ht="15.75" customHeight="1">
      <c r="B821" s="29"/>
    </row>
    <row r="822" ht="15.75" customHeight="1">
      <c r="B822" s="29"/>
    </row>
    <row r="823" ht="15.75" customHeight="1">
      <c r="B823" s="29"/>
    </row>
    <row r="824" ht="15.75" customHeight="1">
      <c r="B824" s="29"/>
    </row>
    <row r="825" ht="15.75" customHeight="1">
      <c r="B825" s="29"/>
    </row>
    <row r="826" ht="15.75" customHeight="1">
      <c r="B826" s="29"/>
    </row>
    <row r="827" ht="15.75" customHeight="1">
      <c r="B827" s="29"/>
    </row>
    <row r="828" ht="15.75" customHeight="1">
      <c r="B828" s="29"/>
    </row>
    <row r="829" ht="15.75" customHeight="1">
      <c r="B829" s="29"/>
    </row>
    <row r="830" ht="15.75" customHeight="1">
      <c r="B830" s="29"/>
    </row>
    <row r="831" ht="15.75" customHeight="1">
      <c r="B831" s="29"/>
    </row>
    <row r="832" ht="15.75" customHeight="1">
      <c r="B832" s="29"/>
    </row>
    <row r="833" ht="15.75" customHeight="1">
      <c r="B833" s="29"/>
    </row>
    <row r="834" ht="15.75" customHeight="1">
      <c r="B834" s="29"/>
    </row>
    <row r="835" ht="15.75" customHeight="1">
      <c r="B835" s="29"/>
    </row>
    <row r="836" ht="15.75" customHeight="1">
      <c r="B836" s="29"/>
    </row>
    <row r="837" ht="15.75" customHeight="1">
      <c r="B837" s="29"/>
    </row>
    <row r="838" ht="15.75" customHeight="1">
      <c r="B838" s="29"/>
    </row>
    <row r="839" ht="15.75" customHeight="1">
      <c r="B839" s="29"/>
    </row>
    <row r="840" ht="15.75" customHeight="1">
      <c r="B840" s="29"/>
    </row>
    <row r="841" ht="15.75" customHeight="1">
      <c r="B841" s="29"/>
    </row>
    <row r="842" ht="15.75" customHeight="1">
      <c r="B842" s="29"/>
    </row>
    <row r="843" ht="15.75" customHeight="1">
      <c r="B843" s="29"/>
    </row>
    <row r="844" ht="15.75" customHeight="1">
      <c r="B844" s="29"/>
    </row>
    <row r="845" ht="15.75" customHeight="1">
      <c r="B845" s="29"/>
    </row>
    <row r="846" ht="15.75" customHeight="1">
      <c r="B846" s="29"/>
    </row>
    <row r="847" ht="15.75" customHeight="1">
      <c r="B847" s="29"/>
    </row>
    <row r="848" ht="15.75" customHeight="1">
      <c r="B848" s="29"/>
    </row>
    <row r="849" ht="15.75" customHeight="1">
      <c r="B849" s="29"/>
    </row>
    <row r="850" ht="15.75" customHeight="1">
      <c r="B850" s="29"/>
    </row>
    <row r="851" ht="15.75" customHeight="1">
      <c r="B851" s="29"/>
    </row>
    <row r="852" ht="15.75" customHeight="1">
      <c r="B852" s="29"/>
    </row>
    <row r="853" ht="15.75" customHeight="1">
      <c r="B853" s="29"/>
    </row>
    <row r="854" ht="15.75" customHeight="1">
      <c r="B854" s="29"/>
    </row>
    <row r="855" ht="15.75" customHeight="1">
      <c r="B855" s="29"/>
    </row>
    <row r="856" ht="15.75" customHeight="1">
      <c r="B856" s="29"/>
    </row>
    <row r="857" ht="15.75" customHeight="1">
      <c r="B857" s="29"/>
    </row>
    <row r="858" ht="15.75" customHeight="1">
      <c r="B858" s="29"/>
    </row>
    <row r="859" ht="15.75" customHeight="1">
      <c r="B859" s="29"/>
    </row>
    <row r="860" ht="15.75" customHeight="1">
      <c r="B860" s="29"/>
    </row>
    <row r="861" ht="15.75" customHeight="1">
      <c r="B861" s="29"/>
    </row>
    <row r="862" ht="15.75" customHeight="1">
      <c r="B862" s="29"/>
    </row>
    <row r="863" ht="15.75" customHeight="1">
      <c r="B863" s="29"/>
    </row>
    <row r="864" ht="15.75" customHeight="1">
      <c r="B864" s="29"/>
    </row>
    <row r="865" ht="15.75" customHeight="1">
      <c r="B865" s="29"/>
    </row>
    <row r="866" ht="15.75" customHeight="1">
      <c r="B866" s="29"/>
    </row>
    <row r="867" ht="15.75" customHeight="1">
      <c r="B867" s="29"/>
    </row>
    <row r="868" ht="15.75" customHeight="1">
      <c r="B868" s="29"/>
    </row>
    <row r="869" ht="15.75" customHeight="1">
      <c r="B869" s="29"/>
    </row>
    <row r="870" ht="15.75" customHeight="1">
      <c r="B870" s="29"/>
    </row>
    <row r="871" ht="15.75" customHeight="1">
      <c r="B871" s="29"/>
    </row>
    <row r="872" ht="15.75" customHeight="1">
      <c r="B872" s="29"/>
    </row>
    <row r="873" ht="15.75" customHeight="1">
      <c r="B873" s="29"/>
    </row>
    <row r="874" ht="15.75" customHeight="1">
      <c r="B874" s="29"/>
    </row>
    <row r="875" ht="15.75" customHeight="1">
      <c r="B875" s="29"/>
    </row>
    <row r="876" ht="15.75" customHeight="1">
      <c r="B876" s="29"/>
    </row>
    <row r="877" ht="15.75" customHeight="1">
      <c r="B877" s="29"/>
    </row>
    <row r="878" ht="15.75" customHeight="1">
      <c r="B878" s="29"/>
    </row>
    <row r="879" ht="15.75" customHeight="1">
      <c r="B879" s="29"/>
    </row>
    <row r="880" ht="15.75" customHeight="1">
      <c r="B880" s="29"/>
    </row>
    <row r="881" ht="15.75" customHeight="1">
      <c r="B881" s="29"/>
    </row>
    <row r="882" ht="15.75" customHeight="1">
      <c r="B882" s="29"/>
    </row>
    <row r="883" ht="15.75" customHeight="1">
      <c r="B883" s="29"/>
    </row>
    <row r="884" ht="15.75" customHeight="1">
      <c r="B884" s="29"/>
    </row>
    <row r="885" ht="15.75" customHeight="1">
      <c r="B885" s="29"/>
    </row>
    <row r="886" ht="15.75" customHeight="1">
      <c r="B886" s="29"/>
    </row>
    <row r="887" ht="15.75" customHeight="1">
      <c r="B887" s="29"/>
    </row>
    <row r="888" ht="15.75" customHeight="1">
      <c r="B888" s="29"/>
    </row>
    <row r="889" ht="15.75" customHeight="1">
      <c r="B889" s="29"/>
    </row>
    <row r="890" ht="15.75" customHeight="1">
      <c r="B890" s="29"/>
    </row>
    <row r="891" ht="15.75" customHeight="1">
      <c r="B891" s="29"/>
    </row>
    <row r="892" ht="15.75" customHeight="1">
      <c r="B892" s="29"/>
    </row>
    <row r="893" ht="15.75" customHeight="1">
      <c r="B893" s="29"/>
    </row>
    <row r="894" ht="15.75" customHeight="1">
      <c r="B894" s="29"/>
    </row>
    <row r="895" ht="15.75" customHeight="1">
      <c r="B895" s="29"/>
    </row>
    <row r="896" ht="15.75" customHeight="1">
      <c r="B896" s="29"/>
    </row>
    <row r="897" ht="15.75" customHeight="1">
      <c r="B897" s="29"/>
    </row>
    <row r="898" ht="15.75" customHeight="1">
      <c r="B898" s="29"/>
    </row>
    <row r="899" ht="15.75" customHeight="1">
      <c r="B899" s="29"/>
    </row>
    <row r="900" ht="15.75" customHeight="1">
      <c r="B900" s="29"/>
    </row>
    <row r="901" ht="15.75" customHeight="1">
      <c r="B901" s="29"/>
    </row>
    <row r="902" ht="15.75" customHeight="1">
      <c r="B902" s="29"/>
    </row>
    <row r="903" ht="15.75" customHeight="1">
      <c r="B903" s="29"/>
    </row>
    <row r="904" ht="15.75" customHeight="1">
      <c r="B904" s="29"/>
    </row>
    <row r="905" ht="15.75" customHeight="1">
      <c r="B905" s="29"/>
    </row>
    <row r="906" ht="15.75" customHeight="1">
      <c r="B906" s="29"/>
    </row>
    <row r="907" ht="15.75" customHeight="1">
      <c r="B907" s="29"/>
    </row>
    <row r="908" ht="15.75" customHeight="1">
      <c r="B908" s="29"/>
    </row>
    <row r="909" ht="15.75" customHeight="1">
      <c r="B909" s="29"/>
    </row>
    <row r="910" ht="15.75" customHeight="1">
      <c r="B910" s="29"/>
    </row>
    <row r="911" ht="15.75" customHeight="1">
      <c r="B911" s="29"/>
    </row>
    <row r="912" ht="15.75" customHeight="1">
      <c r="B912" s="29"/>
    </row>
    <row r="913" ht="15.75" customHeight="1">
      <c r="B913" s="29"/>
    </row>
    <row r="914" ht="15.75" customHeight="1">
      <c r="B914" s="29"/>
    </row>
    <row r="915" ht="15.75" customHeight="1">
      <c r="B915" s="29"/>
    </row>
    <row r="916" ht="15.75" customHeight="1">
      <c r="B916" s="29"/>
    </row>
    <row r="917" ht="15.75" customHeight="1">
      <c r="B917" s="29"/>
    </row>
    <row r="918" ht="15.75" customHeight="1">
      <c r="B918" s="29"/>
    </row>
    <row r="919" ht="15.75" customHeight="1">
      <c r="B919" s="29"/>
    </row>
    <row r="920" ht="15.75" customHeight="1">
      <c r="B920" s="29"/>
    </row>
    <row r="921" ht="15.75" customHeight="1">
      <c r="B921" s="29"/>
    </row>
    <row r="922" ht="15.75" customHeight="1">
      <c r="B922" s="29"/>
    </row>
    <row r="923" ht="15.75" customHeight="1">
      <c r="B923" s="29"/>
    </row>
    <row r="924" ht="15.75" customHeight="1">
      <c r="B924" s="29"/>
    </row>
    <row r="925" ht="15.75" customHeight="1">
      <c r="B925" s="29"/>
    </row>
    <row r="926" ht="15.75" customHeight="1">
      <c r="B926" s="29"/>
    </row>
    <row r="927" ht="15.75" customHeight="1">
      <c r="B927" s="29"/>
    </row>
    <row r="928" ht="15.75" customHeight="1">
      <c r="B928" s="29"/>
    </row>
    <row r="929" ht="15.75" customHeight="1">
      <c r="B929" s="29"/>
    </row>
    <row r="930" ht="15.75" customHeight="1">
      <c r="B930" s="29"/>
    </row>
    <row r="931" ht="15.75" customHeight="1">
      <c r="B931" s="29"/>
    </row>
    <row r="932" ht="15.75" customHeight="1">
      <c r="B932" s="29"/>
    </row>
    <row r="933" ht="15.75" customHeight="1">
      <c r="B933" s="29"/>
    </row>
    <row r="934" ht="15.75" customHeight="1">
      <c r="B934" s="29"/>
    </row>
    <row r="935" ht="15.75" customHeight="1">
      <c r="B935" s="29"/>
    </row>
    <row r="936" ht="15.75" customHeight="1">
      <c r="B936" s="29"/>
    </row>
    <row r="937" ht="15.75" customHeight="1">
      <c r="B937" s="29"/>
    </row>
    <row r="938" ht="15.75" customHeight="1">
      <c r="B938" s="29"/>
    </row>
    <row r="939" ht="15.75" customHeight="1">
      <c r="B939" s="29"/>
    </row>
    <row r="940" ht="15.75" customHeight="1">
      <c r="B940" s="29"/>
    </row>
    <row r="941" ht="15.75" customHeight="1">
      <c r="B941" s="29"/>
    </row>
    <row r="942" ht="15.75" customHeight="1">
      <c r="B942" s="29"/>
    </row>
    <row r="943" ht="15.75" customHeight="1">
      <c r="B943" s="29"/>
    </row>
    <row r="944" ht="15.75" customHeight="1">
      <c r="B944" s="29"/>
    </row>
    <row r="945" ht="15.75" customHeight="1">
      <c r="B945" s="29"/>
    </row>
    <row r="946" ht="15.75" customHeight="1">
      <c r="B946" s="29"/>
    </row>
    <row r="947" ht="15.75" customHeight="1">
      <c r="B947" s="29"/>
    </row>
    <row r="948" ht="15.75" customHeight="1">
      <c r="B948" s="29"/>
    </row>
    <row r="949" ht="15.75" customHeight="1">
      <c r="B949" s="29"/>
    </row>
    <row r="950" ht="15.75" customHeight="1">
      <c r="B950" s="29"/>
    </row>
    <row r="951" ht="15.75" customHeight="1">
      <c r="B951" s="29"/>
    </row>
    <row r="952" ht="15.75" customHeight="1">
      <c r="B952" s="29"/>
    </row>
    <row r="953" ht="15.75" customHeight="1">
      <c r="B953" s="29"/>
    </row>
    <row r="954" ht="15.75" customHeight="1">
      <c r="B954" s="29"/>
    </row>
    <row r="955" ht="15.75" customHeight="1">
      <c r="B955" s="29"/>
    </row>
    <row r="956" ht="15.75" customHeight="1">
      <c r="B956" s="29"/>
    </row>
    <row r="957" ht="15.75" customHeight="1">
      <c r="B957" s="29"/>
    </row>
    <row r="958" ht="15.75" customHeight="1">
      <c r="B958" s="29"/>
    </row>
    <row r="959" ht="15.75" customHeight="1">
      <c r="B959" s="29"/>
    </row>
    <row r="960" ht="15.75" customHeight="1">
      <c r="B960" s="29"/>
    </row>
    <row r="961" ht="15.75" customHeight="1">
      <c r="B961" s="29"/>
    </row>
    <row r="962" ht="15.75" customHeight="1">
      <c r="B962" s="29"/>
    </row>
    <row r="963" ht="15.75" customHeight="1">
      <c r="B963" s="29"/>
    </row>
    <row r="964" ht="15.75" customHeight="1">
      <c r="B964" s="29"/>
    </row>
    <row r="965" ht="15.75" customHeight="1">
      <c r="B965" s="29"/>
    </row>
    <row r="966" ht="15.75" customHeight="1">
      <c r="B966" s="29"/>
    </row>
    <row r="967" ht="15.75" customHeight="1">
      <c r="B967" s="29"/>
    </row>
    <row r="968" ht="15.75" customHeight="1">
      <c r="B968" s="29"/>
    </row>
    <row r="969" ht="15.75" customHeight="1">
      <c r="B969" s="29"/>
    </row>
    <row r="970" ht="15.75" customHeight="1">
      <c r="B970" s="29"/>
    </row>
    <row r="971" ht="15.75" customHeight="1">
      <c r="B971" s="29"/>
    </row>
    <row r="972" ht="15.75" customHeight="1">
      <c r="B972" s="29"/>
    </row>
    <row r="973" ht="15.75" customHeight="1">
      <c r="B973" s="29"/>
    </row>
    <row r="974" ht="15.75" customHeight="1">
      <c r="B974" s="29"/>
    </row>
    <row r="975" ht="15.75" customHeight="1">
      <c r="B975" s="29"/>
    </row>
    <row r="976" ht="15.75" customHeight="1">
      <c r="B976" s="29"/>
    </row>
    <row r="977" ht="15.75" customHeight="1">
      <c r="B977" s="29"/>
    </row>
    <row r="978" ht="15.75" customHeight="1">
      <c r="B978" s="29"/>
    </row>
    <row r="979" ht="15.75" customHeight="1">
      <c r="B979" s="29"/>
    </row>
    <row r="980" ht="15.75" customHeight="1">
      <c r="B980" s="29"/>
    </row>
    <row r="981" ht="15.75" customHeight="1">
      <c r="B981" s="29"/>
    </row>
    <row r="982" ht="15.75" customHeight="1">
      <c r="B982" s="29"/>
    </row>
    <row r="983" ht="15.75" customHeight="1">
      <c r="B983" s="29"/>
    </row>
    <row r="984" ht="15.75" customHeight="1">
      <c r="B984" s="29"/>
    </row>
  </sheetData>
  <printOptions/>
  <pageMargins bottom="0.75" footer="0.0" header="0.0" left="0.6998611092567444" right="0.6998611092567444"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1" t="s">
        <v>34</v>
      </c>
      <c r="C1" s="3" t="s">
        <v>33</v>
      </c>
      <c r="D1" s="3" t="s">
        <v>38</v>
      </c>
      <c r="E1" s="3" t="s">
        <v>39</v>
      </c>
      <c r="F1" s="22" t="s">
        <v>59</v>
      </c>
      <c r="G1" s="22" t="s">
        <v>64</v>
      </c>
      <c r="H1" s="22" t="s">
        <v>61</v>
      </c>
    </row>
    <row r="2">
      <c r="A2" s="3" t="s">
        <v>9</v>
      </c>
      <c r="B2" s="15">
        <f>round('타자_raw'!B3 / '타자_raw'!$B$2 * 100, 0)</f>
        <v>37</v>
      </c>
      <c r="C2" s="26">
        <f>round('타자_raw'!C3 / '타자_raw'!$C$2 * 100, 0)</f>
        <v>47</v>
      </c>
      <c r="D2" s="15">
        <f>round('타자_raw'!D3 / '타자_raw'!$D$2 * 100, 0)</f>
        <v>25</v>
      </c>
      <c r="E2" s="15">
        <f>round('타자_raw'!E3 / '타자_raw'!$E$2 * 100, 0)</f>
        <v>2</v>
      </c>
      <c r="F2" s="23">
        <v>30.0</v>
      </c>
      <c r="G2" s="15">
        <f>round('타자_raw'!G3 / '타자_raw'!$G$2 * 100, 0)</f>
        <v>37</v>
      </c>
      <c r="H2" s="15">
        <f>round('타자_raw'!H3,0)</f>
        <v>64</v>
      </c>
    </row>
    <row r="3">
      <c r="A3" s="3" t="s">
        <v>10</v>
      </c>
      <c r="B3" s="15">
        <f>round('타자_raw'!B4 / '타자_raw'!$B$2 * 100, 0)</f>
        <v>79</v>
      </c>
      <c r="C3" s="26">
        <f>round('타자_raw'!C4 / '타자_raw'!$C$2 * 100, 0)</f>
        <v>74</v>
      </c>
      <c r="D3" s="15">
        <f>round('타자_raw'!D4 / '타자_raw'!$D$2 * 100, 0)</f>
        <v>95</v>
      </c>
      <c r="E3" s="15">
        <f>round('타자_raw'!E4 / '타자_raw'!$E$2 * 100, 0)</f>
        <v>31</v>
      </c>
      <c r="F3" s="23">
        <v>30.0</v>
      </c>
      <c r="G3" s="15">
        <f>round('타자_raw'!G4 / '타자_raw'!$G$2 * 100, 0)</f>
        <v>72</v>
      </c>
      <c r="H3" s="15">
        <f>round('타자_raw'!H4,0)</f>
        <v>83</v>
      </c>
    </row>
    <row r="4">
      <c r="A4" s="3" t="s">
        <v>11</v>
      </c>
      <c r="B4" s="15">
        <f>round('타자_raw'!B5 / '타자_raw'!$B$2 * 100, 0)</f>
        <v>6</v>
      </c>
      <c r="C4" s="26">
        <f>round('타자_raw'!C5 / '타자_raw'!$C$2 * 100, 0)</f>
        <v>0</v>
      </c>
      <c r="D4" s="15">
        <f>round('타자_raw'!D5 / '타자_raw'!$D$2 * 100, 0)</f>
        <v>15</v>
      </c>
      <c r="E4" s="15">
        <f>round('타자_raw'!E5 / '타자_raw'!$E$2 * 100, 0)</f>
        <v>0</v>
      </c>
      <c r="F4" s="23">
        <v>30.0</v>
      </c>
      <c r="G4" s="15">
        <f>round('타자_raw'!G5 / '타자_raw'!$G$2 * 100, 0)</f>
        <v>0</v>
      </c>
      <c r="H4" s="15">
        <f>round('타자_raw'!H5,0)</f>
        <v>100</v>
      </c>
      <c r="I4" s="25"/>
    </row>
    <row r="5">
      <c r="A5" s="3" t="s">
        <v>12</v>
      </c>
      <c r="B5" s="15">
        <f>round('타자_raw'!B6 / '타자_raw'!$B$2 * 100, 0)</f>
        <v>84</v>
      </c>
      <c r="C5" s="26">
        <f>round('타자_raw'!C6 / '타자_raw'!$C$2 * 100, 0)</f>
        <v>54</v>
      </c>
      <c r="D5" s="15">
        <f>round('타자_raw'!D6 / '타자_raw'!$D$2 * 100, 0)</f>
        <v>75</v>
      </c>
      <c r="E5" s="15">
        <f>round('타자_raw'!E6 / '타자_raw'!$E$2 * 100, 0)</f>
        <v>17</v>
      </c>
      <c r="F5" s="23">
        <v>30.0</v>
      </c>
      <c r="G5" s="15">
        <f>round('타자_raw'!G6 / '타자_raw'!$G$2 * 100, 0)</f>
        <v>70</v>
      </c>
      <c r="H5" s="15">
        <f>round('타자_raw'!H6,0)</f>
        <v>64</v>
      </c>
    </row>
    <row r="6">
      <c r="A6" s="3" t="s">
        <v>14</v>
      </c>
      <c r="B6" s="15">
        <f>round('타자_raw'!B7 / '타자_raw'!$B$2 * 100, 0)</f>
        <v>100</v>
      </c>
      <c r="C6" s="26">
        <f>round('타자_raw'!C7 / '타자_raw'!$C$2 * 100, 0)</f>
        <v>100</v>
      </c>
      <c r="D6" s="15">
        <f>round('타자_raw'!D7 / '타자_raw'!$D$2 * 100, 0)</f>
        <v>95</v>
      </c>
      <c r="E6" s="15">
        <f>round('타자_raw'!E7 / '타자_raw'!$E$2 * 100, 0)</f>
        <v>100</v>
      </c>
      <c r="F6" s="23">
        <v>30.0</v>
      </c>
      <c r="G6" s="15">
        <f>round('타자_raw'!G7 / '타자_raw'!$G$2 * 100, 0)</f>
        <v>98</v>
      </c>
      <c r="H6" s="15">
        <f>round('타자_raw'!H7,0)</f>
        <v>86</v>
      </c>
    </row>
    <row r="7">
      <c r="A7" s="3" t="s">
        <v>15</v>
      </c>
      <c r="B7" s="15">
        <f>round('타자_raw'!B8 / '타자_raw'!$B$2 * 100, 0)</f>
        <v>37</v>
      </c>
      <c r="C7" s="26">
        <f>round('타자_raw'!C8 / '타자_raw'!$C$2 * 100, 0)</f>
        <v>39</v>
      </c>
      <c r="D7" s="15">
        <f>round('타자_raw'!D8 / '타자_raw'!$D$2 * 100, 0)</f>
        <v>20</v>
      </c>
      <c r="E7" s="15">
        <f>round('타자_raw'!E8 / '타자_raw'!$E$2 * 100, 0)</f>
        <v>12</v>
      </c>
      <c r="F7" s="23">
        <v>30.0</v>
      </c>
      <c r="G7" s="15">
        <f>round('타자_raw'!G8 / '타자_raw'!$G$2 * 100, 0)</f>
        <v>29</v>
      </c>
      <c r="H7" s="15">
        <f>round('타자_raw'!H8,0)</f>
        <v>75</v>
      </c>
    </row>
    <row r="8">
      <c r="A8" s="3" t="s">
        <v>16</v>
      </c>
      <c r="B8" s="15">
        <f>round('타자_raw'!B9 / '타자_raw'!$B$2 * 100, 0)</f>
        <v>14</v>
      </c>
      <c r="C8" s="26">
        <f>round('타자_raw'!C9 / '타자_raw'!$C$2 * 100, 0)</f>
        <v>28</v>
      </c>
      <c r="D8" s="15">
        <f>round('타자_raw'!D9 / '타자_raw'!$D$2 * 100, 0)</f>
        <v>5</v>
      </c>
      <c r="E8" s="15">
        <f>round('타자_raw'!E9 / '타자_raw'!$E$2 * 100, 0)</f>
        <v>2</v>
      </c>
      <c r="F8" s="23">
        <v>30.0</v>
      </c>
      <c r="G8" s="15">
        <f>round('타자_raw'!G9 / '타자_raw'!$G$2 * 100, 0)</f>
        <v>29</v>
      </c>
      <c r="H8" s="15">
        <f>round('타자_raw'!H9,0)</f>
        <v>88</v>
      </c>
    </row>
    <row r="9">
      <c r="A9" s="3" t="s">
        <v>17</v>
      </c>
      <c r="B9" s="15">
        <f>round('타자_raw'!B10 / '타자_raw'!$B$2 * 100, 0)</f>
        <v>83</v>
      </c>
      <c r="C9" s="26">
        <f>round('타자_raw'!C10 / '타자_raw'!$C$2 * 100, 0)</f>
        <v>90</v>
      </c>
      <c r="D9" s="15">
        <f>round('타자_raw'!D10 / '타자_raw'!$D$2 * 100, 0)</f>
        <v>100</v>
      </c>
      <c r="E9" s="15">
        <f>round('타자_raw'!E10 / '타자_raw'!$E$2 * 100, 0)</f>
        <v>19</v>
      </c>
      <c r="F9" s="23">
        <v>30.0</v>
      </c>
      <c r="G9" s="15">
        <f>round('타자_raw'!G10 / '타자_raw'!$G$2 * 100, 0)</f>
        <v>100</v>
      </c>
      <c r="H9" s="15">
        <f>round('타자_raw'!H10,0)</f>
        <v>83</v>
      </c>
    </row>
    <row r="10">
      <c r="A10" s="3" t="s">
        <v>18</v>
      </c>
      <c r="B10" s="15">
        <f>round('타자_raw'!B11 / '타자_raw'!$B$2 * 100, 0)</f>
        <v>25</v>
      </c>
      <c r="C10" s="26">
        <f>round('타자_raw'!C11 / '타자_raw'!$C$2 * 100, 0)</f>
        <v>0</v>
      </c>
      <c r="D10" s="15">
        <f>round('타자_raw'!D11 / '타자_raw'!$D$2 * 100, 0)</f>
        <v>5</v>
      </c>
      <c r="E10" s="15">
        <f>round('타자_raw'!E11 / '타자_raw'!$E$2 * 100, 0)</f>
        <v>5</v>
      </c>
      <c r="F10" s="23">
        <v>30.0</v>
      </c>
      <c r="G10" s="15">
        <f>round('타자_raw'!G11 / '타자_raw'!$G$2 * 100, 0)</f>
        <v>16</v>
      </c>
      <c r="H10" s="15">
        <f>round('타자_raw'!H11,0)</f>
        <v>40</v>
      </c>
    </row>
    <row r="11">
      <c r="A11" s="3" t="s">
        <v>19</v>
      </c>
      <c r="B11" s="15">
        <f>round('타자_raw'!B12 / '타자_raw'!$B$2 * 100, 0)</f>
        <v>32</v>
      </c>
      <c r="C11" s="26">
        <f>round('타자_raw'!C12 / '타자_raw'!$C$2 * 100, 0)</f>
        <v>25</v>
      </c>
      <c r="D11" s="15">
        <f>round('타자_raw'!D12 / '타자_raw'!$D$2 * 100, 0)</f>
        <v>20</v>
      </c>
      <c r="E11" s="15">
        <f>round('타자_raw'!E12 / '타자_raw'!$E$2 * 100, 0)</f>
        <v>2</v>
      </c>
      <c r="F11" s="23">
        <v>30.0</v>
      </c>
      <c r="G11" s="15">
        <f>round('타자_raw'!G12 / '타자_raw'!$G$2 * 100, 0)</f>
        <v>19</v>
      </c>
      <c r="H11" s="15">
        <f>round('타자_raw'!H12,0)</f>
        <v>50</v>
      </c>
    </row>
    <row r="12">
      <c r="A12" s="3" t="s">
        <v>21</v>
      </c>
      <c r="B12" s="15">
        <f>round('타자_raw'!B13 / '타자_raw'!$B$2 * 100, 0)</f>
        <v>19</v>
      </c>
      <c r="C12" s="26">
        <f>round('타자_raw'!C13 / '타자_raw'!$C$2 * 100, 0)</f>
        <v>50</v>
      </c>
      <c r="D12" s="15">
        <f>round('타자_raw'!D13 / '타자_raw'!$D$2 * 100, 0)</f>
        <v>10</v>
      </c>
      <c r="E12" s="15">
        <f>round('타자_raw'!E13 / '타자_raw'!$E$2 * 100, 0)</f>
        <v>5</v>
      </c>
      <c r="F12" s="23">
        <v>30.0</v>
      </c>
      <c r="G12" s="15">
        <f>round('타자_raw'!G13 / '타자_raw'!$G$2 * 100, 0)</f>
        <v>9</v>
      </c>
      <c r="H12" s="15">
        <f>round('타자_raw'!H13,0)</f>
        <v>43</v>
      </c>
    </row>
    <row r="13">
      <c r="A13" s="3" t="s">
        <v>22</v>
      </c>
      <c r="B13" s="15">
        <f>round('타자_raw'!B14 / '타자_raw'!$B$2 * 100, 0)</f>
        <v>57</v>
      </c>
      <c r="C13" s="26">
        <f>round('타자_raw'!C14 / '타자_raw'!$C$2 * 100, 0)</f>
        <v>88</v>
      </c>
      <c r="D13" s="15">
        <f>round('타자_raw'!D14 / '타자_raw'!$D$2 * 100, 0)</f>
        <v>45</v>
      </c>
      <c r="E13" s="15">
        <f>round('타자_raw'!E14 / '타자_raw'!$E$2 * 100, 0)</f>
        <v>14</v>
      </c>
      <c r="F13" s="23">
        <v>30.0</v>
      </c>
      <c r="G13" s="15">
        <f>round('타자_raw'!G14 / '타자_raw'!$G$2 * 100, 0)</f>
        <v>74</v>
      </c>
      <c r="H13" s="15">
        <f>round('타자_raw'!H14,0)</f>
        <v>67</v>
      </c>
    </row>
    <row r="14">
      <c r="A14" s="3" t="s">
        <v>23</v>
      </c>
      <c r="B14" s="15">
        <f>round('타자_raw'!B15 / '타자_raw'!$B$2 * 100, 0)</f>
        <v>35</v>
      </c>
      <c r="C14" s="26">
        <f>round('타자_raw'!C15 / '타자_raw'!$C$2 * 100, 0)</f>
        <v>58</v>
      </c>
      <c r="D14" s="15">
        <f>round('타자_raw'!D15 / '타자_raw'!$D$2 * 100, 0)</f>
        <v>20</v>
      </c>
      <c r="E14" s="15">
        <f>round('타자_raw'!E15 / '타자_raw'!$E$2 * 100, 0)</f>
        <v>10</v>
      </c>
      <c r="F14" s="23">
        <v>30.0</v>
      </c>
      <c r="G14" s="15">
        <f>round('타자_raw'!G15 / '타자_raw'!$G$2 * 100, 0)</f>
        <v>58</v>
      </c>
      <c r="H14" s="15">
        <f>round('타자_raw'!H15,0)</f>
        <v>86</v>
      </c>
    </row>
    <row r="15">
      <c r="A15" s="3" t="s">
        <v>24</v>
      </c>
      <c r="B15" s="15">
        <f>round('타자_raw'!B16 / '타자_raw'!$B$2 * 100, 0)</f>
        <v>46</v>
      </c>
      <c r="C15" s="26">
        <f>round('타자_raw'!C16 / '타자_raw'!$C$2 * 100, 0)</f>
        <v>16</v>
      </c>
      <c r="D15" s="15">
        <f>round('타자_raw'!D16 / '타자_raw'!$D$2 * 100, 0)</f>
        <v>30</v>
      </c>
      <c r="E15" s="15">
        <f>round('타자_raw'!E16 / '타자_raw'!$E$2 * 100, 0)</f>
        <v>14</v>
      </c>
      <c r="F15" s="23">
        <v>30.0</v>
      </c>
      <c r="G15" s="15">
        <f>round('타자_raw'!G16 / '타자_raw'!$G$2 * 100, 0)</f>
        <v>24</v>
      </c>
      <c r="H15" s="15">
        <f>round('타자_raw'!H16,0)</f>
        <v>21</v>
      </c>
    </row>
    <row r="16">
      <c r="A16" s="3" t="s">
        <v>25</v>
      </c>
      <c r="B16" s="15">
        <f>round('타자_raw'!B17 / '타자_raw'!$B$2 * 100, 0)</f>
        <v>70</v>
      </c>
      <c r="C16" s="26">
        <f>round('타자_raw'!C17 / '타자_raw'!$C$2 * 100, 0)</f>
        <v>57</v>
      </c>
      <c r="D16" s="15">
        <f>round('타자_raw'!D17 / '타자_raw'!$D$2 * 100, 0)</f>
        <v>40</v>
      </c>
      <c r="E16" s="15">
        <f>round('타자_raw'!E17 / '타자_raw'!$E$2 * 100, 0)</f>
        <v>21</v>
      </c>
      <c r="F16" s="23">
        <v>30.0</v>
      </c>
      <c r="G16" s="15">
        <f>round('타자_raw'!G17 / '타자_raw'!$G$2 * 100, 0)</f>
        <v>56</v>
      </c>
      <c r="H16" s="15">
        <f>round('타자_raw'!H17,0)</f>
        <v>68</v>
      </c>
    </row>
    <row r="17">
      <c r="A17" s="3" t="s">
        <v>26</v>
      </c>
      <c r="B17" s="15">
        <f>round('타자_raw'!B18 / '타자_raw'!$B$2 * 100, 0)</f>
        <v>29</v>
      </c>
      <c r="C17" s="26">
        <f>round('타자_raw'!C18 / '타자_raw'!$C$2 * 100, 0)</f>
        <v>55</v>
      </c>
      <c r="D17" s="15">
        <f>round('타자_raw'!D18 / '타자_raw'!$D$2 * 100, 0)</f>
        <v>5</v>
      </c>
      <c r="E17" s="15">
        <f>round('타자_raw'!E18 / '타자_raw'!$E$2 * 100, 0)</f>
        <v>14</v>
      </c>
      <c r="F17" s="23">
        <v>30.0</v>
      </c>
      <c r="G17" s="15">
        <f>round('타자_raw'!G18 / '타자_raw'!$G$2 * 100, 0)</f>
        <v>34</v>
      </c>
      <c r="H17" s="15">
        <f>round('타자_raw'!H18,0)</f>
        <v>64</v>
      </c>
    </row>
    <row r="18">
      <c r="A18" s="3" t="s">
        <v>28</v>
      </c>
      <c r="B18" s="15">
        <f>round('타자_raw'!B19 / '타자_raw'!$B$2 * 100, 0)</f>
        <v>25</v>
      </c>
      <c r="C18" s="26">
        <f>round('타자_raw'!C19 / '타자_raw'!$C$2 * 100, 0)</f>
        <v>15</v>
      </c>
      <c r="D18" s="15">
        <f>round('타자_raw'!D19 / '타자_raw'!$D$2 * 100, 0)</f>
        <v>0</v>
      </c>
      <c r="E18" s="15">
        <f>round('타자_raw'!E19 / '타자_raw'!$E$2 * 100, 0)</f>
        <v>5</v>
      </c>
      <c r="F18" s="23">
        <v>30.0</v>
      </c>
      <c r="G18" s="15">
        <f>round('타자_raw'!G19 / '타자_raw'!$G$2 * 100, 0)</f>
        <v>13</v>
      </c>
      <c r="H18" s="15">
        <f>round('타자_raw'!H19,0)</f>
        <v>77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3" width="8.0"/>
    <col customWidth="1" min="4" max="5" width="14.29"/>
    <col customWidth="1" min="6" max="6" width="8.0"/>
    <col customWidth="1" min="7" max="7" width="14.29"/>
    <col customWidth="1" min="8" max="8" width="8.0"/>
    <col customWidth="1" min="9" max="9" width="6.71"/>
    <col customWidth="1" min="10" max="10" width="3.71"/>
    <col customWidth="1" min="11" max="11" width="3.86"/>
    <col customWidth="1" min="12" max="14" width="5.71"/>
    <col customWidth="1" min="15" max="16" width="8.0"/>
    <col customWidth="1" min="17" max="17" width="5.71"/>
    <col customWidth="1" min="18" max="18" width="6.71"/>
    <col customWidth="1" min="19" max="19" width="8.0"/>
    <col customWidth="1" min="20" max="20" width="5.71"/>
    <col customWidth="1" min="21" max="21" width="8.0"/>
  </cols>
  <sheetData>
    <row r="1">
      <c r="A1" s="3" t="s">
        <v>2</v>
      </c>
      <c r="B1" s="22" t="s">
        <v>50</v>
      </c>
      <c r="C1" s="3" t="s">
        <v>58</v>
      </c>
      <c r="D1" s="22" t="s">
        <v>65</v>
      </c>
      <c r="E1" s="22" t="s">
        <v>66</v>
      </c>
      <c r="F1" s="22" t="s">
        <v>67</v>
      </c>
      <c r="G1" s="22" t="s">
        <v>68</v>
      </c>
      <c r="H1" s="3" t="s">
        <v>32</v>
      </c>
      <c r="I1" s="3" t="s">
        <v>46</v>
      </c>
      <c r="J1" s="3" t="s">
        <v>47</v>
      </c>
      <c r="K1" s="3" t="s">
        <v>48</v>
      </c>
      <c r="L1" s="3" t="s">
        <v>49</v>
      </c>
      <c r="M1" s="3" t="s">
        <v>35</v>
      </c>
      <c r="N1" s="3" t="s">
        <v>50</v>
      </c>
      <c r="O1" s="3" t="s">
        <v>51</v>
      </c>
      <c r="P1" s="3" t="s">
        <v>52</v>
      </c>
      <c r="Q1" s="3" t="s">
        <v>53</v>
      </c>
      <c r="R1" s="3" t="s">
        <v>54</v>
      </c>
      <c r="S1" s="3" t="s">
        <v>55</v>
      </c>
      <c r="T1" s="3" t="s">
        <v>56</v>
      </c>
      <c r="U1" s="3" t="s">
        <v>57</v>
      </c>
    </row>
    <row r="2">
      <c r="A2" s="22" t="s">
        <v>69</v>
      </c>
      <c r="B2" s="30">
        <f>MAX(B3:B7)</f>
        <v>28.99996666</v>
      </c>
      <c r="C2" s="30">
        <f>MIN(C3:C7)</f>
        <v>7.200024</v>
      </c>
      <c r="D2" s="3">
        <f>MAX(D3:D7)</f>
        <v>15.300051</v>
      </c>
      <c r="E2" s="3">
        <f>MIN(E3:E7)</f>
        <v>13.0500435</v>
      </c>
      <c r="F2" s="3">
        <f>MAX(F3:F7)</f>
        <v>0</v>
      </c>
      <c r="G2" s="3">
        <f>MIN(G3:G7)</f>
        <v>2.350007833</v>
      </c>
      <c r="H2" s="3">
        <f t="shared" ref="H2:U2" si="1">MAX(H3:H7)</f>
        <v>15</v>
      </c>
      <c r="I2" s="3">
        <f t="shared" si="1"/>
        <v>3</v>
      </c>
      <c r="J2" s="3">
        <f t="shared" si="1"/>
        <v>4</v>
      </c>
      <c r="K2" s="3">
        <f t="shared" si="1"/>
        <v>2</v>
      </c>
      <c r="L2" s="3">
        <f t="shared" si="1"/>
        <v>210</v>
      </c>
      <c r="M2" s="3">
        <f t="shared" si="1"/>
        <v>180</v>
      </c>
      <c r="N2" s="31">
        <f t="shared" si="1"/>
        <v>28.99996666</v>
      </c>
      <c r="O2" s="3">
        <f t="shared" si="1"/>
        <v>62</v>
      </c>
      <c r="P2" s="3">
        <f t="shared" si="1"/>
        <v>3</v>
      </c>
      <c r="Q2" s="3">
        <f t="shared" si="1"/>
        <v>44</v>
      </c>
      <c r="R2" s="3">
        <f t="shared" si="1"/>
        <v>8</v>
      </c>
      <c r="S2" s="3">
        <f t="shared" si="1"/>
        <v>34</v>
      </c>
      <c r="T2" s="3">
        <f t="shared" si="1"/>
        <v>83</v>
      </c>
      <c r="U2" s="3">
        <f t="shared" si="1"/>
        <v>70</v>
      </c>
    </row>
    <row r="3">
      <c r="A3" s="14" t="s">
        <v>8</v>
      </c>
      <c r="B3" s="18">
        <f t="shared" ref="B3:B7" si="2">N3</f>
        <v>6.333326666</v>
      </c>
      <c r="C3" s="18">
        <f t="shared" ref="C3:C7" si="3">+U3*9/N3</f>
        <v>27.00002842</v>
      </c>
      <c r="D3" s="15">
        <f t="shared" ref="D3:D7" si="4">(S3/N3*9)</f>
        <v>5.68421651</v>
      </c>
      <c r="E3" s="15">
        <f t="shared" ref="E3:E7" si="5">(O3/N3*9)</f>
        <v>21.31581191</v>
      </c>
      <c r="F3" s="15"/>
      <c r="G3" s="15">
        <f t="shared" ref="G3:G7" si="6">(O3+Q3+R3)/N3</f>
        <v>7.263165541</v>
      </c>
      <c r="H3" s="15">
        <f>+'22년 드림즈(23)'!B29+'23년 상반기 코모도(23)'!B29+'23년 디비전 리그(23)'!B29</f>
        <v>10</v>
      </c>
      <c r="I3" s="15">
        <f>+'22년 드림즈(23)'!C29+'23년 상반기 코모도(23)'!C29+'23년 디비전 리그(23)'!C29</f>
        <v>1</v>
      </c>
      <c r="J3" s="15">
        <f>+'22년 드림즈(23)'!D29+'23년 상반기 코모도(23)'!D29+'23년 디비전 리그(23)'!D29</f>
        <v>2</v>
      </c>
      <c r="K3" s="15">
        <f>+'22년 드림즈(23)'!E29+'23년 상반기 코모도(23)'!E29+'23년 디비전 리그(23)'!E29</f>
        <v>0</v>
      </c>
      <c r="L3" s="15">
        <f>+'22년 드림즈(23)'!F29+'23년 상반기 코모도(23)'!F29+'23년 디비전 리그(23)'!F29</f>
        <v>71</v>
      </c>
      <c r="M3" s="15">
        <f>+'22년 드림즈(23)'!G29+'23년 상반기 코모도(23)'!G29+'23년 디비전 리그(23)'!G29</f>
        <v>51</v>
      </c>
      <c r="N3" s="32">
        <f>+'22년 드림즈(23)'!H29+'23년 상반기 코모도(23)'!H29+'23년 디비전 리그(23)'!H29</f>
        <v>6.333326666</v>
      </c>
      <c r="O3" s="15">
        <f>+'22년 드림즈(23)'!I29+'23년 상반기 코모도(23)'!I29+'23년 디비전 리그(23)'!I29</f>
        <v>15</v>
      </c>
      <c r="P3" s="15">
        <f>+'22년 드림즈(23)'!J29+'23년 상반기 코모도(23)'!J29+'23년 디비전 리그(23)'!J29</f>
        <v>0</v>
      </c>
      <c r="Q3" s="15">
        <f>+'22년 드림즈(23)'!K29+'23년 상반기 코모도(23)'!K29+'23년 디비전 리그(23)'!K29</f>
        <v>27</v>
      </c>
      <c r="R3" s="15">
        <f>+'22년 드림즈(23)'!L29+'23년 상반기 코모도(23)'!L29+'23년 디비전 리그(23)'!L29</f>
        <v>4</v>
      </c>
      <c r="S3" s="15">
        <f>+'22년 드림즈(23)'!M29+'23년 상반기 코모도(23)'!M29+'23년 디비전 리그(23)'!M29</f>
        <v>4</v>
      </c>
      <c r="T3" s="15">
        <f>+'22년 드림즈(23)'!N29+'23년 상반기 코모도(23)'!N29+'23년 디비전 리그(23)'!N29</f>
        <v>33</v>
      </c>
      <c r="U3" s="15">
        <f>+'22년 드림즈(23)'!O29+'23년 상반기 코모도(23)'!O29+'23년 디비전 리그(23)'!O29</f>
        <v>19</v>
      </c>
    </row>
    <row r="4">
      <c r="A4" s="14" t="s">
        <v>13</v>
      </c>
      <c r="B4" s="18">
        <f t="shared" si="2"/>
        <v>12.66663333</v>
      </c>
      <c r="C4" s="18">
        <f t="shared" si="3"/>
        <v>22.73690195</v>
      </c>
      <c r="D4" s="15">
        <f t="shared" si="4"/>
        <v>7.815810044</v>
      </c>
      <c r="E4" s="15">
        <f t="shared" si="5"/>
        <v>23.44743013</v>
      </c>
      <c r="F4" s="15"/>
      <c r="G4" s="15">
        <f t="shared" si="6"/>
        <v>4.815802148</v>
      </c>
      <c r="H4" s="15">
        <f>+'22년 드림즈(23)'!B30+'23년 상반기 코모도(23)'!B30+'23년 디비전 리그(23)'!B30</f>
        <v>9</v>
      </c>
      <c r="I4" s="15">
        <f>+'22년 드림즈(23)'!C30+'23년 상반기 코모도(23)'!C30+'23년 디비전 리그(23)'!C30</f>
        <v>1</v>
      </c>
      <c r="J4" s="15">
        <f>+'22년 드림즈(23)'!D30+'23년 상반기 코모도(23)'!D30+'23년 디비전 리그(23)'!D30</f>
        <v>2</v>
      </c>
      <c r="K4" s="15">
        <f>+'22년 드림즈(23)'!E30+'23년 상반기 코모도(23)'!E30+'23년 디비전 리그(23)'!E30</f>
        <v>0</v>
      </c>
      <c r="L4" s="15">
        <f>+'22년 드림즈(23)'!F30+'23년 상반기 코모도(23)'!F30+'23년 디비전 리그(23)'!F30</f>
        <v>113</v>
      </c>
      <c r="M4" s="15">
        <f>+'22년 드림즈(23)'!G30+'23년 상반기 코모도(23)'!G30+'23년 디비전 리그(23)'!G30</f>
        <v>84</v>
      </c>
      <c r="N4" s="32">
        <f>+'22년 드림즈(23)'!H30+'23년 상반기 코모도(23)'!H30+'23년 디비전 리그(23)'!H30</f>
        <v>12.66663333</v>
      </c>
      <c r="O4" s="15">
        <f>+'22년 드림즈(23)'!I30+'23년 상반기 코모도(23)'!I30+'23년 디비전 리그(23)'!I30</f>
        <v>33</v>
      </c>
      <c r="P4" s="15">
        <f>+'22년 드림즈(23)'!J30+'23년 상반기 코모도(23)'!J30+'23년 디비전 리그(23)'!J30</f>
        <v>3</v>
      </c>
      <c r="Q4" s="15">
        <f>+'22년 드림즈(23)'!K30+'23년 상반기 코모도(23)'!K30+'23년 디비전 리그(23)'!K30</f>
        <v>23</v>
      </c>
      <c r="R4" s="15">
        <f>+'22년 드림즈(23)'!L30+'23년 상반기 코모도(23)'!L30+'23년 디비전 리그(23)'!L30</f>
        <v>5</v>
      </c>
      <c r="S4" s="15">
        <f>+'22년 드림즈(23)'!M30+'23년 상반기 코모도(23)'!M30+'23년 디비전 리그(23)'!M30</f>
        <v>11</v>
      </c>
      <c r="T4" s="15">
        <f>+'22년 드림즈(23)'!N30+'23년 상반기 코모도(23)'!N30+'23년 디비전 리그(23)'!N30</f>
        <v>48</v>
      </c>
      <c r="U4" s="15">
        <f>+'22년 드림즈(23)'!O30+'23년 상반기 코모도(23)'!O30+'23년 디비전 리그(23)'!O30</f>
        <v>32</v>
      </c>
    </row>
    <row r="5">
      <c r="A5" s="14" t="s">
        <v>17</v>
      </c>
      <c r="B5" s="18">
        <f t="shared" si="2"/>
        <v>19.99993333</v>
      </c>
      <c r="C5" s="18">
        <f t="shared" si="3"/>
        <v>7.200024</v>
      </c>
      <c r="D5" s="15">
        <f t="shared" si="4"/>
        <v>15.300051</v>
      </c>
      <c r="E5" s="15">
        <f t="shared" si="5"/>
        <v>13.0500435</v>
      </c>
      <c r="F5" s="15"/>
      <c r="G5" s="15">
        <f t="shared" si="6"/>
        <v>2.350007833</v>
      </c>
      <c r="H5" s="15">
        <f>+'22년 드림즈(23)'!B31+'23년 상반기 코모도(23)'!B31+'23년 디비전 리그(23)'!B31</f>
        <v>15</v>
      </c>
      <c r="I5" s="15">
        <f>+'22년 드림즈(23)'!C31+'23년 상반기 코모도(23)'!C31+'23년 디비전 리그(23)'!C31</f>
        <v>1</v>
      </c>
      <c r="J5" s="15">
        <f>+'22년 드림즈(23)'!D31+'23년 상반기 코모도(23)'!D31+'23년 디비전 리그(23)'!D31</f>
        <v>3</v>
      </c>
      <c r="K5" s="15">
        <f>+'22년 드림즈(23)'!E31+'23년 상반기 코모도(23)'!E31+'23년 디비전 리그(23)'!E31</f>
        <v>1</v>
      </c>
      <c r="L5" s="15">
        <f>+'22년 드림즈(23)'!F31+'23년 상반기 코모도(23)'!F31+'23년 디비전 리그(23)'!F31</f>
        <v>115</v>
      </c>
      <c r="M5" s="15">
        <f>+'22년 드림즈(23)'!G31+'23년 상반기 코모도(23)'!G31+'23년 디비전 리그(23)'!G31</f>
        <v>100</v>
      </c>
      <c r="N5" s="32">
        <f>+'22년 드림즈(23)'!H31+'23년 상반기 코모도(23)'!H31+'23년 디비전 리그(23)'!H31</f>
        <v>19.99993333</v>
      </c>
      <c r="O5" s="15">
        <f>+'22년 드림즈(23)'!I31+'23년 상반기 코모도(23)'!I31+'23년 디비전 리그(23)'!I31</f>
        <v>29</v>
      </c>
      <c r="P5" s="15">
        <f>+'22년 드림즈(23)'!J31+'23년 상반기 코모도(23)'!J31+'23년 디비전 리그(23)'!J31</f>
        <v>0</v>
      </c>
      <c r="Q5" s="15">
        <f>+'22년 드림즈(23)'!K31+'23년 상반기 코모도(23)'!K31+'23년 디비전 리그(23)'!K31</f>
        <v>14</v>
      </c>
      <c r="R5" s="15">
        <f>+'22년 드림즈(23)'!L31+'23년 상반기 코모도(23)'!L31+'23년 디비전 리그(23)'!L31</f>
        <v>4</v>
      </c>
      <c r="S5" s="15">
        <f>+'22년 드림즈(23)'!M31+'23년 상반기 코모도(23)'!M31+'23년 디비전 리그(23)'!M31</f>
        <v>34</v>
      </c>
      <c r="T5" s="15">
        <f>+'22년 드림즈(23)'!N31+'23년 상반기 코모도(23)'!N31+'23년 디비전 리그(23)'!N31</f>
        <v>29</v>
      </c>
      <c r="U5" s="15">
        <f>+'22년 드림즈(23)'!O31+'23년 상반기 코모도(23)'!O31+'23년 디비전 리그(23)'!O31</f>
        <v>16</v>
      </c>
    </row>
    <row r="6">
      <c r="A6" s="14" t="s">
        <v>20</v>
      </c>
      <c r="B6" s="18">
        <f t="shared" si="2"/>
        <v>16.33326667</v>
      </c>
      <c r="C6" s="18">
        <f t="shared" si="3"/>
        <v>19.83681566</v>
      </c>
      <c r="D6" s="15">
        <f t="shared" si="4"/>
        <v>10.46943049</v>
      </c>
      <c r="E6" s="15">
        <f t="shared" si="5"/>
        <v>20.38783832</v>
      </c>
      <c r="F6" s="15"/>
      <c r="G6" s="15">
        <f t="shared" si="6"/>
        <v>4.408181258</v>
      </c>
      <c r="H6" s="15">
        <f>+'22년 드림즈(23)'!B32+'23년 상반기 코모도(23)'!B32+'23년 디비전 리그(23)'!B32</f>
        <v>9</v>
      </c>
      <c r="I6" s="15">
        <f>+'22년 드림즈(23)'!C32+'23년 상반기 코모도(23)'!C32+'23년 디비전 리그(23)'!C32</f>
        <v>0</v>
      </c>
      <c r="J6" s="15">
        <f>+'22년 드림즈(23)'!D32+'23년 상반기 코모도(23)'!D32+'23년 디비전 리그(23)'!D32</f>
        <v>3</v>
      </c>
      <c r="K6" s="15">
        <f>+'22년 드림즈(23)'!E32+'23년 상반기 코모도(23)'!E32+'23년 디비전 리그(23)'!E32</f>
        <v>0</v>
      </c>
      <c r="L6" s="15">
        <f>+'22년 드림즈(23)'!F32+'23년 상반기 코모도(23)'!F32+'23년 디비전 리그(23)'!F32</f>
        <v>127</v>
      </c>
      <c r="M6" s="15">
        <f>+'22년 드림즈(23)'!G32+'23년 상반기 코모도(23)'!G32+'23년 디비전 리그(23)'!G32</f>
        <v>97</v>
      </c>
      <c r="N6" s="32">
        <f>+'22년 드림즈(23)'!H32+'23년 상반기 코모도(23)'!H32+'23년 디비전 리그(23)'!H32</f>
        <v>16.33326667</v>
      </c>
      <c r="O6" s="15">
        <f>+'22년 드림즈(23)'!I32+'23년 상반기 코모도(23)'!I32+'23년 디비전 리그(23)'!I32</f>
        <v>37</v>
      </c>
      <c r="P6" s="15">
        <f>+'22년 드림즈(23)'!J32+'23년 상반기 코모도(23)'!J32+'23년 디비전 리그(23)'!J32</f>
        <v>2</v>
      </c>
      <c r="Q6" s="15">
        <f>+'22년 드림즈(23)'!K32+'23년 상반기 코모도(23)'!K32+'23년 디비전 리그(23)'!K32</f>
        <v>32</v>
      </c>
      <c r="R6" s="15">
        <f>+'22년 드림즈(23)'!L32+'23년 상반기 코모도(23)'!L32+'23년 디비전 리그(23)'!L32</f>
        <v>3</v>
      </c>
      <c r="S6" s="15">
        <f>+'22년 드림즈(23)'!M32+'23년 상반기 코모도(23)'!M32+'23년 디비전 리그(23)'!M32</f>
        <v>19</v>
      </c>
      <c r="T6" s="15">
        <f>+'22년 드림즈(23)'!N32+'23년 상반기 코모도(23)'!N32+'23년 디비전 리그(23)'!N32</f>
        <v>52</v>
      </c>
      <c r="U6" s="15">
        <f>+'22년 드림즈(23)'!O32+'23년 상반기 코모도(23)'!O32+'23년 디비전 리그(23)'!O32</f>
        <v>36</v>
      </c>
    </row>
    <row r="7">
      <c r="A7" s="14" t="s">
        <v>27</v>
      </c>
      <c r="B7" s="18">
        <f t="shared" si="2"/>
        <v>28.99996666</v>
      </c>
      <c r="C7" s="18">
        <f t="shared" si="3"/>
        <v>21.7241629</v>
      </c>
      <c r="D7" s="15">
        <f t="shared" si="4"/>
        <v>9.620700715</v>
      </c>
      <c r="E7" s="15">
        <f t="shared" si="5"/>
        <v>19.24140143</v>
      </c>
      <c r="F7" s="15"/>
      <c r="G7" s="15">
        <f t="shared" si="6"/>
        <v>3.931039002</v>
      </c>
      <c r="H7" s="15">
        <f>+'22년 드림즈(23)'!B34+'23년 상반기 코모도(23)'!B34+'23년 디비전 리그(23)'!B35</f>
        <v>15</v>
      </c>
      <c r="I7" s="15">
        <f>+'22년 드림즈(23)'!C34+'23년 상반기 코모도(23)'!C34+'23년 디비전 리그(23)'!C35</f>
        <v>3</v>
      </c>
      <c r="J7" s="15">
        <f>+'22년 드림즈(23)'!D34+'23년 상반기 코모도(23)'!D34+'23년 디비전 리그(23)'!D35</f>
        <v>4</v>
      </c>
      <c r="K7" s="15">
        <f>+'22년 드림즈(23)'!E34+'23년 상반기 코모도(23)'!E34+'23년 디비전 리그(23)'!E35</f>
        <v>2</v>
      </c>
      <c r="L7" s="15">
        <f>+'22년 드림즈(23)'!F34+'23년 상반기 코모도(23)'!F34+'23년 디비전 리그(23)'!F35</f>
        <v>210</v>
      </c>
      <c r="M7" s="15">
        <f>+'22년 드림즈(23)'!G34+'23년 상반기 코모도(23)'!G34+'23년 디비전 리그(23)'!G35</f>
        <v>180</v>
      </c>
      <c r="N7" s="32">
        <f>+'22년 드림즈(23)'!H34+'23년 상반기 코모도(23)'!H34+'23년 디비전 리그(23)'!H35</f>
        <v>28.99996666</v>
      </c>
      <c r="O7" s="15">
        <f>+'22년 드림즈(23)'!I34+'23년 상반기 코모도(23)'!I34+'23년 디비전 리그(23)'!I35</f>
        <v>62</v>
      </c>
      <c r="P7" s="15">
        <f>+'22년 드림즈(23)'!J34+'23년 상반기 코모도(23)'!J34+'23년 디비전 리그(23)'!J35</f>
        <v>1</v>
      </c>
      <c r="Q7" s="15">
        <f>+'22년 드림즈(23)'!K34+'23년 상반기 코모도(23)'!K34+'23년 디비전 리그(23)'!K35</f>
        <v>44</v>
      </c>
      <c r="R7" s="15">
        <f>+'22년 드림즈(23)'!L34+'23년 상반기 코모도(23)'!L34+'23년 디비전 리그(23)'!L35</f>
        <v>8</v>
      </c>
      <c r="S7" s="15">
        <f>+'22년 드림즈(23)'!M34+'23년 상반기 코모도(23)'!M34+'23년 디비전 리그(23)'!M35</f>
        <v>31</v>
      </c>
      <c r="T7" s="15">
        <f>+'22년 드림즈(23)'!N34+'23년 상반기 코모도(23)'!N34+'23년 디비전 리그(23)'!N35</f>
        <v>83</v>
      </c>
      <c r="U7" s="15">
        <f>+'22년 드림즈(23)'!O34+'23년 상반기 코모도(23)'!O34+'23년 디비전 리그(23)'!O35</f>
        <v>70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2</v>
      </c>
      <c r="B1" s="22" t="s">
        <v>70</v>
      </c>
      <c r="C1" s="22" t="s">
        <v>71</v>
      </c>
      <c r="D1" s="22" t="s">
        <v>72</v>
      </c>
      <c r="E1" s="22" t="s">
        <v>73</v>
      </c>
      <c r="F1" s="22" t="s">
        <v>67</v>
      </c>
      <c r="G1" s="22" t="s">
        <v>68</v>
      </c>
    </row>
    <row r="2" ht="13.5" customHeight="1">
      <c r="A2" s="14" t="s">
        <v>8</v>
      </c>
      <c r="B2" s="15">
        <f>round('투수_raw'!B3 / '투수_raw'!$B$2 * 100, 0)</f>
        <v>22</v>
      </c>
      <c r="C2" s="15">
        <f>round(('투수_raw'!C$2)/('투수_raw'!C3) * 100, 0)</f>
        <v>27</v>
      </c>
      <c r="D2" s="15">
        <f>round('투수_raw'!D3 / '투수_raw'!D$2 * 100, 0)</f>
        <v>37</v>
      </c>
      <c r="E2" s="15">
        <f>round((100-'투수_raw'!E3) / (100-'투수_raw'!E$2) * 100, 0)</f>
        <v>90</v>
      </c>
      <c r="F2" s="23">
        <v>30.0</v>
      </c>
      <c r="G2" s="15">
        <f>round((100-'투수_raw'!G3) / (100-'투수_raw'!G$2) * 100, 0)</f>
        <v>95</v>
      </c>
    </row>
    <row r="3">
      <c r="A3" s="14" t="s">
        <v>13</v>
      </c>
      <c r="B3" s="15">
        <f>round('투수_raw'!B4 / '투수_raw'!$B$2 * 100, 0)</f>
        <v>44</v>
      </c>
      <c r="C3" s="15">
        <f>round(('투수_raw'!C$2)/('투수_raw'!C4) * 100, 0)</f>
        <v>32</v>
      </c>
      <c r="D3" s="15">
        <f>round('투수_raw'!D4 / '투수_raw'!D$2 * 100, 0)</f>
        <v>51</v>
      </c>
      <c r="E3" s="15">
        <f>round((100-'투수_raw'!E4) / (100-'투수_raw'!E$2) * 100, 0)</f>
        <v>88</v>
      </c>
      <c r="F3" s="23">
        <v>30.0</v>
      </c>
      <c r="G3" s="15">
        <f>round((100-'투수_raw'!G4) / (100-'투수_raw'!G$2) * 100, 0)</f>
        <v>97</v>
      </c>
    </row>
    <row r="4">
      <c r="A4" s="14" t="s">
        <v>17</v>
      </c>
      <c r="B4" s="15">
        <f>round('투수_raw'!B5 / '투수_raw'!$B$2 * 100, 0)</f>
        <v>69</v>
      </c>
      <c r="C4" s="15">
        <f>round(('투수_raw'!C$2)/('투수_raw'!C5) * 100, 0)</f>
        <v>100</v>
      </c>
      <c r="D4" s="15">
        <f>round('투수_raw'!D5 / '투수_raw'!D$2 * 100, 0)</f>
        <v>100</v>
      </c>
      <c r="E4" s="15">
        <f>round((100-'투수_raw'!E5) / (100-'투수_raw'!E$2) * 100, 0)</f>
        <v>100</v>
      </c>
      <c r="F4" s="23">
        <v>30.0</v>
      </c>
      <c r="G4" s="15">
        <f>round((100-'투수_raw'!G5) / (100-'투수_raw'!G$2) * 100, 0)</f>
        <v>100</v>
      </c>
    </row>
    <row r="5">
      <c r="A5" s="14" t="s">
        <v>20</v>
      </c>
      <c r="B5" s="15">
        <f>round('투수_raw'!B6 / '투수_raw'!$B$2 * 100, 0)</f>
        <v>56</v>
      </c>
      <c r="C5" s="15">
        <f>round(('투수_raw'!C$2)/('투수_raw'!C6) * 100, 0)</f>
        <v>36</v>
      </c>
      <c r="D5" s="15">
        <f>round('투수_raw'!D6 / '투수_raw'!D$2 * 100, 0)</f>
        <v>68</v>
      </c>
      <c r="E5" s="15">
        <f>round((100-'투수_raw'!E6) / (100-'투수_raw'!E$2) * 100, 0)</f>
        <v>92</v>
      </c>
      <c r="F5" s="23">
        <v>30.0</v>
      </c>
      <c r="G5" s="15">
        <f>round((100-'투수_raw'!G6) / (100-'투수_raw'!G$2) * 100, 0)</f>
        <v>98</v>
      </c>
    </row>
    <row r="6">
      <c r="A6" s="14" t="s">
        <v>27</v>
      </c>
      <c r="B6" s="15">
        <f>round('투수_raw'!B7 / '투수_raw'!$B$2 * 100, 0)</f>
        <v>100</v>
      </c>
      <c r="C6" s="15">
        <f>round(('투수_raw'!C$2)/('투수_raw'!C7) * 100, 0)</f>
        <v>33</v>
      </c>
      <c r="D6" s="15">
        <f>round('투수_raw'!D7 / '투수_raw'!D$2 * 100, 0)</f>
        <v>63</v>
      </c>
      <c r="E6" s="15">
        <f>round((100-'투수_raw'!E7) / (100-'투수_raw'!E$2) * 100, 0)</f>
        <v>93</v>
      </c>
      <c r="F6" s="23">
        <v>30.0</v>
      </c>
      <c r="G6" s="15">
        <f>round((100-'투수_raw'!G7) / (100-'투수_raw'!G$2) * 100, 0)</f>
        <v>98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0.71"/>
    <col customWidth="1" min="5" max="5" width="14.86"/>
    <col customWidth="1" min="6" max="6" width="20.29"/>
    <col customWidth="1" min="7" max="7" width="57.14"/>
    <col customWidth="1" min="8" max="8" width="8.86"/>
    <col customWidth="1" min="9" max="9" width="68.71"/>
    <col customWidth="1" min="10" max="10" width="45.43"/>
    <col customWidth="1" min="11" max="11" width="19.29"/>
  </cols>
  <sheetData>
    <row r="1">
      <c r="A1" s="33" t="s">
        <v>74</v>
      </c>
      <c r="B1" s="34" t="s">
        <v>2</v>
      </c>
      <c r="C1" s="33" t="s">
        <v>75</v>
      </c>
      <c r="D1" s="33" t="s">
        <v>76</v>
      </c>
      <c r="E1" s="35" t="s">
        <v>77</v>
      </c>
      <c r="F1" s="35" t="s">
        <v>78</v>
      </c>
      <c r="G1" s="35" t="s">
        <v>79</v>
      </c>
      <c r="H1" s="36" t="s">
        <v>80</v>
      </c>
      <c r="I1" s="36" t="s">
        <v>81</v>
      </c>
      <c r="J1" s="35" t="s">
        <v>82</v>
      </c>
      <c r="K1" s="35" t="s">
        <v>83</v>
      </c>
      <c r="L1" s="35" t="s">
        <v>84</v>
      </c>
    </row>
    <row r="2">
      <c r="A2" s="37" t="s">
        <v>85</v>
      </c>
      <c r="B2" s="38" t="s">
        <v>8</v>
      </c>
      <c r="C2" s="37">
        <v>29.0</v>
      </c>
      <c r="D2" s="37" t="s">
        <v>86</v>
      </c>
      <c r="E2" s="39" t="s">
        <v>87</v>
      </c>
      <c r="F2" s="39">
        <v>7.0</v>
      </c>
      <c r="G2" s="40" t="s">
        <v>88</v>
      </c>
      <c r="H2" s="41" t="s">
        <v>89</v>
      </c>
      <c r="I2" s="42" t="s">
        <v>90</v>
      </c>
      <c r="J2" s="39" t="s">
        <v>91</v>
      </c>
      <c r="K2" s="43"/>
      <c r="L2" s="43"/>
    </row>
    <row r="3">
      <c r="A3" s="37" t="s">
        <v>92</v>
      </c>
      <c r="B3" s="38" t="s">
        <v>9</v>
      </c>
      <c r="C3" s="37">
        <v>10.0</v>
      </c>
      <c r="D3" s="37" t="s">
        <v>93</v>
      </c>
      <c r="E3" s="39" t="s">
        <v>94</v>
      </c>
      <c r="F3" s="39">
        <v>1.0</v>
      </c>
      <c r="G3" s="40" t="s">
        <v>95</v>
      </c>
      <c r="H3" s="41" t="s">
        <v>96</v>
      </c>
      <c r="I3" s="44" t="s">
        <v>97</v>
      </c>
      <c r="J3" s="45" t="s">
        <v>98</v>
      </c>
      <c r="K3" s="43"/>
      <c r="L3" s="43"/>
    </row>
    <row r="4">
      <c r="A4" s="37" t="s">
        <v>99</v>
      </c>
      <c r="B4" s="38" t="s">
        <v>10</v>
      </c>
      <c r="C4" s="37">
        <v>50.0</v>
      </c>
      <c r="D4" s="37" t="s">
        <v>100</v>
      </c>
      <c r="E4" s="39" t="s">
        <v>101</v>
      </c>
      <c r="F4" s="39">
        <v>2.0</v>
      </c>
      <c r="G4" s="46" t="s">
        <v>102</v>
      </c>
      <c r="H4" s="47" t="s">
        <v>103</v>
      </c>
      <c r="I4" s="44" t="s">
        <v>104</v>
      </c>
      <c r="J4" s="40" t="s">
        <v>105</v>
      </c>
      <c r="K4" s="43"/>
      <c r="L4" s="43"/>
    </row>
    <row r="5">
      <c r="A5" s="37" t="s">
        <v>106</v>
      </c>
      <c r="B5" s="38" t="s">
        <v>11</v>
      </c>
      <c r="C5" s="37">
        <v>12.0</v>
      </c>
      <c r="D5" s="37" t="s">
        <v>107</v>
      </c>
      <c r="E5" s="39" t="s">
        <v>108</v>
      </c>
      <c r="F5" s="39">
        <v>1.0</v>
      </c>
      <c r="G5" s="40" t="s">
        <v>109</v>
      </c>
      <c r="H5" s="41" t="s">
        <v>110</v>
      </c>
      <c r="I5" s="44" t="s">
        <v>111</v>
      </c>
      <c r="J5" s="40" t="s">
        <v>112</v>
      </c>
      <c r="K5" s="43"/>
      <c r="L5" s="43"/>
    </row>
    <row r="6">
      <c r="A6" s="37" t="s">
        <v>113</v>
      </c>
      <c r="B6" s="38" t="s">
        <v>12</v>
      </c>
      <c r="C6" s="37">
        <v>46.0</v>
      </c>
      <c r="D6" s="37" t="s">
        <v>114</v>
      </c>
      <c r="E6" s="39" t="s">
        <v>115</v>
      </c>
      <c r="F6" s="39">
        <v>100.0</v>
      </c>
      <c r="G6" s="48" t="s">
        <v>116</v>
      </c>
      <c r="H6" s="41" t="s">
        <v>117</v>
      </c>
      <c r="I6" s="44" t="s">
        <v>118</v>
      </c>
      <c r="J6" s="49" t="s">
        <v>119</v>
      </c>
      <c r="K6" s="43"/>
      <c r="L6" s="39" t="s">
        <v>120</v>
      </c>
    </row>
    <row r="7">
      <c r="A7" s="37" t="s">
        <v>121</v>
      </c>
      <c r="B7" s="38" t="s">
        <v>13</v>
      </c>
      <c r="C7" s="37">
        <v>91.0</v>
      </c>
      <c r="D7" s="50" t="s">
        <v>86</v>
      </c>
      <c r="E7" s="39" t="s">
        <v>122</v>
      </c>
      <c r="F7" s="39">
        <v>1.0</v>
      </c>
      <c r="G7" s="46" t="s">
        <v>123</v>
      </c>
      <c r="H7" s="51" t="s">
        <v>124</v>
      </c>
      <c r="I7" s="44" t="s">
        <v>125</v>
      </c>
      <c r="J7" s="46" t="s">
        <v>126</v>
      </c>
      <c r="K7" s="43"/>
      <c r="L7" s="43"/>
    </row>
    <row r="8">
      <c r="A8" s="37" t="s">
        <v>127</v>
      </c>
      <c r="B8" s="38" t="s">
        <v>14</v>
      </c>
      <c r="C8" s="37">
        <v>3.0</v>
      </c>
      <c r="D8" s="37" t="s">
        <v>128</v>
      </c>
      <c r="E8" s="39" t="s">
        <v>129</v>
      </c>
      <c r="F8" s="39">
        <v>100.0</v>
      </c>
      <c r="G8" s="49" t="s">
        <v>130</v>
      </c>
      <c r="H8" s="41" t="s">
        <v>131</v>
      </c>
      <c r="I8" s="44" t="s">
        <v>132</v>
      </c>
      <c r="J8" s="52" t="s">
        <v>133</v>
      </c>
      <c r="K8" s="43"/>
      <c r="L8" s="39" t="s">
        <v>134</v>
      </c>
    </row>
    <row r="9">
      <c r="A9" s="37" t="s">
        <v>135</v>
      </c>
      <c r="B9" s="38" t="s">
        <v>15</v>
      </c>
      <c r="C9" s="37">
        <v>27.0</v>
      </c>
      <c r="D9" s="37" t="s">
        <v>128</v>
      </c>
      <c r="E9" s="53" t="s">
        <v>136</v>
      </c>
      <c r="F9" s="39">
        <v>1.0</v>
      </c>
      <c r="G9" s="54" t="s">
        <v>137</v>
      </c>
      <c r="H9" s="47" t="s">
        <v>138</v>
      </c>
      <c r="I9" s="44" t="s">
        <v>139</v>
      </c>
      <c r="J9" s="55" t="s">
        <v>140</v>
      </c>
      <c r="K9" s="43"/>
      <c r="L9" s="43"/>
    </row>
    <row r="10">
      <c r="A10" s="37" t="s">
        <v>141</v>
      </c>
      <c r="B10" s="38" t="s">
        <v>16</v>
      </c>
      <c r="C10" s="37">
        <v>13.0</v>
      </c>
      <c r="D10" s="37" t="s">
        <v>142</v>
      </c>
      <c r="E10" s="39" t="s">
        <v>143</v>
      </c>
      <c r="F10" s="39">
        <v>50.0</v>
      </c>
      <c r="G10" s="46"/>
      <c r="H10" s="56"/>
      <c r="I10" s="43"/>
      <c r="J10" s="55" t="s">
        <v>144</v>
      </c>
      <c r="K10" s="43"/>
      <c r="L10" s="43"/>
    </row>
    <row r="11">
      <c r="A11" s="37" t="s">
        <v>145</v>
      </c>
      <c r="B11" s="38" t="s">
        <v>17</v>
      </c>
      <c r="C11" s="37">
        <v>25.0</v>
      </c>
      <c r="D11" s="37" t="s">
        <v>86</v>
      </c>
      <c r="E11" s="57" t="str">
        <f t="shared" ref="E11:E12" si="1">RIGHT(B11,LEN(B11) - 1)</f>
        <v>형준</v>
      </c>
      <c r="F11" s="39">
        <v>50.0</v>
      </c>
      <c r="G11" s="43"/>
      <c r="H11" s="56"/>
      <c r="I11" s="43"/>
      <c r="J11" s="43"/>
      <c r="K11" s="43"/>
      <c r="L11" s="43"/>
    </row>
    <row r="12">
      <c r="A12" s="37" t="s">
        <v>145</v>
      </c>
      <c r="B12" s="38" t="s">
        <v>17</v>
      </c>
      <c r="C12" s="37">
        <v>25.0</v>
      </c>
      <c r="D12" s="37" t="s">
        <v>93</v>
      </c>
      <c r="E12" s="57" t="str">
        <f t="shared" si="1"/>
        <v>형준</v>
      </c>
      <c r="F12" s="39">
        <v>50.0</v>
      </c>
      <c r="G12" s="43"/>
      <c r="H12" s="56"/>
      <c r="I12" s="43"/>
      <c r="J12" s="43"/>
      <c r="K12" s="43"/>
      <c r="L12" s="43"/>
    </row>
    <row r="13">
      <c r="A13" s="37" t="s">
        <v>146</v>
      </c>
      <c r="B13" s="38" t="s">
        <v>18</v>
      </c>
      <c r="C13" s="37">
        <v>21.0</v>
      </c>
      <c r="D13" s="37" t="s">
        <v>147</v>
      </c>
      <c r="E13" s="39" t="s">
        <v>148</v>
      </c>
      <c r="F13" s="39">
        <v>2.0</v>
      </c>
      <c r="G13" s="54" t="s">
        <v>149</v>
      </c>
      <c r="H13" s="41" t="s">
        <v>150</v>
      </c>
      <c r="I13" s="44" t="s">
        <v>125</v>
      </c>
      <c r="J13" s="58" t="s">
        <v>151</v>
      </c>
      <c r="K13" s="43"/>
      <c r="L13" s="43"/>
    </row>
    <row r="14">
      <c r="A14" s="37" t="s">
        <v>152</v>
      </c>
      <c r="B14" s="38" t="s">
        <v>19</v>
      </c>
      <c r="C14" s="37">
        <v>55.0</v>
      </c>
      <c r="D14" s="37" t="s">
        <v>128</v>
      </c>
      <c r="E14" s="39" t="s">
        <v>153</v>
      </c>
      <c r="F14" s="39">
        <v>50.0</v>
      </c>
      <c r="G14" s="54" t="s">
        <v>154</v>
      </c>
      <c r="H14" s="59" t="s">
        <v>155</v>
      </c>
      <c r="I14" s="44" t="s">
        <v>125</v>
      </c>
      <c r="J14" s="49" t="s">
        <v>156</v>
      </c>
      <c r="K14" s="43"/>
      <c r="L14" s="43"/>
    </row>
    <row r="15">
      <c r="A15" s="37" t="s">
        <v>157</v>
      </c>
      <c r="B15" s="38" t="s">
        <v>20</v>
      </c>
      <c r="C15" s="37">
        <v>88.0</v>
      </c>
      <c r="D15" s="37" t="s">
        <v>86</v>
      </c>
      <c r="E15" s="39" t="s">
        <v>158</v>
      </c>
      <c r="F15" s="39">
        <v>100.0</v>
      </c>
      <c r="G15" s="54" t="s">
        <v>159</v>
      </c>
      <c r="H15" s="56"/>
      <c r="I15" s="44" t="s">
        <v>125</v>
      </c>
      <c r="J15" s="55" t="s">
        <v>160</v>
      </c>
      <c r="K15" s="43"/>
      <c r="L15" s="43"/>
    </row>
    <row r="16">
      <c r="A16" s="37" t="s">
        <v>161</v>
      </c>
      <c r="B16" s="38" t="s">
        <v>21</v>
      </c>
      <c r="C16" s="37">
        <v>0.0</v>
      </c>
      <c r="D16" s="37" t="s">
        <v>147</v>
      </c>
      <c r="E16" s="60" t="s">
        <v>162</v>
      </c>
      <c r="F16" s="39">
        <v>12.11</v>
      </c>
      <c r="G16" s="58" t="s">
        <v>163</v>
      </c>
      <c r="H16" s="41" t="s">
        <v>164</v>
      </c>
      <c r="I16" s="44" t="s">
        <v>125</v>
      </c>
      <c r="J16" s="40" t="s">
        <v>165</v>
      </c>
      <c r="K16" s="43"/>
      <c r="L16" s="43"/>
    </row>
    <row r="17">
      <c r="A17" s="37" t="s">
        <v>166</v>
      </c>
      <c r="B17" s="38" t="s">
        <v>22</v>
      </c>
      <c r="C17" s="37">
        <v>18.0</v>
      </c>
      <c r="D17" s="37" t="s">
        <v>167</v>
      </c>
      <c r="E17" s="39" t="s">
        <v>168</v>
      </c>
      <c r="F17" s="39">
        <v>100.0</v>
      </c>
      <c r="G17" s="40" t="s">
        <v>169</v>
      </c>
      <c r="H17" s="56"/>
      <c r="I17" s="43"/>
      <c r="J17" s="43"/>
      <c r="K17" s="43"/>
      <c r="L17" s="43"/>
    </row>
    <row r="18">
      <c r="A18" s="37" t="s">
        <v>170</v>
      </c>
      <c r="B18" s="38" t="s">
        <v>23</v>
      </c>
      <c r="C18" s="37">
        <v>100.0</v>
      </c>
      <c r="D18" s="37" t="s">
        <v>107</v>
      </c>
      <c r="E18" s="39" t="s">
        <v>171</v>
      </c>
      <c r="F18" s="39">
        <v>100.0</v>
      </c>
      <c r="G18" s="49" t="s">
        <v>172</v>
      </c>
      <c r="H18" s="47" t="s">
        <v>173</v>
      </c>
      <c r="I18" s="44" t="s">
        <v>125</v>
      </c>
      <c r="J18" s="46" t="s">
        <v>174</v>
      </c>
      <c r="K18" s="43"/>
      <c r="L18" s="58" t="s">
        <v>175</v>
      </c>
    </row>
    <row r="19">
      <c r="A19" s="37" t="s">
        <v>176</v>
      </c>
      <c r="B19" s="38" t="s">
        <v>24</v>
      </c>
      <c r="C19" s="37">
        <v>17.0</v>
      </c>
      <c r="D19" s="37" t="s">
        <v>93</v>
      </c>
      <c r="E19" s="39" t="s">
        <v>177</v>
      </c>
      <c r="F19" s="39">
        <v>15.0</v>
      </c>
      <c r="G19" s="43"/>
      <c r="H19" s="56"/>
      <c r="I19" s="43"/>
      <c r="J19" s="43"/>
      <c r="K19" s="43"/>
      <c r="L19" s="43"/>
    </row>
    <row r="20">
      <c r="A20" s="37" t="s">
        <v>178</v>
      </c>
      <c r="B20" s="38" t="s">
        <v>25</v>
      </c>
      <c r="C20" s="37">
        <v>14.0</v>
      </c>
      <c r="D20" s="37" t="s">
        <v>100</v>
      </c>
      <c r="E20" s="39" t="s">
        <v>179</v>
      </c>
      <c r="F20" s="39">
        <v>100.0</v>
      </c>
      <c r="G20" s="43"/>
      <c r="H20" s="56"/>
      <c r="I20" s="43"/>
      <c r="J20" s="43"/>
      <c r="K20" s="43"/>
      <c r="L20" s="43"/>
    </row>
    <row r="21">
      <c r="A21" s="37" t="s">
        <v>180</v>
      </c>
      <c r="B21" s="38" t="s">
        <v>26</v>
      </c>
      <c r="C21" s="37">
        <v>56.0</v>
      </c>
      <c r="D21" s="37" t="s">
        <v>167</v>
      </c>
      <c r="E21" s="39" t="s">
        <v>181</v>
      </c>
      <c r="F21" s="39">
        <v>50.0</v>
      </c>
      <c r="G21" s="43"/>
      <c r="H21" s="56"/>
      <c r="I21" s="43"/>
      <c r="J21" s="43"/>
      <c r="K21" s="43"/>
      <c r="L21" s="43"/>
    </row>
    <row r="22">
      <c r="A22" s="37" t="s">
        <v>182</v>
      </c>
      <c r="B22" s="38" t="s">
        <v>27</v>
      </c>
      <c r="C22" s="37">
        <v>1.0</v>
      </c>
      <c r="D22" s="50" t="s">
        <v>86</v>
      </c>
      <c r="E22" s="39" t="s">
        <v>183</v>
      </c>
      <c r="F22" s="39">
        <v>50.0</v>
      </c>
      <c r="G22" s="43"/>
      <c r="H22" s="56"/>
      <c r="I22" s="43"/>
      <c r="J22" s="43"/>
      <c r="K22" s="43"/>
      <c r="L22" s="43"/>
    </row>
    <row r="23">
      <c r="A23" s="37" t="s">
        <v>184</v>
      </c>
      <c r="B23" s="38" t="s">
        <v>28</v>
      </c>
      <c r="C23" s="37">
        <v>20.0</v>
      </c>
      <c r="D23" s="38"/>
      <c r="E23" s="60" t="s">
        <v>185</v>
      </c>
      <c r="F23" s="39">
        <v>50.0</v>
      </c>
      <c r="G23" s="43"/>
      <c r="H23" s="56"/>
      <c r="I23" s="43"/>
      <c r="J23" s="43"/>
      <c r="K23" s="43"/>
      <c r="L23" s="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17" width="8.0"/>
    <col customWidth="1" min="18" max="18" width="9.43"/>
    <col customWidth="1" min="19" max="22" width="6.0"/>
    <col customWidth="1" min="23" max="23" width="8.0"/>
    <col customWidth="1" min="24" max="25" width="6.0"/>
    <col customWidth="1" min="26" max="28" width="8.0"/>
    <col customWidth="1" min="29" max="30" width="10.0"/>
  </cols>
  <sheetData>
    <row r="1" ht="16.5" customHeight="1">
      <c r="A1" s="1" t="s">
        <v>186</v>
      </c>
    </row>
    <row r="2" ht="16.5" customHeight="1">
      <c r="A2" s="2" t="s">
        <v>31</v>
      </c>
    </row>
    <row r="3" ht="16.5" customHeight="1">
      <c r="A3" s="13" t="s">
        <v>2</v>
      </c>
      <c r="B3" s="13" t="s">
        <v>32</v>
      </c>
      <c r="C3" s="13" t="s">
        <v>33</v>
      </c>
      <c r="D3" s="13" t="s">
        <v>34</v>
      </c>
      <c r="E3" s="13" t="s">
        <v>35</v>
      </c>
      <c r="F3" s="13" t="s">
        <v>36</v>
      </c>
      <c r="G3" s="13" t="s">
        <v>37</v>
      </c>
      <c r="H3" s="13" t="s">
        <v>38</v>
      </c>
      <c r="I3" s="13" t="s">
        <v>39</v>
      </c>
      <c r="J3" s="13" t="s">
        <v>40</v>
      </c>
      <c r="K3" s="13" t="s">
        <v>41</v>
      </c>
      <c r="L3" s="13" t="s">
        <v>42</v>
      </c>
      <c r="M3" s="13" t="s">
        <v>43</v>
      </c>
    </row>
    <row r="4" ht="16.5" customHeight="1">
      <c r="A4" s="14" t="s">
        <v>8</v>
      </c>
      <c r="B4" s="15">
        <v>1.0</v>
      </c>
      <c r="C4" s="8">
        <v>0.0</v>
      </c>
      <c r="D4" s="15">
        <v>0.0</v>
      </c>
      <c r="E4" s="15">
        <v>0.0</v>
      </c>
      <c r="F4" s="15">
        <v>0.0</v>
      </c>
      <c r="G4" s="15">
        <v>0.0</v>
      </c>
      <c r="H4" s="15">
        <v>0.0</v>
      </c>
      <c r="I4" s="15">
        <v>0.0</v>
      </c>
      <c r="J4" s="15">
        <v>0.0</v>
      </c>
      <c r="K4" s="15">
        <v>0.0</v>
      </c>
      <c r="L4" s="8">
        <v>0.0</v>
      </c>
      <c r="M4" s="8">
        <v>0.0</v>
      </c>
    </row>
    <row r="5" ht="16.5" customHeight="1">
      <c r="A5" s="14" t="s">
        <v>9</v>
      </c>
      <c r="B5" s="61">
        <v>5.0</v>
      </c>
      <c r="C5" s="62">
        <v>0.5</v>
      </c>
      <c r="D5" s="61">
        <v>12.0</v>
      </c>
      <c r="E5" s="61">
        <v>8.0</v>
      </c>
      <c r="F5" s="61">
        <v>4.0</v>
      </c>
      <c r="G5" s="61">
        <v>3.0</v>
      </c>
      <c r="H5" s="61">
        <v>5.0</v>
      </c>
      <c r="I5" s="61">
        <v>1.0</v>
      </c>
      <c r="J5" s="15">
        <v>4.0</v>
      </c>
      <c r="K5" s="61">
        <v>3.0</v>
      </c>
      <c r="L5" s="62">
        <v>0.5</v>
      </c>
      <c r="M5" s="62">
        <v>0.667</v>
      </c>
    </row>
    <row r="6" ht="16.5" customHeight="1">
      <c r="A6" s="14" t="s">
        <v>10</v>
      </c>
      <c r="B6" s="61">
        <v>6.0</v>
      </c>
      <c r="C6" s="62">
        <v>0.417</v>
      </c>
      <c r="D6" s="61">
        <v>15.0</v>
      </c>
      <c r="E6" s="61">
        <v>12.0</v>
      </c>
      <c r="F6" s="61">
        <v>5.0</v>
      </c>
      <c r="G6" s="61">
        <v>8.0</v>
      </c>
      <c r="H6" s="61">
        <v>7.0</v>
      </c>
      <c r="I6" s="61">
        <v>3.0</v>
      </c>
      <c r="J6" s="15">
        <v>3.0</v>
      </c>
      <c r="K6" s="61">
        <v>2.0</v>
      </c>
      <c r="L6" s="62">
        <v>0.667</v>
      </c>
      <c r="M6" s="62">
        <v>0.533</v>
      </c>
    </row>
    <row r="7" ht="16.5" customHeight="1">
      <c r="A7" s="14" t="s">
        <v>11</v>
      </c>
      <c r="B7" s="61">
        <v>1.0</v>
      </c>
      <c r="C7" s="62">
        <v>0.0</v>
      </c>
      <c r="D7" s="61">
        <v>4.0</v>
      </c>
      <c r="E7" s="61">
        <v>4.0</v>
      </c>
      <c r="F7" s="61">
        <v>0.0</v>
      </c>
      <c r="G7" s="61">
        <v>0.0</v>
      </c>
      <c r="H7" s="61">
        <v>3.0</v>
      </c>
      <c r="I7" s="61">
        <v>0.0</v>
      </c>
      <c r="J7" s="15">
        <v>0.0</v>
      </c>
      <c r="K7" s="61">
        <v>0.0</v>
      </c>
      <c r="L7" s="62">
        <v>0.0</v>
      </c>
      <c r="M7" s="62">
        <v>0.0</v>
      </c>
    </row>
    <row r="8" ht="16.5" customHeight="1">
      <c r="A8" s="14" t="s">
        <v>12</v>
      </c>
      <c r="B8" s="61">
        <v>7.0</v>
      </c>
      <c r="C8" s="62">
        <v>0.455</v>
      </c>
      <c r="D8" s="61">
        <v>17.0</v>
      </c>
      <c r="E8" s="61">
        <v>11.0</v>
      </c>
      <c r="F8" s="61">
        <v>5.0</v>
      </c>
      <c r="G8" s="61">
        <v>6.0</v>
      </c>
      <c r="H8" s="61">
        <v>4.0</v>
      </c>
      <c r="I8" s="61">
        <v>2.0</v>
      </c>
      <c r="J8" s="15">
        <v>6.0</v>
      </c>
      <c r="K8" s="61">
        <v>1.0</v>
      </c>
      <c r="L8" s="62">
        <v>0.727</v>
      </c>
      <c r="M8" s="62">
        <v>0.647</v>
      </c>
    </row>
    <row r="9" ht="16.5" customHeight="1">
      <c r="A9" s="14" t="s">
        <v>13</v>
      </c>
      <c r="B9" s="15">
        <v>6.0</v>
      </c>
      <c r="C9" s="8">
        <v>0.091</v>
      </c>
      <c r="D9" s="15">
        <v>16.0</v>
      </c>
      <c r="E9" s="15">
        <v>11.0</v>
      </c>
      <c r="F9" s="15">
        <v>1.0</v>
      </c>
      <c r="G9" s="15">
        <v>2.0</v>
      </c>
      <c r="H9" s="15">
        <v>2.0</v>
      </c>
      <c r="I9" s="15">
        <v>4.0</v>
      </c>
      <c r="J9" s="15">
        <v>5.0</v>
      </c>
      <c r="K9" s="15">
        <v>9.0</v>
      </c>
      <c r="L9" s="8">
        <v>0.091</v>
      </c>
      <c r="M9" s="8">
        <v>0.375</v>
      </c>
    </row>
    <row r="10" ht="16.5" customHeight="1">
      <c r="A10" s="14" t="s">
        <v>14</v>
      </c>
      <c r="B10" s="15">
        <v>6.0</v>
      </c>
      <c r="C10" s="8">
        <v>0.75</v>
      </c>
      <c r="D10" s="15">
        <v>18.0</v>
      </c>
      <c r="E10" s="15">
        <v>12.0</v>
      </c>
      <c r="F10" s="15">
        <v>9.0</v>
      </c>
      <c r="G10" s="15">
        <v>11.0</v>
      </c>
      <c r="H10" s="15">
        <v>8.0</v>
      </c>
      <c r="I10" s="15">
        <v>17.0</v>
      </c>
      <c r="J10" s="15">
        <v>6.0</v>
      </c>
      <c r="K10" s="15">
        <v>0.0</v>
      </c>
      <c r="L10" s="8">
        <v>0.833</v>
      </c>
      <c r="M10" s="8">
        <v>0.833</v>
      </c>
    </row>
    <row r="11" ht="16.5" customHeight="1">
      <c r="A11" s="14" t="s">
        <v>15</v>
      </c>
      <c r="B11" s="15">
        <v>6.0</v>
      </c>
      <c r="C11" s="8">
        <v>0.231</v>
      </c>
      <c r="D11" s="15">
        <v>14.0</v>
      </c>
      <c r="E11" s="15">
        <v>13.0</v>
      </c>
      <c r="F11" s="15">
        <v>3.0</v>
      </c>
      <c r="G11" s="15">
        <v>3.0</v>
      </c>
      <c r="H11" s="15">
        <v>4.0</v>
      </c>
      <c r="I11" s="15">
        <v>2.0</v>
      </c>
      <c r="J11" s="15">
        <v>1.0</v>
      </c>
      <c r="K11" s="15">
        <v>4.0</v>
      </c>
      <c r="L11" s="8">
        <v>0.308</v>
      </c>
      <c r="M11" s="8">
        <v>0.286</v>
      </c>
    </row>
    <row r="12" ht="16.5" customHeight="1">
      <c r="A12" s="14" t="s">
        <v>16</v>
      </c>
      <c r="B12" s="15">
        <v>0.0</v>
      </c>
      <c r="C12" s="8">
        <v>0.0</v>
      </c>
      <c r="D12" s="15">
        <v>0.0</v>
      </c>
      <c r="E12" s="15">
        <v>0.0</v>
      </c>
      <c r="F12" s="15">
        <v>0.0</v>
      </c>
      <c r="G12" s="15">
        <v>0.0</v>
      </c>
      <c r="H12" s="15">
        <v>0.0</v>
      </c>
      <c r="I12" s="15">
        <v>0.0</v>
      </c>
      <c r="J12" s="15">
        <v>0.0</v>
      </c>
      <c r="K12" s="15">
        <v>0.0</v>
      </c>
      <c r="L12" s="8">
        <v>0.0</v>
      </c>
      <c r="M12" s="8">
        <v>0.0</v>
      </c>
    </row>
    <row r="13" ht="16.5" customHeight="1">
      <c r="A13" s="14" t="s">
        <v>17</v>
      </c>
      <c r="B13" s="15">
        <v>6.0</v>
      </c>
      <c r="C13" s="8">
        <v>0.462</v>
      </c>
      <c r="D13" s="15">
        <v>15.0</v>
      </c>
      <c r="E13" s="15">
        <v>13.0</v>
      </c>
      <c r="F13" s="15">
        <v>6.0</v>
      </c>
      <c r="G13" s="15">
        <v>5.0</v>
      </c>
      <c r="H13" s="15">
        <v>9.0</v>
      </c>
      <c r="I13" s="15">
        <v>0.0</v>
      </c>
      <c r="J13" s="15">
        <v>2.0</v>
      </c>
      <c r="K13" s="15">
        <v>1.0</v>
      </c>
      <c r="L13" s="8">
        <v>1.0</v>
      </c>
      <c r="M13" s="8">
        <v>0.533</v>
      </c>
    </row>
    <row r="14" ht="16.5" customHeight="1">
      <c r="A14" s="14" t="s">
        <v>18</v>
      </c>
      <c r="B14" s="61">
        <v>4.0</v>
      </c>
      <c r="C14" s="62">
        <v>0.0</v>
      </c>
      <c r="D14" s="61">
        <v>9.0</v>
      </c>
      <c r="E14" s="61">
        <v>5.0</v>
      </c>
      <c r="F14" s="61">
        <v>0.0</v>
      </c>
      <c r="G14" s="61">
        <v>2.0</v>
      </c>
      <c r="H14" s="61">
        <v>1.0</v>
      </c>
      <c r="I14" s="61">
        <v>1.0</v>
      </c>
      <c r="J14" s="15">
        <v>4.0</v>
      </c>
      <c r="K14" s="61">
        <v>3.0</v>
      </c>
      <c r="L14" s="62">
        <v>0.0</v>
      </c>
      <c r="M14" s="62">
        <v>0.444</v>
      </c>
    </row>
    <row r="15" ht="16.5" customHeight="1">
      <c r="A15" s="14" t="s">
        <v>19</v>
      </c>
      <c r="B15" s="15">
        <v>1.0</v>
      </c>
      <c r="C15" s="8">
        <v>0.0</v>
      </c>
      <c r="D15" s="15">
        <v>4.0</v>
      </c>
      <c r="E15" s="15">
        <v>3.0</v>
      </c>
      <c r="F15" s="15">
        <v>0.0</v>
      </c>
      <c r="G15" s="15">
        <v>1.0</v>
      </c>
      <c r="H15" s="15">
        <v>0.0</v>
      </c>
      <c r="I15" s="15">
        <v>0.0</v>
      </c>
      <c r="J15" s="15">
        <v>1.0</v>
      </c>
      <c r="K15" s="15">
        <v>2.0</v>
      </c>
      <c r="L15" s="8">
        <v>0.0</v>
      </c>
      <c r="M15" s="8">
        <v>0.25</v>
      </c>
    </row>
    <row r="16" ht="16.5" customHeight="1">
      <c r="A16" s="14" t="s">
        <v>20</v>
      </c>
      <c r="B16" s="61">
        <v>5.0</v>
      </c>
      <c r="C16" s="62">
        <v>0.2</v>
      </c>
      <c r="D16" s="61">
        <v>8.0</v>
      </c>
      <c r="E16" s="61">
        <v>5.0</v>
      </c>
      <c r="F16" s="61">
        <v>1.0</v>
      </c>
      <c r="G16" s="61">
        <v>2.0</v>
      </c>
      <c r="H16" s="61">
        <v>1.0</v>
      </c>
      <c r="I16" s="61">
        <v>2.0</v>
      </c>
      <c r="J16" s="15">
        <v>3.0</v>
      </c>
      <c r="K16" s="61">
        <v>1.0</v>
      </c>
      <c r="L16" s="62">
        <v>0.2</v>
      </c>
      <c r="M16" s="62">
        <v>0.5</v>
      </c>
    </row>
    <row r="17" ht="16.5" customHeight="1">
      <c r="A17" s="14" t="s">
        <v>21</v>
      </c>
      <c r="B17" s="61">
        <v>0.0</v>
      </c>
      <c r="C17" s="62">
        <v>0.0</v>
      </c>
      <c r="D17" s="61">
        <v>0.0</v>
      </c>
      <c r="E17" s="61">
        <v>0.0</v>
      </c>
      <c r="F17" s="61">
        <v>0.0</v>
      </c>
      <c r="G17" s="61">
        <v>0.0</v>
      </c>
      <c r="H17" s="61">
        <v>0.0</v>
      </c>
      <c r="I17" s="61">
        <v>0.0</v>
      </c>
      <c r="J17" s="15">
        <v>0.0</v>
      </c>
      <c r="K17" s="61">
        <v>0.0</v>
      </c>
      <c r="L17" s="62">
        <v>0.0</v>
      </c>
      <c r="M17" s="62">
        <v>0.0</v>
      </c>
    </row>
    <row r="18" ht="16.5" customHeight="1">
      <c r="A18" s="14" t="s">
        <v>22</v>
      </c>
      <c r="B18" s="15">
        <v>5.0</v>
      </c>
      <c r="C18" s="8">
        <v>0.429</v>
      </c>
      <c r="D18" s="15">
        <v>9.0</v>
      </c>
      <c r="E18" s="15">
        <v>7.0</v>
      </c>
      <c r="F18" s="15">
        <v>3.0</v>
      </c>
      <c r="G18" s="15">
        <v>2.0</v>
      </c>
      <c r="H18" s="15">
        <v>2.0</v>
      </c>
      <c r="I18" s="15">
        <v>1.0</v>
      </c>
      <c r="J18" s="15">
        <v>2.0</v>
      </c>
      <c r="K18" s="15">
        <v>2.0</v>
      </c>
      <c r="L18" s="8">
        <v>0.429</v>
      </c>
      <c r="M18" s="8">
        <v>0.556</v>
      </c>
    </row>
    <row r="19" ht="16.5" customHeight="1">
      <c r="A19" s="14" t="s">
        <v>23</v>
      </c>
      <c r="B19" s="15">
        <v>1.0</v>
      </c>
      <c r="C19" s="8">
        <v>0.5</v>
      </c>
      <c r="D19" s="15">
        <v>3.0</v>
      </c>
      <c r="E19" s="15">
        <v>2.0</v>
      </c>
      <c r="F19" s="15">
        <v>1.0</v>
      </c>
      <c r="G19" s="15">
        <v>0.0</v>
      </c>
      <c r="H19" s="15">
        <v>0.0</v>
      </c>
      <c r="I19" s="15">
        <v>1.0</v>
      </c>
      <c r="J19" s="15">
        <v>1.0</v>
      </c>
      <c r="K19" s="15">
        <v>1.0</v>
      </c>
      <c r="L19" s="8">
        <v>0.5</v>
      </c>
      <c r="M19" s="8">
        <v>0.667</v>
      </c>
    </row>
    <row r="20" ht="16.5" customHeight="1">
      <c r="A20" s="14" t="s">
        <v>24</v>
      </c>
      <c r="B20" s="15">
        <v>7.0</v>
      </c>
      <c r="C20" s="8">
        <v>0.143</v>
      </c>
      <c r="D20" s="15">
        <v>14.0</v>
      </c>
      <c r="E20" s="15">
        <v>7.0</v>
      </c>
      <c r="F20" s="15">
        <v>1.0</v>
      </c>
      <c r="G20" s="15">
        <v>4.0</v>
      </c>
      <c r="H20" s="15">
        <v>2.0</v>
      </c>
      <c r="I20" s="15">
        <v>4.0</v>
      </c>
      <c r="J20" s="15">
        <v>7.0</v>
      </c>
      <c r="K20" s="15">
        <v>5.0</v>
      </c>
      <c r="L20" s="8">
        <v>0.143</v>
      </c>
      <c r="M20" s="8">
        <v>0.571</v>
      </c>
    </row>
    <row r="21" ht="16.5" customHeight="1">
      <c r="A21" s="14" t="s">
        <v>25</v>
      </c>
      <c r="B21" s="61">
        <v>6.0</v>
      </c>
      <c r="C21" s="62">
        <v>0.545</v>
      </c>
      <c r="D21" s="61">
        <v>15.0</v>
      </c>
      <c r="E21" s="61">
        <v>11.0</v>
      </c>
      <c r="F21" s="61">
        <v>6.0</v>
      </c>
      <c r="G21" s="61">
        <v>7.0</v>
      </c>
      <c r="H21" s="61">
        <v>3.0</v>
      </c>
      <c r="I21" s="61">
        <v>5.0</v>
      </c>
      <c r="J21" s="15">
        <v>4.0</v>
      </c>
      <c r="K21" s="61">
        <v>2.0</v>
      </c>
      <c r="L21" s="62">
        <v>0.727</v>
      </c>
      <c r="M21" s="62">
        <v>0.667</v>
      </c>
    </row>
    <row r="22" ht="16.5" customHeight="1">
      <c r="A22" s="14" t="s">
        <v>26</v>
      </c>
      <c r="B22" s="61">
        <v>3.0</v>
      </c>
      <c r="C22" s="62">
        <v>0.167</v>
      </c>
      <c r="D22" s="61">
        <v>6.0</v>
      </c>
      <c r="E22" s="61">
        <v>6.0</v>
      </c>
      <c r="F22" s="61">
        <v>1.0</v>
      </c>
      <c r="G22" s="61">
        <v>1.0</v>
      </c>
      <c r="H22" s="61">
        <v>1.0</v>
      </c>
      <c r="I22" s="61">
        <v>0.0</v>
      </c>
      <c r="J22" s="15">
        <v>0.0</v>
      </c>
      <c r="K22" s="61">
        <v>3.0</v>
      </c>
      <c r="L22" s="62">
        <v>0.167</v>
      </c>
      <c r="M22" s="62">
        <v>0.167</v>
      </c>
    </row>
    <row r="23" ht="16.5" customHeight="1">
      <c r="A23" s="14" t="s">
        <v>27</v>
      </c>
      <c r="B23" s="15">
        <v>5.0</v>
      </c>
      <c r="C23" s="8">
        <v>0.2</v>
      </c>
      <c r="D23" s="15">
        <v>14.0</v>
      </c>
      <c r="E23" s="15">
        <v>10.0</v>
      </c>
      <c r="F23" s="15">
        <v>2.0</v>
      </c>
      <c r="G23" s="15">
        <v>1.0</v>
      </c>
      <c r="H23" s="15">
        <v>5.0</v>
      </c>
      <c r="I23" s="15">
        <v>0.0</v>
      </c>
      <c r="J23" s="15">
        <v>4.0</v>
      </c>
      <c r="K23" s="15">
        <v>5.0</v>
      </c>
      <c r="L23" s="8">
        <v>0.3</v>
      </c>
      <c r="M23" s="8">
        <v>0.429</v>
      </c>
    </row>
    <row r="24" ht="16.5" customHeight="1">
      <c r="A24" s="14" t="s">
        <v>28</v>
      </c>
      <c r="B24" s="15">
        <v>0.0</v>
      </c>
      <c r="C24" s="8">
        <v>0.0</v>
      </c>
      <c r="D24" s="15">
        <v>0.0</v>
      </c>
      <c r="E24" s="15">
        <v>0.0</v>
      </c>
      <c r="F24" s="15">
        <v>0.0</v>
      </c>
      <c r="G24" s="15">
        <v>0.0</v>
      </c>
      <c r="H24" s="15">
        <v>0.0</v>
      </c>
      <c r="I24" s="15">
        <v>0.0</v>
      </c>
      <c r="J24" s="15">
        <v>0.0</v>
      </c>
      <c r="K24" s="15">
        <v>0.0</v>
      </c>
      <c r="L24" s="8">
        <v>0.0</v>
      </c>
      <c r="M24" s="8">
        <v>0.0</v>
      </c>
    </row>
    <row r="25" ht="16.5" customHeight="1">
      <c r="A25" s="9" t="s">
        <v>29</v>
      </c>
      <c r="B25" s="9"/>
      <c r="C25" s="63">
        <f>+F25/E25</f>
        <v>0.3428571429</v>
      </c>
      <c r="D25" s="9">
        <f t="shared" ref="D25:K25" si="1">SUM(D4:D24)</f>
        <v>193</v>
      </c>
      <c r="E25" s="9">
        <f t="shared" si="1"/>
        <v>140</v>
      </c>
      <c r="F25" s="9">
        <f t="shared" si="1"/>
        <v>48</v>
      </c>
      <c r="G25" s="9">
        <f t="shared" si="1"/>
        <v>58</v>
      </c>
      <c r="H25" s="9">
        <f t="shared" si="1"/>
        <v>57</v>
      </c>
      <c r="I25" s="9">
        <f t="shared" si="1"/>
        <v>43</v>
      </c>
      <c r="J25" s="9">
        <f t="shared" si="1"/>
        <v>53</v>
      </c>
      <c r="K25" s="9">
        <f t="shared" si="1"/>
        <v>44</v>
      </c>
      <c r="L25" s="63"/>
      <c r="M25" s="63"/>
    </row>
    <row r="26" ht="16.5" customHeight="1"/>
    <row r="27" ht="16.5" customHeight="1">
      <c r="A27" s="2" t="s">
        <v>45</v>
      </c>
      <c r="B27" s="64"/>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row>
    <row r="28" ht="16.5" customHeight="1">
      <c r="A28" s="3" t="s">
        <v>2</v>
      </c>
      <c r="B28" s="3" t="s">
        <v>32</v>
      </c>
      <c r="C28" s="3" t="s">
        <v>46</v>
      </c>
      <c r="D28" s="3" t="s">
        <v>47</v>
      </c>
      <c r="E28" s="3" t="s">
        <v>48</v>
      </c>
      <c r="F28" s="3" t="s">
        <v>49</v>
      </c>
      <c r="G28" s="3" t="s">
        <v>35</v>
      </c>
      <c r="H28" s="3" t="s">
        <v>50</v>
      </c>
      <c r="I28" s="3" t="s">
        <v>51</v>
      </c>
      <c r="J28" s="3" t="s">
        <v>52</v>
      </c>
      <c r="K28" s="3" t="s">
        <v>53</v>
      </c>
      <c r="L28" s="3" t="s">
        <v>54</v>
      </c>
      <c r="M28" s="3" t="s">
        <v>55</v>
      </c>
      <c r="N28" s="3" t="s">
        <v>56</v>
      </c>
      <c r="O28" s="3" t="s">
        <v>57</v>
      </c>
      <c r="P28" s="3" t="s">
        <v>58</v>
      </c>
    </row>
    <row r="29" ht="16.5" customHeight="1">
      <c r="A29" s="14" t="s">
        <v>8</v>
      </c>
      <c r="B29" s="15">
        <v>4.0</v>
      </c>
      <c r="C29" s="15">
        <v>1.0</v>
      </c>
      <c r="D29" s="15">
        <v>1.0</v>
      </c>
      <c r="E29" s="15">
        <v>0.0</v>
      </c>
      <c r="F29" s="15">
        <v>38.0</v>
      </c>
      <c r="G29" s="15">
        <v>37.0</v>
      </c>
      <c r="H29" s="32">
        <v>4.66666</v>
      </c>
      <c r="I29" s="15">
        <v>8.0</v>
      </c>
      <c r="J29" s="15">
        <v>0.0</v>
      </c>
      <c r="K29" s="15">
        <v>11.0</v>
      </c>
      <c r="L29" s="15">
        <v>2.0</v>
      </c>
      <c r="M29" s="15">
        <v>3.0</v>
      </c>
      <c r="N29" s="15">
        <v>14.0</v>
      </c>
      <c r="O29" s="15">
        <v>10.0</v>
      </c>
      <c r="P29" s="18">
        <f t="shared" ref="P29:P35" si="2">+O29*9/H29</f>
        <v>19.28574184</v>
      </c>
      <c r="Q29" s="65"/>
    </row>
    <row r="30" ht="16.5" customHeight="1">
      <c r="A30" s="14" t="s">
        <v>13</v>
      </c>
      <c r="B30" s="61">
        <v>4.0</v>
      </c>
      <c r="C30" s="61">
        <v>0.0</v>
      </c>
      <c r="D30" s="61">
        <v>1.0</v>
      </c>
      <c r="E30" s="61">
        <v>0.0</v>
      </c>
      <c r="F30" s="61">
        <v>28.0</v>
      </c>
      <c r="G30" s="61">
        <v>20.0</v>
      </c>
      <c r="H30" s="66">
        <v>2.3333</v>
      </c>
      <c r="I30" s="61">
        <v>6.0</v>
      </c>
      <c r="J30" s="61">
        <v>0.0</v>
      </c>
      <c r="K30" s="61">
        <v>6.0</v>
      </c>
      <c r="L30" s="61">
        <v>1.0</v>
      </c>
      <c r="M30" s="61">
        <v>4.0</v>
      </c>
      <c r="N30" s="61">
        <v>12.0</v>
      </c>
      <c r="O30" s="61">
        <v>5.0</v>
      </c>
      <c r="P30" s="18">
        <f t="shared" si="2"/>
        <v>19.2859898</v>
      </c>
    </row>
    <row r="31" ht="16.5" customHeight="1">
      <c r="A31" s="14" t="s">
        <v>17</v>
      </c>
      <c r="B31" s="15">
        <v>5.0</v>
      </c>
      <c r="C31" s="15">
        <v>1.0</v>
      </c>
      <c r="D31" s="15">
        <v>0.0</v>
      </c>
      <c r="E31" s="15">
        <v>1.0</v>
      </c>
      <c r="F31" s="15">
        <v>41.0</v>
      </c>
      <c r="G31" s="15">
        <v>36.0</v>
      </c>
      <c r="H31" s="32">
        <v>7.6666</v>
      </c>
      <c r="I31" s="15">
        <v>11.0</v>
      </c>
      <c r="J31" s="15">
        <v>0.0</v>
      </c>
      <c r="K31" s="15">
        <v>5.0</v>
      </c>
      <c r="L31" s="15">
        <v>3.0</v>
      </c>
      <c r="M31" s="15">
        <v>14.0</v>
      </c>
      <c r="N31" s="15">
        <v>13.0</v>
      </c>
      <c r="O31" s="15">
        <v>9.0</v>
      </c>
      <c r="P31" s="18">
        <f t="shared" si="2"/>
        <v>10.56530926</v>
      </c>
    </row>
    <row r="32" ht="16.5" customHeight="1">
      <c r="A32" s="14" t="s">
        <v>20</v>
      </c>
      <c r="B32" s="15">
        <v>4.0</v>
      </c>
      <c r="C32" s="15">
        <v>0.0</v>
      </c>
      <c r="D32" s="15">
        <v>1.0</v>
      </c>
      <c r="E32" s="15">
        <v>0.0</v>
      </c>
      <c r="F32" s="15">
        <v>62.0</v>
      </c>
      <c r="G32" s="15">
        <v>47.0</v>
      </c>
      <c r="H32" s="32">
        <v>7.6666</v>
      </c>
      <c r="I32" s="15">
        <v>18.0</v>
      </c>
      <c r="J32" s="15">
        <v>2.0</v>
      </c>
      <c r="K32" s="15">
        <v>18.0</v>
      </c>
      <c r="L32" s="15">
        <v>3.0</v>
      </c>
      <c r="M32" s="15">
        <v>12.0</v>
      </c>
      <c r="N32" s="15">
        <v>26.0</v>
      </c>
      <c r="O32" s="15">
        <v>18.0</v>
      </c>
      <c r="P32" s="18">
        <f t="shared" si="2"/>
        <v>21.13061853</v>
      </c>
    </row>
    <row r="33" ht="16.5" customHeight="1">
      <c r="A33" s="14" t="s">
        <v>26</v>
      </c>
      <c r="B33" s="61">
        <v>2.0</v>
      </c>
      <c r="C33" s="61">
        <v>0.0</v>
      </c>
      <c r="D33" s="61">
        <v>2.0</v>
      </c>
      <c r="E33" s="61">
        <v>0.0</v>
      </c>
      <c r="F33" s="61">
        <v>39.0</v>
      </c>
      <c r="G33" s="61">
        <v>30.0</v>
      </c>
      <c r="H33" s="66">
        <v>4.3333</v>
      </c>
      <c r="I33" s="61">
        <v>5.0</v>
      </c>
      <c r="J33" s="61">
        <v>1.0</v>
      </c>
      <c r="K33" s="61">
        <v>18.0</v>
      </c>
      <c r="L33" s="61">
        <v>0.0</v>
      </c>
      <c r="M33" s="61">
        <v>3.0</v>
      </c>
      <c r="N33" s="61">
        <v>19.0</v>
      </c>
      <c r="O33" s="61">
        <v>12.0</v>
      </c>
      <c r="P33" s="18">
        <f t="shared" si="2"/>
        <v>24.92326864</v>
      </c>
    </row>
    <row r="34" ht="16.5" customHeight="1">
      <c r="A34" s="14" t="s">
        <v>27</v>
      </c>
      <c r="B34" s="61">
        <v>4.0</v>
      </c>
      <c r="C34" s="61">
        <v>1.0</v>
      </c>
      <c r="D34" s="61">
        <v>0.0</v>
      </c>
      <c r="E34" s="61">
        <v>2.0</v>
      </c>
      <c r="F34" s="61">
        <v>36.0</v>
      </c>
      <c r="G34" s="61">
        <v>30.0</v>
      </c>
      <c r="H34" s="66">
        <v>7.3333</v>
      </c>
      <c r="I34" s="61">
        <v>8.0</v>
      </c>
      <c r="J34" s="61">
        <v>1.0</v>
      </c>
      <c r="K34" s="61">
        <v>7.0</v>
      </c>
      <c r="L34" s="61">
        <v>0.0</v>
      </c>
      <c r="M34" s="61">
        <v>8.0</v>
      </c>
      <c r="N34" s="61">
        <v>11.0</v>
      </c>
      <c r="O34" s="61">
        <v>10.0</v>
      </c>
      <c r="P34" s="18">
        <f t="shared" si="2"/>
        <v>12.27278306</v>
      </c>
    </row>
    <row r="35" ht="16.5" customHeight="1">
      <c r="A35" s="9" t="s">
        <v>29</v>
      </c>
      <c r="B35" s="9"/>
      <c r="C35" s="9">
        <f t="shared" ref="C35:O35" si="3">SUM(C29:C34)</f>
        <v>3</v>
      </c>
      <c r="D35" s="9">
        <f t="shared" si="3"/>
        <v>5</v>
      </c>
      <c r="E35" s="9">
        <f t="shared" si="3"/>
        <v>3</v>
      </c>
      <c r="F35" s="9">
        <f t="shared" si="3"/>
        <v>244</v>
      </c>
      <c r="G35" s="9">
        <f t="shared" si="3"/>
        <v>200</v>
      </c>
      <c r="H35" s="19">
        <f t="shared" si="3"/>
        <v>33.99976</v>
      </c>
      <c r="I35" s="9">
        <f t="shared" si="3"/>
        <v>56</v>
      </c>
      <c r="J35" s="9">
        <f t="shared" si="3"/>
        <v>4</v>
      </c>
      <c r="K35" s="9">
        <f t="shared" si="3"/>
        <v>65</v>
      </c>
      <c r="L35" s="9">
        <f t="shared" si="3"/>
        <v>9</v>
      </c>
      <c r="M35" s="9">
        <f t="shared" si="3"/>
        <v>44</v>
      </c>
      <c r="N35" s="9">
        <f t="shared" si="3"/>
        <v>95</v>
      </c>
      <c r="O35" s="9">
        <f t="shared" si="3"/>
        <v>64</v>
      </c>
      <c r="P35" s="20">
        <f t="shared" si="2"/>
        <v>16.94129606</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6" width="8.14"/>
    <col customWidth="1" min="17" max="22" width="9.14"/>
    <col customWidth="1" min="23" max="26" width="9.0"/>
  </cols>
  <sheetData>
    <row r="1" ht="16.5" customHeight="1">
      <c r="A1" s="1" t="s">
        <v>187</v>
      </c>
      <c r="B1" s="64"/>
      <c r="C1" s="64"/>
      <c r="D1" s="64"/>
      <c r="E1" s="64"/>
      <c r="F1" s="64"/>
      <c r="G1" s="64"/>
      <c r="H1" s="64"/>
      <c r="I1" s="64"/>
      <c r="J1" s="64"/>
      <c r="K1" s="64"/>
      <c r="L1" s="64"/>
      <c r="M1" s="64"/>
      <c r="N1" s="64"/>
      <c r="O1" s="64"/>
      <c r="P1" s="64"/>
      <c r="Q1" s="64"/>
      <c r="R1" s="64"/>
      <c r="S1" s="64"/>
      <c r="T1" s="64"/>
      <c r="U1" s="64"/>
      <c r="V1" s="64"/>
    </row>
    <row r="2" ht="16.5" customHeight="1">
      <c r="A2" s="2" t="s">
        <v>31</v>
      </c>
      <c r="B2" s="64"/>
      <c r="C2" s="64"/>
      <c r="D2" s="64"/>
      <c r="E2" s="64"/>
      <c r="F2" s="64"/>
      <c r="G2" s="64"/>
      <c r="H2" s="64"/>
      <c r="I2" s="64"/>
      <c r="J2" s="64"/>
      <c r="K2" s="64"/>
      <c r="L2" s="64"/>
      <c r="M2" s="64"/>
      <c r="N2" s="64"/>
      <c r="O2" s="64"/>
      <c r="P2" s="64"/>
      <c r="Q2" s="64"/>
      <c r="R2" s="64"/>
      <c r="S2" s="64"/>
      <c r="T2" s="64"/>
      <c r="U2" s="64"/>
      <c r="V2" s="64"/>
    </row>
    <row r="3" ht="16.5" customHeight="1">
      <c r="A3" s="67" t="s">
        <v>188</v>
      </c>
      <c r="B3" s="67" t="s">
        <v>189</v>
      </c>
      <c r="C3" s="67" t="s">
        <v>33</v>
      </c>
      <c r="D3" s="67" t="s">
        <v>34</v>
      </c>
      <c r="E3" s="67" t="s">
        <v>35</v>
      </c>
      <c r="F3" s="67" t="s">
        <v>36</v>
      </c>
      <c r="G3" s="67" t="s">
        <v>37</v>
      </c>
      <c r="H3" s="67" t="s">
        <v>38</v>
      </c>
      <c r="I3" s="67" t="s">
        <v>39</v>
      </c>
      <c r="J3" s="67" t="s">
        <v>40</v>
      </c>
      <c r="K3" s="67" t="s">
        <v>41</v>
      </c>
      <c r="L3" s="67" t="s">
        <v>42</v>
      </c>
      <c r="M3" s="67" t="s">
        <v>43</v>
      </c>
    </row>
    <row r="4" ht="16.5" customHeight="1">
      <c r="A4" s="67" t="s">
        <v>8</v>
      </c>
      <c r="B4" s="68">
        <v>2.0</v>
      </c>
      <c r="C4" s="69">
        <v>0.0</v>
      </c>
      <c r="D4" s="68">
        <v>0.0</v>
      </c>
      <c r="E4" s="68">
        <v>0.0</v>
      </c>
      <c r="F4" s="68">
        <v>0.0</v>
      </c>
      <c r="G4" s="68">
        <v>0.0</v>
      </c>
      <c r="H4" s="68">
        <v>0.0</v>
      </c>
      <c r="I4" s="68">
        <v>1.0</v>
      </c>
      <c r="J4" s="68">
        <v>0.0</v>
      </c>
      <c r="K4" s="68">
        <v>0.0</v>
      </c>
      <c r="L4" s="69">
        <v>0.0</v>
      </c>
      <c r="M4" s="69">
        <v>0.0</v>
      </c>
    </row>
    <row r="5" ht="16.5" customHeight="1">
      <c r="A5" s="67" t="s">
        <v>9</v>
      </c>
      <c r="B5" s="68">
        <v>4.0</v>
      </c>
      <c r="C5" s="69">
        <v>0.0</v>
      </c>
      <c r="D5" s="68">
        <v>7.0</v>
      </c>
      <c r="E5" s="68">
        <v>3.0</v>
      </c>
      <c r="F5" s="68">
        <v>0.0</v>
      </c>
      <c r="G5" s="68">
        <v>1.0</v>
      </c>
      <c r="H5" s="68">
        <v>0.0</v>
      </c>
      <c r="I5" s="68">
        <v>0.0</v>
      </c>
      <c r="J5" s="68">
        <v>4.0</v>
      </c>
      <c r="K5" s="68">
        <v>0.0</v>
      </c>
      <c r="L5" s="69">
        <v>0.0</v>
      </c>
      <c r="M5" s="69">
        <v>0.571</v>
      </c>
    </row>
    <row r="6" ht="16.5" customHeight="1">
      <c r="A6" s="67" t="s">
        <v>10</v>
      </c>
      <c r="B6" s="68">
        <v>9.0</v>
      </c>
      <c r="C6" s="69">
        <v>0.474</v>
      </c>
      <c r="D6" s="68">
        <v>24.0</v>
      </c>
      <c r="E6" s="68">
        <v>19.0</v>
      </c>
      <c r="F6" s="68">
        <v>9.0</v>
      </c>
      <c r="G6" s="68">
        <v>9.0</v>
      </c>
      <c r="H6" s="68">
        <v>9.0</v>
      </c>
      <c r="I6" s="68">
        <v>7.0</v>
      </c>
      <c r="J6" s="68">
        <v>5.0</v>
      </c>
      <c r="K6" s="68">
        <v>2.0</v>
      </c>
      <c r="L6" s="69">
        <v>0.579</v>
      </c>
      <c r="M6" s="69">
        <v>0.583</v>
      </c>
    </row>
    <row r="7" ht="16.5" customHeight="1">
      <c r="A7" s="67" t="s">
        <v>11</v>
      </c>
      <c r="B7" s="68">
        <v>0.0</v>
      </c>
      <c r="C7" s="69">
        <v>0.0</v>
      </c>
      <c r="D7" s="68">
        <v>0.0</v>
      </c>
      <c r="E7" s="68">
        <v>0.0</v>
      </c>
      <c r="F7" s="68">
        <v>0.0</v>
      </c>
      <c r="G7" s="68">
        <v>0.0</v>
      </c>
      <c r="H7" s="68">
        <v>0.0</v>
      </c>
      <c r="I7" s="68">
        <v>0.0</v>
      </c>
      <c r="J7" s="68">
        <v>0.0</v>
      </c>
      <c r="K7" s="68">
        <v>0.0</v>
      </c>
      <c r="L7" s="69">
        <v>0.0</v>
      </c>
      <c r="M7" s="69">
        <v>0.0</v>
      </c>
    </row>
    <row r="8" ht="16.5" customHeight="1">
      <c r="A8" s="67" t="s">
        <v>12</v>
      </c>
      <c r="B8" s="68">
        <v>9.0</v>
      </c>
      <c r="C8" s="69">
        <v>0.25</v>
      </c>
      <c r="D8" s="68">
        <v>26.0</v>
      </c>
      <c r="E8" s="68">
        <v>20.0</v>
      </c>
      <c r="F8" s="68">
        <v>5.0</v>
      </c>
      <c r="G8" s="68">
        <v>7.0</v>
      </c>
      <c r="H8" s="68">
        <v>7.0</v>
      </c>
      <c r="I8" s="68">
        <v>4.0</v>
      </c>
      <c r="J8" s="68">
        <v>6.0</v>
      </c>
      <c r="K8" s="68">
        <v>5.0</v>
      </c>
      <c r="L8" s="69">
        <v>0.45</v>
      </c>
      <c r="M8" s="69">
        <v>0.423</v>
      </c>
    </row>
    <row r="9" ht="16.5" customHeight="1">
      <c r="A9" s="67" t="s">
        <v>13</v>
      </c>
      <c r="B9" s="68">
        <v>4.0</v>
      </c>
      <c r="C9" s="69">
        <v>0.2</v>
      </c>
      <c r="D9" s="68">
        <v>6.0</v>
      </c>
      <c r="E9" s="68">
        <v>5.0</v>
      </c>
      <c r="F9" s="68">
        <v>1.0</v>
      </c>
      <c r="G9" s="68">
        <v>2.0</v>
      </c>
      <c r="H9" s="68">
        <v>0.0</v>
      </c>
      <c r="I9" s="68">
        <v>1.0</v>
      </c>
      <c r="J9" s="68">
        <v>1.0</v>
      </c>
      <c r="K9" s="68">
        <v>1.0</v>
      </c>
      <c r="L9" s="69">
        <v>0.2</v>
      </c>
      <c r="M9" s="69">
        <v>0.333</v>
      </c>
    </row>
    <row r="10" ht="16.5" customHeight="1">
      <c r="A10" s="67" t="s">
        <v>14</v>
      </c>
      <c r="B10" s="68">
        <v>9.0</v>
      </c>
      <c r="C10" s="69">
        <v>0.542</v>
      </c>
      <c r="D10" s="68">
        <v>31.0</v>
      </c>
      <c r="E10" s="68">
        <v>24.0</v>
      </c>
      <c r="F10" s="68">
        <v>13.0</v>
      </c>
      <c r="G10" s="68">
        <v>16.0</v>
      </c>
      <c r="H10" s="68">
        <v>8.0</v>
      </c>
      <c r="I10" s="68">
        <v>16.0</v>
      </c>
      <c r="J10" s="68">
        <v>7.0</v>
      </c>
      <c r="K10" s="68">
        <v>2.0</v>
      </c>
      <c r="L10" s="69">
        <v>0.833</v>
      </c>
      <c r="M10" s="69">
        <v>0.645</v>
      </c>
    </row>
    <row r="11" ht="16.5" customHeight="1">
      <c r="A11" s="67" t="s">
        <v>15</v>
      </c>
      <c r="B11" s="68">
        <v>4.0</v>
      </c>
      <c r="C11" s="69">
        <v>0.333</v>
      </c>
      <c r="D11" s="68">
        <v>7.0</v>
      </c>
      <c r="E11" s="68">
        <v>6.0</v>
      </c>
      <c r="F11" s="68">
        <v>2.0</v>
      </c>
      <c r="G11" s="68">
        <v>3.0</v>
      </c>
      <c r="H11" s="68">
        <v>0.0</v>
      </c>
      <c r="I11" s="68">
        <v>3.0</v>
      </c>
      <c r="J11" s="68">
        <v>1.0</v>
      </c>
      <c r="K11" s="68">
        <v>0.0</v>
      </c>
      <c r="L11" s="69">
        <v>0.333</v>
      </c>
      <c r="M11" s="69">
        <v>0.429</v>
      </c>
    </row>
    <row r="12" ht="16.5" customHeight="1">
      <c r="A12" s="67" t="s">
        <v>16</v>
      </c>
      <c r="B12" s="68">
        <v>2.0</v>
      </c>
      <c r="C12" s="69">
        <v>0.333</v>
      </c>
      <c r="D12" s="68">
        <v>3.0</v>
      </c>
      <c r="E12" s="68">
        <v>3.0</v>
      </c>
      <c r="F12" s="68">
        <v>1.0</v>
      </c>
      <c r="G12" s="68">
        <v>0.0</v>
      </c>
      <c r="H12" s="68">
        <v>0.0</v>
      </c>
      <c r="I12" s="68">
        <v>1.0</v>
      </c>
      <c r="J12" s="68">
        <v>0.0</v>
      </c>
      <c r="K12" s="68">
        <v>0.0</v>
      </c>
      <c r="L12" s="69">
        <v>0.333</v>
      </c>
      <c r="M12" s="69">
        <v>0.333</v>
      </c>
    </row>
    <row r="13" ht="16.5" customHeight="1">
      <c r="A13" s="67" t="s">
        <v>17</v>
      </c>
      <c r="B13" s="68">
        <v>10.0</v>
      </c>
      <c r="C13" s="69">
        <v>0.435</v>
      </c>
      <c r="D13" s="68">
        <v>25.0</v>
      </c>
      <c r="E13" s="68">
        <v>23.0</v>
      </c>
      <c r="F13" s="68">
        <v>10.0</v>
      </c>
      <c r="G13" s="68">
        <v>6.0</v>
      </c>
      <c r="H13" s="68">
        <v>10.0</v>
      </c>
      <c r="I13" s="68">
        <v>5.0</v>
      </c>
      <c r="J13" s="68">
        <v>1.0</v>
      </c>
      <c r="K13" s="68">
        <v>3.0</v>
      </c>
      <c r="L13" s="69">
        <v>0.609</v>
      </c>
      <c r="M13" s="69">
        <v>0.44</v>
      </c>
    </row>
    <row r="14" ht="16.5" customHeight="1">
      <c r="A14" s="67" t="s">
        <v>18</v>
      </c>
      <c r="B14" s="68">
        <v>3.0</v>
      </c>
      <c r="C14" s="69">
        <v>0.0</v>
      </c>
      <c r="D14" s="68">
        <v>7.0</v>
      </c>
      <c r="E14" s="68">
        <v>5.0</v>
      </c>
      <c r="F14" s="68">
        <v>0.0</v>
      </c>
      <c r="G14" s="68">
        <v>2.0</v>
      </c>
      <c r="H14" s="68">
        <v>0.0</v>
      </c>
      <c r="I14" s="68">
        <v>1.0</v>
      </c>
      <c r="J14" s="68">
        <v>2.0</v>
      </c>
      <c r="K14" s="68">
        <v>3.0</v>
      </c>
      <c r="L14" s="69">
        <v>0.0</v>
      </c>
      <c r="M14" s="69">
        <v>0.286</v>
      </c>
    </row>
    <row r="15" ht="16.5" customHeight="1">
      <c r="A15" s="67" t="s">
        <v>19</v>
      </c>
      <c r="B15" s="68">
        <v>6.0</v>
      </c>
      <c r="C15" s="69">
        <v>0.222</v>
      </c>
      <c r="D15" s="68">
        <v>13.0</v>
      </c>
      <c r="E15" s="68">
        <v>9.0</v>
      </c>
      <c r="F15" s="68">
        <v>2.0</v>
      </c>
      <c r="G15" s="68">
        <v>1.0</v>
      </c>
      <c r="H15" s="68">
        <v>3.0</v>
      </c>
      <c r="I15" s="68">
        <v>1.0</v>
      </c>
      <c r="J15" s="68">
        <v>3.0</v>
      </c>
      <c r="K15" s="68">
        <v>5.0</v>
      </c>
      <c r="L15" s="69">
        <v>0.222</v>
      </c>
      <c r="M15" s="69">
        <v>0.417</v>
      </c>
    </row>
    <row r="16" ht="16.5" customHeight="1">
      <c r="A16" s="67" t="s">
        <v>20</v>
      </c>
      <c r="B16" s="68">
        <v>2.0</v>
      </c>
      <c r="C16" s="69">
        <v>0.0</v>
      </c>
      <c r="D16" s="68">
        <v>1.0</v>
      </c>
      <c r="E16" s="68">
        <v>1.0</v>
      </c>
      <c r="F16" s="68">
        <v>0.0</v>
      </c>
      <c r="G16" s="68">
        <v>0.0</v>
      </c>
      <c r="H16" s="68">
        <v>0.0</v>
      </c>
      <c r="I16" s="68">
        <v>0.0</v>
      </c>
      <c r="J16" s="68">
        <v>0.0</v>
      </c>
      <c r="K16" s="68">
        <v>0.0</v>
      </c>
      <c r="L16" s="69">
        <v>0.0</v>
      </c>
      <c r="M16" s="69">
        <v>0.0</v>
      </c>
    </row>
    <row r="17" ht="16.5" customHeight="1">
      <c r="A17" s="67" t="s">
        <v>21</v>
      </c>
      <c r="B17" s="68">
        <v>2.0</v>
      </c>
      <c r="C17" s="69">
        <v>0.0</v>
      </c>
      <c r="D17" s="68">
        <v>5.0</v>
      </c>
      <c r="E17" s="68">
        <v>3.0</v>
      </c>
      <c r="F17" s="68">
        <v>0.0</v>
      </c>
      <c r="G17" s="68">
        <v>2.0</v>
      </c>
      <c r="H17" s="68">
        <v>0.0</v>
      </c>
      <c r="I17" s="68">
        <v>2.0</v>
      </c>
      <c r="J17" s="68">
        <v>2.0</v>
      </c>
      <c r="K17" s="68">
        <v>1.0</v>
      </c>
      <c r="L17" s="69">
        <v>0.0</v>
      </c>
      <c r="M17" s="69">
        <v>0.4</v>
      </c>
    </row>
    <row r="18" ht="16.5" customHeight="1">
      <c r="A18" s="67" t="s">
        <v>22</v>
      </c>
      <c r="B18" s="68">
        <v>7.0</v>
      </c>
      <c r="C18" s="69">
        <v>0.611</v>
      </c>
      <c r="D18" s="68">
        <v>21.0</v>
      </c>
      <c r="E18" s="68">
        <v>18.0</v>
      </c>
      <c r="F18" s="68">
        <v>11.0</v>
      </c>
      <c r="G18" s="68">
        <v>6.0</v>
      </c>
      <c r="H18" s="68">
        <v>6.0</v>
      </c>
      <c r="I18" s="68">
        <v>3.0</v>
      </c>
      <c r="J18" s="68">
        <v>3.0</v>
      </c>
      <c r="K18" s="68">
        <v>2.0</v>
      </c>
      <c r="L18" s="69">
        <v>0.778</v>
      </c>
      <c r="M18" s="69">
        <v>0.667</v>
      </c>
    </row>
    <row r="19" ht="16.5" customHeight="1">
      <c r="A19" s="67" t="s">
        <v>23</v>
      </c>
      <c r="B19" s="68">
        <v>6.0</v>
      </c>
      <c r="C19" s="69">
        <v>0.286</v>
      </c>
      <c r="D19" s="68">
        <v>15.0</v>
      </c>
      <c r="E19" s="68">
        <v>14.0</v>
      </c>
      <c r="F19" s="68">
        <v>4.0</v>
      </c>
      <c r="G19" s="68">
        <v>2.0</v>
      </c>
      <c r="H19" s="68">
        <v>3.0</v>
      </c>
      <c r="I19" s="68">
        <v>2.0</v>
      </c>
      <c r="J19" s="68">
        <v>0.0</v>
      </c>
      <c r="K19" s="68">
        <v>1.0</v>
      </c>
      <c r="L19" s="69">
        <v>0.286</v>
      </c>
      <c r="M19" s="69">
        <v>0.267</v>
      </c>
    </row>
    <row r="20" ht="16.5" customHeight="1">
      <c r="A20" s="67" t="s">
        <v>24</v>
      </c>
      <c r="B20" s="68">
        <v>5.0</v>
      </c>
      <c r="C20" s="69">
        <v>0.143</v>
      </c>
      <c r="D20" s="68">
        <v>8.0</v>
      </c>
      <c r="E20" s="68">
        <v>7.0</v>
      </c>
      <c r="F20" s="68">
        <v>1.0</v>
      </c>
      <c r="G20" s="68">
        <v>1.0</v>
      </c>
      <c r="H20" s="68">
        <v>4.0</v>
      </c>
      <c r="I20" s="68">
        <v>2.0</v>
      </c>
      <c r="J20" s="68">
        <v>1.0</v>
      </c>
      <c r="K20" s="68">
        <v>3.0</v>
      </c>
      <c r="L20" s="69">
        <v>0.143</v>
      </c>
      <c r="M20" s="69">
        <v>0.25</v>
      </c>
    </row>
    <row r="21" ht="16.5" customHeight="1">
      <c r="A21" s="67" t="s">
        <v>25</v>
      </c>
      <c r="B21" s="68">
        <v>10.0</v>
      </c>
      <c r="C21" s="69">
        <v>0.304</v>
      </c>
      <c r="D21" s="68">
        <v>25.0</v>
      </c>
      <c r="E21" s="68">
        <v>23.0</v>
      </c>
      <c r="F21" s="68">
        <v>7.0</v>
      </c>
      <c r="G21" s="68">
        <v>9.0</v>
      </c>
      <c r="H21" s="68">
        <v>5.0</v>
      </c>
      <c r="I21" s="68">
        <v>3.0</v>
      </c>
      <c r="J21" s="68">
        <v>2.0</v>
      </c>
      <c r="K21" s="68">
        <v>3.0</v>
      </c>
      <c r="L21" s="69">
        <v>0.478</v>
      </c>
      <c r="M21" s="69">
        <v>0.36</v>
      </c>
    </row>
    <row r="22" ht="16.5" customHeight="1">
      <c r="A22" s="67" t="s">
        <v>26</v>
      </c>
      <c r="B22" s="68">
        <v>6.0</v>
      </c>
      <c r="C22" s="69">
        <v>0.571</v>
      </c>
      <c r="D22" s="68">
        <v>9.0</v>
      </c>
      <c r="E22" s="68">
        <v>7.0</v>
      </c>
      <c r="F22" s="68">
        <v>4.0</v>
      </c>
      <c r="G22" s="68">
        <v>3.0</v>
      </c>
      <c r="H22" s="68">
        <v>0.0</v>
      </c>
      <c r="I22" s="68">
        <v>4.0</v>
      </c>
      <c r="J22" s="68">
        <v>2.0</v>
      </c>
      <c r="K22" s="68">
        <v>0.0</v>
      </c>
      <c r="L22" s="69">
        <v>0.571</v>
      </c>
      <c r="M22" s="69">
        <v>0.667</v>
      </c>
    </row>
    <row r="23" ht="16.5" customHeight="1">
      <c r="A23" s="67" t="s">
        <v>27</v>
      </c>
      <c r="B23" s="68">
        <v>5.0</v>
      </c>
      <c r="C23" s="69">
        <v>0.4</v>
      </c>
      <c r="D23" s="68">
        <v>14.0</v>
      </c>
      <c r="E23" s="68">
        <v>10.0</v>
      </c>
      <c r="F23" s="68">
        <v>4.0</v>
      </c>
      <c r="G23" s="68">
        <v>4.0</v>
      </c>
      <c r="H23" s="68">
        <v>0.0</v>
      </c>
      <c r="I23" s="68">
        <v>4.0</v>
      </c>
      <c r="J23" s="68">
        <v>4.0</v>
      </c>
      <c r="K23" s="68">
        <v>2.0</v>
      </c>
      <c r="L23" s="69">
        <v>0.4</v>
      </c>
      <c r="M23" s="69">
        <v>0.571</v>
      </c>
    </row>
    <row r="24" ht="16.5" customHeight="1">
      <c r="A24" s="67" t="s">
        <v>28</v>
      </c>
      <c r="B24" s="68">
        <v>5.0</v>
      </c>
      <c r="C24" s="69">
        <v>0.0</v>
      </c>
      <c r="D24" s="68">
        <v>9.0</v>
      </c>
      <c r="E24" s="68">
        <v>7.0</v>
      </c>
      <c r="F24" s="68">
        <v>0.0</v>
      </c>
      <c r="G24" s="68">
        <v>1.0</v>
      </c>
      <c r="H24" s="68">
        <v>0.0</v>
      </c>
      <c r="I24" s="68">
        <v>0.0</v>
      </c>
      <c r="J24" s="68">
        <v>2.0</v>
      </c>
      <c r="K24" s="68">
        <v>1.0</v>
      </c>
      <c r="L24" s="69">
        <v>0.0</v>
      </c>
      <c r="M24" s="69">
        <v>0.222</v>
      </c>
    </row>
    <row r="25" ht="16.5" customHeight="1">
      <c r="A25" s="9" t="s">
        <v>29</v>
      </c>
      <c r="B25" s="9"/>
      <c r="C25" s="63">
        <f>+F25/E25</f>
        <v>0.3574879227</v>
      </c>
      <c r="D25" s="9">
        <f t="shared" ref="D25:K25" si="1">SUM(D4:D24)</f>
        <v>256</v>
      </c>
      <c r="E25" s="9">
        <f t="shared" si="1"/>
        <v>207</v>
      </c>
      <c r="F25" s="9">
        <f t="shared" si="1"/>
        <v>74</v>
      </c>
      <c r="G25" s="9">
        <f t="shared" si="1"/>
        <v>75</v>
      </c>
      <c r="H25" s="9">
        <f t="shared" si="1"/>
        <v>55</v>
      </c>
      <c r="I25" s="9">
        <f t="shared" si="1"/>
        <v>60</v>
      </c>
      <c r="J25" s="9">
        <f t="shared" si="1"/>
        <v>46</v>
      </c>
      <c r="K25" s="9">
        <f t="shared" si="1"/>
        <v>34</v>
      </c>
      <c r="L25" s="63"/>
      <c r="M25" s="63"/>
    </row>
    <row r="26" ht="16.5" customHeight="1"/>
    <row r="27" ht="16.5" customHeight="1">
      <c r="A27" s="2" t="s">
        <v>45</v>
      </c>
    </row>
    <row r="28" ht="16.5" customHeight="1">
      <c r="A28" s="67" t="s">
        <v>188</v>
      </c>
      <c r="B28" s="67" t="s">
        <v>189</v>
      </c>
      <c r="C28" s="67" t="s">
        <v>46</v>
      </c>
      <c r="D28" s="67" t="s">
        <v>47</v>
      </c>
      <c r="E28" s="67" t="s">
        <v>48</v>
      </c>
      <c r="F28" s="67" t="s">
        <v>49</v>
      </c>
      <c r="G28" s="67" t="s">
        <v>35</v>
      </c>
      <c r="H28" s="67" t="s">
        <v>50</v>
      </c>
      <c r="I28" s="67" t="s">
        <v>51</v>
      </c>
      <c r="J28" s="67" t="s">
        <v>52</v>
      </c>
      <c r="K28" s="67" t="s">
        <v>190</v>
      </c>
      <c r="L28" s="67" t="s">
        <v>191</v>
      </c>
      <c r="M28" s="67" t="s">
        <v>41</v>
      </c>
      <c r="N28" s="67" t="s">
        <v>56</v>
      </c>
      <c r="O28" s="67" t="s">
        <v>192</v>
      </c>
      <c r="P28" s="67" t="s">
        <v>58</v>
      </c>
    </row>
    <row r="29" ht="16.5" customHeight="1">
      <c r="A29" s="67" t="s">
        <v>8</v>
      </c>
      <c r="B29" s="68">
        <v>3.0</v>
      </c>
      <c r="C29" s="68">
        <v>0.0</v>
      </c>
      <c r="D29" s="68">
        <v>0.0</v>
      </c>
      <c r="E29" s="68">
        <v>0.0</v>
      </c>
      <c r="F29" s="68">
        <v>12.0</v>
      </c>
      <c r="G29" s="68">
        <v>6.0</v>
      </c>
      <c r="H29" s="70">
        <v>0.666666666</v>
      </c>
      <c r="I29" s="68">
        <v>2.0</v>
      </c>
      <c r="J29" s="68">
        <v>0.0</v>
      </c>
      <c r="K29" s="68">
        <v>5.0</v>
      </c>
      <c r="L29" s="68">
        <v>0.0</v>
      </c>
      <c r="M29" s="68">
        <v>1.0</v>
      </c>
      <c r="N29" s="68">
        <v>4.0</v>
      </c>
      <c r="O29" s="68">
        <v>1.0</v>
      </c>
      <c r="P29" s="71">
        <f t="shared" ref="P29:P32" si="2">+O29*9/H29</f>
        <v>13.50000001</v>
      </c>
    </row>
    <row r="30" ht="16.5" customHeight="1">
      <c r="A30" s="67" t="s">
        <v>13</v>
      </c>
      <c r="B30" s="68">
        <v>5.0</v>
      </c>
      <c r="C30" s="68">
        <v>1.0</v>
      </c>
      <c r="D30" s="68">
        <v>1.0</v>
      </c>
      <c r="E30" s="68">
        <v>0.0</v>
      </c>
      <c r="F30" s="68">
        <v>85.0</v>
      </c>
      <c r="G30" s="68">
        <v>64.0</v>
      </c>
      <c r="H30" s="70">
        <v>10.33333333</v>
      </c>
      <c r="I30" s="68">
        <v>27.0</v>
      </c>
      <c r="J30" s="68">
        <v>3.0</v>
      </c>
      <c r="K30" s="68">
        <v>17.0</v>
      </c>
      <c r="L30" s="68">
        <v>4.0</v>
      </c>
      <c r="M30" s="68">
        <v>7.0</v>
      </c>
      <c r="N30" s="68">
        <v>36.0</v>
      </c>
      <c r="O30" s="68">
        <v>27.0</v>
      </c>
      <c r="P30" s="71">
        <f t="shared" si="2"/>
        <v>23.51612904</v>
      </c>
    </row>
    <row r="31" ht="16.5" customHeight="1">
      <c r="A31" s="67" t="s">
        <v>17</v>
      </c>
      <c r="B31" s="68">
        <v>6.0</v>
      </c>
      <c r="C31" s="68">
        <v>0.0</v>
      </c>
      <c r="D31" s="68">
        <v>2.0</v>
      </c>
      <c r="E31" s="68">
        <v>0.0</v>
      </c>
      <c r="F31" s="68">
        <v>54.0</v>
      </c>
      <c r="G31" s="68">
        <v>49.0</v>
      </c>
      <c r="H31" s="70">
        <v>9.33333333333</v>
      </c>
      <c r="I31" s="68">
        <v>13.0</v>
      </c>
      <c r="J31" s="68">
        <v>0.0</v>
      </c>
      <c r="K31" s="68">
        <v>5.0</v>
      </c>
      <c r="L31" s="68">
        <v>0.0</v>
      </c>
      <c r="M31" s="68">
        <v>17.0</v>
      </c>
      <c r="N31" s="68">
        <v>12.0</v>
      </c>
      <c r="O31" s="68">
        <v>4.0</v>
      </c>
      <c r="P31" s="71">
        <f t="shared" si="2"/>
        <v>3.857142857</v>
      </c>
    </row>
    <row r="32" ht="16.5" customHeight="1">
      <c r="A32" s="67" t="s">
        <v>20</v>
      </c>
      <c r="B32" s="68">
        <v>3.0</v>
      </c>
      <c r="C32" s="68">
        <v>0.0</v>
      </c>
      <c r="D32" s="68">
        <v>1.0</v>
      </c>
      <c r="E32" s="68">
        <v>0.0</v>
      </c>
      <c r="F32" s="68">
        <v>33.0</v>
      </c>
      <c r="G32" s="68">
        <v>24.0</v>
      </c>
      <c r="H32" s="70">
        <v>4.6666666666</v>
      </c>
      <c r="I32" s="68">
        <v>7.0</v>
      </c>
      <c r="J32" s="68">
        <v>0.0</v>
      </c>
      <c r="K32" s="68">
        <v>8.0</v>
      </c>
      <c r="L32" s="68">
        <v>0.0</v>
      </c>
      <c r="M32" s="68">
        <v>2.0</v>
      </c>
      <c r="N32" s="68">
        <v>11.0</v>
      </c>
      <c r="O32" s="68">
        <v>5.0</v>
      </c>
      <c r="P32" s="71">
        <f t="shared" si="2"/>
        <v>9.642857143</v>
      </c>
    </row>
    <row r="33" ht="16.5" customHeight="1">
      <c r="A33" s="67" t="s">
        <v>26</v>
      </c>
      <c r="B33" s="68">
        <v>0.0</v>
      </c>
      <c r="C33" s="68">
        <v>0.0</v>
      </c>
      <c r="D33" s="68">
        <v>0.0</v>
      </c>
      <c r="E33" s="68">
        <v>0.0</v>
      </c>
      <c r="F33" s="68">
        <v>0.0</v>
      </c>
      <c r="G33" s="68">
        <v>0.0</v>
      </c>
      <c r="H33" s="70">
        <v>0.0</v>
      </c>
      <c r="I33" s="68">
        <v>0.0</v>
      </c>
      <c r="J33" s="68">
        <v>0.0</v>
      </c>
      <c r="K33" s="68">
        <v>0.0</v>
      </c>
      <c r="L33" s="68">
        <v>0.0</v>
      </c>
      <c r="M33" s="68">
        <v>0.0</v>
      </c>
      <c r="N33" s="68">
        <v>0.0</v>
      </c>
      <c r="O33" s="68">
        <v>0.0</v>
      </c>
      <c r="P33" s="71">
        <v>0.0</v>
      </c>
    </row>
    <row r="34" ht="16.5" customHeight="1">
      <c r="A34" s="67" t="s">
        <v>27</v>
      </c>
      <c r="B34" s="68">
        <v>6.0</v>
      </c>
      <c r="C34" s="68">
        <v>2.0</v>
      </c>
      <c r="D34" s="68">
        <v>2.0</v>
      </c>
      <c r="E34" s="68">
        <v>0.0</v>
      </c>
      <c r="F34" s="68">
        <v>97.0</v>
      </c>
      <c r="G34" s="68">
        <v>74.0</v>
      </c>
      <c r="H34" s="70">
        <v>14.33333333</v>
      </c>
      <c r="I34" s="68">
        <v>27.0</v>
      </c>
      <c r="J34" s="68">
        <v>0.0</v>
      </c>
      <c r="K34" s="68">
        <v>17.0</v>
      </c>
      <c r="L34" s="68">
        <v>6.0</v>
      </c>
      <c r="M34" s="68">
        <v>16.0</v>
      </c>
      <c r="N34" s="68">
        <v>32.0</v>
      </c>
      <c r="O34" s="68">
        <v>27.0</v>
      </c>
      <c r="P34" s="71">
        <f t="shared" ref="P34:P35" si="4">+O34*9/H34</f>
        <v>16.95348838</v>
      </c>
    </row>
    <row r="35" ht="16.5" customHeight="1">
      <c r="A35" s="9" t="s">
        <v>29</v>
      </c>
      <c r="B35" s="9"/>
      <c r="C35" s="9">
        <f t="shared" ref="C35:O35" si="3">SUM(C29:C34)</f>
        <v>3</v>
      </c>
      <c r="D35" s="9">
        <f t="shared" si="3"/>
        <v>6</v>
      </c>
      <c r="E35" s="9">
        <f t="shared" si="3"/>
        <v>0</v>
      </c>
      <c r="F35" s="9">
        <f t="shared" si="3"/>
        <v>281</v>
      </c>
      <c r="G35" s="9">
        <f t="shared" si="3"/>
        <v>217</v>
      </c>
      <c r="H35" s="19">
        <f t="shared" si="3"/>
        <v>39.33333333</v>
      </c>
      <c r="I35" s="9">
        <f t="shared" si="3"/>
        <v>76</v>
      </c>
      <c r="J35" s="9">
        <f t="shared" si="3"/>
        <v>3</v>
      </c>
      <c r="K35" s="9">
        <f t="shared" si="3"/>
        <v>52</v>
      </c>
      <c r="L35" s="9">
        <f t="shared" si="3"/>
        <v>10</v>
      </c>
      <c r="M35" s="9">
        <f t="shared" si="3"/>
        <v>43</v>
      </c>
      <c r="N35" s="9">
        <f t="shared" si="3"/>
        <v>95</v>
      </c>
      <c r="O35" s="9">
        <f t="shared" si="3"/>
        <v>64</v>
      </c>
      <c r="P35" s="72">
        <f t="shared" si="4"/>
        <v>14.6440678</v>
      </c>
    </row>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printOptions/>
  <pageMargins bottom="0.75" footer="0.0" header="0.0" left="0.6998611092567444" right="0.6998611092567444"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2022-12-25T17:01:42.000</dcterms:created>
  <dc:creator>김재영</dc:creator>
</cp:coreProperties>
</file>