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ummer/cernbox/www/bmumu2020/BDTmacros/"/>
    </mc:Choice>
  </mc:AlternateContent>
  <xr:revisionPtr revIDLastSave="0" documentId="13_ncr:1_{EB0CCDC3-D9A9-D44B-A8DB-8AB83D4772EA}" xr6:coauthVersionLast="45" xr6:coauthVersionMax="45" xr10:uidLastSave="{00000000-0000-0000-0000-000000000000}"/>
  <bookViews>
    <workbookView xWindow="6000" yWindow="960" windowWidth="28040" windowHeight="17040" activeTab="1" xr2:uid="{1E2DB545-1951-F043-9C7A-92AC147F261D}"/>
  </bookViews>
  <sheets>
    <sheet name="SeparationValues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" l="1"/>
  <c r="L20" i="2"/>
  <c r="L18" i="2"/>
  <c r="F34" i="1" l="1"/>
  <c r="D34" i="2"/>
  <c r="D30" i="2"/>
  <c r="C25" i="2"/>
  <c r="B25" i="2"/>
  <c r="D25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9" i="2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35" i="1"/>
  <c r="F5" i="1"/>
  <c r="F6" i="1"/>
  <c r="F8" i="1"/>
  <c r="F9" i="1"/>
  <c r="F10" i="1"/>
  <c r="F12" i="1"/>
  <c r="F13" i="1"/>
  <c r="F14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</calcChain>
</file>

<file path=xl/sharedStrings.xml><?xml version="1.0" encoding="utf-8"?>
<sst xmlns="http://schemas.openxmlformats.org/spreadsheetml/2006/main" count="85" uniqueCount="61">
  <si>
    <t>N^{clos}_{trk}</t>
  </si>
  <si>
    <t>DOCA_{xtrk	loose	pt&gt;0.5}</t>
  </si>
  <si>
    <t>B Isolation (I^{B}_{0.7})</t>
  </si>
  <si>
    <t>#Delta R</t>
  </si>
  <si>
    <t>|#alpha_{2D}|</t>
  </si>
  <si>
    <t>log(#chi^{2}_{#mu	xPV})</t>
  </si>
  <si>
    <t>d^0_{min	 sig}</t>
  </si>
  <si>
    <t>L_{xy}</t>
  </si>
  <si>
    <t>log(#chi^{2}_{xy})</t>
  </si>
  <si>
    <t>d^0_{max	 sig}</t>
  </si>
  <si>
    <t>|IP_{B}^{3D}|</t>
  </si>
  <si>
    <t>DOCA_{#mu#mu}</t>
  </si>
  <si>
    <t>P^{min}_{L}</t>
  </si>
  <si>
    <t>|#Delta #phi_{#mu#mu}|</t>
  </si>
  <si>
    <t>p^B_{T}</t>
  </si>
  <si>
    <t>DOCA ACK</t>
  </si>
  <si>
    <t>N^{clos}_{trk} ACK</t>
  </si>
  <si>
    <t>B Iso ACH</t>
  </si>
  <si>
    <t>DOCA BEL Custom</t>
  </si>
  <si>
    <t>N^{clos}_{trk} BEL Custom</t>
  </si>
  <si>
    <t>B Iso BEJ Custom</t>
  </si>
  <si>
    <t>DOCA BGL Loose</t>
  </si>
  <si>
    <t>N^{clos}_{trk} BGL Loose</t>
  </si>
  <si>
    <t>B Iso BGJ Loose</t>
  </si>
  <si>
    <t>B Iso BDI As in Run 1</t>
  </si>
  <si>
    <t>log(#chi^{2}_{#mu,xPV})</t>
  </si>
  <si>
    <t>d^0_{min	sig}</t>
  </si>
  <si>
    <t>d^0_{max	sig}</t>
  </si>
  <si>
    <t>Datasets1</t>
  </si>
  <si>
    <t>Datasets2</t>
  </si>
  <si>
    <t>Datasets3</t>
  </si>
  <si>
    <t>STDEV</t>
  </si>
  <si>
    <t>Partial Run 2 Separation Values</t>
  </si>
  <si>
    <t>new nTuples Separation Values</t>
  </si>
  <si>
    <t>2015 D</t>
  </si>
  <si>
    <t xml:space="preserve"> 2015 E</t>
  </si>
  <si>
    <t xml:space="preserve"> 2015 F</t>
  </si>
  <si>
    <t xml:space="preserve"> 2015 G</t>
  </si>
  <si>
    <t xml:space="preserve"> 2015 H</t>
  </si>
  <si>
    <t>2015  J</t>
  </si>
  <si>
    <t>2016 A</t>
  </si>
  <si>
    <t xml:space="preserve"> 2016 B</t>
  </si>
  <si>
    <t xml:space="preserve"> 2016 C</t>
  </si>
  <si>
    <t xml:space="preserve"> 2016 D</t>
  </si>
  <si>
    <t xml:space="preserve"> 2016 E</t>
  </si>
  <si>
    <t xml:space="preserve"> 2016 F</t>
  </si>
  <si>
    <t xml:space="preserve"> 2016 G</t>
  </si>
  <si>
    <t xml:space="preserve"> 2016 I</t>
  </si>
  <si>
    <t xml:space="preserve"> 2016 K</t>
  </si>
  <si>
    <t xml:space="preserve"> 2016 L</t>
  </si>
  <si>
    <t>new nTuples</t>
  </si>
  <si>
    <t>old nTuples</t>
  </si>
  <si>
    <t>Ratio (new/old)</t>
  </si>
  <si>
    <t>Sideband Data</t>
  </si>
  <si>
    <t>Signal MC</t>
  </si>
  <si>
    <t>without weights</t>
  </si>
  <si>
    <t>with weights (Pvweights and muon reco sfs)</t>
  </si>
  <si>
    <t>Total</t>
  </si>
  <si>
    <t>without MC Weights</t>
  </si>
  <si>
    <t>with all MC Weights (PV*reco*trig*DDW*QLC)</t>
  </si>
  <si>
    <t>with PV and Muon reco. eff. sf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</si>
</sst>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AB1B-68B2-3240-928E-F0F94C79E175}">
  <dimension ref="A2:F49"/>
  <sheetViews>
    <sheetView workbookViewId="0">
      <selection activeCell="B32" sqref="B32"/>
    </sheetView>
  </sheetViews>
  <sheetFormatPr baseColWidth="10" defaultRowHeight="16"/>
  <cols>
    <col min="1" max="1" width="28.83203125" customWidth="1"/>
    <col min="2" max="2" width="27.33203125" customWidth="1"/>
  </cols>
  <sheetData>
    <row r="2" spans="1:6">
      <c r="A2" t="s">
        <v>33</v>
      </c>
    </row>
    <row r="3" spans="1:6">
      <c r="C3" t="s">
        <v>28</v>
      </c>
      <c r="D3" t="s">
        <v>29</v>
      </c>
      <c r="E3" t="s">
        <v>30</v>
      </c>
      <c r="F3" t="s">
        <v>31</v>
      </c>
    </row>
    <row r="4" spans="1:6">
      <c r="B4" t="s">
        <v>15</v>
      </c>
      <c r="C4">
        <v>0.38540000000000002</v>
      </c>
      <c r="D4">
        <v>0.38529999999999998</v>
      </c>
      <c r="E4">
        <v>0.38790000000000002</v>
      </c>
      <c r="F4">
        <f>STDEV(C4:E4)</f>
        <v>1.4730919862656383E-3</v>
      </c>
    </row>
    <row r="5" spans="1:6">
      <c r="B5" t="s">
        <v>16</v>
      </c>
      <c r="C5">
        <v>0.40949999999999998</v>
      </c>
      <c r="D5">
        <v>0.40839999999999999</v>
      </c>
      <c r="E5">
        <v>0.4088</v>
      </c>
      <c r="F5">
        <f t="shared" ref="F5:F29" si="0">STDEV(C5:E5)</f>
        <v>5.5677643628299577E-4</v>
      </c>
    </row>
    <row r="6" spans="1:6">
      <c r="B6" t="s">
        <v>17</v>
      </c>
      <c r="C6">
        <v>0.35239999999999999</v>
      </c>
      <c r="D6">
        <v>0.35339999999999999</v>
      </c>
      <c r="E6">
        <v>0.35730000000000001</v>
      </c>
      <c r="F6">
        <f t="shared" si="0"/>
        <v>2.58907963055086E-3</v>
      </c>
    </row>
    <row r="8" spans="1:6">
      <c r="B8" t="s">
        <v>18</v>
      </c>
      <c r="C8">
        <v>0.38990000000000002</v>
      </c>
      <c r="D8">
        <v>0.38890000000000002</v>
      </c>
      <c r="E8">
        <v>0.39200000000000002</v>
      </c>
      <c r="F8">
        <f t="shared" si="0"/>
        <v>1.5821925715074378E-3</v>
      </c>
    </row>
    <row r="9" spans="1:6">
      <c r="B9" t="s">
        <v>19</v>
      </c>
      <c r="C9">
        <v>0.43969999999999998</v>
      </c>
      <c r="D9">
        <v>0.43909999999999999</v>
      </c>
      <c r="E9">
        <v>0.43890000000000001</v>
      </c>
      <c r="F9">
        <f t="shared" si="0"/>
        <v>4.1633319989321181E-4</v>
      </c>
    </row>
    <row r="10" spans="1:6">
      <c r="B10" t="s">
        <v>20</v>
      </c>
      <c r="C10">
        <v>0.3795</v>
      </c>
      <c r="D10">
        <v>0.38119999999999998</v>
      </c>
      <c r="E10">
        <v>0.3851</v>
      </c>
      <c r="F10">
        <f t="shared" si="0"/>
        <v>2.8711205710198464E-3</v>
      </c>
    </row>
    <row r="12" spans="1:6">
      <c r="B12" t="s">
        <v>21</v>
      </c>
      <c r="C12">
        <v>0.38919999999999999</v>
      </c>
      <c r="D12">
        <v>0.38850000000000001</v>
      </c>
      <c r="E12">
        <v>0.39169999999999999</v>
      </c>
      <c r="F12">
        <f t="shared" si="0"/>
        <v>1.6822603841260652E-3</v>
      </c>
    </row>
    <row r="13" spans="1:6">
      <c r="B13" t="s">
        <v>22</v>
      </c>
      <c r="C13">
        <v>0.43859999999999999</v>
      </c>
      <c r="D13">
        <v>0.43830000000000002</v>
      </c>
      <c r="E13">
        <v>0.43880000000000002</v>
      </c>
      <c r="F13">
        <f t="shared" si="0"/>
        <v>2.5166114784235633E-4</v>
      </c>
    </row>
    <row r="14" spans="1:6">
      <c r="B14" t="s">
        <v>23</v>
      </c>
      <c r="C14">
        <v>0.38500000000000001</v>
      </c>
      <c r="D14">
        <v>0.38640000000000002</v>
      </c>
      <c r="E14">
        <v>0.39069999999999999</v>
      </c>
      <c r="F14">
        <f t="shared" si="0"/>
        <v>2.9704096238285494E-3</v>
      </c>
    </row>
    <row r="16" spans="1:6">
      <c r="B16" t="s">
        <v>24</v>
      </c>
      <c r="C16">
        <v>0.38700000000000001</v>
      </c>
      <c r="D16">
        <v>0.38819999999999999</v>
      </c>
      <c r="E16">
        <v>0.39269999999999999</v>
      </c>
      <c r="F16">
        <f t="shared" si="0"/>
        <v>3.0049958402633384E-3</v>
      </c>
    </row>
    <row r="18" spans="1:6">
      <c r="B18" t="s">
        <v>3</v>
      </c>
      <c r="C18">
        <v>0.57150000000000001</v>
      </c>
      <c r="D18">
        <v>0.57379999999999998</v>
      </c>
      <c r="E18">
        <v>0.57420000000000004</v>
      </c>
      <c r="F18">
        <f t="shared" si="0"/>
        <v>1.4571661996262988E-3</v>
      </c>
    </row>
    <row r="19" spans="1:6">
      <c r="B19" t="s">
        <v>4</v>
      </c>
      <c r="C19">
        <v>0.55889999999999995</v>
      </c>
      <c r="D19">
        <v>0.55900000000000005</v>
      </c>
      <c r="E19">
        <v>0.55679999999999996</v>
      </c>
      <c r="F19">
        <f t="shared" si="0"/>
        <v>1.2423096769056403E-3</v>
      </c>
    </row>
    <row r="20" spans="1:6">
      <c r="B20" t="s">
        <v>25</v>
      </c>
      <c r="C20">
        <v>0.43859999999999999</v>
      </c>
      <c r="D20">
        <v>0.4365</v>
      </c>
      <c r="E20">
        <v>0.437</v>
      </c>
      <c r="F20">
        <f t="shared" si="0"/>
        <v>1.0969655114602837E-3</v>
      </c>
    </row>
    <row r="21" spans="1:6">
      <c r="B21" t="s">
        <v>26</v>
      </c>
      <c r="C21">
        <v>0.39560000000000001</v>
      </c>
      <c r="D21">
        <v>0.39169999999999999</v>
      </c>
      <c r="E21">
        <v>0.39400000000000002</v>
      </c>
      <c r="F21">
        <f t="shared" si="0"/>
        <v>1.9604421270043564E-3</v>
      </c>
    </row>
    <row r="22" spans="1:6">
      <c r="B22" t="s">
        <v>7</v>
      </c>
      <c r="C22">
        <v>0.37040000000000001</v>
      </c>
      <c r="D22">
        <v>0.36549999999999999</v>
      </c>
      <c r="E22">
        <v>0.36780000000000002</v>
      </c>
      <c r="F22">
        <f t="shared" si="0"/>
        <v>2.45153013442626E-3</v>
      </c>
    </row>
    <row r="23" spans="1:6">
      <c r="B23" t="s">
        <v>8</v>
      </c>
      <c r="C23">
        <v>0.29959999999999998</v>
      </c>
      <c r="D23">
        <v>0.29720000000000002</v>
      </c>
      <c r="E23">
        <v>0.2984</v>
      </c>
      <c r="F23">
        <f t="shared" si="0"/>
        <v>1.1999999999999789E-3</v>
      </c>
    </row>
    <row r="24" spans="1:6">
      <c r="B24" t="s">
        <v>27</v>
      </c>
      <c r="C24">
        <v>0.16980000000000001</v>
      </c>
      <c r="D24">
        <v>0.1673</v>
      </c>
      <c r="E24">
        <v>0.16900000000000001</v>
      </c>
      <c r="F24">
        <f t="shared" si="0"/>
        <v>1.2767145334803723E-3</v>
      </c>
    </row>
    <row r="25" spans="1:6">
      <c r="B25" t="s">
        <v>10</v>
      </c>
      <c r="C25">
        <v>0.1389</v>
      </c>
      <c r="D25">
        <v>0.1386</v>
      </c>
      <c r="E25">
        <v>0.13900000000000001</v>
      </c>
      <c r="F25">
        <f t="shared" si="0"/>
        <v>2.0816659994661702E-4</v>
      </c>
    </row>
    <row r="26" spans="1:6">
      <c r="B26" t="s">
        <v>11</v>
      </c>
      <c r="C26">
        <v>6.7970000000000003E-2</v>
      </c>
      <c r="D26">
        <v>6.6180000000000003E-2</v>
      </c>
      <c r="E26">
        <v>7.0360000000000006E-2</v>
      </c>
      <c r="F26">
        <f t="shared" si="0"/>
        <v>2.0971647527078092E-3</v>
      </c>
    </row>
    <row r="27" spans="1:6">
      <c r="B27" t="s">
        <v>12</v>
      </c>
      <c r="C27">
        <v>8.5640000000000004E-3</v>
      </c>
      <c r="D27">
        <v>8.6990000000000001E-3</v>
      </c>
      <c r="E27">
        <v>8.293E-3</v>
      </c>
      <c r="F27">
        <f t="shared" si="0"/>
        <v>2.0676153736450445E-4</v>
      </c>
    </row>
    <row r="28" spans="1:6">
      <c r="B28" t="s">
        <v>13</v>
      </c>
      <c r="C28">
        <v>5.4949999999999999E-3</v>
      </c>
      <c r="D28">
        <v>5.6090000000000003E-3</v>
      </c>
      <c r="E28">
        <v>5.7250000000000001E-3</v>
      </c>
      <c r="F28">
        <f t="shared" si="0"/>
        <v>1.1500144926623034E-4</v>
      </c>
    </row>
    <row r="29" spans="1:6">
      <c r="B29" t="s">
        <v>14</v>
      </c>
      <c r="C29">
        <v>4.8729999999999997E-3</v>
      </c>
      <c r="D29">
        <v>5.4440000000000001E-3</v>
      </c>
      <c r="E29">
        <v>4.9309999999999996E-3</v>
      </c>
      <c r="F29">
        <f t="shared" si="0"/>
        <v>3.1426475038307027E-4</v>
      </c>
    </row>
    <row r="32" spans="1:6">
      <c r="A32" t="s">
        <v>32</v>
      </c>
    </row>
    <row r="33" spans="2:6">
      <c r="C33" t="s">
        <v>28</v>
      </c>
      <c r="D33" t="s">
        <v>29</v>
      </c>
      <c r="E33" t="s">
        <v>30</v>
      </c>
      <c r="F33" t="s">
        <v>31</v>
      </c>
    </row>
    <row r="34" spans="2:6">
      <c r="B34" t="s">
        <v>1</v>
      </c>
      <c r="C34">
        <v>0.313</v>
      </c>
      <c r="D34">
        <v>0.32219999999999999</v>
      </c>
      <c r="E34">
        <v>0.3226</v>
      </c>
      <c r="F34">
        <f t="shared" ref="F34" si="1">STDEV(C34:E34)</f>
        <v>5.4307764945110094E-3</v>
      </c>
    </row>
    <row r="35" spans="2:6">
      <c r="B35" t="s">
        <v>0</v>
      </c>
      <c r="C35">
        <v>0.42659999999999998</v>
      </c>
      <c r="D35">
        <v>0.42559999999999998</v>
      </c>
      <c r="E35">
        <v>0.4259</v>
      </c>
      <c r="F35">
        <f>STDEV(C35:E35)</f>
        <v>5.1316014394468595E-4</v>
      </c>
    </row>
    <row r="36" spans="2:6">
      <c r="B36" t="s">
        <v>2</v>
      </c>
      <c r="C36">
        <v>0.36159999999999998</v>
      </c>
      <c r="D36">
        <v>0.36199999999999999</v>
      </c>
      <c r="E36">
        <v>0.36649999999999999</v>
      </c>
      <c r="F36">
        <f t="shared" ref="F36:F49" si="2">STDEV(C36:E36)</f>
        <v>2.7209067116190084E-3</v>
      </c>
    </row>
    <row r="38" spans="2:6">
      <c r="B38" t="s">
        <v>3</v>
      </c>
      <c r="C38">
        <v>0.59709999999999996</v>
      </c>
      <c r="D38">
        <v>0.59830000000000005</v>
      </c>
      <c r="E38">
        <v>0.6</v>
      </c>
      <c r="F38">
        <f t="shared" si="2"/>
        <v>1.4571661996262951E-3</v>
      </c>
    </row>
    <row r="39" spans="2:6">
      <c r="B39" t="s">
        <v>4</v>
      </c>
      <c r="C39">
        <v>0.57889999999999997</v>
      </c>
      <c r="D39">
        <v>0.57889999999999997</v>
      </c>
      <c r="E39">
        <v>0.57569999999999999</v>
      </c>
      <c r="F39">
        <f t="shared" si="2"/>
        <v>1.8475208614067912E-3</v>
      </c>
    </row>
    <row r="40" spans="2:6">
      <c r="B40" t="s">
        <v>5</v>
      </c>
      <c r="C40">
        <v>0.44190000000000002</v>
      </c>
      <c r="D40">
        <v>0.4395</v>
      </c>
      <c r="E40">
        <v>0.44069999999999998</v>
      </c>
      <c r="F40">
        <f t="shared" si="2"/>
        <v>1.2000000000000066E-3</v>
      </c>
    </row>
    <row r="41" spans="2:6">
      <c r="B41" t="s">
        <v>6</v>
      </c>
      <c r="C41">
        <v>0.39140000000000003</v>
      </c>
      <c r="D41">
        <v>0.38929999999999998</v>
      </c>
      <c r="E41">
        <v>0.39129999999999998</v>
      </c>
      <c r="F41">
        <f t="shared" si="2"/>
        <v>1.1846237095944723E-3</v>
      </c>
    </row>
    <row r="42" spans="2:6">
      <c r="B42" t="s">
        <v>7</v>
      </c>
      <c r="C42">
        <v>0.3891</v>
      </c>
      <c r="D42">
        <v>0.38569999999999999</v>
      </c>
      <c r="E42">
        <v>0.38690000000000002</v>
      </c>
      <c r="F42">
        <f t="shared" si="2"/>
        <v>1.724335620850346E-3</v>
      </c>
    </row>
    <row r="43" spans="2:6">
      <c r="B43" t="s">
        <v>8</v>
      </c>
      <c r="C43">
        <v>0.30730000000000002</v>
      </c>
      <c r="D43">
        <v>0.30520000000000003</v>
      </c>
      <c r="E43">
        <v>0.30630000000000002</v>
      </c>
      <c r="F43">
        <f t="shared" si="2"/>
        <v>1.050396750439244E-3</v>
      </c>
    </row>
    <row r="44" spans="2:6">
      <c r="B44" t="s">
        <v>9</v>
      </c>
      <c r="C44">
        <v>0.17080000000000001</v>
      </c>
      <c r="D44">
        <v>0.16850000000000001</v>
      </c>
      <c r="E44">
        <v>0.17019999999999999</v>
      </c>
      <c r="F44">
        <f t="shared" si="2"/>
        <v>1.1930353445448807E-3</v>
      </c>
    </row>
    <row r="45" spans="2:6">
      <c r="B45" t="s">
        <v>10</v>
      </c>
      <c r="C45">
        <v>0.151</v>
      </c>
      <c r="D45">
        <v>0.14910000000000001</v>
      </c>
      <c r="E45">
        <v>0.15060000000000001</v>
      </c>
      <c r="F45">
        <f t="shared" si="2"/>
        <v>1.0016652800877758E-3</v>
      </c>
    </row>
    <row r="46" spans="2:6">
      <c r="B46" t="s">
        <v>11</v>
      </c>
      <c r="C46">
        <v>8.2820000000000005E-2</v>
      </c>
      <c r="D46">
        <v>8.0360000000000001E-2</v>
      </c>
      <c r="E46">
        <v>8.5070000000000007E-2</v>
      </c>
      <c r="F46">
        <f t="shared" si="2"/>
        <v>2.3557801255635071E-3</v>
      </c>
    </row>
    <row r="47" spans="2:6">
      <c r="B47" t="s">
        <v>12</v>
      </c>
      <c r="C47">
        <v>3.4689999999999999E-2</v>
      </c>
      <c r="D47">
        <v>3.5069999999999997E-2</v>
      </c>
      <c r="E47">
        <v>3.4029999999999998E-2</v>
      </c>
      <c r="F47">
        <f t="shared" si="2"/>
        <v>5.2624455658308999E-4</v>
      </c>
    </row>
    <row r="48" spans="2:6">
      <c r="B48" t="s">
        <v>13</v>
      </c>
      <c r="C48">
        <v>2.6610000000000002E-2</v>
      </c>
      <c r="D48">
        <v>2.6970000000000001E-2</v>
      </c>
      <c r="E48">
        <v>2.6720000000000001E-2</v>
      </c>
      <c r="F48">
        <f t="shared" si="2"/>
        <v>1.8448125469362251E-4</v>
      </c>
    </row>
    <row r="49" spans="2:6">
      <c r="B49" t="s">
        <v>14</v>
      </c>
      <c r="C49">
        <v>4.2000000000000003E-2</v>
      </c>
      <c r="D49">
        <v>4.3020000000000003E-2</v>
      </c>
      <c r="E49">
        <v>4.2040000000000001E-2</v>
      </c>
      <c r="F49">
        <f t="shared" si="2"/>
        <v>5.7769657549039866E-4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E9F-66D9-AC47-BF22-37878F4D8D11}">
  <dimension ref="A6:L34"/>
  <sheetViews>
    <sheetView tabSelected="1" topLeftCell="A3" workbookViewId="0">
      <selection activeCell="H16" sqref="H16:L20"/>
    </sheetView>
  </sheetViews>
  <sheetFormatPr baseColWidth="10" defaultRowHeight="16"/>
  <cols>
    <col min="2" max="2" width="11.83203125" customWidth="1"/>
    <col min="3" max="3" width="16.6640625" customWidth="1"/>
    <col min="4" max="4" width="15.1640625" customWidth="1"/>
    <col min="8" max="8" width="14.6640625" customWidth="1"/>
    <col min="9" max="9" width="33.33203125" customWidth="1"/>
    <col min="12" max="12" width="15.1640625" customWidth="1"/>
  </cols>
  <sheetData>
    <row r="6" spans="1:12">
      <c r="A6" t="s">
        <v>53</v>
      </c>
    </row>
    <row r="8" spans="1:12">
      <c r="B8" t="s">
        <v>50</v>
      </c>
      <c r="C8" t="s">
        <v>51</v>
      </c>
      <c r="D8" t="s">
        <v>52</v>
      </c>
    </row>
    <row r="9" spans="1:12">
      <c r="A9" t="s">
        <v>34</v>
      </c>
      <c r="B9">
        <v>4799</v>
      </c>
      <c r="C9">
        <v>4735</v>
      </c>
      <c r="D9">
        <f>B9/C9</f>
        <v>1.0135163674762409</v>
      </c>
    </row>
    <row r="10" spans="1:12">
      <c r="A10" t="s">
        <v>35</v>
      </c>
      <c r="B10">
        <v>41620</v>
      </c>
      <c r="C10">
        <v>41112</v>
      </c>
      <c r="D10">
        <f t="shared" ref="D10:D25" si="0">B10/C10</f>
        <v>1.0123564895894144</v>
      </c>
    </row>
    <row r="11" spans="1:12">
      <c r="A11" t="s">
        <v>36</v>
      </c>
      <c r="B11">
        <v>27893</v>
      </c>
      <c r="C11">
        <v>27571</v>
      </c>
      <c r="D11">
        <f t="shared" si="0"/>
        <v>1.0116789380145805</v>
      </c>
    </row>
    <row r="12" spans="1:12">
      <c r="A12" t="s">
        <v>37</v>
      </c>
      <c r="B12">
        <v>66281</v>
      </c>
      <c r="C12">
        <v>65512</v>
      </c>
      <c r="D12">
        <f t="shared" si="0"/>
        <v>1.0117383074856514</v>
      </c>
    </row>
    <row r="13" spans="1:12">
      <c r="A13" t="s">
        <v>38</v>
      </c>
      <c r="B13">
        <v>23187</v>
      </c>
      <c r="C13">
        <v>22935</v>
      </c>
      <c r="D13">
        <f t="shared" si="0"/>
        <v>1.0109875735775016</v>
      </c>
    </row>
    <row r="14" spans="1:12">
      <c r="A14" t="s">
        <v>39</v>
      </c>
      <c r="B14">
        <v>135123</v>
      </c>
      <c r="C14">
        <v>133513</v>
      </c>
      <c r="D14">
        <f t="shared" si="0"/>
        <v>1.0120587508332521</v>
      </c>
    </row>
    <row r="15" spans="1:12">
      <c r="A15" t="s">
        <v>40</v>
      </c>
      <c r="B15">
        <v>52663</v>
      </c>
      <c r="C15">
        <v>51896</v>
      </c>
      <c r="D15">
        <f t="shared" si="0"/>
        <v>1.0147795591182365</v>
      </c>
    </row>
    <row r="16" spans="1:12">
      <c r="A16" t="s">
        <v>41</v>
      </c>
      <c r="B16">
        <v>130136</v>
      </c>
      <c r="C16">
        <v>126956</v>
      </c>
      <c r="D16">
        <f t="shared" si="0"/>
        <v>1.0250480481426636</v>
      </c>
      <c r="H16" s="1"/>
      <c r="I16" s="1"/>
      <c r="J16" s="2" t="s">
        <v>50</v>
      </c>
      <c r="K16" s="2" t="s">
        <v>51</v>
      </c>
      <c r="L16" s="2" t="s">
        <v>52</v>
      </c>
    </row>
    <row r="17" spans="1:12">
      <c r="A17" t="s">
        <v>42</v>
      </c>
      <c r="B17">
        <v>211752</v>
      </c>
      <c r="C17">
        <v>209209</v>
      </c>
      <c r="D17">
        <f t="shared" si="0"/>
        <v>1.0121553088060264</v>
      </c>
      <c r="H17" s="6" t="s">
        <v>53</v>
      </c>
      <c r="I17" s="7"/>
      <c r="J17" s="2">
        <v>2455576</v>
      </c>
      <c r="K17" s="2">
        <v>2425768</v>
      </c>
      <c r="L17" s="3">
        <v>1.0122880671193617</v>
      </c>
    </row>
    <row r="18" spans="1:12">
      <c r="A18" t="s">
        <v>43</v>
      </c>
      <c r="B18">
        <v>343879</v>
      </c>
      <c r="C18">
        <v>340051</v>
      </c>
      <c r="D18">
        <f t="shared" si="0"/>
        <v>1.0112571349591679</v>
      </c>
      <c r="H18" s="4" t="s">
        <v>54</v>
      </c>
      <c r="I18" s="2" t="s">
        <v>60</v>
      </c>
      <c r="J18" s="2">
        <v>166596</v>
      </c>
      <c r="K18" s="2">
        <v>166054</v>
      </c>
      <c r="L18" s="3">
        <f>J18/K18</f>
        <v>1.0032639984583329</v>
      </c>
    </row>
    <row r="19" spans="1:12" ht="34">
      <c r="A19" t="s">
        <v>44</v>
      </c>
      <c r="B19">
        <v>126915</v>
      </c>
      <c r="C19">
        <v>125663</v>
      </c>
      <c r="D19">
        <f t="shared" si="0"/>
        <v>1.009963155423633</v>
      </c>
      <c r="H19" s="4"/>
      <c r="I19" s="5" t="s">
        <v>59</v>
      </c>
      <c r="J19" s="2">
        <v>166596</v>
      </c>
      <c r="K19" s="2">
        <v>166054</v>
      </c>
      <c r="L19" s="3">
        <f>J19/K19</f>
        <v>1.0032639984583329</v>
      </c>
    </row>
    <row r="20" spans="1:12">
      <c r="A20" t="s">
        <v>45</v>
      </c>
      <c r="B20">
        <v>219151</v>
      </c>
      <c r="C20">
        <v>216609</v>
      </c>
      <c r="D20">
        <f t="shared" si="0"/>
        <v>1.0117354311224371</v>
      </c>
      <c r="H20" s="4"/>
      <c r="I20" s="2" t="s">
        <v>58</v>
      </c>
      <c r="J20" s="2">
        <v>166752</v>
      </c>
      <c r="K20" s="2">
        <v>166210</v>
      </c>
      <c r="L20" s="3">
        <f>J20/K20</f>
        <v>1.0032609349617954</v>
      </c>
    </row>
    <row r="21" spans="1:12">
      <c r="A21" t="s">
        <v>46</v>
      </c>
      <c r="B21">
        <v>223655</v>
      </c>
      <c r="C21">
        <v>220670</v>
      </c>
      <c r="D21">
        <f t="shared" si="0"/>
        <v>1.0135269859971903</v>
      </c>
    </row>
    <row r="22" spans="1:12">
      <c r="A22" t="s">
        <v>47</v>
      </c>
      <c r="B22">
        <v>345202</v>
      </c>
      <c r="C22">
        <v>341157</v>
      </c>
      <c r="D22">
        <f t="shared" si="0"/>
        <v>1.0118567111329975</v>
      </c>
    </row>
    <row r="23" spans="1:12">
      <c r="A23" t="s">
        <v>48</v>
      </c>
      <c r="B23">
        <v>151681</v>
      </c>
      <c r="C23">
        <v>149914</v>
      </c>
      <c r="D23">
        <f t="shared" si="0"/>
        <v>1.0117867577411048</v>
      </c>
    </row>
    <row r="24" spans="1:12">
      <c r="A24" t="s">
        <v>49</v>
      </c>
      <c r="B24">
        <v>351639</v>
      </c>
      <c r="C24">
        <v>348265</v>
      </c>
      <c r="D24">
        <f t="shared" si="0"/>
        <v>1.0096880249235496</v>
      </c>
    </row>
    <row r="25" spans="1:12">
      <c r="A25" t="s">
        <v>57</v>
      </c>
      <c r="B25">
        <f>SUM(B9:B24)</f>
        <v>2455576</v>
      </c>
      <c r="C25">
        <f>SUM(C9:C24)</f>
        <v>2425768</v>
      </c>
      <c r="D25">
        <f t="shared" si="0"/>
        <v>1.0122880671193617</v>
      </c>
    </row>
    <row r="27" spans="1:12">
      <c r="A27" t="s">
        <v>54</v>
      </c>
    </row>
    <row r="28" spans="1:12">
      <c r="B28" t="s">
        <v>56</v>
      </c>
    </row>
    <row r="29" spans="1:12">
      <c r="B29" t="s">
        <v>50</v>
      </c>
      <c r="C29" t="s">
        <v>51</v>
      </c>
      <c r="D29" t="s">
        <v>52</v>
      </c>
    </row>
    <row r="30" spans="1:12">
      <c r="B30">
        <v>166596</v>
      </c>
      <c r="C30">
        <v>166054</v>
      </c>
      <c r="D30">
        <f>B30/C30</f>
        <v>1.0032639984583329</v>
      </c>
    </row>
    <row r="32" spans="1:12">
      <c r="B32" t="s">
        <v>55</v>
      </c>
    </row>
    <row r="33" spans="2:4">
      <c r="B33" t="s">
        <v>50</v>
      </c>
      <c r="C33" t="s">
        <v>51</v>
      </c>
      <c r="D33" t="s">
        <v>52</v>
      </c>
    </row>
    <row r="34" spans="2:4">
      <c r="B34">
        <v>166752</v>
      </c>
      <c r="C34">
        <v>166210</v>
      </c>
      <c r="D34">
        <f>B34/C34</f>
        <v>1.0032609349617954</v>
      </c>
    </row>
  </sheetData>
  <mergeCells count="2">
    <mergeCell ref="H18:H20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SeparationValues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Kelly Grummer</dc:creator>
  <cp:lastModifiedBy>Aidan Kelly Grummer</cp:lastModifiedBy>
  <dcterms:created xsi:type="dcterms:W3CDTF">2020-06-10T09:31:41Z</dcterms:created>
  <dcterms:modified xsi:type="dcterms:W3CDTF">2020-06-14T19:51:34Z</dcterms:modified>
</cp:coreProperties>
</file>