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/Users/amirkhon/Downloads/"/>
    </mc:Choice>
  </mc:AlternateContent>
  <xr:revisionPtr revIDLastSave="0" documentId="8_{966D1D9E-FD15-5F4F-9FA1-55E0EA9B3F27}" xr6:coauthVersionLast="47" xr6:coauthVersionMax="47" xr10:uidLastSave="{00000000-0000-0000-0000-000000000000}"/>
  <bookViews>
    <workbookView xWindow="920" yWindow="500" windowWidth="22820" windowHeight="15500" xr2:uid="{F0A68128-6003-4809-9CD7-322F14E0A5F8}"/>
  </bookViews>
  <sheets>
    <sheet name="г_Ташкент_аренда" sheetId="13" r:id="rId1"/>
    <sheet name="г_Ташкент_динамика_цен_hedonic" sheetId="34" r:id="rId2"/>
    <sheet name="г_Ташкент_динамика_цен_median" sheetId="32" state="hidden" r:id="rId3"/>
    <sheet name="Регион_динамика_цен" sheetId="31" r:id="rId4"/>
    <sheet name="weight" sheetId="33" r:id="rId5"/>
  </sheets>
  <externalReferences>
    <externalReference r:id="rId6"/>
  </externalReferences>
  <definedNames>
    <definedName name="_xlnm._FilterDatabase" localSheetId="2" hidden="1">г_Ташкент_динамика_цен_median!#REF!</definedName>
    <definedName name="_xlnm._FilterDatabase" localSheetId="3" hidden="1">Регион_динамика_цен!#REF!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C36" i="34" l="1"/>
  <c r="BC19" i="34"/>
  <c r="BZ4" i="13"/>
  <c r="BZ5" i="13"/>
  <c r="BZ6" i="13"/>
  <c r="BZ7" i="13"/>
  <c r="BZ8" i="13"/>
  <c r="BZ9" i="13"/>
  <c r="BZ10" i="13"/>
  <c r="BZ11" i="13"/>
  <c r="BZ12" i="13"/>
  <c r="BZ13" i="13"/>
  <c r="BZ14" i="13"/>
  <c r="AT15" i="13"/>
  <c r="BZ15" i="13" s="1"/>
  <c r="AR4" i="31"/>
  <c r="AR5" i="31"/>
  <c r="AR6" i="31"/>
  <c r="AR7" i="31"/>
  <c r="AR8" i="31"/>
  <c r="AR9" i="31"/>
  <c r="AR10" i="31"/>
  <c r="AR11" i="31"/>
  <c r="AR12" i="31"/>
  <c r="AR13" i="31"/>
  <c r="AR14" i="31"/>
  <c r="AR15" i="31"/>
  <c r="AR16" i="31"/>
  <c r="BB36" i="34"/>
  <c r="BB19" i="34"/>
  <c r="BY4" i="13"/>
  <c r="BY5" i="13"/>
  <c r="BY6" i="13"/>
  <c r="BY7" i="13"/>
  <c r="BY8" i="13"/>
  <c r="BY9" i="13"/>
  <c r="BY10" i="13"/>
  <c r="BY11" i="13"/>
  <c r="BY12" i="13"/>
  <c r="BY13" i="13"/>
  <c r="BY14" i="13"/>
  <c r="AS15" i="13"/>
  <c r="AQ4" i="31"/>
  <c r="AQ5" i="31"/>
  <c r="AQ6" i="31"/>
  <c r="AQ7" i="31"/>
  <c r="AQ8" i="31"/>
  <c r="AQ9" i="31"/>
  <c r="AQ10" i="31"/>
  <c r="AQ11" i="31"/>
  <c r="AQ12" i="31"/>
  <c r="AQ13" i="31"/>
  <c r="AQ14" i="31"/>
  <c r="AQ15" i="31"/>
  <c r="AQ16" i="31"/>
  <c r="BA36" i="34"/>
  <c r="BA19" i="34"/>
  <c r="AZ19" i="34"/>
  <c r="AP4" i="31" l="1"/>
  <c r="AP5" i="31"/>
  <c r="AP6" i="31"/>
  <c r="AP7" i="31"/>
  <c r="AP8" i="31"/>
  <c r="AP9" i="31"/>
  <c r="AP10" i="31"/>
  <c r="AP11" i="31"/>
  <c r="AP12" i="31"/>
  <c r="AP13" i="31"/>
  <c r="AP14" i="31"/>
  <c r="AP15" i="31"/>
  <c r="AP16" i="31"/>
  <c r="BX4" i="13"/>
  <c r="BX5" i="13"/>
  <c r="BX6" i="13"/>
  <c r="BX7" i="13"/>
  <c r="BX8" i="13"/>
  <c r="BX9" i="13"/>
  <c r="BX10" i="13"/>
  <c r="BX11" i="13"/>
  <c r="BX12" i="13"/>
  <c r="BX13" i="13"/>
  <c r="BX14" i="13"/>
  <c r="AR15" i="13"/>
  <c r="BY15" i="13" s="1"/>
  <c r="BW4" i="13" l="1"/>
  <c r="BW5" i="13"/>
  <c r="BW6" i="13"/>
  <c r="BW7" i="13"/>
  <c r="BW8" i="13"/>
  <c r="BW9" i="13"/>
  <c r="BW10" i="13"/>
  <c r="BW11" i="13"/>
  <c r="BW12" i="13"/>
  <c r="BW13" i="13"/>
  <c r="BW14" i="13"/>
  <c r="AQ15" i="13"/>
  <c r="BX15" i="13" s="1"/>
  <c r="AY36" i="34"/>
  <c r="AZ36" i="34"/>
  <c r="AO16" i="31"/>
  <c r="AO4" i="31"/>
  <c r="AO5" i="31"/>
  <c r="AO6" i="31"/>
  <c r="AO7" i="31"/>
  <c r="AO8" i="31"/>
  <c r="AO9" i="31"/>
  <c r="AO10" i="31"/>
  <c r="AO11" i="31"/>
  <c r="AO12" i="31"/>
  <c r="AO13" i="31"/>
  <c r="AO14" i="31"/>
  <c r="AO15" i="31"/>
  <c r="AY19" i="34"/>
  <c r="BV4" i="13"/>
  <c r="BU4" i="13"/>
  <c r="BV5" i="13"/>
  <c r="BV6" i="13"/>
  <c r="BV7" i="13"/>
  <c r="BV8" i="13"/>
  <c r="BV9" i="13"/>
  <c r="BV10" i="13"/>
  <c r="BV11" i="13"/>
  <c r="BV12" i="13"/>
  <c r="BV13" i="13"/>
  <c r="BV14" i="13"/>
  <c r="AP15" i="13"/>
  <c r="AN4" i="31"/>
  <c r="AN5" i="31"/>
  <c r="AN6" i="31"/>
  <c r="AN7" i="31"/>
  <c r="AN8" i="31"/>
  <c r="AN9" i="31"/>
  <c r="AN10" i="31"/>
  <c r="AN11" i="31"/>
  <c r="AN12" i="31"/>
  <c r="AN13" i="31"/>
  <c r="AN14" i="31"/>
  <c r="AN15" i="31"/>
  <c r="AN16" i="31"/>
  <c r="AX36" i="34"/>
  <c r="AX19" i="34"/>
  <c r="BU5" i="13"/>
  <c r="BU6" i="13"/>
  <c r="BU7" i="13"/>
  <c r="BU8" i="13"/>
  <c r="BU9" i="13"/>
  <c r="BU10" i="13"/>
  <c r="BU11" i="13"/>
  <c r="BU12" i="13"/>
  <c r="BU13" i="13"/>
  <c r="BU14" i="13"/>
  <c r="AO15" i="13"/>
  <c r="AM4" i="31"/>
  <c r="AM5" i="31"/>
  <c r="AM6" i="31"/>
  <c r="AM7" i="31"/>
  <c r="AM8" i="31"/>
  <c r="AM9" i="31"/>
  <c r="AM10" i="31"/>
  <c r="AM11" i="31"/>
  <c r="AM12" i="31"/>
  <c r="AM13" i="31"/>
  <c r="AM14" i="31"/>
  <c r="AM15" i="31"/>
  <c r="AM16" i="31"/>
  <c r="AL19" i="34"/>
  <c r="AM19" i="34"/>
  <c r="AN19" i="34"/>
  <c r="AO19" i="34"/>
  <c r="AP19" i="34"/>
  <c r="AQ19" i="34"/>
  <c r="AR19" i="34"/>
  <c r="AS19" i="34"/>
  <c r="AT19" i="34"/>
  <c r="AU19" i="34"/>
  <c r="AV19" i="34"/>
  <c r="AW19" i="34"/>
  <c r="AL36" i="34"/>
  <c r="AM36" i="34"/>
  <c r="AN36" i="34"/>
  <c r="AO36" i="34"/>
  <c r="AP36" i="34"/>
  <c r="AQ36" i="34"/>
  <c r="AR36" i="34"/>
  <c r="AS36" i="34"/>
  <c r="AT36" i="34"/>
  <c r="AU36" i="34"/>
  <c r="AV36" i="34"/>
  <c r="AW36" i="34"/>
  <c r="B19" i="34"/>
  <c r="B20" i="34" s="1"/>
  <c r="C19" i="34"/>
  <c r="D19" i="34"/>
  <c r="E19" i="34"/>
  <c r="F19" i="34"/>
  <c r="G19" i="34"/>
  <c r="H19" i="34"/>
  <c r="I19" i="34"/>
  <c r="J19" i="34"/>
  <c r="K19" i="34"/>
  <c r="L19" i="34"/>
  <c r="M19" i="34"/>
  <c r="N19" i="34"/>
  <c r="O19" i="34"/>
  <c r="P19" i="34"/>
  <c r="Q19" i="34"/>
  <c r="R19" i="34"/>
  <c r="S19" i="34"/>
  <c r="T19" i="34"/>
  <c r="U19" i="34"/>
  <c r="V19" i="34"/>
  <c r="W19" i="34"/>
  <c r="X19" i="34"/>
  <c r="Y19" i="34"/>
  <c r="Z19" i="34"/>
  <c r="AA19" i="34"/>
  <c r="AB19" i="34"/>
  <c r="AC19" i="34"/>
  <c r="AD19" i="34"/>
  <c r="AE19" i="34"/>
  <c r="AF19" i="34"/>
  <c r="AG19" i="34"/>
  <c r="AH19" i="34"/>
  <c r="AI19" i="34"/>
  <c r="AJ19" i="34"/>
  <c r="AK19" i="34"/>
  <c r="B36" i="34"/>
  <c r="B37" i="34" s="1"/>
  <c r="C36" i="34"/>
  <c r="D36" i="34"/>
  <c r="E36" i="34"/>
  <c r="F36" i="34"/>
  <c r="G36" i="34"/>
  <c r="H36" i="34"/>
  <c r="I36" i="34"/>
  <c r="J36" i="34"/>
  <c r="K36" i="34"/>
  <c r="L36" i="34"/>
  <c r="M36" i="34"/>
  <c r="N36" i="34"/>
  <c r="O36" i="34"/>
  <c r="P36" i="34"/>
  <c r="Q36" i="34"/>
  <c r="R36" i="34"/>
  <c r="S36" i="34"/>
  <c r="T36" i="34"/>
  <c r="U36" i="34"/>
  <c r="V36" i="34"/>
  <c r="W36" i="34"/>
  <c r="X36" i="34"/>
  <c r="Y36" i="34"/>
  <c r="Z36" i="34"/>
  <c r="AA36" i="34"/>
  <c r="AB36" i="34"/>
  <c r="AC36" i="34"/>
  <c r="AD36" i="34"/>
  <c r="AE36" i="34"/>
  <c r="AF36" i="34"/>
  <c r="AG36" i="34"/>
  <c r="AH36" i="34"/>
  <c r="AI36" i="34"/>
  <c r="AJ36" i="34"/>
  <c r="AK36" i="34"/>
  <c r="BT4" i="13"/>
  <c r="BT5" i="13"/>
  <c r="BT6" i="13"/>
  <c r="BT7" i="13"/>
  <c r="BT8" i="13"/>
  <c r="BT9" i="13"/>
  <c r="BT10" i="13"/>
  <c r="BT11" i="13"/>
  <c r="BT12" i="13"/>
  <c r="BT13" i="13"/>
  <c r="BT14" i="13"/>
  <c r="AN15" i="13"/>
  <c r="AH9" i="32"/>
  <c r="AH13" i="32"/>
  <c r="AH8" i="32"/>
  <c r="AH11" i="32"/>
  <c r="AH14" i="32"/>
  <c r="AH5" i="32"/>
  <c r="AH7" i="32"/>
  <c r="AH10" i="32"/>
  <c r="AH12" i="32"/>
  <c r="AH6" i="32"/>
  <c r="AH4" i="32"/>
  <c r="AG9" i="32"/>
  <c r="AG13" i="32"/>
  <c r="AG8" i="32"/>
  <c r="AG11" i="32"/>
  <c r="AG14" i="32"/>
  <c r="AG5" i="32"/>
  <c r="AG7" i="32"/>
  <c r="AG10" i="32"/>
  <c r="AG12" i="32"/>
  <c r="AG6" i="32"/>
  <c r="AG4" i="32"/>
  <c r="AF4" i="32"/>
  <c r="AF9" i="32"/>
  <c r="AF13" i="32"/>
  <c r="AF8" i="32"/>
  <c r="AF11" i="32"/>
  <c r="AF14" i="32"/>
  <c r="AF5" i="32"/>
  <c r="AF7" i="32"/>
  <c r="AF10" i="32"/>
  <c r="AF12" i="32"/>
  <c r="AF6" i="32"/>
  <c r="R15" i="32"/>
  <c r="AL4" i="31"/>
  <c r="AL5" i="31"/>
  <c r="AL6" i="31"/>
  <c r="AL7" i="31"/>
  <c r="AL8" i="31"/>
  <c r="AL9" i="31"/>
  <c r="AL10" i="31"/>
  <c r="AL11" i="31"/>
  <c r="AL12" i="31"/>
  <c r="AL13" i="31"/>
  <c r="AL14" i="31"/>
  <c r="AL15" i="31"/>
  <c r="AL16" i="31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C15" i="13"/>
  <c r="BS4" i="13"/>
  <c r="BS5" i="13"/>
  <c r="BS6" i="13"/>
  <c r="BS7" i="13"/>
  <c r="BS8" i="13"/>
  <c r="BS9" i="13"/>
  <c r="BS10" i="13"/>
  <c r="BS11" i="13"/>
  <c r="BS12" i="13"/>
  <c r="BS13" i="13"/>
  <c r="BS14" i="13"/>
  <c r="Q15" i="32"/>
  <c r="AE4" i="32"/>
  <c r="AE9" i="32"/>
  <c r="AE13" i="32"/>
  <c r="AE8" i="32"/>
  <c r="AE11" i="32"/>
  <c r="AE14" i="32"/>
  <c r="AE5" i="32"/>
  <c r="AE7" i="32"/>
  <c r="AE10" i="32"/>
  <c r="AE12" i="32"/>
  <c r="AE6" i="32"/>
  <c r="AK4" i="31"/>
  <c r="AK5" i="31"/>
  <c r="AK6" i="31"/>
  <c r="AK7" i="31"/>
  <c r="AK8" i="31"/>
  <c r="AK9" i="31"/>
  <c r="AK10" i="31"/>
  <c r="AK11" i="31"/>
  <c r="AK12" i="31"/>
  <c r="AK13" i="31"/>
  <c r="AK14" i="31"/>
  <c r="AK15" i="31"/>
  <c r="AK16" i="31"/>
  <c r="BR5" i="13"/>
  <c r="BR6" i="13"/>
  <c r="BR7" i="13"/>
  <c r="BR8" i="13"/>
  <c r="BR9" i="13"/>
  <c r="BR10" i="13"/>
  <c r="BR11" i="13"/>
  <c r="BR12" i="13"/>
  <c r="BR13" i="13"/>
  <c r="BR14" i="13"/>
  <c r="BR4" i="13"/>
  <c r="AD9" i="32"/>
  <c r="AD13" i="32"/>
  <c r="AD8" i="32"/>
  <c r="AD11" i="32"/>
  <c r="AD14" i="32"/>
  <c r="AD5" i="32"/>
  <c r="AD7" i="32"/>
  <c r="AD10" i="32"/>
  <c r="AD12" i="32"/>
  <c r="AD6" i="32"/>
  <c r="AD4" i="32"/>
  <c r="P15" i="32"/>
  <c r="AE15" i="32" s="1"/>
  <c r="AJ5" i="31"/>
  <c r="AJ6" i="31"/>
  <c r="AJ7" i="31"/>
  <c r="AJ8" i="31"/>
  <c r="AJ9" i="31"/>
  <c r="AJ10" i="31"/>
  <c r="AJ11" i="31"/>
  <c r="AJ12" i="31"/>
  <c r="AJ13" i="31"/>
  <c r="AJ14" i="31"/>
  <c r="AJ15" i="31"/>
  <c r="AJ16" i="31"/>
  <c r="AJ4" i="31"/>
  <c r="BW15" i="13" l="1"/>
  <c r="BV15" i="13"/>
  <c r="AJ3" i="34"/>
  <c r="L3" i="34"/>
  <c r="F3" i="34"/>
  <c r="AD3" i="34"/>
  <c r="X3" i="34"/>
  <c r="R3" i="34"/>
  <c r="BU15" i="13"/>
  <c r="BT15" i="13"/>
  <c r="E3" i="34"/>
  <c r="K3" i="34"/>
  <c r="Q3" i="34"/>
  <c r="W3" i="34"/>
  <c r="AC3" i="34"/>
  <c r="AI3" i="34"/>
  <c r="C3" i="34"/>
  <c r="I3" i="34"/>
  <c r="O3" i="34"/>
  <c r="U3" i="34"/>
  <c r="AA3" i="34"/>
  <c r="AG3" i="34"/>
  <c r="C37" i="34"/>
  <c r="D37" i="34" s="1"/>
  <c r="E37" i="34" s="1"/>
  <c r="F37" i="34" s="1"/>
  <c r="G37" i="34" s="1"/>
  <c r="H37" i="34" s="1"/>
  <c r="I37" i="34" s="1"/>
  <c r="J37" i="34" s="1"/>
  <c r="K37" i="34" s="1"/>
  <c r="L37" i="34" s="1"/>
  <c r="M37" i="34" s="1"/>
  <c r="N37" i="34" s="1"/>
  <c r="O37" i="34" s="1"/>
  <c r="P37" i="34" s="1"/>
  <c r="Q37" i="34" s="1"/>
  <c r="R37" i="34" s="1"/>
  <c r="S37" i="34" s="1"/>
  <c r="T37" i="34" s="1"/>
  <c r="U37" i="34" s="1"/>
  <c r="V37" i="34" s="1"/>
  <c r="W37" i="34" s="1"/>
  <c r="X37" i="34" s="1"/>
  <c r="Y37" i="34" s="1"/>
  <c r="Z37" i="34" s="1"/>
  <c r="AA37" i="34" s="1"/>
  <c r="AB37" i="34" s="1"/>
  <c r="AC37" i="34" s="1"/>
  <c r="AD37" i="34" s="1"/>
  <c r="AE37" i="34" s="1"/>
  <c r="AF37" i="34" s="1"/>
  <c r="AG37" i="34" s="1"/>
  <c r="AH37" i="34" s="1"/>
  <c r="AI37" i="34" s="1"/>
  <c r="AJ37" i="34" s="1"/>
  <c r="AK37" i="34" s="1"/>
  <c r="D3" i="34"/>
  <c r="J3" i="34"/>
  <c r="P3" i="34"/>
  <c r="V3" i="34"/>
  <c r="AB3" i="34"/>
  <c r="AH3" i="34"/>
  <c r="C20" i="34"/>
  <c r="D20" i="34" s="1"/>
  <c r="E20" i="34" s="1"/>
  <c r="F20" i="34" s="1"/>
  <c r="G20" i="34" s="1"/>
  <c r="H20" i="34" s="1"/>
  <c r="I20" i="34" s="1"/>
  <c r="J20" i="34" s="1"/>
  <c r="K20" i="34" s="1"/>
  <c r="L20" i="34" s="1"/>
  <c r="M20" i="34" s="1"/>
  <c r="N20" i="34" s="1"/>
  <c r="O20" i="34" s="1"/>
  <c r="P20" i="34" s="1"/>
  <c r="Q20" i="34" s="1"/>
  <c r="R20" i="34" s="1"/>
  <c r="S20" i="34" s="1"/>
  <c r="T20" i="34" s="1"/>
  <c r="U20" i="34" s="1"/>
  <c r="V20" i="34" s="1"/>
  <c r="W20" i="34" s="1"/>
  <c r="X20" i="34" s="1"/>
  <c r="Y20" i="34" s="1"/>
  <c r="Z20" i="34" s="1"/>
  <c r="AA20" i="34" s="1"/>
  <c r="AB20" i="34" s="1"/>
  <c r="AC20" i="34" s="1"/>
  <c r="AD20" i="34" s="1"/>
  <c r="AE20" i="34" s="1"/>
  <c r="AF20" i="34" s="1"/>
  <c r="AG20" i="34" s="1"/>
  <c r="AH20" i="34" s="1"/>
  <c r="AI20" i="34" s="1"/>
  <c r="AJ20" i="34" s="1"/>
  <c r="AK20" i="34" s="1"/>
  <c r="H3" i="34"/>
  <c r="N3" i="34"/>
  <c r="T3" i="34"/>
  <c r="G3" i="34"/>
  <c r="M3" i="34"/>
  <c r="S3" i="34"/>
  <c r="Y3" i="34"/>
  <c r="AE3" i="34"/>
  <c r="AK3" i="34"/>
  <c r="B3" i="34"/>
  <c r="Z3" i="34"/>
  <c r="AF3" i="34"/>
  <c r="AF15" i="32"/>
  <c r="AG15" i="32"/>
  <c r="AH15" i="32"/>
  <c r="BS15" i="13"/>
  <c r="BQ5" i="13"/>
  <c r="BQ6" i="13"/>
  <c r="BQ7" i="13"/>
  <c r="BQ8" i="13"/>
  <c r="BQ9" i="13"/>
  <c r="BQ10" i="13"/>
  <c r="BQ11" i="13"/>
  <c r="BQ12" i="13"/>
  <c r="BQ13" i="13"/>
  <c r="BQ14" i="13"/>
  <c r="BQ4" i="13"/>
  <c r="BR15" i="13"/>
  <c r="AC4" i="32" l="1"/>
  <c r="AC9" i="32"/>
  <c r="AC13" i="32"/>
  <c r="AC8" i="32"/>
  <c r="AC11" i="32"/>
  <c r="AC14" i="32"/>
  <c r="AC5" i="32"/>
  <c r="AC7" i="32"/>
  <c r="AC10" i="32"/>
  <c r="AC12" i="32"/>
  <c r="AC6" i="32"/>
  <c r="O15" i="32"/>
  <c r="AI4" i="31"/>
  <c r="AI5" i="31"/>
  <c r="AI6" i="31"/>
  <c r="AI7" i="31"/>
  <c r="AI8" i="31"/>
  <c r="AI9" i="31"/>
  <c r="AI10" i="31"/>
  <c r="AI11" i="31"/>
  <c r="AI12" i="31"/>
  <c r="AI13" i="31"/>
  <c r="AI14" i="31"/>
  <c r="AI15" i="31"/>
  <c r="AI16" i="31"/>
  <c r="AD15" i="32" l="1"/>
  <c r="BP5" i="13"/>
  <c r="BP6" i="13"/>
  <c r="BP7" i="13"/>
  <c r="BP8" i="13"/>
  <c r="BP9" i="13"/>
  <c r="BP10" i="13"/>
  <c r="BP11" i="13"/>
  <c r="BP12" i="13"/>
  <c r="BP13" i="13"/>
  <c r="BP14" i="13"/>
  <c r="BP4" i="13"/>
  <c r="AB9" i="32"/>
  <c r="AB13" i="32"/>
  <c r="AB8" i="32"/>
  <c r="AB11" i="32"/>
  <c r="AB14" i="32"/>
  <c r="AB5" i="32"/>
  <c r="AB7" i="32"/>
  <c r="AB10" i="32"/>
  <c r="AB12" i="32"/>
  <c r="AB6" i="32"/>
  <c r="BQ15" i="13" l="1"/>
  <c r="N15" i="32"/>
  <c r="AC15" i="32" s="1"/>
  <c r="AB4" i="32"/>
  <c r="AH4" i="31"/>
  <c r="AH5" i="31"/>
  <c r="AH6" i="31"/>
  <c r="AH7" i="31"/>
  <c r="AH8" i="31"/>
  <c r="AH9" i="31"/>
  <c r="AH10" i="31"/>
  <c r="AH11" i="31"/>
  <c r="AH12" i="31"/>
  <c r="AH13" i="31"/>
  <c r="AH14" i="31"/>
  <c r="AH15" i="31"/>
  <c r="AH16" i="31"/>
  <c r="M15" i="32" l="1"/>
  <c r="AB15" i="32" s="1"/>
  <c r="AG6" i="31"/>
  <c r="AG7" i="31"/>
  <c r="AG14" i="31"/>
  <c r="BP15" i="13" l="1"/>
  <c r="AA15" i="32"/>
  <c r="AA9" i="32"/>
  <c r="AA13" i="32"/>
  <c r="AA8" i="32"/>
  <c r="AA11" i="32"/>
  <c r="AA14" i="32"/>
  <c r="AA5" i="32"/>
  <c r="AA7" i="32"/>
  <c r="AA10" i="32"/>
  <c r="AA12" i="32"/>
  <c r="AA6" i="32"/>
  <c r="AA4" i="32"/>
  <c r="AG5" i="31" l="1"/>
  <c r="AG8" i="31"/>
  <c r="AG9" i="31"/>
  <c r="AG10" i="31"/>
  <c r="AG11" i="31"/>
  <c r="AG12" i="31"/>
  <c r="AG13" i="31"/>
  <c r="AG15" i="31"/>
  <c r="AG16" i="31"/>
  <c r="AG4" i="31"/>
  <c r="AF4" i="31"/>
  <c r="BO4" i="13"/>
  <c r="BO5" i="13"/>
  <c r="BO6" i="13"/>
  <c r="BO7" i="13"/>
  <c r="BO8" i="13"/>
  <c r="BO9" i="13"/>
  <c r="BO10" i="13"/>
  <c r="BO11" i="13"/>
  <c r="BO12" i="13"/>
  <c r="BO13" i="13"/>
  <c r="BO14" i="13"/>
  <c r="BO15" i="13" l="1"/>
  <c r="BN14" i="13" l="1"/>
  <c r="BN13" i="13"/>
  <c r="BN12" i="13"/>
  <c r="BN11" i="13"/>
  <c r="BN10" i="13"/>
  <c r="BN9" i="13"/>
  <c r="BN8" i="13"/>
  <c r="BN7" i="13"/>
  <c r="BN6" i="13"/>
  <c r="BN5" i="13"/>
  <c r="BN4" i="13"/>
  <c r="Z4" i="32"/>
  <c r="AF16" i="31"/>
  <c r="AF15" i="31"/>
  <c r="AF14" i="31"/>
  <c r="AF13" i="31"/>
  <c r="AF12" i="31"/>
  <c r="AF11" i="31"/>
  <c r="AF10" i="31"/>
  <c r="AF9" i="31"/>
  <c r="AF8" i="31"/>
  <c r="AF7" i="31"/>
  <c r="AF6" i="31"/>
  <c r="AF5" i="31"/>
  <c r="Y4" i="32"/>
  <c r="Z15" i="32"/>
  <c r="Z6" i="32"/>
  <c r="Z12" i="32"/>
  <c r="Z10" i="32"/>
  <c r="Z7" i="32"/>
  <c r="Z5" i="32"/>
  <c r="Z14" i="32"/>
  <c r="Z11" i="32"/>
  <c r="Z8" i="32"/>
  <c r="Z13" i="32"/>
  <c r="Z9" i="32"/>
  <c r="BN15" i="13" l="1"/>
  <c r="BM14" i="13" l="1"/>
  <c r="BM15" i="13"/>
  <c r="BM5" i="13"/>
  <c r="BM6" i="13"/>
  <c r="BM7" i="13"/>
  <c r="BM8" i="13"/>
  <c r="BM9" i="13"/>
  <c r="BM10" i="13"/>
  <c r="BM11" i="13"/>
  <c r="BM12" i="13"/>
  <c r="BM13" i="13"/>
  <c r="BL4" i="13"/>
  <c r="BM4" i="13"/>
  <c r="AE4" i="31"/>
  <c r="AE5" i="31"/>
  <c r="AE6" i="31"/>
  <c r="AE7" i="31"/>
  <c r="AE8" i="31"/>
  <c r="AE9" i="31"/>
  <c r="AE10" i="31"/>
  <c r="AE11" i="31"/>
  <c r="AE12" i="31"/>
  <c r="AE13" i="31"/>
  <c r="AE14" i="31"/>
  <c r="AE15" i="31"/>
  <c r="AE16" i="31"/>
  <c r="AD4" i="31"/>
  <c r="X15" i="32"/>
  <c r="Y15" i="32"/>
  <c r="Y9" i="32"/>
  <c r="Y13" i="32"/>
  <c r="Y8" i="32"/>
  <c r="Y11" i="32"/>
  <c r="Y14" i="32"/>
  <c r="Y5" i="32"/>
  <c r="Y7" i="32"/>
  <c r="Y10" i="32"/>
  <c r="Y12" i="32"/>
  <c r="Y6" i="32"/>
  <c r="X4" i="32"/>
  <c r="BL15" i="13" l="1"/>
  <c r="BL5" i="13"/>
  <c r="BL6" i="13"/>
  <c r="BL7" i="13"/>
  <c r="BL8" i="13"/>
  <c r="BL9" i="13"/>
  <c r="BL10" i="13"/>
  <c r="BL11" i="13"/>
  <c r="BL12" i="13"/>
  <c r="BL13" i="13"/>
  <c r="BL14" i="13"/>
  <c r="BK4" i="13"/>
  <c r="X9" i="32"/>
  <c r="X13" i="32"/>
  <c r="X8" i="32"/>
  <c r="X11" i="32"/>
  <c r="X14" i="32"/>
  <c r="X5" i="32"/>
  <c r="X7" i="32"/>
  <c r="X10" i="32"/>
  <c r="X12" i="32"/>
  <c r="X6" i="32"/>
  <c r="W4" i="32"/>
  <c r="AD5" i="31"/>
  <c r="AD6" i="31"/>
  <c r="AD7" i="31"/>
  <c r="AD8" i="31"/>
  <c r="AD9" i="31"/>
  <c r="AD10" i="31"/>
  <c r="AD11" i="31"/>
  <c r="AD12" i="31"/>
  <c r="AD13" i="31"/>
  <c r="AD14" i="31"/>
  <c r="AD15" i="31"/>
  <c r="AD16" i="31"/>
  <c r="AC4" i="31"/>
  <c r="BK5" i="13" l="1"/>
  <c r="BK6" i="13"/>
  <c r="BK7" i="13"/>
  <c r="BK8" i="13"/>
  <c r="BK9" i="13"/>
  <c r="BK10" i="13"/>
  <c r="BK11" i="13"/>
  <c r="BK12" i="13"/>
  <c r="BK13" i="13"/>
  <c r="BK14" i="13"/>
  <c r="BK15" i="13"/>
  <c r="BJ4" i="13"/>
  <c r="W15" i="32"/>
  <c r="V15" i="32"/>
  <c r="W9" i="32"/>
  <c r="W13" i="32"/>
  <c r="W8" i="32"/>
  <c r="W11" i="32"/>
  <c r="W14" i="32"/>
  <c r="W5" i="32"/>
  <c r="W7" i="32"/>
  <c r="W10" i="32"/>
  <c r="W12" i="32"/>
  <c r="W6" i="32"/>
  <c r="V4" i="32"/>
  <c r="AC5" i="31"/>
  <c r="AC6" i="31"/>
  <c r="AC7" i="31"/>
  <c r="AC8" i="31"/>
  <c r="AC9" i="31"/>
  <c r="AC10" i="31"/>
  <c r="AC11" i="31"/>
  <c r="AC12" i="31"/>
  <c r="AC13" i="31"/>
  <c r="AC14" i="31"/>
  <c r="AC15" i="31"/>
  <c r="AC16" i="31"/>
  <c r="AB4" i="31"/>
  <c r="AB7" i="31"/>
  <c r="BJ15" i="13" l="1"/>
  <c r="BJ5" i="13"/>
  <c r="BJ6" i="13"/>
  <c r="BJ7" i="13"/>
  <c r="BJ8" i="13"/>
  <c r="BJ9" i="13"/>
  <c r="BJ10" i="13"/>
  <c r="BJ11" i="13"/>
  <c r="BJ12" i="13"/>
  <c r="BJ13" i="13"/>
  <c r="BJ14" i="13"/>
  <c r="BI4" i="13"/>
  <c r="U15" i="32"/>
  <c r="V9" i="32"/>
  <c r="V13" i="32"/>
  <c r="V8" i="32"/>
  <c r="V11" i="32"/>
  <c r="V14" i="32"/>
  <c r="V5" i="32"/>
  <c r="V7" i="32"/>
  <c r="V10" i="32"/>
  <c r="V12" i="32"/>
  <c r="V6" i="32"/>
  <c r="U4" i="32"/>
  <c r="U9" i="32"/>
  <c r="AB14" i="31"/>
  <c r="AB5" i="31"/>
  <c r="AB6" i="31"/>
  <c r="AB8" i="31"/>
  <c r="AB9" i="31"/>
  <c r="AB10" i="31"/>
  <c r="AB11" i="31"/>
  <c r="AB12" i="31"/>
  <c r="AB13" i="31"/>
  <c r="AB15" i="31"/>
  <c r="AB16" i="31"/>
  <c r="AA6" i="31"/>
  <c r="AA4" i="31"/>
  <c r="Y8" i="31" l="1"/>
  <c r="T15" i="32" l="1"/>
  <c r="BI15" i="13"/>
  <c r="S15" i="32" l="1"/>
  <c r="BH15" i="13"/>
  <c r="BI14" i="13"/>
  <c r="BI5" i="13"/>
  <c r="BI6" i="13"/>
  <c r="BI7" i="13"/>
  <c r="BI8" i="13"/>
  <c r="BI9" i="13"/>
  <c r="BI10" i="13"/>
  <c r="BI11" i="13"/>
  <c r="BI12" i="13"/>
  <c r="BI13" i="13"/>
  <c r="BH4" i="13"/>
  <c r="AA16" i="31"/>
  <c r="AA5" i="31"/>
  <c r="AA7" i="31"/>
  <c r="AA8" i="31"/>
  <c r="AA9" i="31"/>
  <c r="AA10" i="31"/>
  <c r="AA11" i="31"/>
  <c r="AA12" i="31"/>
  <c r="AA13" i="31"/>
  <c r="AA14" i="31"/>
  <c r="AA15" i="31"/>
  <c r="Z4" i="31"/>
  <c r="U5" i="32"/>
  <c r="U13" i="32"/>
  <c r="U8" i="32"/>
  <c r="U11" i="32"/>
  <c r="U14" i="32"/>
  <c r="U7" i="32"/>
  <c r="U10" i="32"/>
  <c r="U12" i="32"/>
  <c r="U6" i="32"/>
  <c r="T4" i="32"/>
  <c r="S4" i="32"/>
  <c r="T12" i="32" l="1"/>
  <c r="T8" i="32"/>
  <c r="T9" i="32"/>
  <c r="BH14" i="13"/>
  <c r="BH13" i="13"/>
  <c r="BH12" i="13"/>
  <c r="BH11" i="13"/>
  <c r="BH10" i="13"/>
  <c r="BH9" i="13"/>
  <c r="BH8" i="13"/>
  <c r="BH7" i="13"/>
  <c r="BH6" i="13"/>
  <c r="BH5" i="13"/>
  <c r="T6" i="32"/>
  <c r="T10" i="32"/>
  <c r="T7" i="32"/>
  <c r="T5" i="32"/>
  <c r="T11" i="32"/>
  <c r="T13" i="32"/>
  <c r="T14" i="32" l="1"/>
  <c r="Z5" i="31"/>
  <c r="Z6" i="31"/>
  <c r="Z7" i="31"/>
  <c r="Z8" i="31"/>
  <c r="Z9" i="31"/>
  <c r="Z10" i="31"/>
  <c r="Z11" i="31"/>
  <c r="Z12" i="31"/>
  <c r="Z13" i="31"/>
  <c r="Z14" i="31"/>
  <c r="Z15" i="31"/>
  <c r="Z16" i="31"/>
  <c r="Y4" i="31"/>
  <c r="S9" i="32" l="1"/>
  <c r="S13" i="32"/>
  <c r="S8" i="32"/>
  <c r="S11" i="32"/>
  <c r="S14" i="32"/>
  <c r="S5" i="32"/>
  <c r="S7" i="32"/>
  <c r="S10" i="32"/>
  <c r="S12" i="32"/>
  <c r="S6" i="32"/>
  <c r="BG15" i="13"/>
  <c r="BG5" i="13"/>
  <c r="BG6" i="13"/>
  <c r="BG7" i="13"/>
  <c r="BG8" i="13"/>
  <c r="BG9" i="13"/>
  <c r="BG10" i="13"/>
  <c r="BG11" i="13"/>
  <c r="BG12" i="13"/>
  <c r="BG13" i="13"/>
  <c r="BG14" i="13"/>
  <c r="BG4" i="13"/>
  <c r="Y6" i="31" l="1"/>
  <c r="Y5" i="31"/>
  <c r="Y7" i="31"/>
  <c r="Y9" i="31"/>
  <c r="Y10" i="31"/>
  <c r="Y11" i="31"/>
  <c r="Y12" i="31"/>
  <c r="Y13" i="31"/>
  <c r="Y14" i="31"/>
  <c r="Y15" i="31"/>
  <c r="Y16" i="31"/>
  <c r="BF15" i="13" l="1"/>
  <c r="BF14" i="13"/>
  <c r="BF13" i="13"/>
  <c r="BF12" i="13"/>
  <c r="BF11" i="13"/>
  <c r="BF10" i="13"/>
  <c r="BF9" i="13"/>
  <c r="BF8" i="13"/>
  <c r="BF7" i="13"/>
  <c r="BF6" i="13"/>
  <c r="BF5" i="13"/>
  <c r="BF4" i="13"/>
  <c r="BE15" i="13"/>
  <c r="BE14" i="13" l="1"/>
  <c r="BE13" i="13"/>
  <c r="BE12" i="13"/>
  <c r="BE11" i="13"/>
  <c r="BE10" i="13"/>
  <c r="BE9" i="13"/>
  <c r="BE8" i="13"/>
  <c r="BE7" i="13"/>
  <c r="BE6" i="13"/>
  <c r="BE5" i="13"/>
  <c r="BE4" i="13"/>
  <c r="BD15" i="13" l="1"/>
  <c r="BC15" i="13"/>
  <c r="BD14" i="13"/>
  <c r="BD13" i="13"/>
  <c r="BD12" i="13"/>
  <c r="BD11" i="13"/>
  <c r="BD10" i="13"/>
  <c r="BD9" i="13"/>
  <c r="BD8" i="13"/>
  <c r="BD7" i="13"/>
  <c r="BD6" i="13"/>
  <c r="BD5" i="13"/>
  <c r="BD4" i="13"/>
  <c r="BC14" i="13" l="1"/>
  <c r="BC13" i="13"/>
  <c r="BC12" i="13"/>
  <c r="BC11" i="13"/>
  <c r="BC10" i="13"/>
  <c r="BC9" i="13"/>
  <c r="BC8" i="13"/>
  <c r="BC7" i="13"/>
  <c r="BC6" i="13"/>
  <c r="BC5" i="13"/>
  <c r="BC4" i="13"/>
  <c r="BB4" i="13"/>
  <c r="BB14" i="13" l="1"/>
  <c r="BB13" i="13"/>
  <c r="BB12" i="13"/>
  <c r="BB11" i="13"/>
  <c r="BB10" i="13"/>
  <c r="BB9" i="13"/>
  <c r="BB8" i="13"/>
  <c r="BB7" i="13"/>
  <c r="BB6" i="13"/>
  <c r="BB5" i="13"/>
  <c r="BA4" i="13"/>
  <c r="BB15" i="13" l="1"/>
  <c r="BA15" i="13"/>
  <c r="AZ15" i="13"/>
  <c r="BA14" i="13"/>
  <c r="BA13" i="13"/>
  <c r="BA12" i="13"/>
  <c r="BA11" i="13"/>
  <c r="BA10" i="13"/>
  <c r="BA9" i="13"/>
  <c r="BA8" i="13"/>
  <c r="BA7" i="13"/>
  <c r="BA6" i="13"/>
  <c r="BA5" i="13"/>
  <c r="AZ4" i="13"/>
  <c r="AZ13" i="13" l="1"/>
  <c r="AZ8" i="13"/>
  <c r="AZ5" i="13"/>
  <c r="AZ7" i="13"/>
  <c r="AZ14" i="13"/>
  <c r="AZ12" i="13"/>
  <c r="AY7" i="13"/>
  <c r="AY14" i="13"/>
  <c r="AY13" i="13"/>
  <c r="AY12" i="13"/>
  <c r="AY11" i="13"/>
  <c r="AY10" i="13"/>
  <c r="AY9" i="13"/>
  <c r="AY8" i="13"/>
  <c r="AY6" i="13"/>
  <c r="AY5" i="13"/>
  <c r="AY4" i="13"/>
  <c r="AZ10" i="13" l="1"/>
  <c r="AZ9" i="13"/>
  <c r="AZ6" i="13"/>
  <c r="AZ11" i="13"/>
  <c r="AX4" i="13" l="1"/>
  <c r="AX14" i="13"/>
  <c r="AX13" i="13"/>
  <c r="AX12" i="13"/>
  <c r="AX11" i="13"/>
  <c r="AX10" i="13"/>
  <c r="AX9" i="13"/>
  <c r="AX8" i="13"/>
  <c r="AX7" i="13"/>
  <c r="AX6" i="13"/>
  <c r="AX5" i="13"/>
  <c r="AW4" i="13"/>
  <c r="AU4" i="13"/>
  <c r="AV7" i="13"/>
  <c r="AW7" i="13"/>
  <c r="AW6" i="13"/>
  <c r="AW5" i="13"/>
  <c r="AV4" i="13"/>
  <c r="AY15" i="13" l="1"/>
  <c r="AX15" i="13"/>
  <c r="AW8" i="13"/>
  <c r="AW14" i="13"/>
  <c r="AW13" i="13"/>
  <c r="AW12" i="13"/>
  <c r="AW11" i="13"/>
  <c r="AW10" i="13"/>
  <c r="AW9" i="13"/>
  <c r="AW15" i="13"/>
  <c r="AV14" i="13"/>
  <c r="AV13" i="13"/>
  <c r="AV12" i="13"/>
  <c r="AV11" i="13"/>
  <c r="AV10" i="13"/>
  <c r="AV9" i="13"/>
  <c r="AV8" i="13"/>
  <c r="AV6" i="13"/>
  <c r="AV5" i="13"/>
  <c r="AU14" i="13" l="1"/>
  <c r="AU5" i="13"/>
  <c r="AU6" i="13"/>
  <c r="AU7" i="13"/>
  <c r="AU8" i="13"/>
  <c r="AU9" i="13"/>
  <c r="AU10" i="13"/>
  <c r="AU11" i="13"/>
  <c r="AU12" i="13"/>
  <c r="AU13" i="13"/>
  <c r="AV15" i="13"/>
  <c r="AU15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tc={F6D43613-5475-054C-B88C-3F0D981D640B}</author>
    <author>tc={5DE6A3A5-7FC9-F344-9AE9-205187681EC7}</author>
    <author>tc={A145ED26-30F8-7941-9956-32467E855679}</author>
  </authors>
  <commentList>
    <comment ref="AX27" authorId="0" shapeId="0" xr:uid="{E3FB9C49-8AB4-4562-8A23-1A8457948BC0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7,1%</t>
        </r>
      </text>
    </comment>
    <comment ref="AY27" authorId="0" shapeId="0" xr:uid="{2B328254-DEA4-4505-A2EA-7FA5F3B4548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8,9</t>
        </r>
      </text>
    </comment>
    <comment ref="BB27" authorId="0" shapeId="0" xr:uid="{2B0F5FDD-F1EE-41FD-8C34-435BEB9F1E0B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-10,3</t>
        </r>
      </text>
    </comment>
    <comment ref="AX31" authorId="1" shapeId="0" xr:uid="{F6D43613-5475-054C-B88C-3F0D981D640B}">
      <text>
        <t>[Threaded comment]
Your version of Excel allows you to read this threaded comment; however, any edits to it will get removed if the file is opened in a newer version of Excel. Learn more: https://go.microsoft.com/fwlink/?linkid=870924
Comment:
    -8,4%</t>
      </text>
    </comment>
    <comment ref="AY31" authorId="0" shapeId="0" xr:uid="{8D427F3C-15A2-43AD-A3FA-B1945ED96D4C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+14,8%</t>
        </r>
      </text>
    </comment>
    <comment ref="AZ31" authorId="2" shapeId="0" xr:uid="{5DE6A3A5-7FC9-F344-9AE9-205187681EC7}">
      <text>
        <t>[Threaded comment]
Your version of Excel allows you to read this threaded comment; however, any edits to it will get removed if the file is opened in a newer version of Excel. Learn more: https://go.microsoft.com/fwlink/?linkid=870924
Comment:
    11,7%</t>
      </text>
    </comment>
    <comment ref="BA31" authorId="3" shapeId="0" xr:uid="{A145ED26-30F8-7941-9956-32467E855679}">
      <text>
        <t>[Threaded comment]
Your version of Excel allows you to read this threaded comment; however, any edits to it will get removed if the file is opened in a newer version of Excel. Learn more: https://go.microsoft.com/fwlink/?linkid=870924
Comment:
    -21.5296663370196%</t>
      </text>
    </comment>
    <comment ref="BB31" authorId="0" shapeId="0" xr:uid="{D0E73A6E-CD55-4BA5-BC91-6907551E16F0}">
      <text>
        <r>
          <rPr>
            <b/>
            <sz val="9"/>
            <color rgb="FF000000"/>
            <rFont val="Tahoma"/>
            <family val="2"/>
            <charset val="204"/>
          </rPr>
          <t>user: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9,0</t>
        </r>
      </text>
    </comment>
    <comment ref="AM32" authorId="0" shapeId="0" xr:uid="{7B6CB66B-69CD-4563-9D82-F7AABD86B139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11,9%</t>
        </r>
      </text>
    </comment>
    <comment ref="AO32" authorId="0" shapeId="0" xr:uid="{A0B6914A-E273-4CA4-91D6-71F122D3C5A6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-12,5%</t>
        </r>
      </text>
    </comment>
    <comment ref="AY33" authorId="0" shapeId="0" xr:uid="{79B3E273-C9C7-48D9-8104-DE1B6A0E83E8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-5</t>
        </r>
      </text>
    </comment>
    <comment ref="AX34" authorId="0" shapeId="0" xr:uid="{4A7B4C76-B48B-410C-A995-FCD25DD22669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-8,8%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Y17" authorId="0" shapeId="0" xr:uid="{67B85846-A6A9-4704-A2FB-F6E1C1EB49B7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hedonic method</t>
        </r>
      </text>
    </comment>
  </commentList>
</comments>
</file>

<file path=xl/sharedStrings.xml><?xml version="1.0" encoding="utf-8"?>
<sst xmlns="http://schemas.openxmlformats.org/spreadsheetml/2006/main" count="428" uniqueCount="184">
  <si>
    <t>Январь</t>
  </si>
  <si>
    <t>Олмазор</t>
  </si>
  <si>
    <t>Бектемир</t>
  </si>
  <si>
    <t>Миробод</t>
  </si>
  <si>
    <t>Учтепа</t>
  </si>
  <si>
    <t>Чилонзор</t>
  </si>
  <si>
    <t>Юнусобод</t>
  </si>
  <si>
    <t>Яккасарой</t>
  </si>
  <si>
    <t>Яшнобод</t>
  </si>
  <si>
    <t>Тошкент вилояти</t>
  </si>
  <si>
    <t>Карши ш.</t>
  </si>
  <si>
    <t>Навои ш.</t>
  </si>
  <si>
    <t>Наманган ш.</t>
  </si>
  <si>
    <t>Нукус ш.</t>
  </si>
  <si>
    <t>Тошкент вил.</t>
  </si>
  <si>
    <t>Тошкент ш.</t>
  </si>
  <si>
    <t>Наманган</t>
  </si>
  <si>
    <t>Сергели</t>
  </si>
  <si>
    <t>Мирзо-Улуғбек</t>
  </si>
  <si>
    <t>Шайхонтохур</t>
  </si>
  <si>
    <t>Андижон ш.</t>
  </si>
  <si>
    <t>Бухоро ш.</t>
  </si>
  <si>
    <t>Гулистон ш.</t>
  </si>
  <si>
    <t>Жиззах ш.</t>
  </si>
  <si>
    <t>Самарқанд ш.</t>
  </si>
  <si>
    <t>Термиз ш.</t>
  </si>
  <si>
    <t>Фарғона ш.</t>
  </si>
  <si>
    <t>Фарғона</t>
  </si>
  <si>
    <t>Бухоро</t>
  </si>
  <si>
    <t>Жиззах</t>
  </si>
  <si>
    <t>Самарқанд</t>
  </si>
  <si>
    <t>Андижон</t>
  </si>
  <si>
    <t>Сирдарё</t>
  </si>
  <si>
    <t>Навоий</t>
  </si>
  <si>
    <t>Хоразм</t>
  </si>
  <si>
    <t>Тошкент</t>
  </si>
  <si>
    <t>Бектемирский</t>
  </si>
  <si>
    <t>Сергелийский</t>
  </si>
  <si>
    <t>Яшнабадский</t>
  </si>
  <si>
    <t>Алмазарский</t>
  </si>
  <si>
    <t>Учтепинский</t>
  </si>
  <si>
    <t>Юнусабадский</t>
  </si>
  <si>
    <t>Чиланзарский</t>
  </si>
  <si>
    <t>Шайхантахурский</t>
  </si>
  <si>
    <t>Яккасарайский</t>
  </si>
  <si>
    <t>Мирабадский</t>
  </si>
  <si>
    <t>Мирзо-Улугбекский</t>
  </si>
  <si>
    <t>Декабрь</t>
  </si>
  <si>
    <t>Сурхондарё</t>
  </si>
  <si>
    <t>Ургенч ш.</t>
  </si>
  <si>
    <t>Қашқадарё</t>
  </si>
  <si>
    <t>г.Андижан</t>
  </si>
  <si>
    <t>г. Гулистан</t>
  </si>
  <si>
    <t>г.Навои</t>
  </si>
  <si>
    <t>г.Нукус</t>
  </si>
  <si>
    <t>Ташкент обл.</t>
  </si>
  <si>
    <t>г.Термез</t>
  </si>
  <si>
    <t>г. Ургенч</t>
  </si>
  <si>
    <t>г.Фергана</t>
  </si>
  <si>
    <t>г.Карши</t>
  </si>
  <si>
    <t>г.Самарканд</t>
  </si>
  <si>
    <t xml:space="preserve">г.Ташкент </t>
  </si>
  <si>
    <t>г.Джизак</t>
  </si>
  <si>
    <t>г.Бухара</t>
  </si>
  <si>
    <t>г.Наманган</t>
  </si>
  <si>
    <t>Bektemir</t>
  </si>
  <si>
    <t>Chilonzor</t>
  </si>
  <si>
    <t>Mirobod</t>
  </si>
  <si>
    <t>Mirzo-Ulugbek</t>
  </si>
  <si>
    <t>Olmazor</t>
  </si>
  <si>
    <t>Sergeli</t>
  </si>
  <si>
    <t>Shayhontohur</t>
  </si>
  <si>
    <t>Uchtepa</t>
  </si>
  <si>
    <t>Yakkasaroy</t>
  </si>
  <si>
    <t>Yashnobod</t>
  </si>
  <si>
    <t>Yunusobod</t>
  </si>
  <si>
    <t>Регионы</t>
  </si>
  <si>
    <t>Районы г.Ташкента</t>
  </si>
  <si>
    <t>по г.Ташкент</t>
  </si>
  <si>
    <t>Февраль</t>
  </si>
  <si>
    <t xml:space="preserve">по г.Ташкента </t>
  </si>
  <si>
    <t>Қоракалпоғистон</t>
  </si>
  <si>
    <t>Март</t>
  </si>
  <si>
    <t>Апрел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</si>
  <si>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</si>
  <si>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</si>
  <si>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</si>
  <si>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</si>
  <si>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</si>
  <si>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</si>
  <si>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</si>
  <si>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</si>
  <si>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 xml:space="preserve">Январь </t>
  </si>
  <si>
    <t xml:space="preserve">Йил бошига </t>
  </si>
  <si>
    <t>Нархлар ўсиши (2024)</t>
  </si>
  <si>
    <t>Рост цен (2024)</t>
  </si>
  <si>
    <t>Нархлар ўзгариши (2024)</t>
  </si>
  <si>
    <t>Рост цен (2023)</t>
  </si>
  <si>
    <t>2024 йилга нисбатан (мос даври)</t>
  </si>
  <si>
    <t>Рост цен (2025)</t>
  </si>
  <si>
    <t>Нархлар ўзгариши (2025)</t>
  </si>
  <si>
    <t>Нархлар ўсиши (2025)</t>
  </si>
  <si>
    <t>Republic</t>
  </si>
  <si>
    <t>Tashkent</t>
  </si>
  <si>
    <t>secondart</t>
  </si>
  <si>
    <t>primary</t>
  </si>
  <si>
    <t>district</t>
  </si>
  <si>
    <t>secondary_growth_фев 2022</t>
  </si>
  <si>
    <t>secondary_growth_мар 2022</t>
  </si>
  <si>
    <t>secondary_growth_апр 2022</t>
  </si>
  <si>
    <t>secondary_growth_июн 2022</t>
  </si>
  <si>
    <t>secondary_growth_июл 2022</t>
  </si>
  <si>
    <t>secondary_growth_авг 2022</t>
  </si>
  <si>
    <t>secondary_growth_сен 2022</t>
  </si>
  <si>
    <t>secondary_growth_окт 2022</t>
  </si>
  <si>
    <t>secondary_growth_ноя 2022</t>
  </si>
  <si>
    <t>secondary_growth_дек 2022</t>
  </si>
  <si>
    <t>secondary_growth_янв 2023</t>
  </si>
  <si>
    <t>secondary_growth_фев 2023</t>
  </si>
  <si>
    <t>secondary_growth_мар 2023</t>
  </si>
  <si>
    <t>secondary_growth_апр 2023</t>
  </si>
  <si>
    <t>secondary_growth_май 2023</t>
  </si>
  <si>
    <t>secondary_growth_июн 2023</t>
  </si>
  <si>
    <t>secondary_growth_июл 2023</t>
  </si>
  <si>
    <t>secondary_growth_авг 2023</t>
  </si>
  <si>
    <t>secondary_growth_сен 2023</t>
  </si>
  <si>
    <t>secondary_growth_окт 2023</t>
  </si>
  <si>
    <t>secondary_growth_ноя 2023</t>
  </si>
  <si>
    <t>secondary_growth_дек 2023</t>
  </si>
  <si>
    <t>secondary_growth_янв 2024</t>
  </si>
  <si>
    <t>secondary_growth_фев 2024</t>
  </si>
  <si>
    <t>secondary_growth_мар 2024</t>
  </si>
  <si>
    <t>secondary_growth_апр 2024</t>
  </si>
  <si>
    <t>secondary_growth_май 2024</t>
  </si>
  <si>
    <t>secondary_growth_июн 2024</t>
  </si>
  <si>
    <t>secondary_growth_июл 2024</t>
  </si>
  <si>
    <t>secondary_growth_авг 2024</t>
  </si>
  <si>
    <t>secondary_growth_сен 2024</t>
  </si>
  <si>
    <t>secondary_growth_окт 2024</t>
  </si>
  <si>
    <t>secondary_growth_ноя 2024</t>
  </si>
  <si>
    <t>secondary_growth_дек 2024</t>
  </si>
  <si>
    <t>secondary_growth_янв 2025</t>
  </si>
  <si>
    <t>secondary_growth_фев 2025</t>
  </si>
  <si>
    <t>Overall for Tashkent</t>
  </si>
  <si>
    <t>new_growth_фев 2022</t>
  </si>
  <si>
    <t>new_growth_мар 2022</t>
  </si>
  <si>
    <t>new_growth_апр 2022</t>
  </si>
  <si>
    <t>new_growth_июн 2022</t>
  </si>
  <si>
    <t>new_growth_июл 2022</t>
  </si>
  <si>
    <t>new_growth_авг 2022</t>
  </si>
  <si>
    <t>new_growth_сен 2022</t>
  </si>
  <si>
    <t>new_growth_окт 2022</t>
  </si>
  <si>
    <t>new_growth_ноя 2022</t>
  </si>
  <si>
    <t>new_growth_дек 2022</t>
  </si>
  <si>
    <t>new_growth_янв 2023</t>
  </si>
  <si>
    <t>new_growth_фев 2023</t>
  </si>
  <si>
    <t>new_growth_мар 2023</t>
  </si>
  <si>
    <t>new_growth_апр 2023</t>
  </si>
  <si>
    <t>new_growth_май 2023</t>
  </si>
  <si>
    <t>new_growth_июн 2023</t>
  </si>
  <si>
    <t>new_growth_июл 2023</t>
  </si>
  <si>
    <t>new_growth_авг 2023</t>
  </si>
  <si>
    <t>new_growth_сен 2023</t>
  </si>
  <si>
    <t>new_growth_окт 2023</t>
  </si>
  <si>
    <t>new_growth_ноя 2023</t>
  </si>
  <si>
    <t>new_growth_дек 2023</t>
  </si>
  <si>
    <t>new_growth_янв 2024</t>
  </si>
  <si>
    <t>new_growth_фев 2024</t>
  </si>
  <si>
    <t>new_growth_мар 2024</t>
  </si>
  <si>
    <t>new_growth_апр 2024</t>
  </si>
  <si>
    <t>new_growth_май 2024</t>
  </si>
  <si>
    <t>new_growth_июн 2024</t>
  </si>
  <si>
    <t>new_growth_июл 2024</t>
  </si>
  <si>
    <t>new_growth_авг 2024</t>
  </si>
  <si>
    <t>new_growth_сен 2024</t>
  </si>
  <si>
    <t>new_growth_окт 2024</t>
  </si>
  <si>
    <t>new_growth_ноя 2024</t>
  </si>
  <si>
    <t>new_growth_дек 2024</t>
  </si>
  <si>
    <t>new_growth_янв 2025</t>
  </si>
  <si>
    <t>new_growth_фев 2025</t>
  </si>
  <si>
    <t>Total for Tashkent</t>
  </si>
  <si>
    <t>Primary (первичный)</t>
  </si>
  <si>
    <t>Secondary (вторичный)</t>
  </si>
  <si>
    <t>Hedonic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</si>
</sst>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0.0"/>
    <numFmt numFmtId="166" formatCode="0.0%"/>
    <numFmt numFmtId="167" formatCode="_(* #,##0.0_);_(* \(#,##0.0\);_(* &quot;-&quot;??_);_(@_)"/>
    <numFmt numFmtId="168" formatCode="_-* #,##0.0_-;\-* #,##0.0_-;_-* &quot;-&quot;??_-;_-@_-"/>
    <numFmt numFmtId="169" formatCode="0.000"/>
  </numFmts>
  <fonts count="2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8"/>
      <name val="Arial"/>
      <family val="2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4">
    <xf numFmtId="0" fontId="0" fillId="0" borderId="0" xfId="0"/>
    <xf numFmtId="0" fontId="4" fillId="0" borderId="0" xfId="0" applyFont="1"/>
    <xf numFmtId="0" fontId="5" fillId="0" borderId="0" xfId="0" applyFont="1"/>
    <xf numFmtId="0" fontId="1" fillId="0" borderId="0" xfId="9"/>
    <xf numFmtId="0" fontId="6" fillId="0" borderId="0" xfId="0" applyFont="1"/>
    <xf numFmtId="1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6" fillId="0" borderId="11" xfId="0" applyFont="1" applyBorder="1"/>
    <xf numFmtId="0" fontId="6" fillId="0" borderId="13" xfId="0" applyFont="1" applyBorder="1"/>
    <xf numFmtId="0" fontId="6" fillId="0" borderId="1" xfId="0" applyFont="1" applyBorder="1"/>
    <xf numFmtId="1" fontId="6" fillId="0" borderId="1" xfId="0" applyNumberFormat="1" applyFont="1" applyBorder="1" applyAlignment="1">
      <alignment horizontal="center"/>
    </xf>
    <xf numFmtId="1" fontId="0" fillId="0" borderId="0" xfId="0" applyNumberFormat="1"/>
    <xf numFmtId="166" fontId="9" fillId="0" borderId="16" xfId="2" applyNumberFormat="1" applyFont="1" applyBorder="1"/>
    <xf numFmtId="166" fontId="9" fillId="0" borderId="3" xfId="2" applyNumberFormat="1" applyFont="1" applyBorder="1"/>
    <xf numFmtId="0" fontId="6" fillId="0" borderId="9" xfId="0" applyFont="1" applyBorder="1" applyAlignment="1">
      <alignment vertical="center"/>
    </xf>
    <xf numFmtId="165" fontId="6" fillId="0" borderId="9" xfId="0" applyNumberFormat="1" applyFont="1" applyBorder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165" fontId="6" fillId="0" borderId="1" xfId="0" applyNumberFormat="1" applyFont="1" applyBorder="1"/>
    <xf numFmtId="165" fontId="6" fillId="0" borderId="8" xfId="0" applyNumberFormat="1" applyFont="1" applyBorder="1"/>
    <xf numFmtId="165" fontId="6" fillId="0" borderId="11" xfId="0" applyNumberFormat="1" applyFont="1" applyBorder="1"/>
    <xf numFmtId="165" fontId="6" fillId="0" borderId="0" xfId="0" applyNumberFormat="1" applyFont="1"/>
    <xf numFmtId="165" fontId="6" fillId="0" borderId="13" xfId="0" applyNumberFormat="1" applyFont="1" applyBorder="1"/>
    <xf numFmtId="167" fontId="6" fillId="0" borderId="10" xfId="1" applyNumberFormat="1" applyFont="1" applyBorder="1"/>
    <xf numFmtId="167" fontId="6" fillId="0" borderId="12" xfId="1" applyNumberFormat="1" applyFont="1" applyBorder="1"/>
    <xf numFmtId="167" fontId="6" fillId="0" borderId="14" xfId="1" applyNumberFormat="1" applyFont="1" applyBorder="1"/>
    <xf numFmtId="1" fontId="6" fillId="0" borderId="11" xfId="0" applyNumberFormat="1" applyFont="1" applyBorder="1" applyAlignment="1">
      <alignment horizontal="center"/>
    </xf>
    <xf numFmtId="1" fontId="6" fillId="0" borderId="12" xfId="0" applyNumberFormat="1" applyFont="1" applyBorder="1" applyAlignment="1">
      <alignment horizontal="center"/>
    </xf>
    <xf numFmtId="1" fontId="6" fillId="0" borderId="13" xfId="0" applyNumberFormat="1" applyFont="1" applyBorder="1" applyAlignment="1">
      <alignment horizontal="center"/>
    </xf>
    <xf numFmtId="1" fontId="6" fillId="0" borderId="14" xfId="0" applyNumberFormat="1" applyFont="1" applyBorder="1" applyAlignment="1">
      <alignment horizontal="center"/>
    </xf>
    <xf numFmtId="166" fontId="9" fillId="0" borderId="18" xfId="2" applyNumberFormat="1" applyFont="1" applyBorder="1" applyAlignment="1">
      <alignment horizontal="right" vertical="center"/>
    </xf>
    <xf numFmtId="1" fontId="9" fillId="0" borderId="5" xfId="0" applyNumberFormat="1" applyFont="1" applyBorder="1" applyAlignment="1">
      <alignment horizontal="center"/>
    </xf>
    <xf numFmtId="1" fontId="9" fillId="0" borderId="6" xfId="0" applyNumberFormat="1" applyFont="1" applyBorder="1" applyAlignment="1">
      <alignment horizontal="center"/>
    </xf>
    <xf numFmtId="165" fontId="9" fillId="0" borderId="5" xfId="0" applyNumberFormat="1" applyFont="1" applyBorder="1" applyAlignment="1">
      <alignment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167" fontId="6" fillId="0" borderId="0" xfId="1" applyNumberFormat="1" applyFont="1" applyBorder="1"/>
    <xf numFmtId="43" fontId="6" fillId="0" borderId="0" xfId="1" applyFont="1" applyBorder="1"/>
    <xf numFmtId="166" fontId="9" fillId="0" borderId="28" xfId="2" applyNumberFormat="1" applyFont="1" applyBorder="1" applyAlignment="1">
      <alignment horizontal="right" vertical="center"/>
    </xf>
    <xf numFmtId="0" fontId="7" fillId="0" borderId="22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166" fontId="9" fillId="0" borderId="19" xfId="2" applyNumberFormat="1" applyFont="1" applyBorder="1"/>
    <xf numFmtId="167" fontId="6" fillId="0" borderId="0" xfId="1" applyNumberFormat="1" applyFont="1" applyFill="1" applyBorder="1"/>
    <xf numFmtId="0" fontId="9" fillId="0" borderId="6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67" fontId="6" fillId="0" borderId="31" xfId="1" applyNumberFormat="1" applyFont="1" applyBorder="1"/>
    <xf numFmtId="167" fontId="6" fillId="0" borderId="32" xfId="1" applyNumberFormat="1" applyFont="1" applyFill="1" applyBorder="1"/>
    <xf numFmtId="167" fontId="6" fillId="0" borderId="33" xfId="1" applyNumberFormat="1" applyFont="1" applyBorder="1"/>
    <xf numFmtId="0" fontId="8" fillId="0" borderId="6" xfId="0" applyFont="1" applyBorder="1" applyAlignment="1">
      <alignment horizontal="center" vertical="center" wrapText="1"/>
    </xf>
    <xf numFmtId="166" fontId="7" fillId="0" borderId="8" xfId="2" applyNumberFormat="1" applyFont="1" applyBorder="1"/>
    <xf numFmtId="166" fontId="7" fillId="0" borderId="11" xfId="2" applyNumberFormat="1" applyFont="1" applyBorder="1"/>
    <xf numFmtId="166" fontId="7" fillId="0" borderId="5" xfId="2" applyNumberFormat="1" applyFont="1" applyBorder="1"/>
    <xf numFmtId="166" fontId="7" fillId="0" borderId="9" xfId="2" applyNumberFormat="1" applyFont="1" applyBorder="1"/>
    <xf numFmtId="166" fontId="7" fillId="0" borderId="0" xfId="2" applyNumberFormat="1" applyFont="1" applyBorder="1"/>
    <xf numFmtId="166" fontId="7" fillId="0" borderId="6" xfId="2" applyNumberFormat="1" applyFont="1" applyBorder="1"/>
    <xf numFmtId="1" fontId="6" fillId="0" borderId="31" xfId="0" applyNumberFormat="1" applyFont="1" applyBorder="1" applyAlignment="1">
      <alignment horizontal="center"/>
    </xf>
    <xf numFmtId="1" fontId="6" fillId="0" borderId="32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166" fontId="6" fillId="0" borderId="9" xfId="2" applyNumberFormat="1" applyFont="1" applyBorder="1" applyAlignment="1">
      <alignment horizontal="center"/>
    </xf>
    <xf numFmtId="166" fontId="6" fillId="0" borderId="0" xfId="2" applyNumberFormat="1" applyFont="1" applyBorder="1" applyAlignment="1">
      <alignment horizontal="center"/>
    </xf>
    <xf numFmtId="1" fontId="6" fillId="0" borderId="8" xfId="0" applyNumberFormat="1" applyFont="1" applyBorder="1" applyAlignment="1">
      <alignment horizontal="center"/>
    </xf>
    <xf numFmtId="1" fontId="6" fillId="0" borderId="9" xfId="0" applyNumberFormat="1" applyFont="1" applyBorder="1" applyAlignment="1">
      <alignment horizontal="center"/>
    </xf>
    <xf numFmtId="1" fontId="6" fillId="0" borderId="10" xfId="0" applyNumberFormat="1" applyFont="1" applyBorder="1" applyAlignment="1">
      <alignment horizontal="center"/>
    </xf>
    <xf numFmtId="167" fontId="6" fillId="0" borderId="11" xfId="1" applyNumberFormat="1" applyFont="1" applyBorder="1"/>
    <xf numFmtId="167" fontId="6" fillId="0" borderId="11" xfId="1" applyNumberFormat="1" applyFont="1" applyFill="1" applyBorder="1"/>
    <xf numFmtId="167" fontId="6" fillId="0" borderId="13" xfId="1" applyNumberFormat="1" applyFont="1" applyBorder="1"/>
    <xf numFmtId="0" fontId="8" fillId="0" borderId="22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167" fontId="6" fillId="3" borderId="13" xfId="1" applyNumberFormat="1" applyFont="1" applyFill="1" applyBorder="1"/>
    <xf numFmtId="0" fontId="7" fillId="3" borderId="35" xfId="0" applyFont="1" applyFill="1" applyBorder="1" applyAlignment="1">
      <alignment horizontal="center" vertical="center"/>
    </xf>
    <xf numFmtId="1" fontId="6" fillId="3" borderId="11" xfId="0" applyNumberFormat="1" applyFont="1" applyFill="1" applyBorder="1" applyAlignment="1">
      <alignment horizontal="center"/>
    </xf>
    <xf numFmtId="167" fontId="6" fillId="3" borderId="38" xfId="1" applyNumberFormat="1" applyFont="1" applyFill="1" applyBorder="1"/>
    <xf numFmtId="167" fontId="6" fillId="2" borderId="37" xfId="1" applyNumberFormat="1" applyFont="1" applyFill="1" applyBorder="1"/>
    <xf numFmtId="166" fontId="9" fillId="0" borderId="36" xfId="2" applyNumberFormat="1" applyFont="1" applyBorder="1"/>
    <xf numFmtId="166" fontId="9" fillId="0" borderId="39" xfId="2" applyNumberFormat="1" applyFont="1" applyBorder="1"/>
    <xf numFmtId="166" fontId="9" fillId="0" borderId="40" xfId="2" applyNumberFormat="1" applyFont="1" applyBorder="1"/>
    <xf numFmtId="167" fontId="6" fillId="3" borderId="8" xfId="1" applyNumberFormat="1" applyFont="1" applyFill="1" applyBorder="1"/>
    <xf numFmtId="167" fontId="6" fillId="2" borderId="33" xfId="1" applyNumberFormat="1" applyFont="1" applyFill="1" applyBorder="1"/>
    <xf numFmtId="0" fontId="8" fillId="3" borderId="27" xfId="0" applyFont="1" applyFill="1" applyBorder="1" applyAlignment="1">
      <alignment horizontal="center" vertical="center"/>
    </xf>
    <xf numFmtId="167" fontId="6" fillId="3" borderId="42" xfId="1" applyNumberFormat="1" applyFont="1" applyFill="1" applyBorder="1"/>
    <xf numFmtId="167" fontId="6" fillId="2" borderId="41" xfId="1" applyNumberFormat="1" applyFont="1" applyFill="1" applyBorder="1"/>
    <xf numFmtId="0" fontId="8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/>
    </xf>
    <xf numFmtId="1" fontId="6" fillId="3" borderId="31" xfId="0" applyNumberFormat="1" applyFont="1" applyFill="1" applyBorder="1" applyAlignment="1">
      <alignment horizontal="center"/>
    </xf>
    <xf numFmtId="1" fontId="6" fillId="3" borderId="32" xfId="0" applyNumberFormat="1" applyFont="1" applyFill="1" applyBorder="1" applyAlignment="1">
      <alignment horizontal="center"/>
    </xf>
    <xf numFmtId="1" fontId="6" fillId="2" borderId="9" xfId="0" applyNumberFormat="1" applyFont="1" applyFill="1" applyBorder="1" applyAlignment="1">
      <alignment horizontal="center"/>
    </xf>
    <xf numFmtId="1" fontId="6" fillId="2" borderId="0" xfId="0" applyNumberFormat="1" applyFont="1" applyFill="1" applyAlignment="1">
      <alignment horizontal="center"/>
    </xf>
    <xf numFmtId="1" fontId="9" fillId="2" borderId="6" xfId="0" applyNumberFormat="1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67" fontId="6" fillId="2" borderId="32" xfId="1" applyNumberFormat="1" applyFont="1" applyFill="1" applyBorder="1"/>
    <xf numFmtId="0" fontId="8" fillId="3" borderId="29" xfId="0" applyFont="1" applyFill="1" applyBorder="1" applyAlignment="1">
      <alignment horizontal="center" vertical="center"/>
    </xf>
    <xf numFmtId="167" fontId="6" fillId="3" borderId="31" xfId="1" applyNumberFormat="1" applyFont="1" applyFill="1" applyBorder="1"/>
    <xf numFmtId="167" fontId="6" fillId="3" borderId="37" xfId="1" applyNumberFormat="1" applyFont="1" applyFill="1" applyBorder="1"/>
    <xf numFmtId="167" fontId="6" fillId="3" borderId="41" xfId="1" applyNumberFormat="1" applyFont="1" applyFill="1" applyBorder="1"/>
    <xf numFmtId="167" fontId="6" fillId="3" borderId="33" xfId="1" applyNumberFormat="1" applyFont="1" applyFill="1" applyBorder="1"/>
    <xf numFmtId="0" fontId="8" fillId="4" borderId="27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166" fontId="7" fillId="4" borderId="0" xfId="2" applyNumberFormat="1" applyFont="1" applyFill="1" applyBorder="1"/>
    <xf numFmtId="166" fontId="7" fillId="4" borderId="6" xfId="2" applyNumberFormat="1" applyFont="1" applyFill="1" applyBorder="1"/>
    <xf numFmtId="1" fontId="6" fillId="2" borderId="11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 vertical="center"/>
    </xf>
    <xf numFmtId="167" fontId="6" fillId="3" borderId="11" xfId="1" applyNumberFormat="1" applyFont="1" applyFill="1" applyBorder="1"/>
    <xf numFmtId="166" fontId="0" fillId="0" borderId="0" xfId="2" applyNumberFormat="1" applyFont="1"/>
    <xf numFmtId="166" fontId="4" fillId="0" borderId="0" xfId="2" applyNumberFormat="1" applyFont="1"/>
    <xf numFmtId="0" fontId="8" fillId="4" borderId="34" xfId="0" applyFont="1" applyFill="1" applyBorder="1" applyAlignment="1">
      <alignment horizontal="center" vertical="center" wrapText="1"/>
    </xf>
    <xf numFmtId="166" fontId="6" fillId="4" borderId="0" xfId="2" applyNumberFormat="1" applyFont="1" applyFill="1" applyBorder="1" applyAlignment="1">
      <alignment horizontal="center"/>
    </xf>
    <xf numFmtId="166" fontId="6" fillId="0" borderId="0" xfId="2" applyNumberFormat="1" applyFont="1" applyFill="1" applyBorder="1" applyAlignment="1">
      <alignment horizontal="center"/>
    </xf>
    <xf numFmtId="166" fontId="7" fillId="0" borderId="0" xfId="2" applyNumberFormat="1" applyFont="1" applyFill="1" applyBorder="1"/>
    <xf numFmtId="166" fontId="7" fillId="0" borderId="6" xfId="2" applyNumberFormat="1" applyFont="1" applyFill="1" applyBorder="1"/>
    <xf numFmtId="0" fontId="8" fillId="0" borderId="34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1" fontId="9" fillId="0" borderId="29" xfId="0" applyNumberFormat="1" applyFont="1" applyBorder="1" applyAlignment="1">
      <alignment horizontal="center"/>
    </xf>
    <xf numFmtId="166" fontId="0" fillId="0" borderId="0" xfId="2" applyNumberFormat="1" applyFont="1" applyFill="1"/>
    <xf numFmtId="0" fontId="8" fillId="0" borderId="27" xfId="0" applyFont="1" applyBorder="1" applyAlignment="1">
      <alignment horizontal="center" vertical="center" wrapText="1"/>
    </xf>
    <xf numFmtId="167" fontId="6" fillId="0" borderId="37" xfId="1" applyNumberFormat="1" applyFont="1" applyFill="1" applyBorder="1"/>
    <xf numFmtId="167" fontId="6" fillId="0" borderId="41" xfId="1" applyNumberFormat="1" applyFont="1" applyFill="1" applyBorder="1"/>
    <xf numFmtId="167" fontId="6" fillId="0" borderId="33" xfId="1" applyNumberFormat="1" applyFont="1" applyFill="1" applyBorder="1"/>
    <xf numFmtId="166" fontId="4" fillId="0" borderId="0" xfId="2" applyNumberFormat="1" applyFont="1" applyFill="1"/>
    <xf numFmtId="167" fontId="9" fillId="2" borderId="33" xfId="1" applyNumberFormat="1" applyFont="1" applyFill="1" applyBorder="1"/>
    <xf numFmtId="0" fontId="9" fillId="0" borderId="6" xfId="0" applyFont="1" applyBorder="1" applyAlignment="1">
      <alignment horizontal="center"/>
    </xf>
    <xf numFmtId="0" fontId="6" fillId="0" borderId="10" xfId="0" applyFont="1" applyBorder="1"/>
    <xf numFmtId="0" fontId="6" fillId="0" borderId="12" xfId="0" applyFont="1" applyBorder="1"/>
    <xf numFmtId="0" fontId="6" fillId="0" borderId="14" xfId="0" applyFont="1" applyBorder="1"/>
    <xf numFmtId="166" fontId="7" fillId="0" borderId="11" xfId="2" applyNumberFormat="1" applyFont="1" applyFill="1" applyBorder="1"/>
    <xf numFmtId="166" fontId="7" fillId="4" borderId="12" xfId="2" applyNumberFormat="1" applyFont="1" applyFill="1" applyBorder="1"/>
    <xf numFmtId="166" fontId="7" fillId="0" borderId="5" xfId="2" applyNumberFormat="1" applyFont="1" applyFill="1" applyBorder="1"/>
    <xf numFmtId="166" fontId="7" fillId="4" borderId="7" xfId="2" applyNumberFormat="1" applyFont="1" applyFill="1" applyBorder="1"/>
    <xf numFmtId="0" fontId="9" fillId="0" borderId="7" xfId="0" applyFont="1" applyBorder="1" applyAlignment="1">
      <alignment horizontal="center" vertical="center" wrapText="1"/>
    </xf>
    <xf numFmtId="166" fontId="6" fillId="5" borderId="1" xfId="2" applyNumberFormat="1" applyFont="1" applyFill="1" applyBorder="1" applyAlignment="1">
      <alignment horizontal="center"/>
    </xf>
    <xf numFmtId="166" fontId="6" fillId="5" borderId="0" xfId="2" applyNumberFormat="1" applyFont="1" applyFill="1" applyBorder="1" applyAlignment="1">
      <alignment horizontal="center"/>
    </xf>
    <xf numFmtId="0" fontId="11" fillId="0" borderId="0" xfId="9" applyFont="1"/>
    <xf numFmtId="0" fontId="12" fillId="0" borderId="0" xfId="9" applyFont="1" applyAlignment="1">
      <alignment horizontal="center"/>
    </xf>
    <xf numFmtId="0" fontId="12" fillId="0" borderId="0" xfId="9" applyFont="1" applyAlignment="1">
      <alignment horizontal="center" wrapText="1"/>
    </xf>
    <xf numFmtId="165" fontId="1" fillId="0" borderId="0" xfId="9" applyNumberFormat="1"/>
    <xf numFmtId="165" fontId="11" fillId="0" borderId="0" xfId="9" applyNumberFormat="1" applyFont="1"/>
    <xf numFmtId="0" fontId="11" fillId="0" borderId="0" xfId="12" applyNumberFormat="1" applyFont="1"/>
    <xf numFmtId="168" fontId="11" fillId="0" borderId="0" xfId="11" applyNumberFormat="1" applyFont="1"/>
    <xf numFmtId="0" fontId="8" fillId="0" borderId="21" xfId="0" applyFont="1" applyBorder="1" applyAlignment="1">
      <alignment horizontal="center" vertical="center" wrapText="1"/>
    </xf>
    <xf numFmtId="166" fontId="6" fillId="0" borderId="11" xfId="2" applyNumberFormat="1" applyFont="1" applyFill="1" applyBorder="1" applyAlignment="1">
      <alignment horizontal="center"/>
    </xf>
    <xf numFmtId="166" fontId="6" fillId="5" borderId="11" xfId="2" applyNumberFormat="1" applyFont="1" applyFill="1" applyBorder="1" applyAlignment="1">
      <alignment horizontal="center"/>
    </xf>
    <xf numFmtId="1" fontId="6" fillId="2" borderId="31" xfId="0" applyNumberFormat="1" applyFont="1" applyFill="1" applyBorder="1" applyAlignment="1">
      <alignment horizontal="center"/>
    </xf>
    <xf numFmtId="1" fontId="6" fillId="2" borderId="32" xfId="0" applyNumberFormat="1" applyFont="1" applyFill="1" applyBorder="1" applyAlignment="1">
      <alignment horizontal="center"/>
    </xf>
    <xf numFmtId="1" fontId="6" fillId="2" borderId="33" xfId="0" applyNumberFormat="1" applyFont="1" applyFill="1" applyBorder="1" applyAlignment="1">
      <alignment horizontal="center"/>
    </xf>
    <xf numFmtId="166" fontId="1" fillId="0" borderId="0" xfId="2" applyNumberFormat="1" applyFont="1" applyBorder="1"/>
    <xf numFmtId="166" fontId="1" fillId="0" borderId="11" xfId="2" applyNumberFormat="1" applyFont="1" applyBorder="1"/>
    <xf numFmtId="166" fontId="1" fillId="0" borderId="12" xfId="2" applyNumberFormat="1" applyFont="1" applyBorder="1"/>
    <xf numFmtId="0" fontId="12" fillId="0" borderId="13" xfId="9" applyFont="1" applyBorder="1" applyAlignment="1">
      <alignment horizontal="center"/>
    </xf>
    <xf numFmtId="0" fontId="12" fillId="0" borderId="1" xfId="9" applyFont="1" applyBorder="1" applyAlignment="1">
      <alignment horizontal="center"/>
    </xf>
    <xf numFmtId="166" fontId="1" fillId="0" borderId="5" xfId="2" applyNumberFormat="1" applyFont="1" applyBorder="1"/>
    <xf numFmtId="166" fontId="1" fillId="0" borderId="6" xfId="2" applyNumberFormat="1" applyFont="1" applyBorder="1"/>
    <xf numFmtId="166" fontId="1" fillId="0" borderId="7" xfId="2" applyNumberFormat="1" applyFont="1" applyBorder="1"/>
    <xf numFmtId="0" fontId="12" fillId="0" borderId="5" xfId="9" applyFont="1" applyBorder="1" applyAlignment="1">
      <alignment horizontal="center"/>
    </xf>
    <xf numFmtId="0" fontId="12" fillId="0" borderId="6" xfId="9" applyFont="1" applyBorder="1" applyAlignment="1">
      <alignment horizontal="center"/>
    </xf>
    <xf numFmtId="0" fontId="1" fillId="0" borderId="32" xfId="9" applyBorder="1"/>
    <xf numFmtId="0" fontId="11" fillId="0" borderId="29" xfId="9" applyFont="1" applyBorder="1"/>
    <xf numFmtId="0" fontId="12" fillId="0" borderId="29" xfId="9" applyFont="1" applyBorder="1" applyAlignment="1">
      <alignment horizontal="center"/>
    </xf>
    <xf numFmtId="165" fontId="11" fillId="0" borderId="0" xfId="12" applyNumberFormat="1" applyFont="1"/>
    <xf numFmtId="0" fontId="8" fillId="0" borderId="5" xfId="0" applyFont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/>
    </xf>
    <xf numFmtId="167" fontId="6" fillId="2" borderId="0" xfId="1" applyNumberFormat="1" applyFont="1" applyFill="1" applyBorder="1"/>
    <xf numFmtId="167" fontId="6" fillId="2" borderId="43" xfId="1" applyNumberFormat="1" applyFont="1" applyFill="1" applyBorder="1"/>
    <xf numFmtId="167" fontId="6" fillId="2" borderId="44" xfId="1" applyNumberFormat="1" applyFont="1" applyFill="1" applyBorder="1"/>
    <xf numFmtId="167" fontId="6" fillId="2" borderId="1" xfId="1" applyNumberFormat="1" applyFont="1" applyFill="1" applyBorder="1"/>
    <xf numFmtId="0" fontId="8" fillId="3" borderId="27" xfId="0" applyFont="1" applyFill="1" applyBorder="1" applyAlignment="1">
      <alignment horizontal="center" vertical="center" wrapText="1"/>
    </xf>
    <xf numFmtId="166" fontId="7" fillId="3" borderId="0" xfId="2" applyNumberFormat="1" applyFont="1" applyFill="1" applyBorder="1"/>
    <xf numFmtId="166" fontId="7" fillId="3" borderId="6" xfId="2" applyNumberFormat="1" applyFont="1" applyFill="1" applyBorder="1"/>
    <xf numFmtId="0" fontId="9" fillId="0" borderId="6" xfId="0" applyFont="1" applyBorder="1" applyAlignment="1">
      <alignment horizontal="center" vertical="center" wrapText="1"/>
    </xf>
    <xf numFmtId="166" fontId="1" fillId="0" borderId="12" xfId="2" applyNumberFormat="1" applyFont="1" applyFill="1" applyBorder="1"/>
    <xf numFmtId="166" fontId="1" fillId="0" borderId="0" xfId="2" applyNumberFormat="1" applyFont="1" applyFill="1" applyBorder="1"/>
    <xf numFmtId="169" fontId="0" fillId="0" borderId="0" xfId="0" applyNumberFormat="1"/>
    <xf numFmtId="0" fontId="8" fillId="2" borderId="6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" fillId="0" borderId="5" xfId="9" applyBorder="1" applyAlignment="1">
      <alignment horizontal="center"/>
    </xf>
    <xf numFmtId="0" fontId="1" fillId="0" borderId="6" xfId="9" applyBorder="1" applyAlignment="1">
      <alignment horizontal="center"/>
    </xf>
    <xf numFmtId="0" fontId="1" fillId="0" borderId="8" xfId="9" applyBorder="1" applyAlignment="1">
      <alignment horizontal="center"/>
    </xf>
    <xf numFmtId="0" fontId="1" fillId="0" borderId="9" xfId="9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1" fontId="9" fillId="0" borderId="5" xfId="0" applyNumberFormat="1" applyFont="1" applyBorder="1" applyAlignment="1">
      <alignment horizontal="center"/>
    </xf>
    <xf numFmtId="1" fontId="9" fillId="0" borderId="6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/>
    </xf>
  </cellXfs>
  <cellStyles count="13">
    <cellStyle name="Comma" xfId="1" builtinId="3"/>
    <cellStyle name="Normal" xfId="0" builtinId="0"/>
    <cellStyle name="Percent" xfId="2" builtinId="5"/>
    <cellStyle name="Обычный 2" xfId="3" xr:uid="{A2D025E5-8550-4878-BF92-FE890C7C2E8B}"/>
    <cellStyle name="Обычный 3" xfId="6" xr:uid="{9C987A45-42A3-4562-9AE6-C434DE5BDCC9}"/>
    <cellStyle name="Обычный 4" xfId="9" xr:uid="{4EF9473B-7C7A-4510-A07A-6E53D883A102}"/>
    <cellStyle name="Процентный 2" xfId="4" xr:uid="{53F965C6-D0C0-4656-9F5A-386D29384DD4}"/>
    <cellStyle name="Процентный 3" xfId="8" xr:uid="{D349AE15-C6AE-44A7-9F04-A5E685687B44}"/>
    <cellStyle name="Процентный 4" xfId="12" xr:uid="{3D355EAC-D364-4F53-8A5F-3FDB9E2993AF}"/>
    <cellStyle name="Финансовый 2" xfId="5" xr:uid="{BCB92B19-8D92-4E36-A115-F0B222B0EAE2}"/>
    <cellStyle name="Финансовый 3" xfId="7" xr:uid="{668B538F-173A-42F6-A7BB-A1066E5FB3A9}"/>
    <cellStyle name="Финансовый 4" xfId="10" xr:uid="{4D6C42C2-2A5A-494B-8D91-E904A8662E2D}"/>
    <cellStyle name="Финансовый 5" xfId="11" xr:uid="{DE3E5DC2-C6A2-49D0-90DB-C379C3246041}"/>
  </cellStyles>
  <dxfs count="0"/>
  <tableStyles count="0" defaultTableStyle="TableStyleMedium2" defaultPivotStyle="PivotStyleLight16"/>
  <colors>
    <mruColors>
      <color rgb="FF4736AC"/>
      <color rgb="FF525E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a.khamidov/Documents/housing_growth_we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shkent"/>
      <sheetName val="weight_district"/>
      <sheetName val="weight_market"/>
      <sheetName val="Republic"/>
    </sheetNames>
    <sheetDataSet>
      <sheetData sheetId="0"/>
      <sheetData sheetId="1"/>
      <sheetData sheetId="2">
        <row r="2">
          <cell r="B2">
            <v>0.59665000000000001</v>
          </cell>
        </row>
        <row r="3">
          <cell r="B3">
            <v>0.40334999999999999</v>
          </cell>
        </row>
      </sheetData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mirxon Xamidov" id="{E2CDDE4B-ED1A-CD45-A331-D9E37A759139}" userId="S::a.xamidov@wiut.uz::17eb192c-3bf9-4459-aa74-909f02020b3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X31" dT="2025-06-04T03:40:28.86" personId="{E2CDDE4B-ED1A-CD45-A331-D9E37A759139}" id="{F6D43613-5475-054C-B88C-3F0D981D640B}">
    <text>-8,4%</text>
  </threadedComment>
  <threadedComment ref="AZ31" dT="2025-06-04T03:45:50.58" personId="{E2CDDE4B-ED1A-CD45-A331-D9E37A759139}" id="{5DE6A3A5-7FC9-F344-9AE9-205187681EC7}">
    <text>11,7%</text>
  </threadedComment>
  <threadedComment ref="BA31" dT="2025-07-05T13:06:38.62" personId="{E2CDDE4B-ED1A-CD45-A331-D9E37A759139}" id="{A145ED26-30F8-7941-9956-32467E855679}">
    <text>-21.5296663370196%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A88E9-0EC2-48F8-B46B-97154BB2E86E}">
  <sheetPr codeName="Лист2"/>
  <dimension ref="A1:BZ19"/>
  <sheetViews>
    <sheetView tabSelected="1" zoomScaleNormal="100" workbookViewId="0">
      <pane xSplit="2" topLeftCell="AP1" activePane="topRight" state="frozen"/>
      <selection pane="topRight" activeCell="AV24" sqref="AV24"/>
    </sheetView>
  </sheetViews>
  <sheetFormatPr baseColWidth="10" defaultColWidth="9.1640625" defaultRowHeight="13" x14ac:dyDescent="0.15"/>
  <cols>
    <col min="1" max="1" width="17.83203125" style="1" customWidth="1"/>
    <col min="2" max="2" width="23.5" style="1" customWidth="1"/>
    <col min="3" max="3" width="13.6640625" style="1" customWidth="1"/>
    <col min="4" max="13" width="15.33203125" style="1" customWidth="1"/>
    <col min="14" max="14" width="13.1640625" style="1" customWidth="1"/>
    <col min="15" max="16" width="13.5" style="1" customWidth="1"/>
    <col min="17" max="22" width="15.1640625" style="1" customWidth="1"/>
    <col min="23" max="46" width="14" style="1" customWidth="1"/>
    <col min="47" max="47" width="10" style="1" customWidth="1"/>
    <col min="48" max="50" width="11.5" style="1" customWidth="1"/>
    <col min="51" max="51" width="12.6640625" style="1" customWidth="1"/>
    <col min="52" max="58" width="11.5" style="1" customWidth="1"/>
    <col min="59" max="59" width="10.33203125" style="1" customWidth="1"/>
    <col min="60" max="78" width="13.5" style="1" customWidth="1"/>
    <col min="79" max="16384" width="9.1640625" style="1"/>
  </cols>
  <sheetData>
    <row r="1" spans="1:78" ht="14" thickBot="1" x14ac:dyDescent="0.2"/>
    <row r="2" spans="1:78" customFormat="1" ht="32.25" customHeight="1" thickBot="1" x14ac:dyDescent="0.2">
      <c r="A2" s="205" t="s">
        <v>77</v>
      </c>
      <c r="B2" s="206"/>
      <c r="C2" s="201">
        <v>2022</v>
      </c>
      <c r="D2" s="202"/>
      <c r="E2" s="203"/>
      <c r="F2" s="203"/>
      <c r="G2" s="203"/>
      <c r="H2" s="203"/>
      <c r="I2" s="203"/>
      <c r="J2" s="203"/>
      <c r="K2" s="203"/>
      <c r="L2" s="203"/>
      <c r="M2" s="203"/>
      <c r="N2" s="204"/>
      <c r="O2" s="210">
        <v>2023</v>
      </c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11"/>
      <c r="AA2" s="210">
        <v>2024</v>
      </c>
      <c r="AB2" s="209"/>
      <c r="AC2" s="209"/>
      <c r="AD2" s="209"/>
      <c r="AE2" s="209"/>
      <c r="AF2" s="45"/>
      <c r="AG2" s="45"/>
      <c r="AH2" s="45"/>
      <c r="AI2" s="45"/>
      <c r="AJ2" s="45"/>
      <c r="AK2" s="45"/>
      <c r="AL2" s="45"/>
      <c r="AM2" s="210">
        <v>2025</v>
      </c>
      <c r="AN2" s="209"/>
      <c r="AO2" s="209"/>
      <c r="AP2" s="209"/>
      <c r="AQ2" s="45"/>
      <c r="AR2" s="45"/>
      <c r="AS2" s="45"/>
      <c r="AT2" s="45"/>
      <c r="AU2" s="209" t="s">
        <v>97</v>
      </c>
      <c r="AV2" s="209"/>
      <c r="AW2" s="209"/>
      <c r="AX2" s="209"/>
      <c r="AY2" s="209"/>
      <c r="AZ2" s="209"/>
      <c r="BA2" s="209"/>
      <c r="BB2" s="209"/>
      <c r="BC2" s="209"/>
      <c r="BD2" s="209"/>
      <c r="BE2" s="209"/>
      <c r="BF2" s="209"/>
      <c r="BG2" s="199" t="s">
        <v>96</v>
      </c>
      <c r="BH2" s="200"/>
      <c r="BI2" s="200"/>
      <c r="BJ2" s="200"/>
      <c r="BK2" s="200"/>
      <c r="BL2" s="200"/>
      <c r="BM2" s="200"/>
      <c r="BN2" s="200"/>
      <c r="BO2" s="200"/>
      <c r="BP2" s="200"/>
      <c r="BQ2" s="200"/>
      <c r="BR2" s="200"/>
      <c r="BS2" s="199" t="s">
        <v>100</v>
      </c>
      <c r="BT2" s="200"/>
      <c r="BU2" s="200"/>
      <c r="BV2" s="200"/>
      <c r="BW2" s="200"/>
      <c r="BX2" s="200"/>
      <c r="BY2" s="200"/>
      <c r="BZ2" s="200"/>
    </row>
    <row r="3" spans="1:78" s="6" customFormat="1" ht="48" customHeight="1" thickBot="1" x14ac:dyDescent="0.2">
      <c r="A3" s="207"/>
      <c r="B3" s="208"/>
      <c r="C3" s="69" t="s">
        <v>0</v>
      </c>
      <c r="D3" s="70" t="s">
        <v>79</v>
      </c>
      <c r="E3" s="71" t="s">
        <v>82</v>
      </c>
      <c r="F3" s="71" t="s">
        <v>84</v>
      </c>
      <c r="G3" s="71" t="s">
        <v>85</v>
      </c>
      <c r="H3" s="71" t="s">
        <v>86</v>
      </c>
      <c r="I3" s="71" t="s">
        <v>87</v>
      </c>
      <c r="J3" s="71" t="s">
        <v>88</v>
      </c>
      <c r="K3" s="71" t="s">
        <v>89</v>
      </c>
      <c r="L3" s="71" t="s">
        <v>90</v>
      </c>
      <c r="M3" s="71" t="s">
        <v>91</v>
      </c>
      <c r="N3" s="72" t="s">
        <v>47</v>
      </c>
      <c r="O3" s="69" t="s">
        <v>0</v>
      </c>
      <c r="P3" s="70" t="s">
        <v>79</v>
      </c>
      <c r="Q3" s="70" t="s">
        <v>82</v>
      </c>
      <c r="R3" s="70" t="s">
        <v>83</v>
      </c>
      <c r="S3" s="72" t="s">
        <v>85</v>
      </c>
      <c r="T3" s="72" t="s">
        <v>86</v>
      </c>
      <c r="U3" s="73" t="s">
        <v>87</v>
      </c>
      <c r="V3" s="73" t="s">
        <v>88</v>
      </c>
      <c r="W3" s="73" t="s">
        <v>89</v>
      </c>
      <c r="X3" s="59" t="s">
        <v>90</v>
      </c>
      <c r="Y3" s="59" t="s">
        <v>91</v>
      </c>
      <c r="Z3" s="59" t="s">
        <v>47</v>
      </c>
      <c r="AA3" s="77" t="s">
        <v>0</v>
      </c>
      <c r="AB3" s="78" t="s">
        <v>79</v>
      </c>
      <c r="AC3" s="73" t="s">
        <v>82</v>
      </c>
      <c r="AD3" s="89" t="s">
        <v>83</v>
      </c>
      <c r="AE3" s="103" t="s">
        <v>85</v>
      </c>
      <c r="AF3" s="89" t="s">
        <v>86</v>
      </c>
      <c r="AG3" s="73" t="s">
        <v>87</v>
      </c>
      <c r="AH3" s="73" t="s">
        <v>88</v>
      </c>
      <c r="AI3" s="92" t="s">
        <v>89</v>
      </c>
      <c r="AJ3" s="73" t="s">
        <v>90</v>
      </c>
      <c r="AK3" s="73" t="s">
        <v>91</v>
      </c>
      <c r="AL3" s="73" t="s">
        <v>47</v>
      </c>
      <c r="AM3" s="114" t="s">
        <v>0</v>
      </c>
      <c r="AN3" s="114" t="s">
        <v>79</v>
      </c>
      <c r="AO3" s="114" t="s">
        <v>82</v>
      </c>
      <c r="AP3" s="114" t="s">
        <v>84</v>
      </c>
      <c r="AQ3" s="114" t="s">
        <v>85</v>
      </c>
      <c r="AR3" s="114" t="s">
        <v>86</v>
      </c>
      <c r="AS3" s="185" t="s">
        <v>87</v>
      </c>
      <c r="AT3" s="185" t="s">
        <v>88</v>
      </c>
      <c r="AU3" s="101" t="s">
        <v>0</v>
      </c>
      <c r="AV3" s="70" t="s">
        <v>79</v>
      </c>
      <c r="AW3" s="71" t="s">
        <v>82</v>
      </c>
      <c r="AX3" s="70" t="s">
        <v>83</v>
      </c>
      <c r="AY3" s="70" t="s">
        <v>85</v>
      </c>
      <c r="AZ3" s="70" t="s">
        <v>86</v>
      </c>
      <c r="BA3" s="70" t="s">
        <v>87</v>
      </c>
      <c r="BB3" s="71" t="s">
        <v>88</v>
      </c>
      <c r="BC3" s="71" t="s">
        <v>89</v>
      </c>
      <c r="BD3" s="71" t="s">
        <v>90</v>
      </c>
      <c r="BE3" s="71" t="s">
        <v>91</v>
      </c>
      <c r="BF3" s="71" t="s">
        <v>47</v>
      </c>
      <c r="BG3" s="59" t="s">
        <v>0</v>
      </c>
      <c r="BH3" s="68" t="s">
        <v>79</v>
      </c>
      <c r="BI3" s="50" t="s">
        <v>82</v>
      </c>
      <c r="BJ3" s="70" t="s">
        <v>83</v>
      </c>
      <c r="BK3" s="71" t="s">
        <v>85</v>
      </c>
      <c r="BL3" s="71" t="s">
        <v>86</v>
      </c>
      <c r="BM3" s="71" t="s">
        <v>87</v>
      </c>
      <c r="BN3" s="71" t="s">
        <v>88</v>
      </c>
      <c r="BO3" s="71" t="s">
        <v>89</v>
      </c>
      <c r="BP3" s="71" t="s">
        <v>90</v>
      </c>
      <c r="BQ3" s="128" t="s">
        <v>91</v>
      </c>
      <c r="BR3" s="128" t="s">
        <v>47</v>
      </c>
      <c r="BS3" s="172" t="s">
        <v>0</v>
      </c>
      <c r="BT3" s="178" t="s">
        <v>79</v>
      </c>
      <c r="BU3" s="109" t="s">
        <v>82</v>
      </c>
      <c r="BV3" s="109" t="s">
        <v>84</v>
      </c>
      <c r="BW3" s="109" t="s">
        <v>85</v>
      </c>
      <c r="BX3" s="109" t="s">
        <v>86</v>
      </c>
      <c r="BY3" s="109" t="s">
        <v>87</v>
      </c>
      <c r="BZ3" s="109" t="s">
        <v>88</v>
      </c>
    </row>
    <row r="4" spans="1:78" ht="16" x14ac:dyDescent="0.2">
      <c r="A4" s="7" t="s">
        <v>69</v>
      </c>
      <c r="B4" s="16" t="s">
        <v>39</v>
      </c>
      <c r="C4" s="21">
        <v>8.0322580645161281</v>
      </c>
      <c r="D4" s="17">
        <v>7.6923076923076934</v>
      </c>
      <c r="E4" s="17">
        <v>6.9444444444444446</v>
      </c>
      <c r="F4" s="17">
        <v>6.9230769230769234</v>
      </c>
      <c r="G4" s="17">
        <v>7.4053173378326669</v>
      </c>
      <c r="H4" s="17">
        <v>7.4053173378326669</v>
      </c>
      <c r="I4" s="17">
        <v>6.9767441860465116</v>
      </c>
      <c r="J4" s="17">
        <v>7.8571428571428568</v>
      </c>
      <c r="K4" s="17">
        <v>8.3000000000000007</v>
      </c>
      <c r="L4" s="17">
        <v>9.3023255813953494</v>
      </c>
      <c r="M4" s="17">
        <v>9.2940199335548179</v>
      </c>
      <c r="N4" s="25">
        <v>10</v>
      </c>
      <c r="O4" s="38">
        <v>10</v>
      </c>
      <c r="P4" s="39">
        <v>10</v>
      </c>
      <c r="Q4" s="38">
        <v>8.1818181818181817</v>
      </c>
      <c r="R4" s="38">
        <v>7.7777777777777777</v>
      </c>
      <c r="S4" s="38">
        <v>7.5</v>
      </c>
      <c r="T4" s="38">
        <v>7.3863636363636367</v>
      </c>
      <c r="U4" s="38">
        <v>7.5</v>
      </c>
      <c r="V4" s="38">
        <v>7.8348214285714288</v>
      </c>
      <c r="W4" s="38">
        <v>8.3333333333333339</v>
      </c>
      <c r="X4" s="38">
        <v>8.5714285714285712</v>
      </c>
      <c r="Y4" s="38">
        <v>8.5714285714285712</v>
      </c>
      <c r="Z4" s="38">
        <v>8.5714285714285712</v>
      </c>
      <c r="AA4" s="47">
        <v>8.3333333333333339</v>
      </c>
      <c r="AB4" s="65">
        <v>8.1395348837209305</v>
      </c>
      <c r="AC4" s="65">
        <v>7.8</v>
      </c>
      <c r="AD4" s="87">
        <v>7.1428571428571432</v>
      </c>
      <c r="AE4" s="104">
        <v>7.1428571428571432</v>
      </c>
      <c r="AF4" s="115">
        <v>7.0588235294117636</v>
      </c>
      <c r="AG4" s="48">
        <v>7.3529411764705879</v>
      </c>
      <c r="AH4" s="48">
        <v>7.333333333333333</v>
      </c>
      <c r="AI4" s="48">
        <v>7.3170731707317076</v>
      </c>
      <c r="AJ4" s="48">
        <v>7.4626865671641793</v>
      </c>
      <c r="AK4" s="48">
        <v>7.5</v>
      </c>
      <c r="AL4" s="48">
        <v>7.1154485317996752</v>
      </c>
      <c r="AM4" s="102">
        <v>6.9444444444444446</v>
      </c>
      <c r="AN4" s="102">
        <v>7.1428571428571432</v>
      </c>
      <c r="AO4" s="174">
        <v>7.1428571428571432</v>
      </c>
      <c r="AP4" s="174">
        <v>7.1428571428571432</v>
      </c>
      <c r="AQ4" s="174">
        <v>7.1428571428571432</v>
      </c>
      <c r="AR4" s="174">
        <v>7.3170731707317076</v>
      </c>
      <c r="AS4" s="174">
        <v>7.1428571428571432</v>
      </c>
      <c r="AT4" s="174">
        <v>6.9444444444444446</v>
      </c>
      <c r="AU4" s="85">
        <f t="shared" ref="AU4:BY4" si="0">+O4/N4-1</f>
        <v>0</v>
      </c>
      <c r="AV4" s="43">
        <f t="shared" si="0"/>
        <v>0</v>
      </c>
      <c r="AW4" s="43">
        <f t="shared" si="0"/>
        <v>-0.18181818181818188</v>
      </c>
      <c r="AX4" s="43">
        <f t="shared" si="0"/>
        <v>-4.9382716049382713E-2</v>
      </c>
      <c r="AY4" s="43">
        <f t="shared" si="0"/>
        <v>-3.5714285714285698E-2</v>
      </c>
      <c r="AZ4" s="43">
        <f t="shared" si="0"/>
        <v>-1.5151515151515138E-2</v>
      </c>
      <c r="BA4" s="43">
        <f t="shared" si="0"/>
        <v>1.538461538461533E-2</v>
      </c>
      <c r="BB4" s="43">
        <f t="shared" si="0"/>
        <v>4.4642857142857206E-2</v>
      </c>
      <c r="BC4" s="43">
        <f t="shared" si="0"/>
        <v>6.3627730294397056E-2</v>
      </c>
      <c r="BD4" s="43">
        <f t="shared" si="0"/>
        <v>2.857142857142847E-2</v>
      </c>
      <c r="BE4" s="43">
        <f t="shared" si="0"/>
        <v>0</v>
      </c>
      <c r="BF4" s="43">
        <f t="shared" si="0"/>
        <v>0</v>
      </c>
      <c r="BG4" s="51">
        <f t="shared" si="0"/>
        <v>-2.7777777777777679E-2</v>
      </c>
      <c r="BH4" s="54">
        <f t="shared" si="0"/>
        <v>-2.3255813953488413E-2</v>
      </c>
      <c r="BI4" s="54">
        <f t="shared" si="0"/>
        <v>-4.1714285714285815E-2</v>
      </c>
      <c r="BJ4" s="55">
        <f t="shared" si="0"/>
        <v>-8.4249084249084172E-2</v>
      </c>
      <c r="BK4" s="55">
        <f t="shared" si="0"/>
        <v>0</v>
      </c>
      <c r="BL4" s="55">
        <f t="shared" si="0"/>
        <v>-1.1764705882353121E-2</v>
      </c>
      <c r="BM4" s="55">
        <f t="shared" si="0"/>
        <v>4.1666666666666741E-2</v>
      </c>
      <c r="BN4" s="55">
        <f t="shared" si="0"/>
        <v>-2.666666666666706E-3</v>
      </c>
      <c r="BO4" s="55">
        <f t="shared" si="0"/>
        <v>-2.2172949002216003E-3</v>
      </c>
      <c r="BP4" s="121">
        <f t="shared" si="0"/>
        <v>1.990049751243772E-2</v>
      </c>
      <c r="BQ4" s="121">
        <f t="shared" si="0"/>
        <v>4.9999999999998934E-3</v>
      </c>
      <c r="BR4" s="121">
        <f t="shared" si="0"/>
        <v>-5.127352909337668E-2</v>
      </c>
      <c r="BS4" s="138">
        <f t="shared" si="0"/>
        <v>-2.4032790988648967E-2</v>
      </c>
      <c r="BT4" s="179">
        <f t="shared" si="0"/>
        <v>2.8571428571428692E-2</v>
      </c>
      <c r="BU4" s="111">
        <f t="shared" si="0"/>
        <v>0</v>
      </c>
      <c r="BV4" s="111">
        <f t="shared" si="0"/>
        <v>0</v>
      </c>
      <c r="BW4" s="111">
        <f t="shared" si="0"/>
        <v>0</v>
      </c>
      <c r="BX4" s="111">
        <f t="shared" si="0"/>
        <v>2.4390243902439046E-2</v>
      </c>
      <c r="BY4" s="111">
        <f t="shared" si="0"/>
        <v>-2.3809523809523836E-2</v>
      </c>
      <c r="BZ4" s="111">
        <f>+AT4/AS4-1</f>
        <v>-2.777777777777779E-2</v>
      </c>
    </row>
    <row r="5" spans="1:78" ht="16" x14ac:dyDescent="0.2">
      <c r="A5" s="9" t="s">
        <v>65</v>
      </c>
      <c r="B5" s="18" t="s">
        <v>36</v>
      </c>
      <c r="C5" s="22">
        <v>5.1923076923076934</v>
      </c>
      <c r="D5" s="23">
        <v>6.5789473684210522</v>
      </c>
      <c r="E5" s="23">
        <v>5.4444444444444446</v>
      </c>
      <c r="F5" s="23">
        <v>5</v>
      </c>
      <c r="G5" s="23">
        <v>5.3482847439902592</v>
      </c>
      <c r="H5" s="23">
        <v>5.3482847439902592</v>
      </c>
      <c r="I5" s="23">
        <v>5.2521008403361336</v>
      </c>
      <c r="J5" s="23">
        <v>5.7628205128205128</v>
      </c>
      <c r="K5" s="23">
        <v>5.4</v>
      </c>
      <c r="L5" s="23">
        <v>6.8030359126249547</v>
      </c>
      <c r="M5" s="23">
        <v>6</v>
      </c>
      <c r="N5" s="26">
        <v>7</v>
      </c>
      <c r="O5" s="38">
        <v>6.0344827590000003</v>
      </c>
      <c r="P5" s="39">
        <v>6.666666666666667</v>
      </c>
      <c r="Q5" s="38">
        <v>5.833333333333333</v>
      </c>
      <c r="R5" s="38">
        <v>6</v>
      </c>
      <c r="S5" s="38">
        <v>5.833333333333333</v>
      </c>
      <c r="T5" s="38">
        <v>5.4616477272727266</v>
      </c>
      <c r="U5" s="38">
        <v>5.5555555555555554</v>
      </c>
      <c r="V5" s="44">
        <v>5.5555555555555554</v>
      </c>
      <c r="W5" s="44">
        <v>5.833333333333333</v>
      </c>
      <c r="X5" s="44">
        <v>5.882352941176471</v>
      </c>
      <c r="Y5" s="44">
        <v>6.2222222222222223</v>
      </c>
      <c r="Z5" s="44">
        <v>5.6797235023041477</v>
      </c>
      <c r="AA5" s="48">
        <v>5.7971014492753623</v>
      </c>
      <c r="AB5" s="66">
        <v>6</v>
      </c>
      <c r="AC5" s="66">
        <v>5.8</v>
      </c>
      <c r="AD5" s="82">
        <v>5.7142857142857144</v>
      </c>
      <c r="AE5" s="105">
        <v>5.833333333333333</v>
      </c>
      <c r="AF5" s="82">
        <v>5.833333333333333</v>
      </c>
      <c r="AG5" s="129">
        <v>5.645161290322581</v>
      </c>
      <c r="AH5" s="129">
        <v>5.833333333333333</v>
      </c>
      <c r="AI5" s="129">
        <v>5.4616477272727266</v>
      </c>
      <c r="AJ5" s="129">
        <v>5.5555555555555554</v>
      </c>
      <c r="AK5" s="129">
        <v>5.7142857142857144</v>
      </c>
      <c r="AL5" s="129">
        <v>5.833333333333333</v>
      </c>
      <c r="AM5" s="83">
        <v>5.833333333333333</v>
      </c>
      <c r="AN5" s="83">
        <v>5.9523809523809534</v>
      </c>
      <c r="AO5" s="175">
        <v>5.5844155844155843</v>
      </c>
      <c r="AP5" s="175">
        <v>5.4545454545454541</v>
      </c>
      <c r="AQ5" s="175">
        <v>5.4269778214453162</v>
      </c>
      <c r="AR5" s="175">
        <v>5.5555555555555554</v>
      </c>
      <c r="AS5" s="175">
        <v>5.4545454545454541</v>
      </c>
      <c r="AT5" s="175">
        <v>5.5050505050505052</v>
      </c>
      <c r="AU5" s="84">
        <f t="shared" ref="AU5:BF7" si="1">+O5/N5-1</f>
        <v>-0.13793103442857135</v>
      </c>
      <c r="AV5" s="14">
        <f t="shared" si="1"/>
        <v>0.1047619046924626</v>
      </c>
      <c r="AW5" s="14">
        <f t="shared" si="1"/>
        <v>-0.12500000000000011</v>
      </c>
      <c r="AX5" s="14">
        <f t="shared" si="1"/>
        <v>2.8571428571428692E-2</v>
      </c>
      <c r="AY5" s="14">
        <f t="shared" si="1"/>
        <v>-2.777777777777779E-2</v>
      </c>
      <c r="AZ5" s="14">
        <f t="shared" si="1"/>
        <v>-6.3717532467532534E-2</v>
      </c>
      <c r="BA5" s="14">
        <f t="shared" si="1"/>
        <v>1.7194047103019861E-2</v>
      </c>
      <c r="BB5" s="14">
        <f t="shared" si="1"/>
        <v>0</v>
      </c>
      <c r="BC5" s="14">
        <f t="shared" si="1"/>
        <v>5.0000000000000044E-2</v>
      </c>
      <c r="BD5" s="14">
        <f t="shared" si="1"/>
        <v>8.4033613445380073E-3</v>
      </c>
      <c r="BE5" s="14">
        <f t="shared" si="1"/>
        <v>5.7777777777777706E-2</v>
      </c>
      <c r="BF5" s="14">
        <f t="shared" si="1"/>
        <v>-8.7187294272547677E-2</v>
      </c>
      <c r="BG5" s="52">
        <f t="shared" ref="BG5:BG15" si="2">+AA5/Z5-1</f>
        <v>2.0666137519475436E-2</v>
      </c>
      <c r="BH5" s="55">
        <f t="shared" ref="BH5:BH15" si="3">+AB5/AA5-1</f>
        <v>3.499999999999992E-2</v>
      </c>
      <c r="BI5" s="55">
        <f t="shared" ref="BI5:BI15" si="4">+AC5/AB5-1</f>
        <v>-3.3333333333333326E-2</v>
      </c>
      <c r="BJ5" s="55">
        <f t="shared" ref="BJ5:BJ15" si="5">+AD5/AC5-1</f>
        <v>-1.4778325123152691E-2</v>
      </c>
      <c r="BK5" s="55">
        <f t="shared" ref="BK5:BK15" si="6">+AE5/AD5-1</f>
        <v>2.0833333333333259E-2</v>
      </c>
      <c r="BL5" s="55">
        <f t="shared" ref="BL5:BL15" si="7">+AF5/AE5-1</f>
        <v>0</v>
      </c>
      <c r="BM5" s="55">
        <f t="shared" ref="BM5:BM15" si="8">+AG5/AF5-1</f>
        <v>-3.2258064516128893E-2</v>
      </c>
      <c r="BN5" s="55">
        <f t="shared" ref="BN5:BN15" si="9">+AH5/AG5-1</f>
        <v>3.3333333333333215E-2</v>
      </c>
      <c r="BO5" s="55">
        <f t="shared" ref="BO5:BO15" si="10">+AI5/AH5-1</f>
        <v>-6.3717532467532534E-2</v>
      </c>
      <c r="BP5" s="121">
        <f t="shared" ref="BP5:BP15" si="11">+AJ5/AI5-1</f>
        <v>1.7194047103019861E-2</v>
      </c>
      <c r="BQ5" s="121">
        <f t="shared" ref="BQ5:BQ14" si="12">+AK5/AJ5-1</f>
        <v>2.8571428571428692E-2</v>
      </c>
      <c r="BR5" s="121">
        <f t="shared" ref="BR5:BR14" si="13">+AL5/AK5-1</f>
        <v>2.0833333333333259E-2</v>
      </c>
      <c r="BS5" s="138">
        <f t="shared" ref="BS5:BS15" si="14">+AM5/AL5-1</f>
        <v>0</v>
      </c>
      <c r="BT5" s="179">
        <f t="shared" ref="BT5:BT15" si="15">+AN5/AM5-1</f>
        <v>2.0408163265306367E-2</v>
      </c>
      <c r="BU5" s="111">
        <f t="shared" ref="BU5:BU15" si="16">+AO5/AN5-1</f>
        <v>-6.1818181818181994E-2</v>
      </c>
      <c r="BV5" s="111">
        <f t="shared" ref="BV5:BV15" si="17">+AP5/AO5-1</f>
        <v>-2.3255813953488413E-2</v>
      </c>
      <c r="BW5" s="111">
        <f t="shared" ref="BW5:BW15" si="18">+AQ5/AP5-1</f>
        <v>-5.0540660683586758E-3</v>
      </c>
      <c r="BX5" s="111">
        <f t="shared" ref="BX5:BZ15" si="19">+AR5/AQ5-1</f>
        <v>2.369232717372638E-2</v>
      </c>
      <c r="BY5" s="111">
        <f t="shared" si="19"/>
        <v>-1.8181818181818188E-2</v>
      </c>
      <c r="BZ5" s="111">
        <f t="shared" si="19"/>
        <v>9.2592592592593004E-3</v>
      </c>
    </row>
    <row r="6" spans="1:78" ht="16" x14ac:dyDescent="0.2">
      <c r="A6" s="9" t="s">
        <v>67</v>
      </c>
      <c r="B6" s="18" t="s">
        <v>45</v>
      </c>
      <c r="C6" s="22">
        <v>10</v>
      </c>
      <c r="D6" s="23">
        <v>10</v>
      </c>
      <c r="E6" s="23">
        <v>10</v>
      </c>
      <c r="F6" s="23">
        <v>10</v>
      </c>
      <c r="G6" s="23">
        <v>10.696569487980518</v>
      </c>
      <c r="H6" s="23">
        <v>10.696569487980518</v>
      </c>
      <c r="I6" s="23">
        <v>10.144927536231879</v>
      </c>
      <c r="J6" s="23">
        <v>10.256410256410261</v>
      </c>
      <c r="K6" s="23">
        <v>10.8</v>
      </c>
      <c r="L6" s="23">
        <v>12.5</v>
      </c>
      <c r="M6" s="23">
        <v>12.30769230769231</v>
      </c>
      <c r="N6" s="26">
        <v>11.875</v>
      </c>
      <c r="O6" s="38">
        <v>12.222222220000001</v>
      </c>
      <c r="P6" s="39">
        <v>11.96417636252297</v>
      </c>
      <c r="Q6" s="38">
        <v>12.018518518518521</v>
      </c>
      <c r="R6" s="38">
        <v>11.53846153846154</v>
      </c>
      <c r="S6" s="38">
        <v>11.805555555555561</v>
      </c>
      <c r="T6" s="38">
        <v>11.66666666666667</v>
      </c>
      <c r="U6" s="38">
        <v>11.65</v>
      </c>
      <c r="V6" s="44">
        <v>11.53846153846154</v>
      </c>
      <c r="W6" s="44">
        <v>11.111111111111111</v>
      </c>
      <c r="X6" s="44">
        <v>11.66666666666667</v>
      </c>
      <c r="Y6" s="44">
        <v>11.53846153846154</v>
      </c>
      <c r="Z6" s="44">
        <v>11.428571428571431</v>
      </c>
      <c r="AA6" s="48">
        <v>11.111111111111111</v>
      </c>
      <c r="AB6" s="66">
        <v>10.90909090909091</v>
      </c>
      <c r="AC6" s="66">
        <v>10.71428571428571</v>
      </c>
      <c r="AD6" s="90">
        <v>10.90909090909091</v>
      </c>
      <c r="AE6" s="106">
        <v>11.111111111111111</v>
      </c>
      <c r="AF6" s="90">
        <v>10.83333333333333</v>
      </c>
      <c r="AG6" s="130">
        <v>10.83333333333333</v>
      </c>
      <c r="AH6" s="130">
        <v>10.8</v>
      </c>
      <c r="AI6" s="130">
        <v>10.82792207792208</v>
      </c>
      <c r="AJ6" s="130">
        <v>10.76923076923077</v>
      </c>
      <c r="AK6" s="130">
        <v>10.33333333333333</v>
      </c>
      <c r="AL6" s="130">
        <v>10.66666666666667</v>
      </c>
      <c r="AM6" s="91">
        <v>10.52631578947368</v>
      </c>
      <c r="AN6" s="91">
        <v>10.43167701863354</v>
      </c>
      <c r="AO6" s="176">
        <v>10.76923076923077</v>
      </c>
      <c r="AP6" s="176">
        <v>11</v>
      </c>
      <c r="AQ6" s="176">
        <v>10.83333333333333</v>
      </c>
      <c r="AR6" s="176">
        <v>10.83333333333333</v>
      </c>
      <c r="AS6" s="176">
        <v>10.90909090909091</v>
      </c>
      <c r="AT6" s="176">
        <v>11</v>
      </c>
      <c r="AU6" s="84">
        <f t="shared" si="1"/>
        <v>2.923976589473698E-2</v>
      </c>
      <c r="AV6" s="14">
        <f t="shared" si="1"/>
        <v>-2.1112842888323047E-2</v>
      </c>
      <c r="AW6" s="14">
        <f t="shared" si="1"/>
        <v>4.5420724627376341E-3</v>
      </c>
      <c r="AX6" s="14">
        <f t="shared" si="1"/>
        <v>-3.9943107739717987E-2</v>
      </c>
      <c r="AY6" s="14">
        <f t="shared" si="1"/>
        <v>2.3148148148148362E-2</v>
      </c>
      <c r="AZ6" s="14">
        <f t="shared" si="1"/>
        <v>-1.1764705882353121E-2</v>
      </c>
      <c r="BA6" s="14">
        <f t="shared" si="1"/>
        <v>-1.4285714285716677E-3</v>
      </c>
      <c r="BB6" s="14">
        <f t="shared" si="1"/>
        <v>-9.5741168702541124E-3</v>
      </c>
      <c r="BC6" s="14">
        <f t="shared" si="1"/>
        <v>-3.7037037037037202E-2</v>
      </c>
      <c r="BD6" s="14">
        <f t="shared" si="1"/>
        <v>5.0000000000000266E-2</v>
      </c>
      <c r="BE6" s="14">
        <f t="shared" si="1"/>
        <v>-1.0989010989011061E-2</v>
      </c>
      <c r="BF6" s="14">
        <f t="shared" si="1"/>
        <v>-9.52380952380949E-3</v>
      </c>
      <c r="BG6" s="52">
        <f t="shared" si="2"/>
        <v>-2.7777777777778012E-2</v>
      </c>
      <c r="BH6" s="55">
        <f t="shared" si="3"/>
        <v>-1.8181818181818077E-2</v>
      </c>
      <c r="BI6" s="55">
        <f t="shared" si="4"/>
        <v>-1.7857142857143349E-2</v>
      </c>
      <c r="BJ6" s="55">
        <f t="shared" si="5"/>
        <v>1.8181818181818743E-2</v>
      </c>
      <c r="BK6" s="55">
        <f t="shared" si="6"/>
        <v>1.8518518518518379E-2</v>
      </c>
      <c r="BL6" s="55">
        <f t="shared" si="7"/>
        <v>-2.5000000000000244E-2</v>
      </c>
      <c r="BM6" s="55">
        <f t="shared" si="8"/>
        <v>0</v>
      </c>
      <c r="BN6" s="55">
        <f t="shared" si="9"/>
        <v>-3.0769230769227551E-3</v>
      </c>
      <c r="BO6" s="55">
        <f t="shared" si="10"/>
        <v>2.5853775853776906E-3</v>
      </c>
      <c r="BP6" s="121">
        <f t="shared" si="11"/>
        <v>-5.4203667397072497E-3</v>
      </c>
      <c r="BQ6" s="121">
        <f t="shared" si="12"/>
        <v>-4.0476190476190776E-2</v>
      </c>
      <c r="BR6" s="121">
        <f t="shared" si="13"/>
        <v>3.225806451612967E-2</v>
      </c>
      <c r="BS6" s="138">
        <f t="shared" si="14"/>
        <v>-1.3157894736842812E-2</v>
      </c>
      <c r="BT6" s="179">
        <f t="shared" si="15"/>
        <v>-8.9906832298133343E-3</v>
      </c>
      <c r="BU6" s="111">
        <f t="shared" si="16"/>
        <v>3.235853161426272E-2</v>
      </c>
      <c r="BV6" s="111">
        <f t="shared" si="17"/>
        <v>2.1428571428571352E-2</v>
      </c>
      <c r="BW6" s="111">
        <f t="shared" si="18"/>
        <v>-1.5151515151515471E-2</v>
      </c>
      <c r="BX6" s="111">
        <f t="shared" si="19"/>
        <v>0</v>
      </c>
      <c r="BY6" s="111">
        <f t="shared" si="19"/>
        <v>6.9930069930073113E-3</v>
      </c>
      <c r="BZ6" s="111">
        <f t="shared" si="19"/>
        <v>8.3333333333333037E-3</v>
      </c>
    </row>
    <row r="7" spans="1:78" ht="16" x14ac:dyDescent="0.2">
      <c r="A7" s="9" t="s">
        <v>68</v>
      </c>
      <c r="B7" s="18" t="s">
        <v>46</v>
      </c>
      <c r="C7" s="22">
        <v>9.375</v>
      </c>
      <c r="D7" s="23">
        <v>9.9504950495049513</v>
      </c>
      <c r="E7" s="23">
        <v>9.2307692307692299</v>
      </c>
      <c r="F7" s="23">
        <v>9.0909090909090917</v>
      </c>
      <c r="G7" s="23">
        <v>9.7241540799822896</v>
      </c>
      <c r="H7" s="23">
        <v>9.7241540799822896</v>
      </c>
      <c r="I7" s="23">
        <v>9.2592592592592595</v>
      </c>
      <c r="J7" s="23">
        <v>9.9418604651162781</v>
      </c>
      <c r="K7" s="23">
        <v>10</v>
      </c>
      <c r="L7" s="23">
        <v>11.76470588235294</v>
      </c>
      <c r="M7" s="23">
        <v>11.111111111111111</v>
      </c>
      <c r="N7" s="26">
        <v>11.111111111111111</v>
      </c>
      <c r="O7" s="38">
        <v>10.76923077</v>
      </c>
      <c r="P7" s="39">
        <v>10.46511627906977</v>
      </c>
      <c r="Q7" s="38">
        <v>10.414553592019169</v>
      </c>
      <c r="R7" s="38">
        <v>10</v>
      </c>
      <c r="S7" s="38">
        <v>10</v>
      </c>
      <c r="T7" s="38">
        <v>9.9833333333333325</v>
      </c>
      <c r="U7" s="38">
        <v>10</v>
      </c>
      <c r="V7" s="44">
        <v>10.15867066466766</v>
      </c>
      <c r="W7" s="44">
        <v>10</v>
      </c>
      <c r="X7" s="44">
        <v>10.71428571428571</v>
      </c>
      <c r="Y7" s="44">
        <v>10</v>
      </c>
      <c r="Z7" s="44">
        <v>10.52631578947368</v>
      </c>
      <c r="AA7" s="48">
        <v>10</v>
      </c>
      <c r="AB7" s="66">
        <v>10</v>
      </c>
      <c r="AC7" s="66">
        <v>9.7345132743362832</v>
      </c>
      <c r="AD7" s="90">
        <v>9.2307692307692299</v>
      </c>
      <c r="AE7" s="106">
        <v>9.3023255813953494</v>
      </c>
      <c r="AF7" s="90">
        <v>8.75</v>
      </c>
      <c r="AG7" s="130">
        <v>9.0909090909090917</v>
      </c>
      <c r="AH7" s="130">
        <v>9.2307692307692299</v>
      </c>
      <c r="AI7" s="130">
        <v>9.2307692307692299</v>
      </c>
      <c r="AJ7" s="130">
        <v>9.0909090909090917</v>
      </c>
      <c r="AK7" s="130">
        <v>8.8888888888888893</v>
      </c>
      <c r="AL7" s="130">
        <v>9.0909090909090917</v>
      </c>
      <c r="AM7" s="91">
        <v>8.75</v>
      </c>
      <c r="AN7" s="91">
        <v>8.8888888888888893</v>
      </c>
      <c r="AO7" s="176">
        <v>8.75</v>
      </c>
      <c r="AP7" s="176">
        <v>8.75</v>
      </c>
      <c r="AQ7" s="176">
        <v>8.8235294117647065</v>
      </c>
      <c r="AR7" s="176">
        <v>9</v>
      </c>
      <c r="AS7" s="176">
        <v>8.6538461538461533</v>
      </c>
      <c r="AT7" s="176">
        <v>8.9258241758241752</v>
      </c>
      <c r="AU7" s="84">
        <f t="shared" si="1"/>
        <v>-3.0769230699999928E-2</v>
      </c>
      <c r="AV7" s="14">
        <f t="shared" si="1"/>
        <v>-2.8239202727218582E-2</v>
      </c>
      <c r="AW7" s="14">
        <f t="shared" si="1"/>
        <v>-4.8315456515017896E-3</v>
      </c>
      <c r="AX7" s="14">
        <f t="shared" si="1"/>
        <v>-3.9805219528261659E-2</v>
      </c>
      <c r="AY7" s="14">
        <f t="shared" si="1"/>
        <v>0</v>
      </c>
      <c r="AZ7" s="14">
        <f t="shared" si="1"/>
        <v>-1.6666666666667052E-3</v>
      </c>
      <c r="BA7" s="14">
        <f t="shared" si="1"/>
        <v>1.6694490818029983E-3</v>
      </c>
      <c r="BB7" s="14">
        <f t="shared" si="1"/>
        <v>1.5867066466765944E-2</v>
      </c>
      <c r="BC7" s="14">
        <f t="shared" si="1"/>
        <v>-1.5619235026441469E-2</v>
      </c>
      <c r="BD7" s="14">
        <f t="shared" si="1"/>
        <v>7.1428571428570953E-2</v>
      </c>
      <c r="BE7" s="14">
        <f t="shared" si="1"/>
        <v>-6.6666666666666319E-2</v>
      </c>
      <c r="BF7" s="14">
        <f t="shared" si="1"/>
        <v>5.2631578947367919E-2</v>
      </c>
      <c r="BG7" s="52">
        <f t="shared" si="2"/>
        <v>-4.99999999999996E-2</v>
      </c>
      <c r="BH7" s="55">
        <f t="shared" si="3"/>
        <v>0</v>
      </c>
      <c r="BI7" s="55">
        <f t="shared" si="4"/>
        <v>-2.6548672566371723E-2</v>
      </c>
      <c r="BJ7" s="55">
        <f t="shared" si="5"/>
        <v>-5.1748251748251817E-2</v>
      </c>
      <c r="BK7" s="55">
        <f t="shared" si="6"/>
        <v>7.7519379844963598E-3</v>
      </c>
      <c r="BL7" s="55">
        <f t="shared" si="7"/>
        <v>-5.9375000000000067E-2</v>
      </c>
      <c r="BM7" s="55">
        <f t="shared" si="8"/>
        <v>3.8961038961039085E-2</v>
      </c>
      <c r="BN7" s="55">
        <f t="shared" si="9"/>
        <v>1.5384615384615108E-2</v>
      </c>
      <c r="BO7" s="55">
        <f t="shared" si="10"/>
        <v>0</v>
      </c>
      <c r="BP7" s="121">
        <f t="shared" si="11"/>
        <v>-1.5151515151515027E-2</v>
      </c>
      <c r="BQ7" s="121">
        <f t="shared" si="12"/>
        <v>-2.2222222222222254E-2</v>
      </c>
      <c r="BR7" s="121">
        <f t="shared" si="13"/>
        <v>2.2727272727272707E-2</v>
      </c>
      <c r="BS7" s="138">
        <f t="shared" si="14"/>
        <v>-3.7500000000000089E-2</v>
      </c>
      <c r="BT7" s="179">
        <f t="shared" si="15"/>
        <v>1.5873015873015817E-2</v>
      </c>
      <c r="BU7" s="111">
        <f t="shared" si="16"/>
        <v>-1.5625E-2</v>
      </c>
      <c r="BV7" s="111">
        <f t="shared" si="17"/>
        <v>0</v>
      </c>
      <c r="BW7" s="111">
        <f t="shared" si="18"/>
        <v>8.4033613445377853E-3</v>
      </c>
      <c r="BX7" s="111">
        <f t="shared" si="19"/>
        <v>2.0000000000000018E-2</v>
      </c>
      <c r="BY7" s="111">
        <f t="shared" si="19"/>
        <v>-3.8461538461538547E-2</v>
      </c>
      <c r="BZ7" s="111">
        <f t="shared" si="19"/>
        <v>3.1428571428571361E-2</v>
      </c>
    </row>
    <row r="8" spans="1:78" ht="16" x14ac:dyDescent="0.2">
      <c r="A8" s="9" t="s">
        <v>70</v>
      </c>
      <c r="B8" s="18" t="s">
        <v>37</v>
      </c>
      <c r="C8" s="22">
        <v>5.3452380952380949</v>
      </c>
      <c r="D8" s="23">
        <v>5.2506265664160399</v>
      </c>
      <c r="E8" s="23">
        <v>5.2631578947368416</v>
      </c>
      <c r="F8" s="23">
        <v>5.208333333333333</v>
      </c>
      <c r="G8" s="23">
        <v>5.5711299416565199</v>
      </c>
      <c r="H8" s="23">
        <v>5.5711299416565199</v>
      </c>
      <c r="I8" s="23">
        <v>5.7142857142857144</v>
      </c>
      <c r="J8" s="23">
        <v>6.1538461538461542</v>
      </c>
      <c r="K8" s="23">
        <v>6.7</v>
      </c>
      <c r="L8" s="23">
        <v>7.2727272727272716</v>
      </c>
      <c r="M8" s="23">
        <v>7.1750321750321753</v>
      </c>
      <c r="N8" s="26">
        <v>7.034143518518519</v>
      </c>
      <c r="O8" s="38">
        <v>6.9444444440000002</v>
      </c>
      <c r="P8" s="39">
        <v>6.7857142857142856</v>
      </c>
      <c r="Q8" s="38">
        <v>6.3636363636363633</v>
      </c>
      <c r="R8" s="38">
        <v>6.335680751173709</v>
      </c>
      <c r="S8" s="38">
        <v>6.4516129032258061</v>
      </c>
      <c r="T8" s="38">
        <v>6.3492063492063489</v>
      </c>
      <c r="U8" s="38">
        <v>6.3636363636363633</v>
      </c>
      <c r="V8" s="44">
        <v>6.666666666666667</v>
      </c>
      <c r="W8" s="44">
        <v>7.1</v>
      </c>
      <c r="X8" s="44">
        <v>7.4074074074074074</v>
      </c>
      <c r="Y8" s="44">
        <v>7.1428571428571432</v>
      </c>
      <c r="Z8" s="44">
        <v>6.9230769230769234</v>
      </c>
      <c r="AA8" s="48">
        <v>7</v>
      </c>
      <c r="AB8" s="66">
        <v>6.8181818181818183</v>
      </c>
      <c r="AC8" s="66">
        <v>6.6326530612244898</v>
      </c>
      <c r="AD8" s="90">
        <v>6.25</v>
      </c>
      <c r="AE8" s="106">
        <v>6.25</v>
      </c>
      <c r="AF8" s="90">
        <v>6.4102564102564106</v>
      </c>
      <c r="AG8" s="130">
        <v>6.25</v>
      </c>
      <c r="AH8" s="130">
        <v>6.4028026237328568</v>
      </c>
      <c r="AI8" s="130">
        <v>6.4516129032258061</v>
      </c>
      <c r="AJ8" s="130">
        <v>6.1538461538461497</v>
      </c>
      <c r="AK8" s="130">
        <v>6.4814814814814818</v>
      </c>
      <c r="AL8" s="130">
        <v>6.25</v>
      </c>
      <c r="AM8" s="91">
        <v>6.25</v>
      </c>
      <c r="AN8" s="91">
        <v>6.1538461538461542</v>
      </c>
      <c r="AO8" s="176">
        <v>6.25</v>
      </c>
      <c r="AP8" s="176">
        <v>6.1403508771929829</v>
      </c>
      <c r="AQ8" s="176">
        <v>6.0344827586206904</v>
      </c>
      <c r="AR8" s="176">
        <v>6.1643835616438354</v>
      </c>
      <c r="AS8" s="176">
        <v>6.2114197530864192</v>
      </c>
      <c r="AT8" s="176">
        <v>6.4102564102564106</v>
      </c>
      <c r="AU8" s="84">
        <f t="shared" ref="AU8:AV14" si="20">+O8/N8-1</f>
        <v>-1.2751953991608445E-2</v>
      </c>
      <c r="AV8" s="14">
        <f t="shared" si="20"/>
        <v>-2.2857142794605712E-2</v>
      </c>
      <c r="AW8" s="14">
        <f t="shared" ref="AW8:AW14" si="21">+Q8/P8-1</f>
        <v>-6.2200956937799035E-2</v>
      </c>
      <c r="AX8" s="14">
        <f t="shared" ref="AX8:BF14" si="22">+R8/Q8-1</f>
        <v>-4.3930248155599205E-3</v>
      </c>
      <c r="AY8" s="14">
        <f t="shared" si="22"/>
        <v>1.8298294469875298E-2</v>
      </c>
      <c r="AZ8" s="14">
        <f t="shared" si="22"/>
        <v>-1.5873015873015817E-2</v>
      </c>
      <c r="BA8" s="14">
        <f t="shared" si="22"/>
        <v>2.2727272727272041E-3</v>
      </c>
      <c r="BB8" s="14">
        <f t="shared" si="22"/>
        <v>4.7619047619047672E-2</v>
      </c>
      <c r="BC8" s="14">
        <f t="shared" si="22"/>
        <v>6.4999999999999947E-2</v>
      </c>
      <c r="BD8" s="14">
        <f t="shared" si="22"/>
        <v>4.3296817944705301E-2</v>
      </c>
      <c r="BE8" s="14">
        <f t="shared" si="22"/>
        <v>-3.5714285714285698E-2</v>
      </c>
      <c r="BF8" s="14">
        <f t="shared" si="22"/>
        <v>-3.0769230769230771E-2</v>
      </c>
      <c r="BG8" s="52">
        <f t="shared" si="2"/>
        <v>1.1111111111111072E-2</v>
      </c>
      <c r="BH8" s="55">
        <f t="shared" si="3"/>
        <v>-2.5974025974025983E-2</v>
      </c>
      <c r="BI8" s="55">
        <f t="shared" si="4"/>
        <v>-2.7210884353741527E-2</v>
      </c>
      <c r="BJ8" s="55">
        <f t="shared" si="5"/>
        <v>-5.7692307692307709E-2</v>
      </c>
      <c r="BK8" s="55">
        <f t="shared" si="6"/>
        <v>0</v>
      </c>
      <c r="BL8" s="55">
        <f t="shared" si="7"/>
        <v>2.5641025641025772E-2</v>
      </c>
      <c r="BM8" s="55">
        <f t="shared" si="8"/>
        <v>-2.5000000000000022E-2</v>
      </c>
      <c r="BN8" s="55">
        <f t="shared" si="9"/>
        <v>2.4448419797256982E-2</v>
      </c>
      <c r="BO8" s="55">
        <f t="shared" si="10"/>
        <v>7.623267865860317E-3</v>
      </c>
      <c r="BP8" s="121">
        <f t="shared" si="11"/>
        <v>-4.6153846153846767E-2</v>
      </c>
      <c r="BQ8" s="121">
        <f t="shared" si="12"/>
        <v>5.3240740740741588E-2</v>
      </c>
      <c r="BR8" s="121">
        <f t="shared" si="13"/>
        <v>-3.5714285714285809E-2</v>
      </c>
      <c r="BS8" s="138">
        <f t="shared" si="14"/>
        <v>0</v>
      </c>
      <c r="BT8" s="179">
        <f t="shared" si="15"/>
        <v>-1.538461538461533E-2</v>
      </c>
      <c r="BU8" s="111">
        <f t="shared" si="16"/>
        <v>1.5625E-2</v>
      </c>
      <c r="BV8" s="111">
        <f t="shared" si="17"/>
        <v>-1.7543859649122751E-2</v>
      </c>
      <c r="BW8" s="111">
        <f t="shared" si="18"/>
        <v>-1.7241379310344751E-2</v>
      </c>
      <c r="BX8" s="111">
        <f t="shared" si="19"/>
        <v>2.1526418786692592E-2</v>
      </c>
      <c r="BY8" s="111">
        <f t="shared" si="19"/>
        <v>7.6303155006858248E-3</v>
      </c>
      <c r="BZ8" s="111">
        <f t="shared" si="19"/>
        <v>3.2011466794075627E-2</v>
      </c>
    </row>
    <row r="9" spans="1:78" ht="16" x14ac:dyDescent="0.2">
      <c r="A9" s="9" t="s">
        <v>72</v>
      </c>
      <c r="B9" s="18" t="s">
        <v>40</v>
      </c>
      <c r="C9" s="22">
        <v>6.3829787234042552</v>
      </c>
      <c r="D9" s="23">
        <v>6.0435571687840293</v>
      </c>
      <c r="E9" s="23">
        <v>6</v>
      </c>
      <c r="F9" s="23">
        <v>6</v>
      </c>
      <c r="G9" s="23">
        <v>6.4179416927883111</v>
      </c>
      <c r="H9" s="23">
        <v>6.4179416927883111</v>
      </c>
      <c r="I9" s="23">
        <v>6.3829787234042552</v>
      </c>
      <c r="J9" s="23">
        <v>6.666666666666667</v>
      </c>
      <c r="K9" s="23">
        <v>7.3</v>
      </c>
      <c r="L9" s="23">
        <v>8.5714285714285712</v>
      </c>
      <c r="M9" s="23">
        <v>8.125</v>
      </c>
      <c r="N9" s="26">
        <v>8.5714285714285712</v>
      </c>
      <c r="O9" s="38">
        <v>8</v>
      </c>
      <c r="P9" s="39">
        <v>7.735042735042736</v>
      </c>
      <c r="Q9" s="38">
        <v>7.2727272727272716</v>
      </c>
      <c r="R9" s="38">
        <v>7.2727272727272716</v>
      </c>
      <c r="S9" s="38">
        <v>7.4468085106382977</v>
      </c>
      <c r="T9" s="38">
        <v>7.3223039215686274</v>
      </c>
      <c r="U9" s="38">
        <v>7.1008403361344534</v>
      </c>
      <c r="V9" s="44">
        <v>7.1428571428571432</v>
      </c>
      <c r="W9" s="44">
        <v>7.4</v>
      </c>
      <c r="X9" s="44">
        <v>8.0178571428571423</v>
      </c>
      <c r="Y9" s="44">
        <v>8.0947580645161281</v>
      </c>
      <c r="Z9" s="44">
        <v>7.8571428571428568</v>
      </c>
      <c r="AA9" s="48">
        <v>8.125</v>
      </c>
      <c r="AB9" s="66">
        <v>7.9473684210526319</v>
      </c>
      <c r="AC9" s="66">
        <v>7.6923076923076934</v>
      </c>
      <c r="AD9" s="90">
        <v>7.291666666666667</v>
      </c>
      <c r="AE9" s="106">
        <v>7.291666666666667</v>
      </c>
      <c r="AF9" s="90">
        <v>7.6923076923076934</v>
      </c>
      <c r="AG9" s="130">
        <v>7.0370370370370372</v>
      </c>
      <c r="AH9" s="130">
        <v>7.372837297383775</v>
      </c>
      <c r="AI9" s="130">
        <v>7.2727272727272716</v>
      </c>
      <c r="AJ9" s="130">
        <v>6.9230769230769234</v>
      </c>
      <c r="AK9" s="130">
        <v>6.9230769230769234</v>
      </c>
      <c r="AL9" s="130">
        <v>6.8965517241379306</v>
      </c>
      <c r="AM9" s="91">
        <v>7</v>
      </c>
      <c r="AN9" s="91">
        <v>6.9821187937691578</v>
      </c>
      <c r="AO9" s="176">
        <v>7</v>
      </c>
      <c r="AP9" s="176">
        <v>6.666666666666667</v>
      </c>
      <c r="AQ9" s="176">
        <v>6.4285714285714288</v>
      </c>
      <c r="AR9" s="176">
        <v>6.666666666666667</v>
      </c>
      <c r="AS9" s="176">
        <v>6.666666666666667</v>
      </c>
      <c r="AT9" s="176">
        <v>6.872933396315541</v>
      </c>
      <c r="AU9" s="84">
        <f t="shared" si="20"/>
        <v>-6.6666666666666652E-2</v>
      </c>
      <c r="AV9" s="14">
        <f t="shared" si="20"/>
        <v>-3.3119658119658002E-2</v>
      </c>
      <c r="AW9" s="14">
        <f t="shared" si="21"/>
        <v>-5.976896032144674E-2</v>
      </c>
      <c r="AX9" s="14">
        <f t="shared" si="22"/>
        <v>0</v>
      </c>
      <c r="AY9" s="14">
        <f t="shared" si="22"/>
        <v>2.3936170212766061E-2</v>
      </c>
      <c r="AZ9" s="14">
        <f t="shared" si="22"/>
        <v>-1.6719187675069969E-2</v>
      </c>
      <c r="BA9" s="14">
        <f t="shared" si="22"/>
        <v>-3.0245068738792624E-2</v>
      </c>
      <c r="BB9" s="14">
        <f t="shared" si="22"/>
        <v>5.9171597633136397E-3</v>
      </c>
      <c r="BC9" s="14">
        <f t="shared" si="22"/>
        <v>3.6000000000000032E-2</v>
      </c>
      <c r="BD9" s="14">
        <f t="shared" si="22"/>
        <v>8.34942084942083E-2</v>
      </c>
      <c r="BE9" s="14">
        <f t="shared" si="22"/>
        <v>9.5912062648177976E-3</v>
      </c>
      <c r="BF9" s="14">
        <f t="shared" si="22"/>
        <v>-2.935420743639916E-2</v>
      </c>
      <c r="BG9" s="52">
        <f t="shared" si="2"/>
        <v>3.4090909090909172E-2</v>
      </c>
      <c r="BH9" s="55">
        <f t="shared" si="3"/>
        <v>-2.1862348178137592E-2</v>
      </c>
      <c r="BI9" s="55">
        <f t="shared" si="4"/>
        <v>-3.2093734080488989E-2</v>
      </c>
      <c r="BJ9" s="55">
        <f t="shared" si="5"/>
        <v>-5.2083333333333481E-2</v>
      </c>
      <c r="BK9" s="55">
        <f t="shared" si="6"/>
        <v>0</v>
      </c>
      <c r="BL9" s="55">
        <f t="shared" si="7"/>
        <v>5.4945054945054972E-2</v>
      </c>
      <c r="BM9" s="55">
        <f t="shared" si="8"/>
        <v>-8.5185185185185253E-2</v>
      </c>
      <c r="BN9" s="55">
        <f t="shared" si="9"/>
        <v>4.7718984365062722E-2</v>
      </c>
      <c r="BO9" s="55">
        <f t="shared" si="10"/>
        <v>-1.3578222415409513E-2</v>
      </c>
      <c r="BP9" s="121">
        <f t="shared" si="11"/>
        <v>-4.8076923076922906E-2</v>
      </c>
      <c r="BQ9" s="121">
        <f t="shared" si="12"/>
        <v>0</v>
      </c>
      <c r="BR9" s="121">
        <f t="shared" si="13"/>
        <v>-3.8314176245212161E-3</v>
      </c>
      <c r="BS9" s="138">
        <f t="shared" si="14"/>
        <v>1.5000000000000124E-2</v>
      </c>
      <c r="BT9" s="179">
        <f t="shared" si="15"/>
        <v>-2.5544580329774913E-3</v>
      </c>
      <c r="BU9" s="111">
        <f t="shared" si="16"/>
        <v>2.5609999999998134E-3</v>
      </c>
      <c r="BV9" s="111">
        <f t="shared" si="17"/>
        <v>-4.7619047619047561E-2</v>
      </c>
      <c r="BW9" s="111">
        <f t="shared" si="18"/>
        <v>-3.5714285714285698E-2</v>
      </c>
      <c r="BX9" s="111">
        <f t="shared" si="19"/>
        <v>3.7037037037036979E-2</v>
      </c>
      <c r="BY9" s="111">
        <f t="shared" si="19"/>
        <v>0</v>
      </c>
      <c r="BZ9" s="111">
        <f t="shared" si="19"/>
        <v>3.0940009447331107E-2</v>
      </c>
    </row>
    <row r="10" spans="1:78" ht="16" x14ac:dyDescent="0.2">
      <c r="A10" s="9" t="s">
        <v>66</v>
      </c>
      <c r="B10" s="18" t="s">
        <v>42</v>
      </c>
      <c r="C10" s="22">
        <v>7.6923076923076934</v>
      </c>
      <c r="D10" s="23">
        <v>7.6769230769230772</v>
      </c>
      <c r="E10" s="23">
        <v>7.291666666666667</v>
      </c>
      <c r="F10" s="23">
        <v>7.4074074074074074</v>
      </c>
      <c r="G10" s="23">
        <v>7.9233848059114953</v>
      </c>
      <c r="H10" s="23">
        <v>7.9233848059114953</v>
      </c>
      <c r="I10" s="23">
        <v>7.5757575757575761</v>
      </c>
      <c r="J10" s="23">
        <v>8.3333333333333339</v>
      </c>
      <c r="K10" s="23">
        <v>8.6999999999999993</v>
      </c>
      <c r="L10" s="23">
        <v>10</v>
      </c>
      <c r="M10" s="23">
        <v>9.615384615384615</v>
      </c>
      <c r="N10" s="26">
        <v>10</v>
      </c>
      <c r="O10" s="38">
        <v>9.6774193549999996</v>
      </c>
      <c r="P10" s="39">
        <v>9.5588235294117645</v>
      </c>
      <c r="Q10" s="38">
        <v>8.5714285714285712</v>
      </c>
      <c r="R10" s="38">
        <v>8.3333333333333339</v>
      </c>
      <c r="S10" s="38">
        <v>8.6</v>
      </c>
      <c r="T10" s="38">
        <v>8.3333333333333339</v>
      </c>
      <c r="U10" s="38">
        <v>8.2089552238805972</v>
      </c>
      <c r="V10" s="44">
        <v>8.5714285714285712</v>
      </c>
      <c r="W10" s="44">
        <v>8.75</v>
      </c>
      <c r="X10" s="44">
        <v>9.375</v>
      </c>
      <c r="Y10" s="44">
        <v>9.2307692307692299</v>
      </c>
      <c r="Z10" s="44">
        <v>9.1666666666666661</v>
      </c>
      <c r="AA10" s="48">
        <v>9.0909090909090917</v>
      </c>
      <c r="AB10" s="66">
        <v>8.5714285714285712</v>
      </c>
      <c r="AC10" s="66">
        <v>8.5106382978723403</v>
      </c>
      <c r="AD10" s="90">
        <v>8</v>
      </c>
      <c r="AE10" s="106">
        <v>8.0825791855203626</v>
      </c>
      <c r="AF10" s="90">
        <v>8</v>
      </c>
      <c r="AG10" s="130">
        <v>8</v>
      </c>
      <c r="AH10" s="130">
        <v>8</v>
      </c>
      <c r="AI10" s="130">
        <v>8</v>
      </c>
      <c r="AJ10" s="130">
        <v>8</v>
      </c>
      <c r="AK10" s="130">
        <v>8</v>
      </c>
      <c r="AL10" s="130">
        <v>7.7586206896551726</v>
      </c>
      <c r="AM10" s="91">
        <v>7.5056390977443614</v>
      </c>
      <c r="AN10" s="91">
        <v>7.5</v>
      </c>
      <c r="AO10" s="176">
        <v>7.6923076923076934</v>
      </c>
      <c r="AP10" s="176">
        <v>7.5757575757575761</v>
      </c>
      <c r="AQ10" s="176">
        <v>7.5757575757575761</v>
      </c>
      <c r="AR10" s="176">
        <v>7.5471698113207548</v>
      </c>
      <c r="AS10" s="176">
        <v>7.6923076923076934</v>
      </c>
      <c r="AT10" s="176">
        <v>7.5</v>
      </c>
      <c r="AU10" s="84">
        <f t="shared" si="20"/>
        <v>-3.2258064500000017E-2</v>
      </c>
      <c r="AV10" s="14">
        <f t="shared" si="20"/>
        <v>-1.2254901977246768E-2</v>
      </c>
      <c r="AW10" s="14">
        <f t="shared" si="21"/>
        <v>-0.10329670329670326</v>
      </c>
      <c r="AX10" s="14">
        <f t="shared" si="22"/>
        <v>-2.7777777777777679E-2</v>
      </c>
      <c r="AY10" s="14">
        <f t="shared" si="22"/>
        <v>3.1999999999999806E-2</v>
      </c>
      <c r="AZ10" s="14">
        <f t="shared" si="22"/>
        <v>-3.100775193798444E-2</v>
      </c>
      <c r="BA10" s="14">
        <f t="shared" si="22"/>
        <v>-1.4925373134328401E-2</v>
      </c>
      <c r="BB10" s="14">
        <f t="shared" si="22"/>
        <v>4.415584415584406E-2</v>
      </c>
      <c r="BC10" s="14">
        <f t="shared" si="22"/>
        <v>2.0833333333333259E-2</v>
      </c>
      <c r="BD10" s="14">
        <f t="shared" si="22"/>
        <v>7.1428571428571397E-2</v>
      </c>
      <c r="BE10" s="14">
        <f t="shared" si="22"/>
        <v>-1.5384615384615441E-2</v>
      </c>
      <c r="BF10" s="14">
        <f t="shared" si="22"/>
        <v>-6.9444444444444198E-3</v>
      </c>
      <c r="BG10" s="52">
        <f t="shared" si="2"/>
        <v>-8.2644628099172168E-3</v>
      </c>
      <c r="BH10" s="55">
        <f t="shared" si="3"/>
        <v>-5.7142857142857273E-2</v>
      </c>
      <c r="BI10" s="55">
        <f t="shared" si="4"/>
        <v>-7.0921985815602939E-3</v>
      </c>
      <c r="BJ10" s="55">
        <f t="shared" si="5"/>
        <v>-5.9999999999999942E-2</v>
      </c>
      <c r="BK10" s="55">
        <f t="shared" si="6"/>
        <v>1.0322398190045323E-2</v>
      </c>
      <c r="BL10" s="55">
        <f t="shared" si="7"/>
        <v>-1.0216934919524245E-2</v>
      </c>
      <c r="BM10" s="55">
        <f t="shared" si="8"/>
        <v>0</v>
      </c>
      <c r="BN10" s="55">
        <f t="shared" si="9"/>
        <v>0</v>
      </c>
      <c r="BO10" s="55">
        <f t="shared" si="10"/>
        <v>0</v>
      </c>
      <c r="BP10" s="121">
        <f t="shared" si="11"/>
        <v>0</v>
      </c>
      <c r="BQ10" s="121">
        <f t="shared" si="12"/>
        <v>0</v>
      </c>
      <c r="BR10" s="121">
        <f t="shared" si="13"/>
        <v>-3.0172413793103425E-2</v>
      </c>
      <c r="BS10" s="138">
        <f t="shared" si="14"/>
        <v>-3.260651629072675E-2</v>
      </c>
      <c r="BT10" s="179">
        <f t="shared" si="15"/>
        <v>-7.5131480090162572E-4</v>
      </c>
      <c r="BU10" s="111">
        <f t="shared" si="16"/>
        <v>2.5641025641025772E-2</v>
      </c>
      <c r="BV10" s="111">
        <f t="shared" si="17"/>
        <v>-1.5151515151515249E-2</v>
      </c>
      <c r="BW10" s="111">
        <f t="shared" si="18"/>
        <v>0</v>
      </c>
      <c r="BX10" s="111">
        <f t="shared" si="19"/>
        <v>-3.7735849056603765E-3</v>
      </c>
      <c r="BY10" s="111">
        <f t="shared" si="19"/>
        <v>1.9230769230769384E-2</v>
      </c>
      <c r="BZ10" s="111">
        <f t="shared" si="19"/>
        <v>-2.5000000000000133E-2</v>
      </c>
    </row>
    <row r="11" spans="1:78" ht="16" x14ac:dyDescent="0.2">
      <c r="A11" s="9" t="s">
        <v>71</v>
      </c>
      <c r="B11" s="18" t="s">
        <v>43</v>
      </c>
      <c r="C11" s="22">
        <v>9.9916666666666671</v>
      </c>
      <c r="D11" s="23">
        <v>10.66666666666667</v>
      </c>
      <c r="E11" s="23">
        <v>9.615384615384615</v>
      </c>
      <c r="F11" s="23">
        <v>9.2307692307692299</v>
      </c>
      <c r="G11" s="23">
        <v>9.8737564504435547</v>
      </c>
      <c r="H11" s="23">
        <v>9.8737564504435547</v>
      </c>
      <c r="I11" s="23">
        <v>10.16260162601626</v>
      </c>
      <c r="J11" s="23">
        <v>11.81818181818182</v>
      </c>
      <c r="K11" s="23">
        <v>12.1</v>
      </c>
      <c r="L11" s="23">
        <v>14.28571428571429</v>
      </c>
      <c r="M11" s="23">
        <v>13.23529411764706</v>
      </c>
      <c r="N11" s="26">
        <v>14.28571428571429</v>
      </c>
      <c r="O11" s="38">
        <v>15.65217391</v>
      </c>
      <c r="P11" s="39">
        <v>13.33333333333333</v>
      </c>
      <c r="Q11" s="38">
        <v>11.90476190476191</v>
      </c>
      <c r="R11" s="38">
        <v>11.76470588235294</v>
      </c>
      <c r="S11" s="38">
        <v>11.53846153846154</v>
      </c>
      <c r="T11" s="38">
        <v>10.83333333333333</v>
      </c>
      <c r="U11" s="38">
        <v>10.52631578947368</v>
      </c>
      <c r="V11" s="44">
        <v>11.304347826086961</v>
      </c>
      <c r="W11" s="44">
        <v>11.3</v>
      </c>
      <c r="X11" s="44">
        <v>11.76470588235294</v>
      </c>
      <c r="Y11" s="44">
        <v>11.58657513348588</v>
      </c>
      <c r="Z11" s="44">
        <v>11.81818181818182</v>
      </c>
      <c r="AA11" s="48">
        <v>10.90909090909091</v>
      </c>
      <c r="AB11" s="66">
        <v>11.18139534883721</v>
      </c>
      <c r="AC11" s="66">
        <v>11</v>
      </c>
      <c r="AD11" s="90">
        <v>10.52631578947368</v>
      </c>
      <c r="AE11" s="106">
        <v>10.52631578947368</v>
      </c>
      <c r="AF11" s="90">
        <v>10</v>
      </c>
      <c r="AG11" s="130">
        <v>10.4</v>
      </c>
      <c r="AH11" s="130">
        <v>10</v>
      </c>
      <c r="AI11" s="130">
        <v>10.71428571428571</v>
      </c>
      <c r="AJ11" s="130">
        <v>11</v>
      </c>
      <c r="AK11" s="130">
        <v>10.690094627594631</v>
      </c>
      <c r="AL11" s="130">
        <v>10</v>
      </c>
      <c r="AM11" s="91">
        <v>10</v>
      </c>
      <c r="AN11" s="91">
        <v>10</v>
      </c>
      <c r="AO11" s="176">
        <v>10</v>
      </c>
      <c r="AP11" s="176">
        <v>10.3448275862069</v>
      </c>
      <c r="AQ11" s="176">
        <v>10.744202146071309</v>
      </c>
      <c r="AR11" s="176">
        <v>10</v>
      </c>
      <c r="AS11" s="176">
        <v>10.042016806722691</v>
      </c>
      <c r="AT11" s="176">
        <v>10</v>
      </c>
      <c r="AU11" s="84">
        <f t="shared" si="20"/>
        <v>9.5652173699999787E-2</v>
      </c>
      <c r="AV11" s="14">
        <f t="shared" si="20"/>
        <v>-0.14814814798251053</v>
      </c>
      <c r="AW11" s="14">
        <f t="shared" si="21"/>
        <v>-0.10714285714285654</v>
      </c>
      <c r="AX11" s="14">
        <f t="shared" si="22"/>
        <v>-1.1764705882353454E-2</v>
      </c>
      <c r="AY11" s="14">
        <f t="shared" si="22"/>
        <v>-1.9230769230769051E-2</v>
      </c>
      <c r="AZ11" s="14">
        <f t="shared" si="22"/>
        <v>-6.1111111111111449E-2</v>
      </c>
      <c r="BA11" s="14">
        <f t="shared" si="22"/>
        <v>-2.8340080971660075E-2</v>
      </c>
      <c r="BB11" s="14">
        <f t="shared" si="22"/>
        <v>7.3913043478261775E-2</v>
      </c>
      <c r="BC11" s="14">
        <f t="shared" si="22"/>
        <v>-3.846153846156497E-4</v>
      </c>
      <c r="BD11" s="14">
        <f t="shared" si="22"/>
        <v>4.1124414367516682E-2</v>
      </c>
      <c r="BE11" s="14">
        <f t="shared" si="22"/>
        <v>-1.5141113653700078E-2</v>
      </c>
      <c r="BF11" s="14">
        <f t="shared" si="22"/>
        <v>1.9989227362500195E-2</v>
      </c>
      <c r="BG11" s="52">
        <f t="shared" si="2"/>
        <v>-7.6923076923076983E-2</v>
      </c>
      <c r="BH11" s="55">
        <f t="shared" si="3"/>
        <v>2.4961240310077404E-2</v>
      </c>
      <c r="BI11" s="55">
        <f t="shared" si="4"/>
        <v>-1.6222961730449348E-2</v>
      </c>
      <c r="BJ11" s="55">
        <f t="shared" si="5"/>
        <v>-4.3062200956938246E-2</v>
      </c>
      <c r="BK11" s="55">
        <f t="shared" si="6"/>
        <v>0</v>
      </c>
      <c r="BL11" s="55">
        <f t="shared" si="7"/>
        <v>-4.99999999999996E-2</v>
      </c>
      <c r="BM11" s="55">
        <f t="shared" si="8"/>
        <v>4.0000000000000036E-2</v>
      </c>
      <c r="BN11" s="55">
        <f t="shared" si="9"/>
        <v>-3.8461538461538547E-2</v>
      </c>
      <c r="BO11" s="55">
        <f t="shared" si="10"/>
        <v>7.1428571428570953E-2</v>
      </c>
      <c r="BP11" s="121">
        <f t="shared" si="11"/>
        <v>2.666666666666706E-2</v>
      </c>
      <c r="BQ11" s="121">
        <f t="shared" si="12"/>
        <v>-2.8173215673215402E-2</v>
      </c>
      <c r="BR11" s="121">
        <f t="shared" si="13"/>
        <v>-6.4554585495742112E-2</v>
      </c>
      <c r="BS11" s="138">
        <f t="shared" si="14"/>
        <v>0</v>
      </c>
      <c r="BT11" s="179">
        <f t="shared" si="15"/>
        <v>0</v>
      </c>
      <c r="BU11" s="111">
        <f t="shared" si="16"/>
        <v>0</v>
      </c>
      <c r="BV11" s="111">
        <f t="shared" si="17"/>
        <v>3.4482758620689946E-2</v>
      </c>
      <c r="BW11" s="111">
        <f t="shared" si="18"/>
        <v>3.8606207453559582E-2</v>
      </c>
      <c r="BX11" s="111">
        <f t="shared" si="19"/>
        <v>-6.9265463917526193E-2</v>
      </c>
      <c r="BY11" s="111">
        <f t="shared" si="19"/>
        <v>4.2016806722691147E-3</v>
      </c>
      <c r="BZ11" s="111">
        <f t="shared" si="19"/>
        <v>-4.1841004184102193E-3</v>
      </c>
    </row>
    <row r="12" spans="1:78" ht="16" x14ac:dyDescent="0.2">
      <c r="A12" s="9" t="s">
        <v>75</v>
      </c>
      <c r="B12" s="18" t="s">
        <v>41</v>
      </c>
      <c r="C12" s="22">
        <v>8.3333333333333339</v>
      </c>
      <c r="D12" s="23">
        <v>8.3333333333333339</v>
      </c>
      <c r="E12" s="23">
        <v>8.1395348837209305</v>
      </c>
      <c r="F12" s="23">
        <v>8.3333333333333339</v>
      </c>
      <c r="G12" s="23">
        <v>8.9138079066504332</v>
      </c>
      <c r="H12" s="23">
        <v>8.9138079066504332</v>
      </c>
      <c r="I12" s="23">
        <v>8.3333333333333339</v>
      </c>
      <c r="J12" s="23">
        <v>9</v>
      </c>
      <c r="K12" s="23">
        <v>9.6</v>
      </c>
      <c r="L12" s="23">
        <v>11.428571428571431</v>
      </c>
      <c r="M12" s="23">
        <v>10</v>
      </c>
      <c r="N12" s="26">
        <v>10.76923076923077</v>
      </c>
      <c r="O12" s="38">
        <v>10</v>
      </c>
      <c r="P12" s="39">
        <v>10</v>
      </c>
      <c r="Q12" s="38">
        <v>9.2307692307692299</v>
      </c>
      <c r="R12" s="38">
        <v>8.9285714285714288</v>
      </c>
      <c r="S12" s="38">
        <v>9.3333333333333339</v>
      </c>
      <c r="T12" s="38">
        <v>9.183673469387756</v>
      </c>
      <c r="U12" s="38">
        <v>9.1895378841191651</v>
      </c>
      <c r="V12" s="44">
        <v>9.2592592592592595</v>
      </c>
      <c r="W12" s="44">
        <v>9.059343434343436</v>
      </c>
      <c r="X12" s="44">
        <v>9.9379674669154987</v>
      </c>
      <c r="Y12" s="44">
        <v>9.8126750700280105</v>
      </c>
      <c r="Z12" s="44">
        <v>9.4594594594594597</v>
      </c>
      <c r="AA12" s="48">
        <v>9.1666666666666661</v>
      </c>
      <c r="AB12" s="66">
        <v>8.9552238805970141</v>
      </c>
      <c r="AC12" s="66">
        <v>8.8000000000000007</v>
      </c>
      <c r="AD12" s="90">
        <v>8.5714285714285712</v>
      </c>
      <c r="AE12" s="106">
        <v>8.6956521739130395</v>
      </c>
      <c r="AF12" s="90">
        <v>8.4210526315789469</v>
      </c>
      <c r="AG12" s="130">
        <v>8.1818181818181817</v>
      </c>
      <c r="AH12" s="130">
        <v>8.3333333333333339</v>
      </c>
      <c r="AI12" s="130">
        <v>8.3333333333333339</v>
      </c>
      <c r="AJ12" s="130">
        <v>8.695652173913043</v>
      </c>
      <c r="AK12" s="130">
        <v>8.4615384615384617</v>
      </c>
      <c r="AL12" s="130">
        <v>8.3333333333333339</v>
      </c>
      <c r="AM12" s="91">
        <v>8</v>
      </c>
      <c r="AN12" s="91">
        <v>7.7272727272727284</v>
      </c>
      <c r="AO12" s="176">
        <v>8</v>
      </c>
      <c r="AP12" s="176">
        <v>8</v>
      </c>
      <c r="AQ12" s="176">
        <v>8</v>
      </c>
      <c r="AR12" s="176">
        <v>8.0357142857142865</v>
      </c>
      <c r="AS12" s="176">
        <v>8</v>
      </c>
      <c r="AT12" s="176">
        <v>8.1818181818181817</v>
      </c>
      <c r="AU12" s="84">
        <f t="shared" si="20"/>
        <v>-7.1428571428571508E-2</v>
      </c>
      <c r="AV12" s="14">
        <f t="shared" si="20"/>
        <v>0</v>
      </c>
      <c r="AW12" s="14">
        <f t="shared" si="21"/>
        <v>-7.6923076923076983E-2</v>
      </c>
      <c r="AX12" s="14">
        <f t="shared" si="22"/>
        <v>-3.2738095238095122E-2</v>
      </c>
      <c r="AY12" s="14">
        <f t="shared" si="22"/>
        <v>4.5333333333333448E-2</v>
      </c>
      <c r="AZ12" s="14">
        <f t="shared" si="22"/>
        <v>-1.6034985422740511E-2</v>
      </c>
      <c r="BA12" s="14">
        <f t="shared" si="22"/>
        <v>6.3856960408670282E-4</v>
      </c>
      <c r="BB12" s="14">
        <f t="shared" si="22"/>
        <v>7.5870382188187868E-3</v>
      </c>
      <c r="BC12" s="14">
        <f t="shared" si="22"/>
        <v>-2.1590909090908883E-2</v>
      </c>
      <c r="BD12" s="14">
        <f t="shared" si="22"/>
        <v>9.6985398438616421E-2</v>
      </c>
      <c r="BE12" s="14">
        <f t="shared" si="22"/>
        <v>-1.260744687528903E-2</v>
      </c>
      <c r="BF12" s="14">
        <f t="shared" si="22"/>
        <v>-3.5995853123417687E-2</v>
      </c>
      <c r="BG12" s="52">
        <f t="shared" si="2"/>
        <v>-3.0952380952381064E-2</v>
      </c>
      <c r="BH12" s="55">
        <f t="shared" si="3"/>
        <v>-2.3066485753052923E-2</v>
      </c>
      <c r="BI12" s="55">
        <f t="shared" si="4"/>
        <v>-1.7333333333333201E-2</v>
      </c>
      <c r="BJ12" s="55">
        <f t="shared" si="5"/>
        <v>-2.5974025974026094E-2</v>
      </c>
      <c r="BK12" s="55">
        <f t="shared" si="6"/>
        <v>1.4492753623188026E-2</v>
      </c>
      <c r="BL12" s="55">
        <f t="shared" si="7"/>
        <v>-3.1578947368420707E-2</v>
      </c>
      <c r="BM12" s="55">
        <f t="shared" si="8"/>
        <v>-2.8409090909090828E-2</v>
      </c>
      <c r="BN12" s="55">
        <f t="shared" si="9"/>
        <v>1.8518518518518601E-2</v>
      </c>
      <c r="BO12" s="55">
        <f t="shared" si="10"/>
        <v>0</v>
      </c>
      <c r="BP12" s="121">
        <f t="shared" si="11"/>
        <v>4.3478260869565188E-2</v>
      </c>
      <c r="BQ12" s="121">
        <f t="shared" si="12"/>
        <v>-2.6923076923076827E-2</v>
      </c>
      <c r="BR12" s="121">
        <f t="shared" si="13"/>
        <v>-1.5151515151515138E-2</v>
      </c>
      <c r="BS12" s="138">
        <f t="shared" si="14"/>
        <v>-4.0000000000000036E-2</v>
      </c>
      <c r="BT12" s="179">
        <f t="shared" si="15"/>
        <v>-3.409090909090895E-2</v>
      </c>
      <c r="BU12" s="111">
        <f t="shared" si="16"/>
        <v>3.5294117647058698E-2</v>
      </c>
      <c r="BV12" s="111">
        <f t="shared" si="17"/>
        <v>0</v>
      </c>
      <c r="BW12" s="111">
        <f t="shared" si="18"/>
        <v>0</v>
      </c>
      <c r="BX12" s="111">
        <f t="shared" si="19"/>
        <v>4.4642857142858094E-3</v>
      </c>
      <c r="BY12" s="111">
        <f t="shared" si="19"/>
        <v>-4.4444444444445841E-3</v>
      </c>
      <c r="BZ12" s="111">
        <f t="shared" si="19"/>
        <v>2.2727272727272707E-2</v>
      </c>
    </row>
    <row r="13" spans="1:78" ht="16" x14ac:dyDescent="0.2">
      <c r="A13" s="9" t="s">
        <v>73</v>
      </c>
      <c r="B13" s="18" t="s">
        <v>44</v>
      </c>
      <c r="C13" s="22">
        <v>10</v>
      </c>
      <c r="D13" s="23">
        <v>10</v>
      </c>
      <c r="E13" s="23">
        <v>10</v>
      </c>
      <c r="F13" s="23">
        <v>10</v>
      </c>
      <c r="G13" s="23">
        <v>10.696569487980518</v>
      </c>
      <c r="H13" s="23">
        <v>10.696569487980518</v>
      </c>
      <c r="I13" s="23">
        <v>10.28571428571429</v>
      </c>
      <c r="J13" s="23">
        <v>10.60661764705883</v>
      </c>
      <c r="K13" s="23">
        <v>10.8</v>
      </c>
      <c r="L13" s="23">
        <v>13</v>
      </c>
      <c r="M13" s="23">
        <v>12.17864205669084</v>
      </c>
      <c r="N13" s="26">
        <v>12.03703703703704</v>
      </c>
      <c r="O13" s="38">
        <v>11.764705879999999</v>
      </c>
      <c r="P13" s="39">
        <v>12</v>
      </c>
      <c r="Q13" s="38">
        <v>11.76470588235294</v>
      </c>
      <c r="R13" s="38">
        <v>11.25</v>
      </c>
      <c r="S13" s="38">
        <v>11.33333333333333</v>
      </c>
      <c r="T13" s="38">
        <v>10.90909090909091</v>
      </c>
      <c r="U13" s="38">
        <v>10.66666666666667</v>
      </c>
      <c r="V13" s="44">
        <v>11</v>
      </c>
      <c r="W13" s="44">
        <v>11.25</v>
      </c>
      <c r="X13" s="44">
        <v>11.18912018853103</v>
      </c>
      <c r="Y13" s="44">
        <v>10.90909090909091</v>
      </c>
      <c r="Z13" s="44">
        <v>10.76923076923077</v>
      </c>
      <c r="AA13" s="48">
        <v>10.58823529411765</v>
      </c>
      <c r="AB13" s="66">
        <v>10.39480519480519</v>
      </c>
      <c r="AC13" s="66">
        <v>10.199999999999999</v>
      </c>
      <c r="AD13" s="90">
        <v>10</v>
      </c>
      <c r="AE13" s="106">
        <v>10</v>
      </c>
      <c r="AF13" s="90">
        <v>10</v>
      </c>
      <c r="AG13" s="130">
        <v>10</v>
      </c>
      <c r="AH13" s="130">
        <v>9.375</v>
      </c>
      <c r="AI13" s="130">
        <v>10</v>
      </c>
      <c r="AJ13" s="130">
        <v>10</v>
      </c>
      <c r="AK13" s="130">
        <v>10</v>
      </c>
      <c r="AL13" s="130">
        <v>10</v>
      </c>
      <c r="AM13" s="91">
        <v>10</v>
      </c>
      <c r="AN13" s="91">
        <v>9.5588235294117645</v>
      </c>
      <c r="AO13" s="176">
        <v>9.5238095238095237</v>
      </c>
      <c r="AP13" s="176">
        <v>10</v>
      </c>
      <c r="AQ13" s="176">
        <v>10</v>
      </c>
      <c r="AR13" s="176">
        <v>10</v>
      </c>
      <c r="AS13" s="176">
        <v>10</v>
      </c>
      <c r="AT13" s="176">
        <v>10</v>
      </c>
      <c r="AU13" s="84">
        <f t="shared" si="20"/>
        <v>-2.2624434584615716E-2</v>
      </c>
      <c r="AV13" s="14">
        <f t="shared" si="20"/>
        <v>2.0000000204000168E-2</v>
      </c>
      <c r="AW13" s="14">
        <f t="shared" si="21"/>
        <v>-1.9607843137254943E-2</v>
      </c>
      <c r="AX13" s="14">
        <f t="shared" si="22"/>
        <v>-4.3749999999999956E-2</v>
      </c>
      <c r="AY13" s="14">
        <f t="shared" si="22"/>
        <v>7.407407407407085E-3</v>
      </c>
      <c r="AZ13" s="14">
        <f t="shared" si="22"/>
        <v>-3.7433155080213609E-2</v>
      </c>
      <c r="BA13" s="14">
        <f t="shared" si="22"/>
        <v>-2.2222222222222032E-2</v>
      </c>
      <c r="BB13" s="14">
        <f t="shared" si="22"/>
        <v>3.1249999999999778E-2</v>
      </c>
      <c r="BC13" s="14">
        <f t="shared" si="22"/>
        <v>2.2727272727272707E-2</v>
      </c>
      <c r="BD13" s="14">
        <f t="shared" si="22"/>
        <v>-5.4115387972417661E-3</v>
      </c>
      <c r="BE13" s="14">
        <f t="shared" si="22"/>
        <v>-2.5026925685109114E-2</v>
      </c>
      <c r="BF13" s="14">
        <f t="shared" si="22"/>
        <v>-1.2820512820512886E-2</v>
      </c>
      <c r="BG13" s="52">
        <f t="shared" si="2"/>
        <v>-1.680672268907546E-2</v>
      </c>
      <c r="BH13" s="55">
        <f t="shared" si="3"/>
        <v>-1.8268398268398989E-2</v>
      </c>
      <c r="BI13" s="55">
        <f t="shared" si="4"/>
        <v>-1.8740629685157106E-2</v>
      </c>
      <c r="BJ13" s="55">
        <f t="shared" si="5"/>
        <v>-1.9607843137254832E-2</v>
      </c>
      <c r="BK13" s="55">
        <f t="shared" si="6"/>
        <v>0</v>
      </c>
      <c r="BL13" s="55">
        <f t="shared" si="7"/>
        <v>0</v>
      </c>
      <c r="BM13" s="55">
        <f t="shared" si="8"/>
        <v>0</v>
      </c>
      <c r="BN13" s="55">
        <f t="shared" si="9"/>
        <v>-6.25E-2</v>
      </c>
      <c r="BO13" s="55">
        <f t="shared" si="10"/>
        <v>6.6666666666666652E-2</v>
      </c>
      <c r="BP13" s="121">
        <f t="shared" si="11"/>
        <v>0</v>
      </c>
      <c r="BQ13" s="121">
        <f t="shared" si="12"/>
        <v>0</v>
      </c>
      <c r="BR13" s="121">
        <f t="shared" si="13"/>
        <v>0</v>
      </c>
      <c r="BS13" s="138">
        <f t="shared" si="14"/>
        <v>0</v>
      </c>
      <c r="BT13" s="179">
        <f t="shared" si="15"/>
        <v>-4.4117647058823595E-2</v>
      </c>
      <c r="BU13" s="111">
        <f t="shared" si="16"/>
        <v>-3.66300366300365E-3</v>
      </c>
      <c r="BV13" s="111">
        <f t="shared" si="17"/>
        <v>5.0000000000000044E-2</v>
      </c>
      <c r="BW13" s="111">
        <f t="shared" si="18"/>
        <v>0</v>
      </c>
      <c r="BX13" s="111">
        <f t="shared" si="19"/>
        <v>0</v>
      </c>
      <c r="BY13" s="111">
        <f t="shared" si="19"/>
        <v>0</v>
      </c>
      <c r="BZ13" s="111">
        <f t="shared" si="19"/>
        <v>0</v>
      </c>
    </row>
    <row r="14" spans="1:78" ht="17" thickBot="1" x14ac:dyDescent="0.25">
      <c r="A14" s="10" t="s">
        <v>74</v>
      </c>
      <c r="B14" s="19" t="s">
        <v>38</v>
      </c>
      <c r="C14" s="24">
        <v>8.5825892857142847</v>
      </c>
      <c r="D14" s="20">
        <v>8.3333333333333339</v>
      </c>
      <c r="E14" s="20">
        <v>8.3333333333333339</v>
      </c>
      <c r="F14" s="20">
        <v>8.5</v>
      </c>
      <c r="G14" s="20">
        <v>9.0920840647834407</v>
      </c>
      <c r="H14" s="20">
        <v>9.0920840647834407</v>
      </c>
      <c r="I14" s="20">
        <v>8.8888888888888893</v>
      </c>
      <c r="J14" s="20">
        <v>9.0472222222222225</v>
      </c>
      <c r="K14" s="20">
        <v>9.6</v>
      </c>
      <c r="L14" s="20">
        <v>11.111111111111111</v>
      </c>
      <c r="M14" s="20">
        <v>10.22079772079773</v>
      </c>
      <c r="N14" s="27">
        <v>10</v>
      </c>
      <c r="O14" s="38">
        <v>10</v>
      </c>
      <c r="P14" s="39">
        <v>10</v>
      </c>
      <c r="Q14" s="38">
        <v>9.375</v>
      </c>
      <c r="R14" s="38">
        <v>8.8888888888888893</v>
      </c>
      <c r="S14" s="38">
        <v>9.1885964912280702</v>
      </c>
      <c r="T14" s="38">
        <v>9.1666666666666661</v>
      </c>
      <c r="U14" s="38">
        <v>9.1885964912280702</v>
      </c>
      <c r="V14" s="38">
        <v>9.3333333333333339</v>
      </c>
      <c r="W14" s="38">
        <v>9.6491228070175445</v>
      </c>
      <c r="X14" s="38">
        <v>9.8522433132010363</v>
      </c>
      <c r="Y14" s="38">
        <v>9.7093294410789621</v>
      </c>
      <c r="Z14" s="38">
        <v>9.4444444444444446</v>
      </c>
      <c r="AA14" s="49">
        <v>9.3333333333333339</v>
      </c>
      <c r="AB14" s="67">
        <v>8.75</v>
      </c>
      <c r="AC14" s="67">
        <v>8.4105263157894736</v>
      </c>
      <c r="AD14" s="79">
        <v>7.8571428571428568</v>
      </c>
      <c r="AE14" s="107">
        <v>8.085106382978724</v>
      </c>
      <c r="AF14" s="79">
        <v>8</v>
      </c>
      <c r="AG14" s="131">
        <v>8</v>
      </c>
      <c r="AH14" s="131">
        <v>8.0882352941176467</v>
      </c>
      <c r="AI14" s="131">
        <v>8.0882352941176467</v>
      </c>
      <c r="AJ14" s="131">
        <v>8.064516129032258</v>
      </c>
      <c r="AK14" s="131">
        <v>8.3166666666666664</v>
      </c>
      <c r="AL14" s="131">
        <v>8.0460331248597114</v>
      </c>
      <c r="AM14" s="88">
        <v>8</v>
      </c>
      <c r="AN14" s="88">
        <v>7.7586206896551726</v>
      </c>
      <c r="AO14" s="177">
        <v>7.5716625716625723</v>
      </c>
      <c r="AP14" s="177">
        <v>7.6388888888888893</v>
      </c>
      <c r="AQ14" s="177">
        <v>7.6923076923076934</v>
      </c>
      <c r="AR14" s="177">
        <v>7.5</v>
      </c>
      <c r="AS14" s="177">
        <v>7.5</v>
      </c>
      <c r="AT14" s="177">
        <v>7.7681992337164747</v>
      </c>
      <c r="AU14" s="86">
        <f t="shared" si="20"/>
        <v>0</v>
      </c>
      <c r="AV14" s="15">
        <f t="shared" si="20"/>
        <v>0</v>
      </c>
      <c r="AW14" s="15">
        <f t="shared" si="21"/>
        <v>-6.25E-2</v>
      </c>
      <c r="AX14" s="15">
        <f t="shared" si="22"/>
        <v>-5.1851851851851816E-2</v>
      </c>
      <c r="AY14" s="15">
        <f t="shared" si="22"/>
        <v>3.3717105263157743E-2</v>
      </c>
      <c r="AZ14" s="15">
        <f t="shared" si="22"/>
        <v>-2.3866348448687846E-3</v>
      </c>
      <c r="BA14" s="15">
        <f t="shared" si="22"/>
        <v>2.3923444976077235E-3</v>
      </c>
      <c r="BB14" s="15">
        <f t="shared" si="22"/>
        <v>1.575178997613369E-2</v>
      </c>
      <c r="BC14" s="15">
        <f t="shared" si="22"/>
        <v>3.3834586466165328E-2</v>
      </c>
      <c r="BD14" s="15">
        <f t="shared" si="22"/>
        <v>2.1050670640834657E-2</v>
      </c>
      <c r="BE14" s="15">
        <f t="shared" si="22"/>
        <v>-1.4505718908767062E-2</v>
      </c>
      <c r="BF14" s="15">
        <f t="shared" si="22"/>
        <v>-2.7281492325702983E-2</v>
      </c>
      <c r="BG14" s="52">
        <f t="shared" si="2"/>
        <v>-1.1764705882352899E-2</v>
      </c>
      <c r="BH14" s="55">
        <f t="shared" si="3"/>
        <v>-6.2500000000000111E-2</v>
      </c>
      <c r="BI14" s="55">
        <f t="shared" si="4"/>
        <v>-3.8796992481203052E-2</v>
      </c>
      <c r="BJ14" s="55">
        <f t="shared" si="5"/>
        <v>-6.5796531378508938E-2</v>
      </c>
      <c r="BK14" s="55">
        <f t="shared" si="6"/>
        <v>2.9013539651837617E-2</v>
      </c>
      <c r="BL14" s="55">
        <f t="shared" si="7"/>
        <v>-1.0526315789473717E-2</v>
      </c>
      <c r="BM14" s="55">
        <f t="shared" si="8"/>
        <v>0</v>
      </c>
      <c r="BN14" s="55">
        <f t="shared" si="9"/>
        <v>1.1029411764705843E-2</v>
      </c>
      <c r="BO14" s="55">
        <f t="shared" si="10"/>
        <v>0</v>
      </c>
      <c r="BP14" s="121">
        <f t="shared" si="11"/>
        <v>-2.9325513196480912E-3</v>
      </c>
      <c r="BQ14" s="121">
        <f t="shared" si="12"/>
        <v>3.1266666666666554E-2</v>
      </c>
      <c r="BR14" s="121">
        <f t="shared" si="13"/>
        <v>-3.2541107231297217E-2</v>
      </c>
      <c r="BS14" s="138">
        <f t="shared" si="14"/>
        <v>-5.7212199036918987E-3</v>
      </c>
      <c r="BT14" s="179">
        <f t="shared" si="15"/>
        <v>-3.0172413793103425E-2</v>
      </c>
      <c r="BU14" s="111">
        <f t="shared" si="16"/>
        <v>-2.409682409682401E-2</v>
      </c>
      <c r="BV14" s="111">
        <f t="shared" si="17"/>
        <v>8.8786731566612431E-3</v>
      </c>
      <c r="BW14" s="111">
        <f t="shared" si="18"/>
        <v>6.9930069930070893E-3</v>
      </c>
      <c r="BX14" s="111">
        <f t="shared" si="19"/>
        <v>-2.5000000000000133E-2</v>
      </c>
      <c r="BY14" s="111">
        <f t="shared" si="19"/>
        <v>0</v>
      </c>
      <c r="BZ14" s="111">
        <f t="shared" si="19"/>
        <v>3.5759897828863352E-2</v>
      </c>
    </row>
    <row r="15" spans="1:78" ht="17" thickBot="1" x14ac:dyDescent="0.25">
      <c r="A15" s="193" t="s">
        <v>80</v>
      </c>
      <c r="B15" s="194"/>
      <c r="C15" s="35">
        <f>AVERAGE(C4:C14)</f>
        <v>8.0843345048625608</v>
      </c>
      <c r="D15" s="35">
        <f t="shared" ref="D15:AM15" si="23">AVERAGE(D4:D14)</f>
        <v>8.2296536596081964</v>
      </c>
      <c r="E15" s="35">
        <f t="shared" si="23"/>
        <v>7.842066864863682</v>
      </c>
      <c r="F15" s="35">
        <f t="shared" si="23"/>
        <v>7.790348119893574</v>
      </c>
      <c r="G15" s="35">
        <f t="shared" si="23"/>
        <v>8.3330000000000002</v>
      </c>
      <c r="H15" s="35">
        <f t="shared" si="23"/>
        <v>8.3330000000000002</v>
      </c>
      <c r="I15" s="35">
        <f t="shared" si="23"/>
        <v>8.0887810881158284</v>
      </c>
      <c r="J15" s="35">
        <f t="shared" si="23"/>
        <v>8.6767365393453559</v>
      </c>
      <c r="K15" s="35">
        <f t="shared" si="23"/>
        <v>9.0272727272727256</v>
      </c>
      <c r="L15" s="35">
        <f t="shared" si="23"/>
        <v>10.549056367811447</v>
      </c>
      <c r="M15" s="35">
        <f t="shared" si="23"/>
        <v>9.9329976398100612</v>
      </c>
      <c r="N15" s="35">
        <f t="shared" si="23"/>
        <v>10.243969572094572</v>
      </c>
      <c r="O15" s="35">
        <f t="shared" si="23"/>
        <v>10.096789030727273</v>
      </c>
      <c r="P15" s="35">
        <f t="shared" si="23"/>
        <v>9.8644430174328654</v>
      </c>
      <c r="Q15" s="35">
        <f t="shared" si="23"/>
        <v>9.1755684410332261</v>
      </c>
      <c r="R15" s="35">
        <f t="shared" si="23"/>
        <v>8.9172860793897186</v>
      </c>
      <c r="S15" s="35">
        <f t="shared" si="23"/>
        <v>9.0028213635553875</v>
      </c>
      <c r="T15" s="35">
        <f t="shared" si="23"/>
        <v>8.7814199405657583</v>
      </c>
      <c r="U15" s="35">
        <f t="shared" si="23"/>
        <v>8.7227367555176869</v>
      </c>
      <c r="V15" s="35">
        <f t="shared" si="23"/>
        <v>8.9423092715352848</v>
      </c>
      <c r="W15" s="35">
        <f t="shared" si="23"/>
        <v>9.0714767290126144</v>
      </c>
      <c r="X15" s="35">
        <f t="shared" si="23"/>
        <v>9.4890032086202254</v>
      </c>
      <c r="Y15" s="35">
        <f t="shared" si="23"/>
        <v>9.3471061203580543</v>
      </c>
      <c r="Z15" s="35">
        <f t="shared" si="23"/>
        <v>9.240385657270977</v>
      </c>
      <c r="AA15" s="35">
        <f t="shared" si="23"/>
        <v>9.0413437443488593</v>
      </c>
      <c r="AB15" s="35">
        <f t="shared" si="23"/>
        <v>8.8788208207012982</v>
      </c>
      <c r="AC15" s="35">
        <f t="shared" si="23"/>
        <v>8.6631749414378181</v>
      </c>
      <c r="AD15" s="35">
        <f t="shared" si="23"/>
        <v>8.3175960801558873</v>
      </c>
      <c r="AE15" s="35">
        <f t="shared" si="23"/>
        <v>8.3928133970226728</v>
      </c>
      <c r="AF15" s="35">
        <f t="shared" si="23"/>
        <v>8.2726460845655883</v>
      </c>
      <c r="AG15" s="35">
        <f t="shared" si="23"/>
        <v>8.2537454645355286</v>
      </c>
      <c r="AH15" s="35">
        <f t="shared" si="23"/>
        <v>8.2517858587275921</v>
      </c>
      <c r="AI15" s="35">
        <f t="shared" si="23"/>
        <v>8.3361460658532298</v>
      </c>
      <c r="AJ15" s="35">
        <f t="shared" si="23"/>
        <v>8.3377703057025414</v>
      </c>
      <c r="AK15" s="35">
        <f t="shared" si="23"/>
        <v>8.3008514633514636</v>
      </c>
      <c r="AL15" s="35">
        <f t="shared" si="23"/>
        <v>8.1809905904268092</v>
      </c>
      <c r="AM15" s="133">
        <f t="shared" si="23"/>
        <v>8.073612060454165</v>
      </c>
      <c r="AN15" s="133">
        <f t="shared" ref="AN15:AQ15" si="24">AVERAGE(AN4:AN14)</f>
        <v>8.008771445155956</v>
      </c>
      <c r="AO15" s="133">
        <f t="shared" si="24"/>
        <v>8.0258439349348425</v>
      </c>
      <c r="AP15" s="133">
        <f t="shared" si="24"/>
        <v>8.0648994720105094</v>
      </c>
      <c r="AQ15" s="133">
        <f t="shared" si="24"/>
        <v>8.0638199373390176</v>
      </c>
      <c r="AR15" s="133">
        <f t="shared" ref="AR15:AT15" si="25">AVERAGE(AR4:AR14)</f>
        <v>8.0563542168151034</v>
      </c>
      <c r="AS15" s="133">
        <f t="shared" si="25"/>
        <v>8.0247955071930122</v>
      </c>
      <c r="AT15" s="133">
        <f t="shared" si="25"/>
        <v>8.100775122493248</v>
      </c>
      <c r="AU15" s="40">
        <f>+O15/N15-1</f>
        <v>-1.4367530119206107E-2</v>
      </c>
      <c r="AV15" s="32">
        <f t="shared" ref="AV15:AZ15" si="26">+P15/O15-1</f>
        <v>-2.301187165417784E-2</v>
      </c>
      <c r="AW15" s="32">
        <f t="shared" si="26"/>
        <v>-6.9834107732411277E-2</v>
      </c>
      <c r="AX15" s="32">
        <f t="shared" si="26"/>
        <v>-2.8148922140721733E-2</v>
      </c>
      <c r="AY15" s="32">
        <f t="shared" si="26"/>
        <v>9.5920758181533561E-3</v>
      </c>
      <c r="AZ15" s="32">
        <f t="shared" si="26"/>
        <v>-2.4592448750109797E-2</v>
      </c>
      <c r="BA15" s="32">
        <f t="shared" ref="BA15:BF15" si="27">+U15/T15-1</f>
        <v>-6.6826533117935183E-3</v>
      </c>
      <c r="BB15" s="32">
        <f t="shared" si="27"/>
        <v>2.5172434084830497E-2</v>
      </c>
      <c r="BC15" s="32">
        <f t="shared" si="27"/>
        <v>1.4444530328255212E-2</v>
      </c>
      <c r="BD15" s="32">
        <f t="shared" si="27"/>
        <v>4.602629671884273E-2</v>
      </c>
      <c r="BE15" s="32">
        <f t="shared" si="27"/>
        <v>-1.4953845534930954E-2</v>
      </c>
      <c r="BF15" s="32">
        <f t="shared" si="27"/>
        <v>-1.1417487050311648E-2</v>
      </c>
      <c r="BG15" s="53">
        <f t="shared" si="2"/>
        <v>-2.1540433517025059E-2</v>
      </c>
      <c r="BH15" s="56">
        <f t="shared" si="3"/>
        <v>-1.7975527559069282E-2</v>
      </c>
      <c r="BI15" s="56">
        <f t="shared" si="4"/>
        <v>-2.4287671034051495E-2</v>
      </c>
      <c r="BJ15" s="56">
        <f t="shared" si="5"/>
        <v>-3.9890555554748519E-2</v>
      </c>
      <c r="BK15" s="56">
        <f t="shared" si="6"/>
        <v>9.0431557558126041E-3</v>
      </c>
      <c r="BL15" s="56">
        <f t="shared" si="7"/>
        <v>-1.4317882070357224E-2</v>
      </c>
      <c r="BM15" s="56">
        <f t="shared" si="8"/>
        <v>-2.2847127553689006E-3</v>
      </c>
      <c r="BN15" s="56">
        <f t="shared" si="9"/>
        <v>-2.374201889744354E-4</v>
      </c>
      <c r="BO15" s="56">
        <f t="shared" si="10"/>
        <v>1.0223266644324491E-2</v>
      </c>
      <c r="BP15" s="122">
        <f t="shared" si="11"/>
        <v>1.9484301696248707E-4</v>
      </c>
      <c r="BQ15" s="122">
        <f>+AK15/AJ15-1</f>
        <v>-4.4279035038693459E-3</v>
      </c>
      <c r="BR15" s="122">
        <f>+AL15/AK15-1</f>
        <v>-1.4439587728300451E-2</v>
      </c>
      <c r="BS15" s="140">
        <f t="shared" si="14"/>
        <v>-1.3125370184179919E-2</v>
      </c>
      <c r="BT15" s="180">
        <f t="shared" si="15"/>
        <v>-8.0311779675182882E-3</v>
      </c>
      <c r="BU15" s="112">
        <f t="shared" si="16"/>
        <v>2.1317239349130102E-3</v>
      </c>
      <c r="BV15" s="112">
        <f t="shared" si="17"/>
        <v>4.8662218443678018E-3</v>
      </c>
      <c r="BW15" s="112">
        <f t="shared" si="18"/>
        <v>-1.3385593648607141E-4</v>
      </c>
      <c r="BX15" s="112">
        <f t="shared" si="19"/>
        <v>-9.2582926974160706E-4</v>
      </c>
      <c r="BY15" s="112">
        <f t="shared" si="19"/>
        <v>-3.9172445466986172E-3</v>
      </c>
      <c r="BZ15" s="112">
        <f t="shared" si="19"/>
        <v>9.4681061009134204E-3</v>
      </c>
    </row>
    <row r="19" spans="15:40" x14ac:dyDescent="0.15"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32"/>
      <c r="AH19" s="132"/>
      <c r="AI19" s="132"/>
      <c r="AJ19" s="117"/>
      <c r="AK19" s="117"/>
      <c r="AL19" s="117"/>
      <c r="AM19" s="117"/>
      <c r="AN19" s="117"/>
    </row>
  </sheetData>
  <mergeCells count="9">
    <mergeCell ref="BS2:BZ2"/>
    <mergeCell ref="BG2:BR2"/>
    <mergeCell ref="A15:B15"/>
    <mergeCell ref="C2:N2"/>
    <mergeCell ref="A2:B3"/>
    <mergeCell ref="AU2:BF2"/>
    <mergeCell ref="O2:Z2"/>
    <mergeCell ref="AA2:AE2"/>
    <mergeCell ref="AM2:AP2"/>
  </mergeCells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D906D-636D-4798-BF1E-A739695B8027}">
  <sheetPr>
    <tabColor theme="9" tint="0.39997558519241921"/>
  </sheetPr>
  <dimension ref="A1:CU38"/>
  <sheetViews>
    <sheetView zoomScaleNormal="130" workbookViewId="0">
      <pane xSplit="1" topLeftCell="AY1" activePane="topRight" state="frozen"/>
      <selection pane="topRight" activeCell="BD1" sqref="BD1:BD1048576"/>
    </sheetView>
  </sheetViews>
  <sheetFormatPr baseColWidth="10" defaultColWidth="9.1640625" defaultRowHeight="15" x14ac:dyDescent="0.2"/>
  <cols>
    <col min="1" max="1" width="24.33203125" style="3" customWidth="1"/>
    <col min="2" max="2" width="13.83203125" style="3" hidden="1" customWidth="1"/>
    <col min="3" max="3" width="10.83203125" style="3" hidden="1" customWidth="1"/>
    <col min="4" max="4" width="12" style="3" hidden="1" customWidth="1"/>
    <col min="5" max="10" width="10.6640625" style="3" hidden="1" customWidth="1"/>
    <col min="11" max="11" width="11.33203125" style="3" hidden="1" customWidth="1"/>
    <col min="12" max="20" width="10.6640625" style="3" hidden="1" customWidth="1"/>
    <col min="21" max="21" width="11.33203125" style="3" hidden="1" customWidth="1"/>
    <col min="22" max="24" width="10.6640625" style="3" hidden="1" customWidth="1"/>
    <col min="25" max="25" width="9" style="3" hidden="1" customWidth="1"/>
    <col min="26" max="26" width="10.6640625" style="3" hidden="1" customWidth="1"/>
    <col min="27" max="27" width="11.5" style="3" hidden="1" customWidth="1"/>
    <col min="28" max="28" width="11.33203125" style="3" hidden="1" customWidth="1"/>
    <col min="29" max="35" width="11.5" style="3" hidden="1" customWidth="1"/>
    <col min="36" max="36" width="10.6640625" style="3" hidden="1" customWidth="1"/>
    <col min="37" max="37" width="12" style="3" hidden="1" customWidth="1"/>
    <col min="38" max="38" width="12" style="3" customWidth="1"/>
    <col min="39" max="47" width="9.1640625" style="3"/>
    <col min="48" max="48" width="13.83203125" style="3" customWidth="1"/>
    <col min="49" max="55" width="11.83203125" style="3" customWidth="1"/>
    <col min="56" max="16384" width="9.1640625" style="3"/>
  </cols>
  <sheetData>
    <row r="1" spans="1:99" x14ac:dyDescent="0.2">
      <c r="A1" s="3" t="s">
        <v>183</v>
      </c>
    </row>
    <row r="3" spans="1:99" s="145" customFormat="1" x14ac:dyDescent="0.2">
      <c r="A3" s="145" t="s">
        <v>180</v>
      </c>
      <c r="B3" s="151">
        <f>+B19*[1]weight_market!$B$2+г_Ташкент_динамика_цен_hedonic!B36*[1]weight_market!$B$3</f>
        <v>1.3507199417587696</v>
      </c>
      <c r="C3" s="151">
        <f>+C19*[1]weight_market!$B$2+г_Ташкент_динамика_цен_hedonic!C36*[1]weight_market!$B$3</f>
        <v>1.3158088387557756</v>
      </c>
      <c r="D3" s="151">
        <f>+D19*[1]weight_market!$B$2+г_Ташкент_динамика_цен_hedonic!D36*[1]weight_market!$B$3</f>
        <v>2.3374405098519375</v>
      </c>
      <c r="E3" s="151">
        <f>+E19*[1]weight_market!$B$2+г_Ташкент_динамика_цен_hedonic!E36*[1]weight_market!$B$3</f>
        <v>2.3105717218641617</v>
      </c>
      <c r="F3" s="151">
        <f>+F19*[1]weight_market!$B$2+г_Ташкент_динамика_цен_hedonic!F36*[1]weight_market!$B$3</f>
        <v>1.2090749048202283</v>
      </c>
      <c r="G3" s="151">
        <f>+G19*[1]weight_market!$B$2+г_Ташкент_динамика_цен_hedonic!G36*[1]weight_market!$B$3</f>
        <v>2.5992845590295373</v>
      </c>
      <c r="H3" s="151">
        <f>+H19*[1]weight_market!$B$2+г_Ташкент_динамика_цен_hedonic!H36*[1]weight_market!$B$3</f>
        <v>2.4155377008598529</v>
      </c>
      <c r="I3" s="151">
        <f>+I19*[1]weight_market!$B$2+г_Ташкент_динамика_цен_hedonic!I36*[1]weight_market!$B$3</f>
        <v>4.3859915225345656</v>
      </c>
      <c r="J3" s="151">
        <f>+J19*[1]weight_market!$B$2+г_Ташкент_динамика_цен_hedonic!J36*[1]weight_market!$B$3</f>
        <v>1.7833110039027811</v>
      </c>
      <c r="K3" s="151">
        <f>+K19*[1]weight_market!$B$2+г_Ташкент_динамика_цен_hedonic!K36*[1]weight_market!$B$3</f>
        <v>0.53851592935322168</v>
      </c>
      <c r="L3" s="151">
        <f>+L19*[1]weight_market!$B$2+г_Ташкент_динамика_цен_hedonic!L36*[1]weight_market!$B$3</f>
        <v>2.0172401967877205</v>
      </c>
      <c r="M3" s="151">
        <f>+M19*[1]weight_market!$B$2+г_Ташкент_динамика_цен_hedonic!M36*[1]weight_market!$B$3</f>
        <v>3.1365823129504067</v>
      </c>
      <c r="N3" s="151">
        <f>+N19*[1]weight_market!$B$2+г_Ташкент_динамика_цен_hedonic!N36*[1]weight_market!$B$3</f>
        <v>2.5727771546313849</v>
      </c>
      <c r="O3" s="151">
        <f>+O19*[1]weight_market!$B$2+г_Ташкент_динамика_цен_hedonic!O36*[1]weight_market!$B$3</f>
        <v>1.9878132823040673</v>
      </c>
      <c r="P3" s="151">
        <f>+P19*[1]weight_market!$B$2+г_Ташкент_динамика_цен_hedonic!P36*[1]weight_market!$B$3</f>
        <v>1.7845251948923746</v>
      </c>
      <c r="Q3" s="151">
        <f>+Q19*[1]weight_market!$B$2+г_Ташкент_динамика_цен_hedonic!Q36*[1]weight_market!$B$3</f>
        <v>0.94943982656434489</v>
      </c>
      <c r="R3" s="151">
        <f>+R19*[1]weight_market!$B$2+г_Ташкент_динамика_цен_hedonic!R36*[1]weight_market!$B$3</f>
        <v>1.7074287203481577</v>
      </c>
      <c r="S3" s="151">
        <f>+S19*[1]weight_market!$B$2+г_Ташкент_динамика_цен_hedonic!S36*[1]weight_market!$B$3</f>
        <v>1.7182921719742499</v>
      </c>
      <c r="T3" s="151">
        <f>+T19*[1]weight_market!$B$2+г_Ташкент_динамика_цен_hedonic!T36*[1]weight_market!$B$3</f>
        <v>1.5798300608373776</v>
      </c>
      <c r="U3" s="151">
        <f>+U19*[1]weight_market!$B$2+г_Ташкент_динамика_цен_hedonic!U36*[1]weight_market!$B$3</f>
        <v>0.66735179846930104</v>
      </c>
      <c r="V3" s="151">
        <f>+V19*[1]weight_market!$B$2+г_Ташкент_динамика_цен_hedonic!V36*[1]weight_market!$B$3</f>
        <v>1.0193912528578615</v>
      </c>
      <c r="W3" s="151">
        <f>+W19*[1]weight_market!$B$2+г_Ташкент_динамика_цен_hedonic!W36*[1]weight_market!$B$3</f>
        <v>0.20375442300344698</v>
      </c>
      <c r="X3" s="151">
        <f>+X19*[1]weight_market!$B$2+г_Ташкент_динамика_цен_hedonic!X36*[1]weight_market!$B$3</f>
        <v>1.3132256102558315</v>
      </c>
      <c r="Y3" s="151">
        <f>+Y19*[1]weight_market!$B$2+г_Ташкент_динамика_цен_hedonic!Y36*[1]weight_market!$B$3</f>
        <v>0.81076717173891399</v>
      </c>
      <c r="Z3" s="151">
        <f>+Z19*[1]weight_market!$B$2+г_Ташкент_динамика_цен_hedonic!Z36*[1]weight_market!$B$3</f>
        <v>8.8686721144170158E-2</v>
      </c>
      <c r="AA3" s="151">
        <f>+AA19*[1]weight_market!$B$2+г_Ташкент_динамика_цен_hedonic!AA36*[1]weight_market!$B$3</f>
        <v>0.39688606170125812</v>
      </c>
      <c r="AB3" s="151">
        <f>+AB19*[1]weight_market!$B$2+г_Ташкент_динамика_цен_hedonic!AB36*[1]weight_market!$B$3</f>
        <v>-0.54557096051872056</v>
      </c>
      <c r="AC3" s="151">
        <f>+AC19*[1]weight_market!$B$2+г_Ташкент_динамика_цен_hedonic!AC36*[1]weight_market!$B$3</f>
        <v>-1.0106821051927894</v>
      </c>
      <c r="AD3" s="151">
        <f>+AD19*[1]weight_market!$B$2+г_Ташкент_динамика_цен_hedonic!AD36*[1]weight_market!$B$3</f>
        <v>-0.77971926225519506</v>
      </c>
      <c r="AE3" s="151">
        <f>+AE19*[1]weight_market!$B$2+г_Ташкент_динамика_цен_hedonic!AE36*[1]weight_market!$B$3</f>
        <v>-0.56134691225005451</v>
      </c>
      <c r="AF3" s="151">
        <f>+AF19*[1]weight_market!$B$2+г_Ташкент_динамика_цен_hedonic!AF36*[1]weight_market!$B$3</f>
        <v>0.19973365384758113</v>
      </c>
      <c r="AG3" s="151">
        <f>+AG19*[1]weight_market!$B$2+г_Ташкент_динамика_цен_hedonic!AG36*[1]weight_market!$B$3</f>
        <v>-1.7708658660377161</v>
      </c>
      <c r="AH3" s="151">
        <f>+AH19*[1]weight_market!$B$2+г_Ташкент_динамика_цен_hedonic!AH36*[1]weight_market!$B$3</f>
        <v>-0.98804053368255074</v>
      </c>
      <c r="AI3" s="151">
        <f>+AI19*[1]weight_market!$B$2+г_Ташкент_динамика_цен_hedonic!AI36*[1]weight_market!$B$3</f>
        <v>-6.6120506975069437E-2</v>
      </c>
      <c r="AJ3" s="151">
        <f>+AJ19*[1]weight_market!$B$2+г_Ташкент_динамика_цен_hedonic!AJ36*[1]weight_market!$B$3</f>
        <v>-0.14517409173532422</v>
      </c>
      <c r="AK3" s="151">
        <f>+AK19*[1]weight_market!$B$2+г_Ташкент_динамика_цен_hedonic!AK36*[1]weight_market!$B$3</f>
        <v>0.81846181283727204</v>
      </c>
    </row>
    <row r="5" spans="1:99" ht="16" thickBot="1" x14ac:dyDescent="0.25"/>
    <row r="6" spans="1:99" ht="16" thickBot="1" x14ac:dyDescent="0.25">
      <c r="A6" s="169" t="s">
        <v>182</v>
      </c>
      <c r="AL6" s="195" t="s">
        <v>94</v>
      </c>
      <c r="AM6" s="196"/>
      <c r="AN6" s="196"/>
      <c r="AO6" s="196"/>
      <c r="AP6" s="196"/>
      <c r="AQ6" s="196"/>
      <c r="AR6" s="196"/>
      <c r="AS6" s="196"/>
      <c r="AT6" s="196"/>
      <c r="AU6" s="196"/>
      <c r="AV6" s="197" t="s">
        <v>101</v>
      </c>
      <c r="AW6" s="198"/>
      <c r="AX6" s="198"/>
      <c r="AY6" s="198"/>
      <c r="AZ6" s="198"/>
      <c r="BA6" s="198"/>
      <c r="BB6" s="198"/>
      <c r="BC6" s="198"/>
    </row>
    <row r="7" spans="1:99" s="146" customFormat="1" ht="44.25" customHeight="1" thickBot="1" x14ac:dyDescent="0.25">
      <c r="A7" s="170" t="s">
        <v>106</v>
      </c>
      <c r="B7" s="147" t="s">
        <v>107</v>
      </c>
      <c r="C7" s="147" t="s">
        <v>108</v>
      </c>
      <c r="D7" s="147" t="s">
        <v>109</v>
      </c>
      <c r="E7" s="147" t="s">
        <v>110</v>
      </c>
      <c r="F7" s="147" t="s">
        <v>111</v>
      </c>
      <c r="G7" s="147" t="s">
        <v>112</v>
      </c>
      <c r="H7" s="147" t="s">
        <v>113</v>
      </c>
      <c r="I7" s="147" t="s">
        <v>114</v>
      </c>
      <c r="J7" s="147" t="s">
        <v>115</v>
      </c>
      <c r="K7" s="147" t="s">
        <v>116</v>
      </c>
      <c r="L7" s="147" t="s">
        <v>117</v>
      </c>
      <c r="M7" s="147" t="s">
        <v>118</v>
      </c>
      <c r="N7" s="147" t="s">
        <v>119</v>
      </c>
      <c r="O7" s="147" t="s">
        <v>120</v>
      </c>
      <c r="P7" s="147" t="s">
        <v>121</v>
      </c>
      <c r="Q7" s="147" t="s">
        <v>122</v>
      </c>
      <c r="R7" s="147" t="s">
        <v>123</v>
      </c>
      <c r="S7" s="147" t="s">
        <v>124</v>
      </c>
      <c r="T7" s="147" t="s">
        <v>125</v>
      </c>
      <c r="U7" s="147" t="s">
        <v>126</v>
      </c>
      <c r="V7" s="147" t="s">
        <v>127</v>
      </c>
      <c r="W7" s="147" t="s">
        <v>128</v>
      </c>
      <c r="X7" s="147" t="s">
        <v>129</v>
      </c>
      <c r="Y7" s="147" t="s">
        <v>130</v>
      </c>
      <c r="Z7" s="147" t="s">
        <v>131</v>
      </c>
      <c r="AA7" s="147" t="s">
        <v>132</v>
      </c>
      <c r="AB7" s="147" t="s">
        <v>133</v>
      </c>
      <c r="AC7" s="147" t="s">
        <v>134</v>
      </c>
      <c r="AD7" s="147" t="s">
        <v>135</v>
      </c>
      <c r="AE7" s="147" t="s">
        <v>136</v>
      </c>
      <c r="AF7" s="147" t="s">
        <v>137</v>
      </c>
      <c r="AG7" s="147" t="s">
        <v>138</v>
      </c>
      <c r="AH7" s="147" t="s">
        <v>139</v>
      </c>
      <c r="AI7" s="147" t="s">
        <v>140</v>
      </c>
      <c r="AJ7" s="147" t="s">
        <v>141</v>
      </c>
      <c r="AK7" s="147" t="s">
        <v>142</v>
      </c>
      <c r="AL7" s="161" t="s">
        <v>82</v>
      </c>
      <c r="AM7" s="162" t="s">
        <v>83</v>
      </c>
      <c r="AN7" s="162" t="s">
        <v>85</v>
      </c>
      <c r="AO7" s="162" t="s">
        <v>86</v>
      </c>
      <c r="AP7" s="162" t="s">
        <v>87</v>
      </c>
      <c r="AQ7" s="162" t="s">
        <v>88</v>
      </c>
      <c r="AR7" s="162" t="s">
        <v>89</v>
      </c>
      <c r="AS7" s="162" t="s">
        <v>90</v>
      </c>
      <c r="AT7" s="162" t="s">
        <v>91</v>
      </c>
      <c r="AU7" s="162" t="s">
        <v>47</v>
      </c>
      <c r="AV7" s="166" t="s">
        <v>0</v>
      </c>
      <c r="AW7" s="167" t="s">
        <v>79</v>
      </c>
      <c r="AX7" s="166" t="s">
        <v>82</v>
      </c>
      <c r="AY7" s="167" t="s">
        <v>84</v>
      </c>
      <c r="AZ7" s="166" t="s">
        <v>85</v>
      </c>
      <c r="BA7" s="167" t="s">
        <v>86</v>
      </c>
      <c r="BB7" s="167" t="s">
        <v>87</v>
      </c>
      <c r="BC7" s="167" t="s">
        <v>88</v>
      </c>
    </row>
    <row r="8" spans="1:99" x14ac:dyDescent="0.2">
      <c r="A8" s="168" t="s">
        <v>65</v>
      </c>
      <c r="B8" s="148">
        <v>-0.52980372985705904</v>
      </c>
      <c r="C8" s="148">
        <v>6.4707872494831564</v>
      </c>
      <c r="D8" s="148">
        <v>3.3558315166909209</v>
      </c>
      <c r="E8" s="148">
        <v>-0.82295260820791638</v>
      </c>
      <c r="F8" s="148">
        <v>7.4804290049541811</v>
      </c>
      <c r="G8" s="148">
        <v>-2.3112251438860421</v>
      </c>
      <c r="H8" s="148">
        <v>0.51996266539666713</v>
      </c>
      <c r="I8" s="148">
        <v>7.189272605481678</v>
      </c>
      <c r="J8" s="148">
        <v>8.7739345817028358</v>
      </c>
      <c r="K8" s="148">
        <v>-6.27482208519673</v>
      </c>
      <c r="L8" s="148">
        <v>0.65132369669742562</v>
      </c>
      <c r="M8" s="148">
        <v>5.0212584067430788</v>
      </c>
      <c r="N8" s="148">
        <v>3.2029286432910591</v>
      </c>
      <c r="O8" s="148">
        <v>0.78991344541969877</v>
      </c>
      <c r="P8" s="148">
        <v>3.6273450650177619</v>
      </c>
      <c r="Q8" s="148">
        <v>2.8621207617929079</v>
      </c>
      <c r="R8" s="148">
        <v>2.9230684716668121</v>
      </c>
      <c r="S8" s="148">
        <v>2.6151633754358139</v>
      </c>
      <c r="T8" s="148">
        <v>1.2202692780046931</v>
      </c>
      <c r="U8" s="148">
        <v>0.71843919233580689</v>
      </c>
      <c r="V8" s="148">
        <v>0.55562864126308398</v>
      </c>
      <c r="W8" s="148">
        <v>-3.0412587236337112</v>
      </c>
      <c r="X8" s="148">
        <v>3.6113024689290452</v>
      </c>
      <c r="Y8" s="148">
        <v>4.4962019474213077</v>
      </c>
      <c r="Z8" s="148">
        <v>-0.74695800087174469</v>
      </c>
      <c r="AA8" s="148">
        <v>1.319413856614271</v>
      </c>
      <c r="AB8" s="148">
        <v>-3.657981954298783</v>
      </c>
      <c r="AC8" s="148">
        <v>-0.98003859194967236</v>
      </c>
      <c r="AD8" s="148">
        <v>2.1014259929593049</v>
      </c>
      <c r="AE8" s="148">
        <v>-1.06863731565221</v>
      </c>
      <c r="AF8" s="148">
        <v>0.32288516709784171</v>
      </c>
      <c r="AG8" s="148">
        <v>-0.89624978453419768</v>
      </c>
      <c r="AH8" s="148">
        <v>0.96809402344215645</v>
      </c>
      <c r="AI8" s="148">
        <v>1.517430504307393</v>
      </c>
      <c r="AJ8" s="148">
        <v>-1.9698823369181611</v>
      </c>
      <c r="AK8" s="148">
        <v>-1.2206483167407689</v>
      </c>
      <c r="AL8" s="159">
        <v>-7.4695800087174469E-3</v>
      </c>
      <c r="AM8" s="158">
        <v>1.319413856614271E-2</v>
      </c>
      <c r="AN8" s="158">
        <v>-3.6579819542987828E-2</v>
      </c>
      <c r="AO8" s="158">
        <v>-9.8003859194967236E-3</v>
      </c>
      <c r="AP8" s="158">
        <v>2.1014259929593049E-2</v>
      </c>
      <c r="AQ8" s="158">
        <v>-1.06863731565221E-2</v>
      </c>
      <c r="AR8" s="158">
        <v>3.228851670978417E-3</v>
      </c>
      <c r="AS8" s="158">
        <v>-8.9624978453419768E-3</v>
      </c>
      <c r="AT8" s="158">
        <v>9.6809402344215645E-3</v>
      </c>
      <c r="AU8" s="158">
        <v>1.5174305043073931E-2</v>
      </c>
      <c r="AV8" s="159">
        <v>-1.969882336918161E-2</v>
      </c>
      <c r="AW8" s="160">
        <v>-1.2206483167407689E-2</v>
      </c>
      <c r="AX8" s="160">
        <v>9.7070392772469205E-4</v>
      </c>
      <c r="AY8" s="160">
        <v>1.201995471208583E-3</v>
      </c>
      <c r="AZ8" s="182">
        <v>1.260672143644026E-2</v>
      </c>
      <c r="BA8" s="182">
        <v>-2.7689855405164891E-2</v>
      </c>
      <c r="BB8" s="182">
        <v>2.7151317725295332E-2</v>
      </c>
      <c r="BC8" s="182">
        <v>-6.5069833445535741E-3</v>
      </c>
      <c r="BE8" s="146"/>
      <c r="BK8" s="148"/>
      <c r="BL8" s="148"/>
      <c r="BM8" s="148"/>
      <c r="BN8" s="148"/>
      <c r="BO8" s="148"/>
      <c r="BP8" s="148"/>
      <c r="BQ8" s="148"/>
      <c r="BR8" s="148"/>
      <c r="BS8" s="148"/>
      <c r="BT8" s="148"/>
      <c r="BU8" s="148"/>
      <c r="BV8" s="148"/>
      <c r="BW8" s="148"/>
      <c r="BX8" s="148"/>
      <c r="BY8" s="148"/>
      <c r="BZ8" s="148"/>
      <c r="CA8" s="148"/>
      <c r="CB8" s="148"/>
      <c r="CC8" s="148"/>
      <c r="CD8" s="148"/>
      <c r="CE8" s="148"/>
      <c r="CF8" s="148"/>
      <c r="CG8" s="148"/>
      <c r="CH8" s="148"/>
      <c r="CI8" s="148"/>
      <c r="CJ8" s="148"/>
      <c r="CK8" s="148"/>
      <c r="CL8" s="148"/>
      <c r="CM8" s="148"/>
      <c r="CN8" s="148"/>
      <c r="CO8" s="148"/>
      <c r="CP8" s="148"/>
      <c r="CQ8" s="148"/>
      <c r="CR8" s="148"/>
      <c r="CS8" s="148"/>
      <c r="CT8" s="148"/>
      <c r="CU8" s="148"/>
    </row>
    <row r="9" spans="1:99" x14ac:dyDescent="0.2">
      <c r="A9" s="168" t="s">
        <v>66</v>
      </c>
      <c r="B9" s="148">
        <v>1.472787889393778</v>
      </c>
      <c r="C9" s="148">
        <v>1.843550845231801</v>
      </c>
      <c r="D9" s="148">
        <v>-0.1161993324992228</v>
      </c>
      <c r="E9" s="148">
        <v>4.3783296916726888</v>
      </c>
      <c r="F9" s="148">
        <v>0.22643170124558851</v>
      </c>
      <c r="G9" s="148">
        <v>5.1998816011991744</v>
      </c>
      <c r="H9" s="148">
        <v>1.1982977839665401</v>
      </c>
      <c r="I9" s="148">
        <v>3.7964622698524191</v>
      </c>
      <c r="J9" s="148">
        <v>2.999969996864627</v>
      </c>
      <c r="K9" s="148">
        <v>0.87495974819271627</v>
      </c>
      <c r="L9" s="148">
        <v>1.438732447113233</v>
      </c>
      <c r="M9" s="148">
        <v>3.8115935691152458</v>
      </c>
      <c r="N9" s="148">
        <v>4.3813393892181862</v>
      </c>
      <c r="O9" s="148">
        <v>1.577676167659714</v>
      </c>
      <c r="P9" s="148">
        <v>1.0750397692549369</v>
      </c>
      <c r="Q9" s="148">
        <v>0.62654358988676329</v>
      </c>
      <c r="R9" s="148">
        <v>1.9295272853443901</v>
      </c>
      <c r="S9" s="148">
        <v>2.6100230960017572</v>
      </c>
      <c r="T9" s="148">
        <v>-3.087581797385508</v>
      </c>
      <c r="U9" s="148">
        <v>3.7552980078697562</v>
      </c>
      <c r="V9" s="148">
        <v>1.8885800772159509</v>
      </c>
      <c r="W9" s="148">
        <v>2.0532286332489709</v>
      </c>
      <c r="X9" s="148">
        <v>2.6619297683172501E-2</v>
      </c>
      <c r="Y9" s="148">
        <v>1.024569952730547</v>
      </c>
      <c r="Z9" s="148">
        <v>-0.55464675338708913</v>
      </c>
      <c r="AA9" s="148">
        <v>0.94367820730694163</v>
      </c>
      <c r="AB9" s="148">
        <v>-0.82672924588905738</v>
      </c>
      <c r="AC9" s="148">
        <v>-2.346431621723255</v>
      </c>
      <c r="AD9" s="148">
        <v>-1.496130541011198</v>
      </c>
      <c r="AE9" s="148">
        <v>0.17649348234396459</v>
      </c>
      <c r="AF9" s="148">
        <v>-0.14354189011470669</v>
      </c>
      <c r="AG9" s="148">
        <v>-4.3274467588977128</v>
      </c>
      <c r="AH9" s="148">
        <v>-0.86697528097247067</v>
      </c>
      <c r="AI9" s="148">
        <v>2.6767693451625001</v>
      </c>
      <c r="AJ9" s="148">
        <v>-1.143630933982853</v>
      </c>
      <c r="AK9" s="148">
        <v>0.90877868738943324</v>
      </c>
      <c r="AL9" s="159">
        <v>-5.5464675338708913E-3</v>
      </c>
      <c r="AM9" s="158">
        <v>9.4367820730694163E-3</v>
      </c>
      <c r="AN9" s="158">
        <v>-8.2672924588905738E-3</v>
      </c>
      <c r="AO9" s="158">
        <v>-2.346431621723255E-2</v>
      </c>
      <c r="AP9" s="158">
        <v>-1.496130541011198E-2</v>
      </c>
      <c r="AQ9" s="158">
        <v>1.7649348234396458E-3</v>
      </c>
      <c r="AR9" s="158">
        <v>-1.4354189011470668E-3</v>
      </c>
      <c r="AS9" s="158">
        <v>-4.3274467588977128E-2</v>
      </c>
      <c r="AT9" s="158">
        <v>-8.6697528097247067E-3</v>
      </c>
      <c r="AU9" s="158">
        <v>2.6767693451625E-2</v>
      </c>
      <c r="AV9" s="159">
        <v>-1.143630933982853E-2</v>
      </c>
      <c r="AW9" s="160">
        <v>9.0877868738943324E-3</v>
      </c>
      <c r="AX9" s="160">
        <v>-2.4003769954178078E-2</v>
      </c>
      <c r="AY9" s="160">
        <v>-1.3493032386177379E-2</v>
      </c>
      <c r="AZ9" s="182">
        <v>1.6544837009833111E-3</v>
      </c>
      <c r="BA9" s="182">
        <v>8.9858179731285848E-3</v>
      </c>
      <c r="BB9" s="182">
        <v>2.430466839670364E-2</v>
      </c>
      <c r="BC9" s="182">
        <v>-1.3422297178657061E-2</v>
      </c>
      <c r="BE9" s="146"/>
      <c r="BK9" s="148"/>
      <c r="BL9" s="148"/>
      <c r="BM9" s="148"/>
      <c r="BN9" s="148"/>
      <c r="BO9" s="148"/>
      <c r="BP9" s="148"/>
      <c r="BQ9" s="148"/>
      <c r="BR9" s="148"/>
      <c r="BS9" s="148"/>
      <c r="BT9" s="148"/>
      <c r="BU9" s="148"/>
      <c r="BV9" s="148"/>
      <c r="BW9" s="148"/>
      <c r="BX9" s="148"/>
      <c r="BY9" s="148"/>
      <c r="BZ9" s="148"/>
      <c r="CA9" s="148"/>
      <c r="CB9" s="148"/>
      <c r="CC9" s="148"/>
      <c r="CD9" s="148"/>
      <c r="CE9" s="148"/>
      <c r="CF9" s="148"/>
      <c r="CG9" s="148"/>
      <c r="CH9" s="148"/>
      <c r="CI9" s="148"/>
      <c r="CJ9" s="148"/>
      <c r="CK9" s="148"/>
      <c r="CL9" s="148"/>
      <c r="CM9" s="148"/>
      <c r="CN9" s="148"/>
      <c r="CO9" s="148"/>
      <c r="CP9" s="148"/>
      <c r="CQ9" s="148"/>
      <c r="CR9" s="148"/>
      <c r="CS9" s="148"/>
      <c r="CT9" s="148"/>
      <c r="CU9" s="148"/>
    </row>
    <row r="10" spans="1:99" x14ac:dyDescent="0.2">
      <c r="A10" s="168" t="s">
        <v>67</v>
      </c>
      <c r="B10" s="148">
        <v>1.3653826595361851</v>
      </c>
      <c r="C10" s="148">
        <v>1.132399149168384</v>
      </c>
      <c r="D10" s="148">
        <v>-2.6847595711834149</v>
      </c>
      <c r="E10" s="148">
        <v>-15.98942517422797</v>
      </c>
      <c r="F10" s="148">
        <v>1.203632328991411</v>
      </c>
      <c r="G10" s="148">
        <v>-0.50642272467449345</v>
      </c>
      <c r="H10" s="148">
        <v>2.8359534429386102</v>
      </c>
      <c r="I10" s="148">
        <v>2.9131137709139892</v>
      </c>
      <c r="J10" s="148">
        <v>3.5926736447916112</v>
      </c>
      <c r="K10" s="148">
        <v>0.13542122794358849</v>
      </c>
      <c r="L10" s="148">
        <v>1.5322251901061621</v>
      </c>
      <c r="M10" s="148">
        <v>4.2175580664485226</v>
      </c>
      <c r="N10" s="148">
        <v>3.1845268977853221</v>
      </c>
      <c r="O10" s="148">
        <v>3.7313582000090939</v>
      </c>
      <c r="P10" s="148">
        <v>-0.68430980772362648</v>
      </c>
      <c r="Q10" s="148">
        <v>1.734264186328649</v>
      </c>
      <c r="R10" s="148">
        <v>1.0747484063353689</v>
      </c>
      <c r="S10" s="148">
        <v>0.42612953390601671</v>
      </c>
      <c r="T10" s="148">
        <v>2.5687193545411269</v>
      </c>
      <c r="U10" s="148">
        <v>-0.66694091466293903</v>
      </c>
      <c r="V10" s="148">
        <v>1.460957948803143</v>
      </c>
      <c r="W10" s="148">
        <v>0.10004111127743801</v>
      </c>
      <c r="X10" s="148">
        <v>-0.51903597464141304</v>
      </c>
      <c r="Y10" s="148">
        <v>3.6441320379819508</v>
      </c>
      <c r="Z10" s="148">
        <v>0.30254380432197531</v>
      </c>
      <c r="AA10" s="148">
        <v>9.8754743180040627E-2</v>
      </c>
      <c r="AB10" s="148">
        <v>-1.5272756215122469</v>
      </c>
      <c r="AC10" s="148">
        <v>-1.3747409753456561</v>
      </c>
      <c r="AD10" s="148">
        <v>-0.2435094508246638</v>
      </c>
      <c r="AE10" s="148">
        <v>-0.57095022431112863</v>
      </c>
      <c r="AF10" s="148">
        <v>7.7622225648465992E-2</v>
      </c>
      <c r="AG10" s="148">
        <v>0.75038786359120646</v>
      </c>
      <c r="AH10" s="148">
        <v>-1.404097578728569</v>
      </c>
      <c r="AI10" s="148">
        <v>-0.1726312697517218</v>
      </c>
      <c r="AJ10" s="148">
        <v>-1.6992769671157371</v>
      </c>
      <c r="AK10" s="148">
        <v>-0.1911005841113145</v>
      </c>
      <c r="AL10" s="159">
        <v>3.0254380432197529E-3</v>
      </c>
      <c r="AM10" s="158">
        <v>9.8754743180040627E-4</v>
      </c>
      <c r="AN10" s="158">
        <v>-1.5272756215122469E-2</v>
      </c>
      <c r="AO10" s="158">
        <v>-1.3747409753456561E-2</v>
      </c>
      <c r="AP10" s="158">
        <v>-2.435094508246638E-3</v>
      </c>
      <c r="AQ10" s="158">
        <v>-5.7095022431112863E-3</v>
      </c>
      <c r="AR10" s="158">
        <v>7.7622225648465992E-4</v>
      </c>
      <c r="AS10" s="158">
        <v>7.5038786359120646E-3</v>
      </c>
      <c r="AT10" s="158">
        <v>-1.404097578728569E-2</v>
      </c>
      <c r="AU10" s="158">
        <v>-1.7263126975172181E-3</v>
      </c>
      <c r="AV10" s="159">
        <v>-1.6992769671157371E-2</v>
      </c>
      <c r="AW10" s="160">
        <v>-1.911005841113145E-3</v>
      </c>
      <c r="AX10" s="160">
        <v>-2.0630066306856598E-2</v>
      </c>
      <c r="AY10" s="160">
        <v>1.473753506896869E-2</v>
      </c>
      <c r="AZ10" s="182">
        <v>-7.7815504447914519E-3</v>
      </c>
      <c r="BA10" s="182">
        <v>3.2576881704253768E-3</v>
      </c>
      <c r="BB10" s="182">
        <v>3.3210087243774174E-2</v>
      </c>
      <c r="BC10" s="182">
        <v>9.7751795000053932E-3</v>
      </c>
      <c r="BE10" s="146"/>
      <c r="BK10" s="148"/>
      <c r="BL10" s="148"/>
      <c r="BM10" s="148"/>
      <c r="BN10" s="148"/>
      <c r="BO10" s="148"/>
      <c r="BP10" s="148"/>
      <c r="BQ10" s="148"/>
      <c r="BR10" s="148"/>
      <c r="BS10" s="148"/>
      <c r="BT10" s="148"/>
      <c r="BU10" s="148"/>
      <c r="BV10" s="148"/>
      <c r="BW10" s="148"/>
      <c r="BX10" s="148"/>
      <c r="BY10" s="148"/>
      <c r="BZ10" s="148"/>
      <c r="CA10" s="148"/>
      <c r="CB10" s="148"/>
      <c r="CC10" s="148"/>
      <c r="CD10" s="148"/>
      <c r="CE10" s="148"/>
      <c r="CF10" s="148"/>
      <c r="CG10" s="148"/>
      <c r="CH10" s="148"/>
      <c r="CI10" s="148"/>
      <c r="CJ10" s="148"/>
      <c r="CK10" s="148"/>
      <c r="CL10" s="148"/>
      <c r="CM10" s="148"/>
      <c r="CN10" s="148"/>
      <c r="CO10" s="148"/>
      <c r="CP10" s="148"/>
      <c r="CQ10" s="148"/>
      <c r="CR10" s="148"/>
      <c r="CS10" s="148"/>
      <c r="CT10" s="148"/>
      <c r="CU10" s="148"/>
    </row>
    <row r="11" spans="1:99" x14ac:dyDescent="0.2">
      <c r="A11" s="168" t="s">
        <v>68</v>
      </c>
      <c r="B11" s="148">
        <v>-0.18004725362368301</v>
      </c>
      <c r="C11" s="148">
        <v>3.5907832857725142</v>
      </c>
      <c r="D11" s="148">
        <v>0.44987159017395578</v>
      </c>
      <c r="E11" s="148">
        <v>2.311906802609998</v>
      </c>
      <c r="F11" s="148">
        <v>2.371651461567303</v>
      </c>
      <c r="G11" s="148">
        <v>-0.13974000107616069</v>
      </c>
      <c r="H11" s="148">
        <v>3.7695395066104309</v>
      </c>
      <c r="I11" s="148">
        <v>2.6424054485293391</v>
      </c>
      <c r="J11" s="148">
        <v>1.497142576251109</v>
      </c>
      <c r="K11" s="148">
        <v>2.520297854053632</v>
      </c>
      <c r="L11" s="148">
        <v>-0.78171036363933188</v>
      </c>
      <c r="M11" s="148">
        <v>4.7269389138838491</v>
      </c>
      <c r="N11" s="148">
        <v>4.2313293737090696</v>
      </c>
      <c r="O11" s="148">
        <v>1.01987325116828</v>
      </c>
      <c r="P11" s="148">
        <v>1.2499961079640129</v>
      </c>
      <c r="Q11" s="148">
        <v>0.96458488015247479</v>
      </c>
      <c r="R11" s="148">
        <v>2.207755661660205</v>
      </c>
      <c r="S11" s="148">
        <v>1.282929558015744</v>
      </c>
      <c r="T11" s="148">
        <v>-0.69380076337127727</v>
      </c>
      <c r="U11" s="148">
        <v>3.7812323662415048</v>
      </c>
      <c r="V11" s="148">
        <v>1.417620301566225</v>
      </c>
      <c r="W11" s="148">
        <v>1.2569903479347611</v>
      </c>
      <c r="X11" s="148">
        <v>-0.19621699953215049</v>
      </c>
      <c r="Y11" s="148">
        <v>1.367236406065087</v>
      </c>
      <c r="Z11" s="148">
        <v>-0.29094074368609668</v>
      </c>
      <c r="AA11" s="148">
        <v>0.64210340824948364</v>
      </c>
      <c r="AB11" s="148">
        <v>7.6036476437235656E-2</v>
      </c>
      <c r="AC11" s="148">
        <v>-1.9501621337970729</v>
      </c>
      <c r="AD11" s="148">
        <v>-0.181549658124569</v>
      </c>
      <c r="AE11" s="148">
        <v>-0.48392507498293819</v>
      </c>
      <c r="AF11" s="148">
        <v>-1.387409080841207</v>
      </c>
      <c r="AG11" s="148">
        <v>-2.6126273651086551</v>
      </c>
      <c r="AH11" s="148">
        <v>-1.667940050948125</v>
      </c>
      <c r="AI11" s="148">
        <v>1.610414075778954</v>
      </c>
      <c r="AJ11" s="148">
        <v>-1.762957476033455</v>
      </c>
      <c r="AK11" s="148">
        <v>-0.75017611484783364</v>
      </c>
      <c r="AL11" s="159">
        <v>-2.9094074368609668E-3</v>
      </c>
      <c r="AM11" s="158">
        <v>6.4210340824948364E-3</v>
      </c>
      <c r="AN11" s="158">
        <v>7.6036476437235656E-4</v>
      </c>
      <c r="AO11" s="158">
        <v>-1.9501621337970728E-2</v>
      </c>
      <c r="AP11" s="158">
        <v>-1.81549658124569E-3</v>
      </c>
      <c r="AQ11" s="158">
        <v>-4.8392507498293815E-3</v>
      </c>
      <c r="AR11" s="158">
        <v>-1.387409080841207E-2</v>
      </c>
      <c r="AS11" s="158">
        <v>-2.6126273651086551E-2</v>
      </c>
      <c r="AT11" s="158">
        <v>-1.6679400509481249E-2</v>
      </c>
      <c r="AU11" s="158">
        <v>1.6104140757789539E-2</v>
      </c>
      <c r="AV11" s="159">
        <v>-1.7629574760334551E-2</v>
      </c>
      <c r="AW11" s="160">
        <v>-7.5017611484783364E-3</v>
      </c>
      <c r="AX11" s="160">
        <v>1.4210530578939061E-2</v>
      </c>
      <c r="AY11" s="160">
        <v>-2.0103470134845921E-2</v>
      </c>
      <c r="AZ11" s="182">
        <v>-7.0123980843482814E-3</v>
      </c>
      <c r="BA11" s="182">
        <v>6.9718774965001895E-3</v>
      </c>
      <c r="BB11" s="182">
        <v>-7.8214931936243515E-3</v>
      </c>
      <c r="BC11" s="182">
        <v>1.6064228327817179E-2</v>
      </c>
      <c r="BE11" s="146"/>
      <c r="BK11" s="148"/>
      <c r="BL11" s="148"/>
      <c r="BM11" s="148"/>
      <c r="BN11" s="148"/>
      <c r="BO11" s="148"/>
      <c r="BP11" s="148"/>
      <c r="BQ11" s="148"/>
      <c r="BR11" s="148"/>
      <c r="BS11" s="148"/>
      <c r="BT11" s="148"/>
      <c r="BU11" s="148"/>
      <c r="BV11" s="148"/>
      <c r="BW11" s="148"/>
      <c r="BX11" s="148"/>
      <c r="BY11" s="148"/>
      <c r="BZ11" s="148"/>
      <c r="CA11" s="148"/>
      <c r="CB11" s="148"/>
      <c r="CC11" s="148"/>
      <c r="CD11" s="148"/>
      <c r="CE11" s="148"/>
      <c r="CF11" s="148"/>
      <c r="CG11" s="148"/>
      <c r="CH11" s="148"/>
      <c r="CI11" s="148"/>
      <c r="CJ11" s="148"/>
      <c r="CK11" s="148"/>
      <c r="CL11" s="148"/>
      <c r="CM11" s="148"/>
      <c r="CN11" s="148"/>
      <c r="CO11" s="148"/>
      <c r="CP11" s="148"/>
      <c r="CQ11" s="148"/>
      <c r="CR11" s="148"/>
      <c r="CS11" s="148"/>
      <c r="CT11" s="148"/>
      <c r="CU11" s="148"/>
    </row>
    <row r="12" spans="1:99" x14ac:dyDescent="0.2">
      <c r="A12" s="168" t="s">
        <v>69</v>
      </c>
      <c r="B12" s="148">
        <v>1.964868033859579</v>
      </c>
      <c r="C12" s="148">
        <v>1.958599309428477</v>
      </c>
      <c r="D12" s="148">
        <v>0.24347038597896109</v>
      </c>
      <c r="E12" s="148">
        <v>4.8378779670377847</v>
      </c>
      <c r="F12" s="148">
        <v>2.501471070993166</v>
      </c>
      <c r="G12" s="148">
        <v>2.4117155347512131</v>
      </c>
      <c r="H12" s="148">
        <v>2.9268060305824628</v>
      </c>
      <c r="I12" s="148">
        <v>3.0704063481750139</v>
      </c>
      <c r="J12" s="148">
        <v>1.210137848660908</v>
      </c>
      <c r="K12" s="148">
        <v>1.7971231044581431</v>
      </c>
      <c r="L12" s="148">
        <v>2.692962724096581</v>
      </c>
      <c r="M12" s="148">
        <v>4.1480227991518293</v>
      </c>
      <c r="N12" s="148">
        <v>2.5002749674427389</v>
      </c>
      <c r="O12" s="148">
        <v>4.1606339466435882</v>
      </c>
      <c r="P12" s="148">
        <v>2.1861436304515309</v>
      </c>
      <c r="Q12" s="148">
        <v>-0.3677488484090996</v>
      </c>
      <c r="R12" s="148">
        <v>0.81117551180986958</v>
      </c>
      <c r="S12" s="148">
        <v>0.91774867814524708</v>
      </c>
      <c r="T12" s="148">
        <v>0.2404758991374267</v>
      </c>
      <c r="U12" s="148">
        <v>1.6958805018306491</v>
      </c>
      <c r="V12" s="148">
        <v>0.41825582391046279</v>
      </c>
      <c r="W12" s="148">
        <v>-0.54272378247712805</v>
      </c>
      <c r="X12" s="148">
        <v>1.0735958667378751</v>
      </c>
      <c r="Y12" s="148">
        <v>1.9218556851439581</v>
      </c>
      <c r="Z12" s="148">
        <v>0.82726958363610326</v>
      </c>
      <c r="AA12" s="148">
        <v>-9.7957402891557521E-2</v>
      </c>
      <c r="AB12" s="148">
        <v>-1.19013772146801</v>
      </c>
      <c r="AC12" s="148">
        <v>-0.75375644947666132</v>
      </c>
      <c r="AD12" s="148">
        <v>-1.055640843870564</v>
      </c>
      <c r="AE12" s="148">
        <v>-0.58092424267448539</v>
      </c>
      <c r="AF12" s="148">
        <v>0.38308449155037838</v>
      </c>
      <c r="AG12" s="148">
        <v>-0.26123385394597459</v>
      </c>
      <c r="AH12" s="148">
        <v>-0.17352349061068309</v>
      </c>
      <c r="AI12" s="148">
        <v>-0.35621654574269362</v>
      </c>
      <c r="AJ12" s="148">
        <v>1.0049067641548339</v>
      </c>
      <c r="AK12" s="148">
        <v>0.28023865238191448</v>
      </c>
      <c r="AL12" s="159">
        <v>8.2726958363610326E-3</v>
      </c>
      <c r="AM12" s="158">
        <v>-9.7957402891557521E-4</v>
      </c>
      <c r="AN12" s="158">
        <v>-1.19013772146801E-2</v>
      </c>
      <c r="AO12" s="158">
        <v>-7.5375644947666132E-3</v>
      </c>
      <c r="AP12" s="158">
        <v>-1.0556408438705639E-2</v>
      </c>
      <c r="AQ12" s="158">
        <v>-5.8092424267448539E-3</v>
      </c>
      <c r="AR12" s="158">
        <v>3.8308449155037838E-3</v>
      </c>
      <c r="AS12" s="158">
        <v>-2.612338539459746E-3</v>
      </c>
      <c r="AT12" s="158">
        <v>-1.7352349061068308E-3</v>
      </c>
      <c r="AU12" s="158">
        <v>-3.5621654574269361E-3</v>
      </c>
      <c r="AV12" s="159">
        <v>1.0049067641548339E-2</v>
      </c>
      <c r="AW12" s="160">
        <v>2.8023865238191448E-3</v>
      </c>
      <c r="AX12" s="160">
        <v>-5.983885969356062E-3</v>
      </c>
      <c r="AY12" s="160">
        <v>-1.4586503124734201E-2</v>
      </c>
      <c r="AZ12" s="182">
        <v>8.813979098105218E-3</v>
      </c>
      <c r="BA12" s="182">
        <v>-1.0636850175380961E-2</v>
      </c>
      <c r="BB12" s="182">
        <v>2.81754966267922E-3</v>
      </c>
      <c r="BC12" s="182">
        <v>-1.082778817268093E-2</v>
      </c>
      <c r="BE12" s="146"/>
      <c r="BK12" s="148"/>
      <c r="BL12" s="148"/>
      <c r="BM12" s="148"/>
      <c r="BN12" s="148"/>
      <c r="BO12" s="148"/>
      <c r="BP12" s="148"/>
      <c r="BQ12" s="148"/>
      <c r="BR12" s="148"/>
      <c r="BS12" s="148"/>
      <c r="BT12" s="148"/>
      <c r="BU12" s="148"/>
      <c r="BV12" s="148"/>
      <c r="BW12" s="148"/>
      <c r="BX12" s="148"/>
      <c r="BY12" s="148"/>
      <c r="BZ12" s="148"/>
      <c r="CA12" s="148"/>
      <c r="CB12" s="148"/>
      <c r="CC12" s="148"/>
      <c r="CD12" s="148"/>
      <c r="CE12" s="148"/>
      <c r="CF12" s="148"/>
      <c r="CG12" s="148"/>
      <c r="CH12" s="148"/>
      <c r="CI12" s="148"/>
      <c r="CJ12" s="148"/>
      <c r="CK12" s="148"/>
      <c r="CL12" s="148"/>
      <c r="CM12" s="148"/>
      <c r="CN12" s="148"/>
      <c r="CO12" s="148"/>
      <c r="CP12" s="148"/>
      <c r="CQ12" s="148"/>
      <c r="CR12" s="148"/>
      <c r="CS12" s="148"/>
      <c r="CT12" s="148"/>
      <c r="CU12" s="148"/>
    </row>
    <row r="13" spans="1:99" x14ac:dyDescent="0.2">
      <c r="A13" s="168" t="s">
        <v>70</v>
      </c>
      <c r="B13" s="148">
        <v>1.1656532788701051</v>
      </c>
      <c r="C13" s="148">
        <v>1.0435232117759869</v>
      </c>
      <c r="D13" s="148">
        <v>1.6568566373724281</v>
      </c>
      <c r="E13" s="148">
        <v>1.239437221111084</v>
      </c>
      <c r="F13" s="148">
        <v>1.037874223801061</v>
      </c>
      <c r="G13" s="148">
        <v>3.653448219705524</v>
      </c>
      <c r="H13" s="148">
        <v>3.7913065668840229</v>
      </c>
      <c r="I13" s="148">
        <v>3.8584416941700228</v>
      </c>
      <c r="J13" s="148">
        <v>-0.12570912867226891</v>
      </c>
      <c r="K13" s="148">
        <v>-0.12570912867226891</v>
      </c>
      <c r="L13" s="148">
        <v>1.7029261496224191</v>
      </c>
      <c r="M13" s="148">
        <v>4.8052062416258146</v>
      </c>
      <c r="N13" s="148">
        <v>1.9482822790587659</v>
      </c>
      <c r="O13" s="148">
        <v>3.1148008930148801</v>
      </c>
      <c r="P13" s="148">
        <v>-6.624788222017175E-2</v>
      </c>
      <c r="Q13" s="148">
        <v>1.5662453752755661</v>
      </c>
      <c r="R13" s="148">
        <v>3.3142368517858229</v>
      </c>
      <c r="S13" s="148">
        <v>-0.1263052083665728</v>
      </c>
      <c r="T13" s="148">
        <v>1.655333311776475</v>
      </c>
      <c r="U13" s="148">
        <v>1.017105910609017</v>
      </c>
      <c r="V13" s="148">
        <v>0.33635528144826399</v>
      </c>
      <c r="W13" s="148">
        <v>0.94801702741063032</v>
      </c>
      <c r="X13" s="148">
        <v>0.77295267348078678</v>
      </c>
      <c r="Y13" s="148">
        <v>0.26503105254065412</v>
      </c>
      <c r="Z13" s="148">
        <v>1.9956256828000061</v>
      </c>
      <c r="AA13" s="148">
        <v>-0.96147148584482256</v>
      </c>
      <c r="AB13" s="148">
        <v>-0.33798345513531558</v>
      </c>
      <c r="AC13" s="148">
        <v>-0.57308041787320629</v>
      </c>
      <c r="AD13" s="148">
        <v>-1.1106441047622371</v>
      </c>
      <c r="AE13" s="148">
        <v>-1.5272121886517049</v>
      </c>
      <c r="AF13" s="148">
        <v>0.91746728624710894</v>
      </c>
      <c r="AG13" s="148">
        <v>-1.6878974765018651</v>
      </c>
      <c r="AH13" s="148">
        <v>1.038849324221558</v>
      </c>
      <c r="AI13" s="148">
        <v>-0.30500426835565753</v>
      </c>
      <c r="AJ13" s="148">
        <v>0.72116196203089178</v>
      </c>
      <c r="AK13" s="148">
        <v>-0.95419042184551328</v>
      </c>
      <c r="AL13" s="159">
        <v>1.9956256828000059E-2</v>
      </c>
      <c r="AM13" s="158">
        <v>-9.6147148584482256E-3</v>
      </c>
      <c r="AN13" s="158">
        <v>-3.3798345513531558E-3</v>
      </c>
      <c r="AO13" s="158">
        <v>-5.7308041787320629E-3</v>
      </c>
      <c r="AP13" s="158">
        <v>-1.1106441047622371E-2</v>
      </c>
      <c r="AQ13" s="158">
        <v>-1.5272121886517049E-2</v>
      </c>
      <c r="AR13" s="158">
        <v>9.1746728624710894E-3</v>
      </c>
      <c r="AS13" s="158">
        <v>-1.6878974765018651E-2</v>
      </c>
      <c r="AT13" s="158">
        <v>1.038849324221558E-2</v>
      </c>
      <c r="AU13" s="158">
        <v>-3.0500426835565753E-3</v>
      </c>
      <c r="AV13" s="159">
        <v>7.2116196203089178E-3</v>
      </c>
      <c r="AW13" s="160">
        <v>-9.5419042184551328E-3</v>
      </c>
      <c r="AX13" s="160">
        <v>-4.3957205087377096E-3</v>
      </c>
      <c r="AY13" s="160">
        <v>-8.4182713719335167E-3</v>
      </c>
      <c r="AZ13" s="182">
        <v>-5.8284750377368688E-4</v>
      </c>
      <c r="BA13" s="182">
        <v>7.0623305181720664E-3</v>
      </c>
      <c r="BB13" s="182">
        <v>4.8448970497987345E-3</v>
      </c>
      <c r="BC13" s="182">
        <v>4.0432341114848844E-3</v>
      </c>
      <c r="BE13" s="146"/>
      <c r="BK13" s="148"/>
      <c r="BL13" s="148"/>
      <c r="BM13" s="148"/>
      <c r="BN13" s="148"/>
      <c r="BO13" s="148"/>
      <c r="BP13" s="148"/>
      <c r="BQ13" s="148"/>
      <c r="BR13" s="148"/>
      <c r="BS13" s="148"/>
      <c r="BT13" s="148"/>
      <c r="BU13" s="148"/>
      <c r="BV13" s="148"/>
      <c r="BW13" s="148"/>
      <c r="BX13" s="148"/>
      <c r="BY13" s="148"/>
      <c r="BZ13" s="148"/>
      <c r="CA13" s="148"/>
      <c r="CB13" s="148"/>
      <c r="CC13" s="148"/>
      <c r="CD13" s="148"/>
      <c r="CE13" s="148"/>
      <c r="CF13" s="148"/>
      <c r="CG13" s="148"/>
      <c r="CH13" s="148"/>
      <c r="CI13" s="148"/>
      <c r="CJ13" s="148"/>
      <c r="CK13" s="148"/>
      <c r="CL13" s="148"/>
      <c r="CM13" s="148"/>
      <c r="CN13" s="148"/>
      <c r="CO13" s="148"/>
      <c r="CP13" s="148"/>
      <c r="CQ13" s="148"/>
      <c r="CR13" s="148"/>
      <c r="CS13" s="148"/>
      <c r="CT13" s="148"/>
      <c r="CU13" s="148"/>
    </row>
    <row r="14" spans="1:99" x14ac:dyDescent="0.2">
      <c r="A14" s="168" t="s">
        <v>71</v>
      </c>
      <c r="B14" s="148">
        <v>-1.535842528096498</v>
      </c>
      <c r="C14" s="148">
        <v>0.94000062850039257</v>
      </c>
      <c r="D14" s="148">
        <v>2.1198522828974831</v>
      </c>
      <c r="E14" s="148">
        <v>6.4559795080178839</v>
      </c>
      <c r="F14" s="148">
        <v>-0.25796910630984099</v>
      </c>
      <c r="G14" s="148">
        <v>2.0704045193013609</v>
      </c>
      <c r="H14" s="148">
        <v>1.6166314852197989</v>
      </c>
      <c r="I14" s="148">
        <v>5.3616098365544929</v>
      </c>
      <c r="J14" s="148">
        <v>1.2836358643016019</v>
      </c>
      <c r="K14" s="148">
        <v>1.4893708757453661</v>
      </c>
      <c r="L14" s="148">
        <v>2.0794949971892018</v>
      </c>
      <c r="M14" s="148">
        <v>1.250918012716951</v>
      </c>
      <c r="N14" s="148">
        <v>3.3387206218985499</v>
      </c>
      <c r="O14" s="148">
        <v>1.901388103892421</v>
      </c>
      <c r="P14" s="148">
        <v>2.641916122948107</v>
      </c>
      <c r="Q14" s="148">
        <v>1.0230999640948419</v>
      </c>
      <c r="R14" s="148">
        <v>3.8058208985059849</v>
      </c>
      <c r="S14" s="148">
        <v>0.52210133363095323</v>
      </c>
      <c r="T14" s="148">
        <v>1.2178438468222419</v>
      </c>
      <c r="U14" s="148">
        <v>1.2699021564547719</v>
      </c>
      <c r="V14" s="148">
        <v>2.2067573057697349</v>
      </c>
      <c r="W14" s="148">
        <v>-1.323325914355344</v>
      </c>
      <c r="X14" s="148">
        <v>1.361044437693093</v>
      </c>
      <c r="Y14" s="148">
        <v>1.4473580380386151</v>
      </c>
      <c r="Z14" s="148">
        <v>0.90529902014868657</v>
      </c>
      <c r="AA14" s="148">
        <v>-1.7014268835549129</v>
      </c>
      <c r="AB14" s="148">
        <v>-0.68178297512264674</v>
      </c>
      <c r="AC14" s="148">
        <v>-0.29169623742192341</v>
      </c>
      <c r="AD14" s="148">
        <v>-0.5126302793037163</v>
      </c>
      <c r="AE14" s="148">
        <v>-1.3028981793159029</v>
      </c>
      <c r="AF14" s="148">
        <v>0.3583565608893613</v>
      </c>
      <c r="AG14" s="148">
        <v>0.28071526701936023</v>
      </c>
      <c r="AH14" s="148">
        <v>1.397245092296129</v>
      </c>
      <c r="AI14" s="148">
        <v>0.23868720179460731</v>
      </c>
      <c r="AJ14" s="148">
        <v>-1.765899804454341</v>
      </c>
      <c r="AK14" s="148">
        <v>0.94398729451159458</v>
      </c>
      <c r="AL14" s="159">
        <v>9.0529902014868657E-3</v>
      </c>
      <c r="AM14" s="158">
        <v>-1.7014268835549129E-2</v>
      </c>
      <c r="AN14" s="158">
        <v>-6.8178297512264674E-3</v>
      </c>
      <c r="AO14" s="158">
        <v>-2.9169623742192341E-3</v>
      </c>
      <c r="AP14" s="158">
        <v>-5.126302793037163E-3</v>
      </c>
      <c r="AQ14" s="158">
        <v>-1.3028981793159028E-2</v>
      </c>
      <c r="AR14" s="158">
        <v>3.583565608893613E-3</v>
      </c>
      <c r="AS14" s="158">
        <v>2.8071526701936023E-3</v>
      </c>
      <c r="AT14" s="158">
        <v>1.397245092296129E-2</v>
      </c>
      <c r="AU14" s="158">
        <v>2.386872017946073E-3</v>
      </c>
      <c r="AV14" s="159">
        <v>-1.7658998044543409E-2</v>
      </c>
      <c r="AW14" s="160">
        <v>9.4398729451159458E-3</v>
      </c>
      <c r="AX14" s="160">
        <v>-1.717329173605053E-2</v>
      </c>
      <c r="AY14" s="160">
        <v>1.568753939638556E-2</v>
      </c>
      <c r="AZ14" s="182">
        <v>1.188574523083785E-2</v>
      </c>
      <c r="BA14" s="182">
        <v>-8.6875712538544425E-3</v>
      </c>
      <c r="BB14" s="182">
        <v>1.9565269254462341E-3</v>
      </c>
      <c r="BC14" s="182">
        <v>4.6549402940569973E-3</v>
      </c>
      <c r="BE14" s="146"/>
      <c r="BK14" s="148"/>
      <c r="BL14" s="148"/>
      <c r="BM14" s="148"/>
      <c r="BN14" s="148"/>
      <c r="BO14" s="148"/>
      <c r="BP14" s="148"/>
      <c r="BQ14" s="148"/>
      <c r="BR14" s="148"/>
      <c r="BS14" s="148"/>
      <c r="BT14" s="148"/>
      <c r="BU14" s="148"/>
      <c r="BV14" s="148"/>
      <c r="BW14" s="148"/>
      <c r="BX14" s="148"/>
      <c r="BY14" s="148"/>
      <c r="BZ14" s="148"/>
      <c r="CA14" s="148"/>
      <c r="CB14" s="148"/>
      <c r="CC14" s="148"/>
      <c r="CD14" s="148"/>
      <c r="CE14" s="148"/>
      <c r="CF14" s="148"/>
      <c r="CG14" s="148"/>
      <c r="CH14" s="148"/>
      <c r="CI14" s="148"/>
      <c r="CJ14" s="148"/>
      <c r="CK14" s="148"/>
      <c r="CL14" s="148"/>
      <c r="CM14" s="148"/>
      <c r="CN14" s="148"/>
      <c r="CO14" s="148"/>
      <c r="CP14" s="148"/>
      <c r="CQ14" s="148"/>
      <c r="CR14" s="148"/>
      <c r="CS14" s="148"/>
      <c r="CT14" s="148"/>
      <c r="CU14" s="148"/>
    </row>
    <row r="15" spans="1:99" x14ac:dyDescent="0.2">
      <c r="A15" s="168" t="s">
        <v>72</v>
      </c>
      <c r="B15" s="148">
        <v>2.8273170357119741</v>
      </c>
      <c r="C15" s="148">
        <v>8.0826784841669941E-2</v>
      </c>
      <c r="D15" s="148">
        <v>0.50843548927783644</v>
      </c>
      <c r="E15" s="148">
        <v>1.9974207867726519</v>
      </c>
      <c r="F15" s="148">
        <v>0.56470488517381678</v>
      </c>
      <c r="G15" s="148">
        <v>1.324538695787125</v>
      </c>
      <c r="H15" s="148">
        <v>3.31013966253495</v>
      </c>
      <c r="I15" s="148">
        <v>3.7442128382875421</v>
      </c>
      <c r="J15" s="148">
        <v>3.4446686966273181</v>
      </c>
      <c r="K15" s="148">
        <v>2.2950396035950278</v>
      </c>
      <c r="L15" s="148">
        <v>0.77746342892004439</v>
      </c>
      <c r="M15" s="148">
        <v>2.1164438362158982</v>
      </c>
      <c r="N15" s="148">
        <v>3.6401982071045058</v>
      </c>
      <c r="O15" s="148">
        <v>1.580719198642599</v>
      </c>
      <c r="P15" s="148">
        <v>1.7472064258979181</v>
      </c>
      <c r="Q15" s="148">
        <v>1.727601831769743</v>
      </c>
      <c r="R15" s="148">
        <v>0.81974302603686766</v>
      </c>
      <c r="S15" s="148">
        <v>1.970470455363782</v>
      </c>
      <c r="T15" s="148">
        <v>1.2440087273406291</v>
      </c>
      <c r="U15" s="148">
        <v>0.27596398464246891</v>
      </c>
      <c r="V15" s="148">
        <v>1.3363885318794291</v>
      </c>
      <c r="W15" s="148">
        <v>1.853848435348304</v>
      </c>
      <c r="X15" s="148">
        <v>-0.35845114002787121</v>
      </c>
      <c r="Y15" s="148">
        <v>1.5474549543831759</v>
      </c>
      <c r="Z15" s="148">
        <v>-1.0128790918791151</v>
      </c>
      <c r="AA15" s="148">
        <v>1.5978306695989759</v>
      </c>
      <c r="AB15" s="148">
        <v>-0.48276542332923439</v>
      </c>
      <c r="AC15" s="148">
        <v>-1.189250616394288</v>
      </c>
      <c r="AD15" s="148">
        <v>-1.291153909249809</v>
      </c>
      <c r="AE15" s="148">
        <v>-1.2187573110923</v>
      </c>
      <c r="AF15" s="148">
        <v>-1.0611924946878899</v>
      </c>
      <c r="AG15" s="148">
        <v>0.36532214495379473</v>
      </c>
      <c r="AH15" s="148">
        <v>-0.34895328709109158</v>
      </c>
      <c r="AI15" s="148">
        <v>0.88474904341226956</v>
      </c>
      <c r="AJ15" s="148">
        <v>-0.95619753353720638</v>
      </c>
      <c r="AK15" s="148">
        <v>-0.73611575300217558</v>
      </c>
      <c r="AL15" s="159">
        <v>-1.0128790918791151E-2</v>
      </c>
      <c r="AM15" s="158">
        <v>1.597830669598976E-2</v>
      </c>
      <c r="AN15" s="158">
        <v>-4.8276542332923436E-3</v>
      </c>
      <c r="AO15" s="158">
        <v>-1.1892506163942879E-2</v>
      </c>
      <c r="AP15" s="158">
        <v>-1.291153909249809E-2</v>
      </c>
      <c r="AQ15" s="158">
        <v>-1.2187573110923E-2</v>
      </c>
      <c r="AR15" s="158">
        <v>-1.0611924946878898E-2</v>
      </c>
      <c r="AS15" s="158">
        <v>3.6532214495379471E-3</v>
      </c>
      <c r="AT15" s="158">
        <v>-3.4895328709109159E-3</v>
      </c>
      <c r="AU15" s="158">
        <v>8.8474904341226956E-3</v>
      </c>
      <c r="AV15" s="159">
        <v>-9.5619753353720638E-3</v>
      </c>
      <c r="AW15" s="160">
        <v>-7.3611575300217558E-3</v>
      </c>
      <c r="AX15" s="160">
        <v>-3.7582079595198659E-3</v>
      </c>
      <c r="AY15" s="160">
        <v>-1.6045593116271739E-3</v>
      </c>
      <c r="AZ15" s="182">
        <v>-2.2768304439620972E-3</v>
      </c>
      <c r="BA15" s="182">
        <v>8.3030152753442721E-3</v>
      </c>
      <c r="BB15" s="182">
        <v>-2.7087976024522398E-3</v>
      </c>
      <c r="BC15" s="182">
        <v>2.335874623241585E-3</v>
      </c>
      <c r="BE15" s="146"/>
      <c r="BK15" s="148"/>
      <c r="BL15" s="148"/>
      <c r="BM15" s="148"/>
      <c r="BN15" s="148"/>
      <c r="BO15" s="148"/>
      <c r="BP15" s="148"/>
      <c r="BQ15" s="148"/>
      <c r="BR15" s="148"/>
      <c r="BS15" s="148"/>
      <c r="BT15" s="148"/>
      <c r="BU15" s="148"/>
      <c r="BV15" s="148"/>
      <c r="BW15" s="148"/>
      <c r="BX15" s="148"/>
      <c r="BY15" s="148"/>
      <c r="BZ15" s="148"/>
      <c r="CA15" s="148"/>
      <c r="CB15" s="148"/>
      <c r="CC15" s="148"/>
      <c r="CD15" s="148"/>
      <c r="CE15" s="148"/>
      <c r="CF15" s="148"/>
      <c r="CG15" s="148"/>
      <c r="CH15" s="148"/>
      <c r="CI15" s="148"/>
      <c r="CJ15" s="148"/>
      <c r="CK15" s="148"/>
      <c r="CL15" s="148"/>
      <c r="CM15" s="148"/>
      <c r="CN15" s="148"/>
      <c r="CO15" s="148"/>
      <c r="CP15" s="148"/>
      <c r="CQ15" s="148"/>
      <c r="CR15" s="148"/>
      <c r="CS15" s="148"/>
      <c r="CT15" s="148"/>
      <c r="CU15" s="148"/>
    </row>
    <row r="16" spans="1:99" x14ac:dyDescent="0.2">
      <c r="A16" s="168" t="s">
        <v>73</v>
      </c>
      <c r="B16" s="148">
        <v>3.3248181329888382</v>
      </c>
      <c r="C16" s="148">
        <v>-3.6225243247277268</v>
      </c>
      <c r="D16" s="148">
        <v>2.951903433922487</v>
      </c>
      <c r="E16" s="148">
        <v>6.4482079036868534</v>
      </c>
      <c r="F16" s="148">
        <v>-1.4383470739176121</v>
      </c>
      <c r="G16" s="148">
        <v>1.287031195383292</v>
      </c>
      <c r="H16" s="148">
        <v>2.955551754489028</v>
      </c>
      <c r="I16" s="148">
        <v>3.329802459382591</v>
      </c>
      <c r="J16" s="148">
        <v>3.0690468141872711</v>
      </c>
      <c r="K16" s="148">
        <v>2.4876003139893581</v>
      </c>
      <c r="L16" s="148">
        <v>2.392501817367076</v>
      </c>
      <c r="M16" s="148">
        <v>1.970461742177521</v>
      </c>
      <c r="N16" s="148">
        <v>2.9982546958950529</v>
      </c>
      <c r="O16" s="148">
        <v>4.2529884840929233</v>
      </c>
      <c r="P16" s="148">
        <v>0.76426703160605847</v>
      </c>
      <c r="Q16" s="148">
        <v>0.43446678920207038</v>
      </c>
      <c r="R16" s="148">
        <v>1.0820956503374111</v>
      </c>
      <c r="S16" s="148">
        <v>2.313897928491393</v>
      </c>
      <c r="T16" s="148">
        <v>1.071345013049974</v>
      </c>
      <c r="U16" s="148">
        <v>2.6948102332737811</v>
      </c>
      <c r="V16" s="148">
        <v>-0.86826385599922951</v>
      </c>
      <c r="W16" s="148">
        <v>-1.322737081852621</v>
      </c>
      <c r="X16" s="148">
        <v>1.6070552864577261</v>
      </c>
      <c r="Y16" s="148">
        <v>1.917410792318774</v>
      </c>
      <c r="Z16" s="148">
        <v>-6.3421024790388802E-2</v>
      </c>
      <c r="AA16" s="148">
        <v>0.18852603492527381</v>
      </c>
      <c r="AB16" s="148">
        <v>-0.32615425300188677</v>
      </c>
      <c r="AC16" s="148">
        <v>2.8827284437005218E-2</v>
      </c>
      <c r="AD16" s="148">
        <v>-1.0556991819025141</v>
      </c>
      <c r="AE16" s="148">
        <v>-0.20319999212111689</v>
      </c>
      <c r="AF16" s="148">
        <v>0.52809931603798876</v>
      </c>
      <c r="AG16" s="148">
        <v>-1.3098550039924659</v>
      </c>
      <c r="AH16" s="148">
        <v>-1.285115593994357</v>
      </c>
      <c r="AI16" s="148">
        <v>-0.76547354179625771</v>
      </c>
      <c r="AJ16" s="148">
        <v>1.6875814153185951</v>
      </c>
      <c r="AK16" s="148">
        <v>-0.98553967643131291</v>
      </c>
      <c r="AL16" s="159">
        <v>-6.3421024790388802E-4</v>
      </c>
      <c r="AM16" s="158">
        <v>1.8852603492527382E-3</v>
      </c>
      <c r="AN16" s="158">
        <v>-3.2615425300188679E-3</v>
      </c>
      <c r="AO16" s="158">
        <v>2.8827284437005218E-4</v>
      </c>
      <c r="AP16" s="158">
        <v>-1.0556991819025141E-2</v>
      </c>
      <c r="AQ16" s="158">
        <v>-2.031999921211169E-3</v>
      </c>
      <c r="AR16" s="158">
        <v>5.2809931603798876E-3</v>
      </c>
      <c r="AS16" s="158">
        <v>-1.309855003992466E-2</v>
      </c>
      <c r="AT16" s="158">
        <v>-1.285115593994357E-2</v>
      </c>
      <c r="AU16" s="158">
        <v>-7.6547354179625771E-3</v>
      </c>
      <c r="AV16" s="159">
        <v>1.6875814153185949E-2</v>
      </c>
      <c r="AW16" s="160">
        <v>-9.8553967643131291E-3</v>
      </c>
      <c r="AX16" s="160">
        <v>4.6191157287718285E-3</v>
      </c>
      <c r="AY16" s="160">
        <v>4.3090012885738096E-3</v>
      </c>
      <c r="AZ16" s="182">
        <v>-2.0660958301752519E-3</v>
      </c>
      <c r="BA16" s="182">
        <v>-9.0054420706520144E-3</v>
      </c>
      <c r="BB16" s="182">
        <v>-1.4104961808913191E-2</v>
      </c>
      <c r="BC16" s="182">
        <v>2.1453204508225632E-2</v>
      </c>
      <c r="BE16" s="146"/>
      <c r="BK16" s="148"/>
      <c r="BL16" s="148"/>
      <c r="BM16" s="148"/>
      <c r="BN16" s="148"/>
      <c r="BO16" s="148"/>
      <c r="BP16" s="148"/>
      <c r="BQ16" s="148"/>
      <c r="BR16" s="148"/>
      <c r="BS16" s="148"/>
      <c r="BT16" s="148"/>
      <c r="BU16" s="148"/>
      <c r="BV16" s="148"/>
      <c r="BW16" s="148"/>
      <c r="BX16" s="148"/>
      <c r="BY16" s="148"/>
      <c r="BZ16" s="148"/>
      <c r="CA16" s="148"/>
      <c r="CB16" s="148"/>
      <c r="CC16" s="148"/>
      <c r="CD16" s="148"/>
      <c r="CE16" s="148"/>
      <c r="CF16" s="148"/>
      <c r="CG16" s="148"/>
      <c r="CH16" s="148"/>
      <c r="CI16" s="148"/>
      <c r="CJ16" s="148"/>
      <c r="CK16" s="148"/>
      <c r="CL16" s="148"/>
      <c r="CM16" s="148"/>
      <c r="CN16" s="148"/>
      <c r="CO16" s="148"/>
      <c r="CP16" s="148"/>
      <c r="CQ16" s="148"/>
      <c r="CR16" s="148"/>
      <c r="CS16" s="148"/>
      <c r="CT16" s="148"/>
      <c r="CU16" s="148"/>
    </row>
    <row r="17" spans="1:99" x14ac:dyDescent="0.2">
      <c r="A17" s="168" t="s">
        <v>74</v>
      </c>
      <c r="B17" s="148">
        <v>-0.81848570608571425</v>
      </c>
      <c r="C17" s="148">
        <v>3.2547191644497708</v>
      </c>
      <c r="D17" s="148">
        <v>0.43596285761082759</v>
      </c>
      <c r="E17" s="148">
        <v>-3.487042294203901</v>
      </c>
      <c r="F17" s="148">
        <v>0.40280400926047122</v>
      </c>
      <c r="G17" s="148">
        <v>3.578037732405615</v>
      </c>
      <c r="H17" s="148">
        <v>2.786271966356058</v>
      </c>
      <c r="I17" s="148">
        <v>6.4041353999825912</v>
      </c>
      <c r="J17" s="148">
        <v>3.4853201377971428</v>
      </c>
      <c r="K17" s="148">
        <v>-0.83433183221963692</v>
      </c>
      <c r="L17" s="148">
        <v>2.0113141151090201</v>
      </c>
      <c r="M17" s="148">
        <v>3.317141515208899</v>
      </c>
      <c r="N17" s="148">
        <v>1.3836963794308319</v>
      </c>
      <c r="O17" s="148">
        <v>2.692023674170319</v>
      </c>
      <c r="P17" s="148">
        <v>3.5043829783428571</v>
      </c>
      <c r="Q17" s="148">
        <v>-0.58747386258104495</v>
      </c>
      <c r="R17" s="148">
        <v>2.1802727551237799</v>
      </c>
      <c r="S17" s="148">
        <v>2.1672259924824471</v>
      </c>
      <c r="T17" s="148">
        <v>0.41059529444333892</v>
      </c>
      <c r="U17" s="148">
        <v>3.1332397184238969</v>
      </c>
      <c r="V17" s="148">
        <v>-6.619998288288631E-2</v>
      </c>
      <c r="W17" s="148">
        <v>0.23360545868238439</v>
      </c>
      <c r="X17" s="148">
        <v>2.4794025193000109</v>
      </c>
      <c r="Y17" s="148">
        <v>1.8025876225361339</v>
      </c>
      <c r="Z17" s="148">
        <v>-0.5366203221070398</v>
      </c>
      <c r="AA17" s="148">
        <v>0.24353427090959559</v>
      </c>
      <c r="AB17" s="148">
        <v>-0.40203722585736568</v>
      </c>
      <c r="AC17" s="148">
        <v>-1.2141255676051179</v>
      </c>
      <c r="AD17" s="148">
        <v>-1.2783717214824519</v>
      </c>
      <c r="AE17" s="148">
        <v>-0.57501861810622668</v>
      </c>
      <c r="AF17" s="148">
        <v>-1.123336999641555</v>
      </c>
      <c r="AG17" s="148">
        <v>-0.51349622294178943</v>
      </c>
      <c r="AH17" s="148">
        <v>0.14831937105703741</v>
      </c>
      <c r="AI17" s="148">
        <v>-1.1999463862879309</v>
      </c>
      <c r="AJ17" s="148">
        <v>1.1427416157916199</v>
      </c>
      <c r="AK17" s="148">
        <v>-1.421436619381178</v>
      </c>
      <c r="AL17" s="159">
        <v>-5.366203221070398E-3</v>
      </c>
      <c r="AM17" s="158">
        <v>2.4353427090959561E-3</v>
      </c>
      <c r="AN17" s="158">
        <v>-4.0203722585736568E-3</v>
      </c>
      <c r="AO17" s="158">
        <v>-1.2141255676051179E-2</v>
      </c>
      <c r="AP17" s="158">
        <v>-1.2783717214824519E-2</v>
      </c>
      <c r="AQ17" s="158">
        <v>-5.7501861810622668E-3</v>
      </c>
      <c r="AR17" s="158">
        <v>-1.1233369996415549E-2</v>
      </c>
      <c r="AS17" s="158">
        <v>-5.1349622294178943E-3</v>
      </c>
      <c r="AT17" s="158">
        <v>1.4831937105703741E-3</v>
      </c>
      <c r="AU17" s="158">
        <v>-1.199946386287931E-2</v>
      </c>
      <c r="AV17" s="159">
        <v>1.1427416157916198E-2</v>
      </c>
      <c r="AW17" s="160">
        <v>-1.421436619381178E-2</v>
      </c>
      <c r="AX17" s="160">
        <v>-1.5624029845838881E-2</v>
      </c>
      <c r="AY17" s="160">
        <v>-4.5518108311473071E-3</v>
      </c>
      <c r="AZ17" s="182">
        <v>2.4484672351816621E-3</v>
      </c>
      <c r="BA17" s="182">
        <v>-9.771547581971185E-3</v>
      </c>
      <c r="BB17" s="182">
        <v>1.7943997171255169E-2</v>
      </c>
      <c r="BC17" s="182">
        <v>-5.0514556006030498E-3</v>
      </c>
      <c r="BE17" s="146"/>
      <c r="BK17" s="148"/>
      <c r="BL17" s="148"/>
      <c r="BM17" s="148"/>
      <c r="BN17" s="148"/>
      <c r="BO17" s="148"/>
      <c r="BP17" s="148"/>
      <c r="BQ17" s="148"/>
      <c r="BR17" s="148"/>
      <c r="BS17" s="148"/>
      <c r="BT17" s="148"/>
      <c r="BU17" s="148"/>
      <c r="BV17" s="148"/>
      <c r="BW17" s="148"/>
      <c r="BX17" s="148"/>
      <c r="BY17" s="148"/>
      <c r="BZ17" s="148"/>
      <c r="CA17" s="148"/>
      <c r="CB17" s="148"/>
      <c r="CC17" s="148"/>
      <c r="CD17" s="148"/>
      <c r="CE17" s="148"/>
      <c r="CF17" s="148"/>
      <c r="CG17" s="148"/>
      <c r="CH17" s="148"/>
      <c r="CI17" s="148"/>
      <c r="CJ17" s="148"/>
      <c r="CK17" s="148"/>
      <c r="CL17" s="148"/>
      <c r="CM17" s="148"/>
      <c r="CN17" s="148"/>
      <c r="CO17" s="148"/>
      <c r="CP17" s="148"/>
      <c r="CQ17" s="148"/>
      <c r="CR17" s="148"/>
      <c r="CS17" s="148"/>
      <c r="CT17" s="148"/>
      <c r="CU17" s="148"/>
    </row>
    <row r="18" spans="1:99" ht="16" thickBot="1" x14ac:dyDescent="0.25">
      <c r="A18" s="168" t="s">
        <v>75</v>
      </c>
      <c r="B18" s="148">
        <v>-1.059857363403915</v>
      </c>
      <c r="C18" s="148">
        <v>2.6179964621475542</v>
      </c>
      <c r="D18" s="148">
        <v>4.6002221242100738</v>
      </c>
      <c r="E18" s="148">
        <v>6.6705280182577154</v>
      </c>
      <c r="F18" s="148">
        <v>2.100738644374855</v>
      </c>
      <c r="G18" s="148">
        <v>4.5378933454930834</v>
      </c>
      <c r="H18" s="148">
        <v>1.3479238985131921</v>
      </c>
      <c r="I18" s="148">
        <v>4.7152425441502999</v>
      </c>
      <c r="J18" s="148">
        <v>0.31629528261760692</v>
      </c>
      <c r="K18" s="148">
        <v>1.5511174502856659</v>
      </c>
      <c r="L18" s="148">
        <v>3.7672336177409842</v>
      </c>
      <c r="M18" s="148">
        <v>1.9131801684031839</v>
      </c>
      <c r="N18" s="148">
        <v>2.7002070921671839</v>
      </c>
      <c r="O18" s="148">
        <v>-0.13828553367126739</v>
      </c>
      <c r="P18" s="148">
        <v>3.9082520840110662</v>
      </c>
      <c r="Q18" s="148">
        <v>1.146794946526009</v>
      </c>
      <c r="R18" s="148">
        <v>0.75807252701984851</v>
      </c>
      <c r="S18" s="148">
        <v>1.3594823889369501</v>
      </c>
      <c r="T18" s="148">
        <v>0.1618334705774549</v>
      </c>
      <c r="U18" s="148">
        <v>3.518300162487042</v>
      </c>
      <c r="V18" s="148">
        <v>0.73855525553323531</v>
      </c>
      <c r="W18" s="148">
        <v>-1.823845285609371</v>
      </c>
      <c r="X18" s="148">
        <v>2.749108244243792</v>
      </c>
      <c r="Y18" s="148">
        <v>0.19711375492503791</v>
      </c>
      <c r="Z18" s="148">
        <v>-1.237457656469954</v>
      </c>
      <c r="AA18" s="148">
        <v>1.467442180734557</v>
      </c>
      <c r="AB18" s="148">
        <v>-0.95949108625124069</v>
      </c>
      <c r="AC18" s="148">
        <v>-0.40158725261911782</v>
      </c>
      <c r="AD18" s="148">
        <v>-0.88378286252214222</v>
      </c>
      <c r="AE18" s="148">
        <v>-1.3304769015358151</v>
      </c>
      <c r="AF18" s="148">
        <v>-0.57095691526410919</v>
      </c>
      <c r="AG18" s="148">
        <v>-1.5666938487354449</v>
      </c>
      <c r="AH18" s="148">
        <v>0.31055206149537268</v>
      </c>
      <c r="AI18" s="148">
        <v>0.99688789543348477</v>
      </c>
      <c r="AJ18" s="148">
        <v>-2.1203021469614391</v>
      </c>
      <c r="AK18" s="148">
        <v>-0.1630363932301426</v>
      </c>
      <c r="AL18" s="159">
        <v>-1.2374576564699541E-2</v>
      </c>
      <c r="AM18" s="158">
        <v>1.4674421807345571E-2</v>
      </c>
      <c r="AN18" s="158">
        <v>-9.5949108625124069E-3</v>
      </c>
      <c r="AO18" s="158">
        <v>-4.0158725261911785E-3</v>
      </c>
      <c r="AP18" s="158">
        <v>-8.8378286252214222E-3</v>
      </c>
      <c r="AQ18" s="158">
        <v>-1.3304769015358152E-2</v>
      </c>
      <c r="AR18" s="158">
        <v>-5.7095691526410919E-3</v>
      </c>
      <c r="AS18" s="158">
        <v>-1.566693848735445E-2</v>
      </c>
      <c r="AT18" s="158">
        <v>3.1055206149537269E-3</v>
      </c>
      <c r="AU18" s="158">
        <v>9.9688789543348477E-3</v>
      </c>
      <c r="AV18" s="159">
        <v>-2.1203021469614391E-2</v>
      </c>
      <c r="AW18" s="160">
        <v>-1.6303639323014261E-3</v>
      </c>
      <c r="AX18" s="160">
        <v>5.1913209766287771E-3</v>
      </c>
      <c r="AY18" s="160">
        <v>1.3733517697622768E-4</v>
      </c>
      <c r="AZ18" s="182">
        <v>-1.104547964933833E-2</v>
      </c>
      <c r="BA18" s="182">
        <v>-2.3706247014086972E-3</v>
      </c>
      <c r="BB18" s="182">
        <v>1.0276174123433179E-2</v>
      </c>
      <c r="BC18" s="182">
        <v>-2.4892188161409479E-3</v>
      </c>
      <c r="BE18" s="146"/>
      <c r="BK18" s="148"/>
      <c r="BL18" s="148"/>
      <c r="BM18" s="148"/>
      <c r="BN18" s="148"/>
      <c r="BO18" s="148"/>
      <c r="BP18" s="148"/>
      <c r="BQ18" s="148"/>
      <c r="BR18" s="148"/>
      <c r="BS18" s="148"/>
      <c r="BT18" s="148"/>
      <c r="BU18" s="148"/>
      <c r="BV18" s="148"/>
      <c r="BW18" s="148"/>
      <c r="BX18" s="148"/>
      <c r="BY18" s="148"/>
      <c r="BZ18" s="148"/>
      <c r="CA18" s="148"/>
      <c r="CB18" s="148"/>
      <c r="CC18" s="148"/>
      <c r="CD18" s="148"/>
      <c r="CE18" s="148"/>
      <c r="CF18" s="148"/>
      <c r="CG18" s="148"/>
      <c r="CH18" s="148"/>
      <c r="CI18" s="148"/>
      <c r="CJ18" s="148"/>
      <c r="CK18" s="148"/>
      <c r="CL18" s="148"/>
      <c r="CM18" s="148"/>
      <c r="CN18" s="148"/>
      <c r="CO18" s="148"/>
      <c r="CP18" s="148"/>
      <c r="CQ18" s="148"/>
      <c r="CR18" s="148"/>
      <c r="CS18" s="148"/>
      <c r="CT18" s="148"/>
      <c r="CU18" s="148"/>
    </row>
    <row r="19" spans="1:99" s="145" customFormat="1" ht="16" thickBot="1" x14ac:dyDescent="0.25">
      <c r="A19" s="169" t="s">
        <v>143</v>
      </c>
      <c r="B19" s="149">
        <f>+SUMPRODUCT(B8:B18,weight!$E$2:$E$12)</f>
        <v>0.68430381629188963</v>
      </c>
      <c r="C19" s="149">
        <f>+SUMPRODUCT(C8:C18,weight!$E$2:$E$12)</f>
        <v>1.5208749656178009</v>
      </c>
      <c r="D19" s="149">
        <f>+SUMPRODUCT(D8:D18,weight!$E$2:$E$12)</f>
        <v>1.1069505594995925</v>
      </c>
      <c r="E19" s="149">
        <f>+SUMPRODUCT(E8:E18,weight!$E$2:$E$12)</f>
        <v>1.5476109991397475</v>
      </c>
      <c r="F19" s="149">
        <f>+SUMPRODUCT(F8:F18,weight!$E$2:$E$12)</f>
        <v>1.0211237829731614</v>
      </c>
      <c r="G19" s="149">
        <f>+SUMPRODUCT(G8:G18,weight!$E$2:$E$12)</f>
        <v>2.3560543391381312</v>
      </c>
      <c r="H19" s="149">
        <f>+SUMPRODUCT(H8:H18,weight!$E$2:$E$12)</f>
        <v>2.5788963983061182</v>
      </c>
      <c r="I19" s="149">
        <f>+SUMPRODUCT(I8:I18,weight!$E$2:$E$12)</f>
        <v>4.0522267045950242</v>
      </c>
      <c r="J19" s="149">
        <f>+SUMPRODUCT(J8:J18,weight!$E$2:$E$12)</f>
        <v>2.1062283699491133</v>
      </c>
      <c r="K19" s="149">
        <f>+SUMPRODUCT(K8:K18,weight!$E$2:$E$12)</f>
        <v>1.0984372131869902</v>
      </c>
      <c r="L19" s="149">
        <f>+SUMPRODUCT(L8:L18,weight!$E$2:$E$12)</f>
        <v>1.7514821738164978</v>
      </c>
      <c r="M19" s="149">
        <f>+SUMPRODUCT(M8:M18,weight!$E$2:$E$12)</f>
        <v>3.2876743487412949</v>
      </c>
      <c r="N19" s="149">
        <f>+SUMPRODUCT(N8:N18,weight!$E$2:$E$12)</f>
        <v>3.0434576361778078</v>
      </c>
      <c r="O19" s="149">
        <f>+SUMPRODUCT(O8:O18,weight!$E$2:$E$12)</f>
        <v>2.266813918980906</v>
      </c>
      <c r="P19" s="149">
        <f>+SUMPRODUCT(P8:P18,weight!$E$2:$E$12)</f>
        <v>1.7233227362211569</v>
      </c>
      <c r="Q19" s="149">
        <f>+SUMPRODUCT(Q8:Q18,weight!$E$2:$E$12)</f>
        <v>0.830218040645329</v>
      </c>
      <c r="R19" s="149">
        <f>+SUMPRODUCT(R8:R18,weight!$E$2:$E$12)</f>
        <v>1.8353169918997123</v>
      </c>
      <c r="S19" s="149">
        <f>+SUMPRODUCT(S8:S18,weight!$E$2:$E$12)</f>
        <v>1.3703675880202608</v>
      </c>
      <c r="T19" s="149">
        <f>+SUMPRODUCT(T8:T18,weight!$E$2:$E$12)</f>
        <v>0.38090449444730484</v>
      </c>
      <c r="U19" s="149">
        <f>+SUMPRODUCT(U8:U18,weight!$E$2:$E$12)</f>
        <v>2.1849537971509334</v>
      </c>
      <c r="V19" s="149">
        <f>+SUMPRODUCT(V8:V18,weight!$E$2:$E$12)</f>
        <v>0.89714432562609403</v>
      </c>
      <c r="W19" s="149">
        <f>+SUMPRODUCT(W8:W18,weight!$E$2:$E$12)</f>
        <v>7.1669696204692629E-2</v>
      </c>
      <c r="X19" s="149">
        <f>+SUMPRODUCT(X8:X18,weight!$E$2:$E$12)</f>
        <v>0.98815346409805249</v>
      </c>
      <c r="Y19" s="149">
        <f>+SUMPRODUCT(Y8:Y18,weight!$E$2:$E$12)</f>
        <v>1.5111379447222366</v>
      </c>
      <c r="Z19" s="149">
        <f>+SUMPRODUCT(Z8:Z18,weight!$E$2:$E$12)</f>
        <v>-9.8179568418576002E-3</v>
      </c>
      <c r="AA19" s="149">
        <f>+SUMPRODUCT(AA8:AA18,weight!$E$2:$E$12)</f>
        <v>0.27379485356758815</v>
      </c>
      <c r="AB19" s="149">
        <f>+SUMPRODUCT(AB8:AB18,weight!$E$2:$E$12)</f>
        <v>-0.69916376617528597</v>
      </c>
      <c r="AC19" s="149">
        <f>+SUMPRODUCT(AC8:AC18,weight!$E$2:$E$12)</f>
        <v>-1.0360663890047612</v>
      </c>
      <c r="AD19" s="149">
        <f>+SUMPRODUCT(AD8:AD18,weight!$E$2:$E$12)</f>
        <v>-0.85382276324051842</v>
      </c>
      <c r="AE19" s="149">
        <f>+SUMPRODUCT(AE8:AE18,weight!$E$2:$E$12)</f>
        <v>-0.74991863303065542</v>
      </c>
      <c r="AF19" s="149">
        <f>+SUMPRODUCT(AF8:AF18,weight!$E$2:$E$12)</f>
        <v>-0.2279898212436372</v>
      </c>
      <c r="AG19" s="149">
        <f>+SUMPRODUCT(AG8:AG18,weight!$E$2:$E$12)</f>
        <v>-1.2069554211213276</v>
      </c>
      <c r="AH19" s="149">
        <f>+SUMPRODUCT(AH8:AH18,weight!$E$2:$E$12)</f>
        <v>-0.28328574962423642</v>
      </c>
      <c r="AI19" s="149">
        <f>+SUMPRODUCT(AI8:AI18,weight!$E$2:$E$12)</f>
        <v>0.43304164142825818</v>
      </c>
      <c r="AJ19" s="149">
        <f>+SUMPRODUCT(AJ8:AJ18,weight!$E$2:$E$12)</f>
        <v>-0.57900212652774363</v>
      </c>
      <c r="AK19" s="149">
        <f>+SUMPRODUCT(AK8:AK18,weight!$E$2:$E$12)</f>
        <v>-0.30716817623476322</v>
      </c>
      <c r="AL19" s="163">
        <f>+SUMPRODUCT(AL8:AL18,weight!$E$2:$E$12)</f>
        <v>-9.8179568418575985E-5</v>
      </c>
      <c r="AM19" s="164">
        <f>+SUMPRODUCT(AM8:AM18,weight!$E$2:$E$12)</f>
        <v>2.7379485356758817E-3</v>
      </c>
      <c r="AN19" s="164">
        <f>+SUMPRODUCT(AN8:AN18,weight!$E$2:$E$12)</f>
        <v>-6.9916376617528593E-3</v>
      </c>
      <c r="AO19" s="164">
        <f>+SUMPRODUCT(AO8:AO18,weight!$E$2:$E$12)</f>
        <v>-1.0360663890047613E-2</v>
      </c>
      <c r="AP19" s="164">
        <f>+SUMPRODUCT(AP8:AP18,weight!$E$2:$E$12)</f>
        <v>-8.5382276324051827E-3</v>
      </c>
      <c r="AQ19" s="164">
        <f>+SUMPRODUCT(AQ8:AQ18,weight!$E$2:$E$12)</f>
        <v>-7.4991863303065526E-3</v>
      </c>
      <c r="AR19" s="164">
        <f>+SUMPRODUCT(AR8:AR18,weight!$E$2:$E$12)</f>
        <v>-2.2798982124363721E-3</v>
      </c>
      <c r="AS19" s="164">
        <f>+SUMPRODUCT(AS8:AS18,weight!$E$2:$E$12)</f>
        <v>-1.2069554211213276E-2</v>
      </c>
      <c r="AT19" s="164">
        <f>+SUMPRODUCT(AT8:AT18,weight!$E$2:$E$12)</f>
        <v>-2.8328574962423639E-3</v>
      </c>
      <c r="AU19" s="164">
        <f>+SUMPRODUCT(AU8:AU18,weight!$E$2:$E$12)</f>
        <v>4.3304164142825806E-3</v>
      </c>
      <c r="AV19" s="163">
        <f>+SUMPRODUCT(AV8:AV18,weight!$E$2:$E$12)</f>
        <v>-5.7900212652774365E-3</v>
      </c>
      <c r="AW19" s="165">
        <f>+SUMPRODUCT(AW8:AW18,weight!$E$2:$E$12)</f>
        <v>-3.0716817623476327E-3</v>
      </c>
      <c r="AX19" s="165">
        <f>+SUMPRODUCT(AX8:AX18,weight!$E$2:$E$12)</f>
        <v>-6.3526684899445065E-3</v>
      </c>
      <c r="AY19" s="164">
        <f>+SUMPRODUCT(AY8:AY18,weight!$E$2:$E$12)</f>
        <v>-3.225118200959567E-3</v>
      </c>
      <c r="AZ19" s="164">
        <f>+SUMPRODUCT(AZ8:AZ18,weight!$E$2:$E$12)</f>
        <v>-7.3196588349506617E-4</v>
      </c>
      <c r="BA19" s="164">
        <f>+SUMPRODUCT(BA8:BA18,weight!$E$2:$E$12)</f>
        <v>-9.4410560102199757E-4</v>
      </c>
      <c r="BB19" s="164">
        <f>+SUMPRODUCT(BB8:BB18,weight!$E$2:$E$12)</f>
        <v>7.778694598832207E-3</v>
      </c>
      <c r="BC19" s="164">
        <f>+SUMPRODUCT(BC8:BC18,weight!$E$2:$E$12)</f>
        <v>2.3788545519967154E-3</v>
      </c>
      <c r="BE19" s="146"/>
    </row>
    <row r="20" spans="1:99" s="145" customFormat="1" hidden="1" x14ac:dyDescent="0.2">
      <c r="A20" s="145">
        <v>100</v>
      </c>
      <c r="B20" s="150">
        <f>+A20*(1+B19/100)</f>
        <v>100.6843038162919</v>
      </c>
      <c r="C20" s="150">
        <f>+B20*(1+C19/100)</f>
        <v>102.21558618734045</v>
      </c>
      <c r="D20" s="150">
        <f t="shared" ref="D20:AK20" si="0">+C20*(1+D19/100)</f>
        <v>103.347062190537</v>
      </c>
      <c r="E20" s="150">
        <f t="shared" si="0"/>
        <v>104.94647269228554</v>
      </c>
      <c r="F20" s="150">
        <f t="shared" si="0"/>
        <v>106.0181060843379</v>
      </c>
      <c r="G20" s="150">
        <f t="shared" si="0"/>
        <v>108.51595027301001</v>
      </c>
      <c r="H20" s="150">
        <f t="shared" si="0"/>
        <v>111.3144642061883</v>
      </c>
      <c r="I20" s="150">
        <f t="shared" si="0"/>
        <v>115.82517865082833</v>
      </c>
      <c r="J20" s="150">
        <f t="shared" si="0"/>
        <v>118.26472142311633</v>
      </c>
      <c r="K20" s="150">
        <f t="shared" si="0"/>
        <v>119.56378513329976</v>
      </c>
      <c r="L20" s="150">
        <f t="shared" si="0"/>
        <v>121.65792351624975</v>
      </c>
      <c r="M20" s="150">
        <f t="shared" si="0"/>
        <v>125.65763986090479</v>
      </c>
      <c r="N20" s="150">
        <f t="shared" si="0"/>
        <v>129.48197689669232</v>
      </c>
      <c r="O20" s="150">
        <f t="shared" si="0"/>
        <v>132.4170923715582</v>
      </c>
      <c r="P20" s="150">
        <f t="shared" si="0"/>
        <v>134.69906623104023</v>
      </c>
      <c r="Q20" s="150">
        <f t="shared" si="0"/>
        <v>135.81736217947113</v>
      </c>
      <c r="R20" s="150">
        <f t="shared" si="0"/>
        <v>138.31004130550093</v>
      </c>
      <c r="S20" s="150">
        <f t="shared" si="0"/>
        <v>140.20539728252896</v>
      </c>
      <c r="T20" s="150">
        <f t="shared" si="0"/>
        <v>140.73944594223582</v>
      </c>
      <c r="U20" s="150">
        <f t="shared" si="0"/>
        <v>143.81453781043987</v>
      </c>
      <c r="V20" s="150">
        <f t="shared" si="0"/>
        <v>145.10476177583161</v>
      </c>
      <c r="W20" s="150">
        <f t="shared" si="0"/>
        <v>145.20875791777488</v>
      </c>
      <c r="X20" s="150">
        <f t="shared" si="0"/>
        <v>146.64364328931313</v>
      </c>
      <c r="Y20" s="150">
        <f t="shared" si="0"/>
        <v>148.85963102658107</v>
      </c>
      <c r="Z20" s="150">
        <f t="shared" si="0"/>
        <v>148.84501605225194</v>
      </c>
      <c r="AA20" s="150">
        <f t="shared" si="0"/>
        <v>149.25254604599485</v>
      </c>
      <c r="AB20" s="150">
        <f t="shared" si="0"/>
        <v>148.20902632394717</v>
      </c>
      <c r="AC20" s="150">
        <f t="shared" si="0"/>
        <v>146.67348241673352</v>
      </c>
      <c r="AD20" s="150">
        <f t="shared" si="0"/>
        <v>145.42115083622187</v>
      </c>
      <c r="AE20" s="150">
        <f t="shared" si="0"/>
        <v>144.33061052973343</v>
      </c>
      <c r="AF20" s="150">
        <f t="shared" si="0"/>
        <v>144.00155142878685</v>
      </c>
      <c r="AG20" s="150">
        <f t="shared" si="0"/>
        <v>142.26351689731831</v>
      </c>
      <c r="AH20" s="150">
        <f t="shared" si="0"/>
        <v>141.86050462703395</v>
      </c>
      <c r="AI20" s="150">
        <f t="shared" si="0"/>
        <v>142.47481968480926</v>
      </c>
      <c r="AJ20" s="150">
        <f t="shared" si="0"/>
        <v>141.64988744906765</v>
      </c>
      <c r="AK20" s="150">
        <f t="shared" si="0"/>
        <v>141.21478407315175</v>
      </c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E20" s="146"/>
    </row>
    <row r="21" spans="1:99" s="145" customFormat="1" x14ac:dyDescent="0.2">
      <c r="B21" s="150"/>
      <c r="C21" s="150"/>
      <c r="D21" s="150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E21" s="146"/>
    </row>
    <row r="22" spans="1:99" s="145" customFormat="1" ht="16" thickBot="1" x14ac:dyDescent="0.25">
      <c r="C22" s="150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E22" s="146"/>
    </row>
    <row r="23" spans="1:99" s="145" customFormat="1" ht="16" thickBot="1" x14ac:dyDescent="0.25">
      <c r="A23" s="169" t="s">
        <v>181</v>
      </c>
      <c r="C23" s="150"/>
      <c r="AL23" s="195" t="s">
        <v>94</v>
      </c>
      <c r="AM23" s="196"/>
      <c r="AN23" s="196"/>
      <c r="AO23" s="196"/>
      <c r="AP23" s="196"/>
      <c r="AQ23" s="196"/>
      <c r="AR23" s="196"/>
      <c r="AS23" s="196"/>
      <c r="AT23" s="196"/>
      <c r="AU23" s="196"/>
      <c r="AV23" s="197" t="s">
        <v>101</v>
      </c>
      <c r="AW23" s="198"/>
      <c r="AX23" s="198"/>
      <c r="AY23" s="198"/>
      <c r="AZ23" s="198"/>
      <c r="BA23" s="198"/>
      <c r="BB23" s="198"/>
      <c r="BC23" s="198"/>
      <c r="BE23" s="146"/>
    </row>
    <row r="24" spans="1:99" ht="47.25" customHeight="1" thickBot="1" x14ac:dyDescent="0.25">
      <c r="A24" s="170" t="s">
        <v>106</v>
      </c>
      <c r="B24" s="147" t="s">
        <v>144</v>
      </c>
      <c r="C24" s="147" t="s">
        <v>145</v>
      </c>
      <c r="D24" s="147" t="s">
        <v>146</v>
      </c>
      <c r="E24" s="147" t="s">
        <v>147</v>
      </c>
      <c r="F24" s="147" t="s">
        <v>148</v>
      </c>
      <c r="G24" s="147" t="s">
        <v>149</v>
      </c>
      <c r="H24" s="147" t="s">
        <v>150</v>
      </c>
      <c r="I24" s="147" t="s">
        <v>151</v>
      </c>
      <c r="J24" s="147" t="s">
        <v>152</v>
      </c>
      <c r="K24" s="147" t="s">
        <v>153</v>
      </c>
      <c r="L24" s="147" t="s">
        <v>154</v>
      </c>
      <c r="M24" s="147" t="s">
        <v>155</v>
      </c>
      <c r="N24" s="147" t="s">
        <v>156</v>
      </c>
      <c r="O24" s="147" t="s">
        <v>157</v>
      </c>
      <c r="P24" s="147" t="s">
        <v>158</v>
      </c>
      <c r="Q24" s="147" t="s">
        <v>159</v>
      </c>
      <c r="R24" s="147" t="s">
        <v>160</v>
      </c>
      <c r="S24" s="147" t="s">
        <v>161</v>
      </c>
      <c r="T24" s="147" t="s">
        <v>162</v>
      </c>
      <c r="U24" s="147" t="s">
        <v>163</v>
      </c>
      <c r="V24" s="147" t="s">
        <v>164</v>
      </c>
      <c r="W24" s="147" t="s">
        <v>165</v>
      </c>
      <c r="X24" s="147" t="s">
        <v>166</v>
      </c>
      <c r="Y24" s="147" t="s">
        <v>167</v>
      </c>
      <c r="Z24" s="147" t="s">
        <v>168</v>
      </c>
      <c r="AA24" s="147" t="s">
        <v>169</v>
      </c>
      <c r="AB24" s="147" t="s">
        <v>170</v>
      </c>
      <c r="AC24" s="147" t="s">
        <v>171</v>
      </c>
      <c r="AD24" s="147" t="s">
        <v>172</v>
      </c>
      <c r="AE24" s="147" t="s">
        <v>173</v>
      </c>
      <c r="AF24" s="147" t="s">
        <v>174</v>
      </c>
      <c r="AG24" s="147" t="s">
        <v>175</v>
      </c>
      <c r="AH24" s="147" t="s">
        <v>176</v>
      </c>
      <c r="AI24" s="147" t="s">
        <v>177</v>
      </c>
      <c r="AJ24" s="147" t="s">
        <v>178</v>
      </c>
      <c r="AK24" s="147" t="s">
        <v>179</v>
      </c>
      <c r="AL24" s="161" t="s">
        <v>82</v>
      </c>
      <c r="AM24" s="162" t="s">
        <v>83</v>
      </c>
      <c r="AN24" s="162" t="s">
        <v>85</v>
      </c>
      <c r="AO24" s="162" t="s">
        <v>86</v>
      </c>
      <c r="AP24" s="162" t="s">
        <v>87</v>
      </c>
      <c r="AQ24" s="162" t="s">
        <v>88</v>
      </c>
      <c r="AR24" s="162" t="s">
        <v>89</v>
      </c>
      <c r="AS24" s="162" t="s">
        <v>90</v>
      </c>
      <c r="AT24" s="162" t="s">
        <v>91</v>
      </c>
      <c r="AU24" s="162" t="s">
        <v>47</v>
      </c>
      <c r="AV24" s="166" t="s">
        <v>0</v>
      </c>
      <c r="AW24" s="167" t="s">
        <v>79</v>
      </c>
      <c r="AX24" s="166" t="s">
        <v>82</v>
      </c>
      <c r="AY24" s="167" t="s">
        <v>84</v>
      </c>
      <c r="AZ24" s="166" t="s">
        <v>85</v>
      </c>
      <c r="BA24" s="166" t="s">
        <v>86</v>
      </c>
      <c r="BB24" s="166" t="s">
        <v>87</v>
      </c>
      <c r="BC24" s="167" t="s">
        <v>88</v>
      </c>
      <c r="BE24" s="146"/>
    </row>
    <row r="25" spans="1:99" x14ac:dyDescent="0.2">
      <c r="A25" s="168" t="s">
        <v>65</v>
      </c>
      <c r="B25" s="148">
        <v>-3.4492974135833192</v>
      </c>
      <c r="C25" s="148">
        <v>-1.3916479852675741</v>
      </c>
      <c r="D25" s="148">
        <v>-0.35252382919377379</v>
      </c>
      <c r="E25" s="148">
        <v>21.083012587754531</v>
      </c>
      <c r="F25" s="148">
        <v>-10.14301515309505</v>
      </c>
      <c r="G25" s="148">
        <v>-11.76877593369113</v>
      </c>
      <c r="H25" s="148">
        <v>16.083009175471851</v>
      </c>
      <c r="I25" s="148">
        <v>12.832083097170299</v>
      </c>
      <c r="J25" s="148">
        <v>9.5490213408237814</v>
      </c>
      <c r="K25" s="148">
        <v>-2.4098851199285898</v>
      </c>
      <c r="L25" s="148">
        <v>-6.8498061196542794</v>
      </c>
      <c r="M25" s="148">
        <v>-1.3064095538067531</v>
      </c>
      <c r="N25" s="148">
        <v>-3.0858649912936631</v>
      </c>
      <c r="O25" s="148">
        <v>3.545545090642177</v>
      </c>
      <c r="P25" s="148">
        <v>-2.5434424100610138</v>
      </c>
      <c r="Q25" s="148">
        <v>-0.1849382371954644</v>
      </c>
      <c r="R25" s="148">
        <v>1.4387677528263201</v>
      </c>
      <c r="S25" s="148">
        <v>3.8351163585486292</v>
      </c>
      <c r="T25" s="148">
        <v>1.4028622919241449</v>
      </c>
      <c r="U25" s="148">
        <v>-4.0050948961784734</v>
      </c>
      <c r="V25" s="148">
        <v>1.6767146237359309</v>
      </c>
      <c r="W25" s="148">
        <v>4.1359624182268018</v>
      </c>
      <c r="X25" s="148">
        <v>4.8204630740348753</v>
      </c>
      <c r="Y25" s="148">
        <v>7.3479218524926004</v>
      </c>
      <c r="Z25" s="148">
        <v>13.784834798684621</v>
      </c>
      <c r="AA25" s="148">
        <v>1.172901431547047</v>
      </c>
      <c r="AB25" s="148">
        <v>2.724161035990913</v>
      </c>
      <c r="AC25" s="148">
        <v>1.4057577250351729</v>
      </c>
      <c r="AD25" s="148">
        <v>1.1314791751533939</v>
      </c>
      <c r="AE25" s="148">
        <v>-1.836289017311032</v>
      </c>
      <c r="AF25" s="148">
        <v>-1.0082599488920649</v>
      </c>
      <c r="AG25" s="148">
        <v>0.2259112747875269</v>
      </c>
      <c r="AH25" s="148">
        <v>0.18120110695276639</v>
      </c>
      <c r="AI25" s="148">
        <v>-1.541925055778792</v>
      </c>
      <c r="AJ25" s="148">
        <v>0.81962258953809375</v>
      </c>
      <c r="AK25" s="148">
        <v>2.1621688976744209</v>
      </c>
      <c r="AL25" s="159">
        <v>0.1378483479868462</v>
      </c>
      <c r="AM25" s="158">
        <v>1.172901431547047E-2</v>
      </c>
      <c r="AN25" s="158">
        <v>2.724161035990913E-2</v>
      </c>
      <c r="AO25" s="158">
        <v>1.4057577250351729E-2</v>
      </c>
      <c r="AP25" s="158">
        <v>1.1314791751533939E-2</v>
      </c>
      <c r="AQ25" s="158">
        <v>-1.8362890173110321E-2</v>
      </c>
      <c r="AR25" s="158">
        <v>-1.008259948892065E-2</v>
      </c>
      <c r="AS25" s="158">
        <v>2.2591127478752688E-3</v>
      </c>
      <c r="AT25" s="158">
        <v>1.8120110695276639E-3</v>
      </c>
      <c r="AU25" s="158">
        <v>-1.5419250557787921E-2</v>
      </c>
      <c r="AV25" s="159">
        <v>8.1962258953809375E-3</v>
      </c>
      <c r="AW25" s="160">
        <v>2.162168897674421E-2</v>
      </c>
      <c r="AX25" s="160">
        <v>-2.8728184118338551E-2</v>
      </c>
      <c r="AY25" s="160">
        <v>1.643978770226551E-2</v>
      </c>
      <c r="AZ25" s="182">
        <v>1.5159201409671091E-2</v>
      </c>
      <c r="BA25" s="182">
        <v>-3.2098853153993412E-3</v>
      </c>
      <c r="BB25" s="182">
        <v>2.2220673498229759E-2</v>
      </c>
      <c r="BC25" s="182">
        <v>-6.7450443710825904E-3</v>
      </c>
      <c r="BE25" s="146"/>
    </row>
    <row r="26" spans="1:99" x14ac:dyDescent="0.2">
      <c r="A26" s="168" t="s">
        <v>66</v>
      </c>
      <c r="B26" s="148">
        <v>-4.1050508218199777</v>
      </c>
      <c r="C26" s="148">
        <v>13.90305369617224</v>
      </c>
      <c r="D26" s="148">
        <v>-8.6290711414716785</v>
      </c>
      <c r="E26" s="148">
        <v>-1.207120890533975</v>
      </c>
      <c r="F26" s="148">
        <v>1.2331653225966519</v>
      </c>
      <c r="G26" s="148">
        <v>0.95684715065362802</v>
      </c>
      <c r="H26" s="148">
        <v>3.6291594226427031</v>
      </c>
      <c r="I26" s="148">
        <v>2.981867565993479</v>
      </c>
      <c r="J26" s="148">
        <v>2.1614969180122841</v>
      </c>
      <c r="K26" s="148">
        <v>1.4240920602943019</v>
      </c>
      <c r="L26" s="148">
        <v>1.4211737402067159</v>
      </c>
      <c r="M26" s="148">
        <v>-1.4158875644167961</v>
      </c>
      <c r="N26" s="148">
        <v>5.7114618300043274</v>
      </c>
      <c r="O26" s="148">
        <v>0.67232172201858731</v>
      </c>
      <c r="P26" s="148">
        <v>2.6461901850330931</v>
      </c>
      <c r="Q26" s="148">
        <v>0.37674187756384647</v>
      </c>
      <c r="R26" s="148">
        <v>8.1043761157717498E-2</v>
      </c>
      <c r="S26" s="148">
        <v>3.457981707670732</v>
      </c>
      <c r="T26" s="148">
        <v>-1.1717720507998799</v>
      </c>
      <c r="U26" s="148">
        <v>-2.3253839618634138</v>
      </c>
      <c r="V26" s="148">
        <v>1.481660538569574</v>
      </c>
      <c r="W26" s="148">
        <v>4.6160938052724587</v>
      </c>
      <c r="X26" s="148">
        <v>2.4241757838432192</v>
      </c>
      <c r="Y26" s="148">
        <v>1.891399313878561</v>
      </c>
      <c r="Z26" s="148">
        <v>0.12770299017146319</v>
      </c>
      <c r="AA26" s="148">
        <v>0.84572024384113043</v>
      </c>
      <c r="AB26" s="148">
        <v>0.83614974506842632</v>
      </c>
      <c r="AC26" s="148">
        <v>-0.38271510874220432</v>
      </c>
      <c r="AD26" s="148">
        <v>-0.91908507871694134</v>
      </c>
      <c r="AE26" s="148">
        <v>-1.4074349562317461</v>
      </c>
      <c r="AF26" s="148">
        <v>-2.364035585851743</v>
      </c>
      <c r="AG26" s="148">
        <v>-1.4108181462680669</v>
      </c>
      <c r="AH26" s="148">
        <v>1.096417262838401</v>
      </c>
      <c r="AI26" s="148">
        <v>-1.842209083907709</v>
      </c>
      <c r="AJ26" s="148">
        <v>4.3896920015314089</v>
      </c>
      <c r="AK26" s="148">
        <v>2.031256124170389</v>
      </c>
      <c r="AL26" s="159">
        <v>1.2770299017146318E-3</v>
      </c>
      <c r="AM26" s="158">
        <v>8.4572024384113043E-3</v>
      </c>
      <c r="AN26" s="158">
        <v>8.3614974506842632E-3</v>
      </c>
      <c r="AO26" s="158">
        <v>-3.8271510874220431E-3</v>
      </c>
      <c r="AP26" s="158">
        <v>-9.1908507871694134E-3</v>
      </c>
      <c r="AQ26" s="158">
        <v>-1.4074349562317462E-2</v>
      </c>
      <c r="AR26" s="158">
        <v>-2.3640355858517429E-2</v>
      </c>
      <c r="AS26" s="158">
        <v>-1.4108181462680669E-2</v>
      </c>
      <c r="AT26" s="158">
        <v>1.0964172628384011E-2</v>
      </c>
      <c r="AU26" s="158">
        <v>-1.8422090839077091E-2</v>
      </c>
      <c r="AV26" s="159">
        <v>4.3896920015314089E-2</v>
      </c>
      <c r="AW26" s="160">
        <v>2.0312561241703889E-2</v>
      </c>
      <c r="AX26" s="182">
        <v>1.5285246688435889E-2</v>
      </c>
      <c r="AY26" s="182">
        <v>-1.9980232332931339E-2</v>
      </c>
      <c r="AZ26" s="182">
        <v>9.472109748691615E-3</v>
      </c>
      <c r="BA26" s="182">
        <v>-2.6288386027743301E-2</v>
      </c>
      <c r="BB26" s="182">
        <v>1.5662487816088259E-2</v>
      </c>
      <c r="BC26" s="182">
        <v>-2.5961236830829289E-2</v>
      </c>
    </row>
    <row r="27" spans="1:99" x14ac:dyDescent="0.2">
      <c r="A27" s="168" t="s">
        <v>67</v>
      </c>
      <c r="B27" s="148">
        <v>12.79518033617755</v>
      </c>
      <c r="C27" s="148">
        <v>4.0251692867408151</v>
      </c>
      <c r="D27" s="148">
        <v>15.737501896973271</v>
      </c>
      <c r="E27" s="148">
        <v>6.2638598776060039</v>
      </c>
      <c r="F27" s="148">
        <v>-3.4358860065974987E-2</v>
      </c>
      <c r="G27" s="148">
        <v>0.45173847629056407</v>
      </c>
      <c r="H27" s="148">
        <v>1.583371318678251</v>
      </c>
      <c r="I27" s="148">
        <v>6.1658020464531171</v>
      </c>
      <c r="J27" s="148">
        <v>-3.5183479616186619</v>
      </c>
      <c r="K27" s="148">
        <v>2.6180580995452729</v>
      </c>
      <c r="L27" s="148">
        <v>4.5574038040250731</v>
      </c>
      <c r="M27" s="148">
        <v>9.3171487844122112</v>
      </c>
      <c r="N27" s="148">
        <v>-7.6742613635505386E-2</v>
      </c>
      <c r="O27" s="148">
        <v>1.794789622615967</v>
      </c>
      <c r="P27" s="148">
        <v>3.1139824997286509</v>
      </c>
      <c r="Q27" s="148">
        <v>1.258076663201702</v>
      </c>
      <c r="R27" s="148">
        <v>-0.24979821595210169</v>
      </c>
      <c r="S27" s="148">
        <v>8.9793029141229663</v>
      </c>
      <c r="T27" s="148">
        <v>7.814163012307862</v>
      </c>
      <c r="U27" s="148">
        <v>-4.9514445915106009</v>
      </c>
      <c r="V27" s="148">
        <v>3.104421487121134</v>
      </c>
      <c r="W27" s="148">
        <v>-2.945495082544991</v>
      </c>
      <c r="X27" s="148">
        <v>1.9227495107770001</v>
      </c>
      <c r="Y27" s="148">
        <v>-0.56162400444944582</v>
      </c>
      <c r="Z27" s="148">
        <v>-1.826193453453262</v>
      </c>
      <c r="AA27" s="148">
        <v>-5.7809216284587787E-2</v>
      </c>
      <c r="AB27" s="148">
        <v>1.576526121353661</v>
      </c>
      <c r="AC27" s="148">
        <v>-1.300190030117288</v>
      </c>
      <c r="AD27" s="148">
        <v>-4.263761326584115</v>
      </c>
      <c r="AE27" s="148">
        <v>0.3178594800337553</v>
      </c>
      <c r="AF27" s="148">
        <v>2.8717364469378781</v>
      </c>
      <c r="AG27" s="148">
        <v>-9.8487819027926022</v>
      </c>
      <c r="AH27" s="148">
        <v>-7.790185468314526</v>
      </c>
      <c r="AI27" s="148">
        <v>4.3540229109384931</v>
      </c>
      <c r="AJ27" s="148">
        <v>2.0480307833335099</v>
      </c>
      <c r="AK27" s="148">
        <v>5.6337101927365074</v>
      </c>
      <c r="AL27" s="159">
        <v>-1.826193453453262E-2</v>
      </c>
      <c r="AM27" s="158">
        <v>-5.7809216284587784E-4</v>
      </c>
      <c r="AN27" s="158">
        <v>1.5765261213536611E-2</v>
      </c>
      <c r="AO27" s="158">
        <v>-1.300190030117288E-2</v>
      </c>
      <c r="AP27" s="158">
        <v>-4.2637613265841152E-2</v>
      </c>
      <c r="AQ27" s="158">
        <v>3.178594800337553E-3</v>
      </c>
      <c r="AR27" s="158">
        <v>2.8717364469378781E-2</v>
      </c>
      <c r="AS27" s="158">
        <v>-9.8487819027926027E-2</v>
      </c>
      <c r="AT27" s="158">
        <v>-7.7901854683145255E-2</v>
      </c>
      <c r="AU27" s="158">
        <v>4.3540229109384931E-2</v>
      </c>
      <c r="AV27" s="159">
        <v>2.0480307833335099E-2</v>
      </c>
      <c r="AW27" s="160">
        <v>5.6337101927365074E-2</v>
      </c>
      <c r="AX27" s="182">
        <v>2.1499037193567098E-2</v>
      </c>
      <c r="AY27" s="182">
        <v>2.8505852837627198E-2</v>
      </c>
      <c r="AZ27" s="182">
        <v>2.695742367998744E-3</v>
      </c>
      <c r="BA27" s="182">
        <v>4.340824897165052E-2</v>
      </c>
      <c r="BB27" s="182">
        <v>-3.2819283198411001E-2</v>
      </c>
      <c r="BC27" s="182">
        <v>4.2553859924786996E-2</v>
      </c>
    </row>
    <row r="28" spans="1:99" x14ac:dyDescent="0.2">
      <c r="A28" s="168" t="s">
        <v>68</v>
      </c>
      <c r="B28" s="148">
        <v>2.2189300749533292</v>
      </c>
      <c r="C28" s="148">
        <v>-0.99973639145257698</v>
      </c>
      <c r="D28" s="148">
        <v>5.7793001764931962</v>
      </c>
      <c r="E28" s="148">
        <v>13.11900527457688</v>
      </c>
      <c r="F28" s="148">
        <v>2.1709196911188671</v>
      </c>
      <c r="G28" s="148">
        <v>2.6650568579899452</v>
      </c>
      <c r="H28" s="148">
        <v>2.5889545322836942</v>
      </c>
      <c r="I28" s="148">
        <v>4.5608113035186193</v>
      </c>
      <c r="J28" s="148">
        <v>0.46646674275525601</v>
      </c>
      <c r="K28" s="148">
        <v>-2.5546812076327252</v>
      </c>
      <c r="L28" s="148">
        <v>4.0676609261333763</v>
      </c>
      <c r="M28" s="148">
        <v>4.319521860735076</v>
      </c>
      <c r="N28" s="148">
        <v>3.5012555017061691</v>
      </c>
      <c r="O28" s="148">
        <v>2.9747925764613159</v>
      </c>
      <c r="P28" s="148">
        <v>0.73547709191303934</v>
      </c>
      <c r="Q28" s="148">
        <v>1.012863715203127</v>
      </c>
      <c r="R28" s="148">
        <v>2.0342361877705439</v>
      </c>
      <c r="S28" s="148">
        <v>1.4788569869113919</v>
      </c>
      <c r="T28" s="148">
        <v>-0.35370665333973589</v>
      </c>
      <c r="U28" s="148">
        <v>3.9016403574373189</v>
      </c>
      <c r="V28" s="148">
        <v>3.6915526633026552</v>
      </c>
      <c r="W28" s="148">
        <v>-1.1307726726160869</v>
      </c>
      <c r="X28" s="148">
        <v>-1.2002443354069749</v>
      </c>
      <c r="Y28" s="148">
        <v>2.3193587110396101</v>
      </c>
      <c r="Z28" s="148">
        <v>-1.2396997018257361</v>
      </c>
      <c r="AA28" s="148">
        <v>0.45490560397443153</v>
      </c>
      <c r="AB28" s="148">
        <v>-0.83220043484256712</v>
      </c>
      <c r="AC28" s="148">
        <v>-0.1147147344219501</v>
      </c>
      <c r="AD28" s="148">
        <v>-0.99851064555451785</v>
      </c>
      <c r="AE28" s="148">
        <v>-0.42966861677483648</v>
      </c>
      <c r="AF28" s="148">
        <v>0.61927514142710027</v>
      </c>
      <c r="AG28" s="148">
        <v>-3.4868268451704321E-2</v>
      </c>
      <c r="AH28" s="148">
        <v>-6.7798908885827291</v>
      </c>
      <c r="AI28" s="148">
        <v>-1.3504962050274629</v>
      </c>
      <c r="AJ28" s="148">
        <v>1.293159559609802</v>
      </c>
      <c r="AK28" s="148">
        <v>2.669642862032418</v>
      </c>
      <c r="AL28" s="159">
        <v>-1.2396997018257361E-2</v>
      </c>
      <c r="AM28" s="158">
        <v>4.5490560397443156E-3</v>
      </c>
      <c r="AN28" s="158">
        <v>-8.3220043484256712E-3</v>
      </c>
      <c r="AO28" s="158">
        <v>-1.147147344219501E-3</v>
      </c>
      <c r="AP28" s="158">
        <v>-9.9851064555451785E-3</v>
      </c>
      <c r="AQ28" s="158">
        <v>-4.2966861677483648E-3</v>
      </c>
      <c r="AR28" s="158">
        <v>6.1927514142710027E-3</v>
      </c>
      <c r="AS28" s="158">
        <v>-3.4868268451704321E-4</v>
      </c>
      <c r="AT28" s="158">
        <v>-6.7798908885827291E-2</v>
      </c>
      <c r="AU28" s="158">
        <v>-1.3504962050274629E-2</v>
      </c>
      <c r="AV28" s="159">
        <v>1.293159559609802E-2</v>
      </c>
      <c r="AW28" s="160">
        <v>2.6696428620324179E-2</v>
      </c>
      <c r="AX28" s="182">
        <v>-1.039760356044916E-3</v>
      </c>
      <c r="AY28" s="182">
        <v>9.6583700455019628E-3</v>
      </c>
      <c r="AZ28" s="182">
        <v>8.2254004614001897E-3</v>
      </c>
      <c r="BA28" s="182">
        <v>1.182253753349327E-2</v>
      </c>
      <c r="BB28" s="182">
        <v>-1.073766739135773E-2</v>
      </c>
      <c r="BC28" s="182">
        <v>3.7485175756022844E-2</v>
      </c>
    </row>
    <row r="29" spans="1:99" x14ac:dyDescent="0.2">
      <c r="A29" s="168" t="s">
        <v>69</v>
      </c>
      <c r="B29" s="148">
        <v>-0.83868069513984844</v>
      </c>
      <c r="C29" s="148">
        <v>3.3424434323905632</v>
      </c>
      <c r="D29" s="148">
        <v>-0.42137288840645709</v>
      </c>
      <c r="E29" s="148">
        <v>6.9579994720999627</v>
      </c>
      <c r="F29" s="148">
        <v>9.4172524273835165</v>
      </c>
      <c r="G29" s="148">
        <v>12.12132385829559</v>
      </c>
      <c r="H29" s="148">
        <v>-2.441539112659119</v>
      </c>
      <c r="I29" s="148">
        <v>7.10416152344584</v>
      </c>
      <c r="J29" s="148">
        <v>2.0719656901078132</v>
      </c>
      <c r="K29" s="148">
        <v>-14.44694940193307</v>
      </c>
      <c r="L29" s="148">
        <v>3.9025591258818881</v>
      </c>
      <c r="M29" s="148">
        <v>-1.802421009928634</v>
      </c>
      <c r="N29" s="148">
        <v>2.1754848058394449</v>
      </c>
      <c r="O29" s="148">
        <v>0.59630733682440873</v>
      </c>
      <c r="P29" s="148">
        <v>3.4250126658577522</v>
      </c>
      <c r="Q29" s="148">
        <v>2.1963575064928298</v>
      </c>
      <c r="R29" s="148">
        <v>-0.95544705299349664</v>
      </c>
      <c r="S29" s="148">
        <v>3.4448760374106158E-2</v>
      </c>
      <c r="T29" s="148">
        <v>-1.8926496020893471</v>
      </c>
      <c r="U29" s="148">
        <v>1.355344727557517</v>
      </c>
      <c r="V29" s="148">
        <v>1.7917512120784851</v>
      </c>
      <c r="W29" s="148">
        <v>4.2717213966378056</v>
      </c>
      <c r="X29" s="148">
        <v>-0.56752805882562818</v>
      </c>
      <c r="Y29" s="148">
        <v>0.70954391153228435</v>
      </c>
      <c r="Z29" s="148">
        <v>-1.9050934279497329</v>
      </c>
      <c r="AA29" s="148">
        <v>0.29036637860870851</v>
      </c>
      <c r="AB29" s="148">
        <v>1.364705498785312E-3</v>
      </c>
      <c r="AC29" s="148">
        <v>-2.7540180435214889E-2</v>
      </c>
      <c r="AD29" s="148">
        <v>-0.37259062963940209</v>
      </c>
      <c r="AE29" s="148">
        <v>-0.32690885772480582</v>
      </c>
      <c r="AF29" s="148">
        <v>3.2910465327504301</v>
      </c>
      <c r="AG29" s="148">
        <v>-5.0208227038277098</v>
      </c>
      <c r="AH29" s="148">
        <v>3.7632923115311412</v>
      </c>
      <c r="AI29" s="148">
        <v>-0.2915359287223751</v>
      </c>
      <c r="AJ29" s="148">
        <v>-1.5120722343490269</v>
      </c>
      <c r="AK29" s="148">
        <v>1.4098194290184329</v>
      </c>
      <c r="AL29" s="159">
        <v>-1.905093427949733E-2</v>
      </c>
      <c r="AM29" s="158">
        <v>2.9036637860870851E-3</v>
      </c>
      <c r="AN29" s="158">
        <v>1.3647054987853119E-5</v>
      </c>
      <c r="AO29" s="158">
        <v>-2.7540180435214889E-4</v>
      </c>
      <c r="AP29" s="158">
        <v>-3.7259062963940211E-3</v>
      </c>
      <c r="AQ29" s="158">
        <v>-3.2690885772480582E-3</v>
      </c>
      <c r="AR29" s="158">
        <v>3.2910465327504301E-2</v>
      </c>
      <c r="AS29" s="158">
        <v>-5.0208227038277098E-2</v>
      </c>
      <c r="AT29" s="158">
        <v>3.7632923115311412E-2</v>
      </c>
      <c r="AU29" s="158">
        <v>-2.915359287223751E-3</v>
      </c>
      <c r="AV29" s="159">
        <v>-1.5120722343490269E-2</v>
      </c>
      <c r="AW29" s="160">
        <v>1.4098194290184329E-2</v>
      </c>
      <c r="AX29" s="182">
        <v>-1.157920632201948E-2</v>
      </c>
      <c r="AY29" s="182">
        <v>-2.9249434064179129E-2</v>
      </c>
      <c r="AZ29" s="182">
        <v>4.3243000576653978E-2</v>
      </c>
      <c r="BA29" s="182">
        <v>3.9344018288041136E-3</v>
      </c>
      <c r="BB29" s="182">
        <v>4.0611150966318732E-3</v>
      </c>
      <c r="BC29" s="182">
        <v>3.2421774006121669E-3</v>
      </c>
    </row>
    <row r="30" spans="1:99" x14ac:dyDescent="0.2">
      <c r="A30" s="168" t="s">
        <v>70</v>
      </c>
      <c r="B30" s="148">
        <v>2.001275355023457</v>
      </c>
      <c r="C30" s="148">
        <v>1.5280861490216679</v>
      </c>
      <c r="D30" s="148">
        <v>1.852597129932088</v>
      </c>
      <c r="E30" s="148">
        <v>-13.50293149634591</v>
      </c>
      <c r="F30" s="148">
        <v>0.86795509825712269</v>
      </c>
      <c r="G30" s="148">
        <v>1.8979676336079001</v>
      </c>
      <c r="H30" s="148">
        <v>4.8361697345455026</v>
      </c>
      <c r="I30" s="148">
        <v>3.8861365985754852</v>
      </c>
      <c r="J30" s="148">
        <v>4.0609332998965186</v>
      </c>
      <c r="K30" s="148">
        <v>-1.2029008215176611</v>
      </c>
      <c r="L30" s="148">
        <v>1.863713049697924</v>
      </c>
      <c r="M30" s="148">
        <v>3.215914382526996</v>
      </c>
      <c r="N30" s="148">
        <v>2.6625476104111372</v>
      </c>
      <c r="O30" s="148">
        <v>0.20017435887591531</v>
      </c>
      <c r="P30" s="148">
        <v>1.6076314963957561</v>
      </c>
      <c r="Q30" s="148">
        <v>-0.17338759095790751</v>
      </c>
      <c r="R30" s="148">
        <v>1.968936477559025</v>
      </c>
      <c r="S30" s="148">
        <v>0.24226294450611091</v>
      </c>
      <c r="T30" s="148">
        <v>2.9713873689321209</v>
      </c>
      <c r="U30" s="148">
        <v>-2.4007721997115978</v>
      </c>
      <c r="V30" s="148">
        <v>-2.7600912211060868</v>
      </c>
      <c r="W30" s="148">
        <v>4.7763729982703396</v>
      </c>
      <c r="X30" s="148">
        <v>2.8874096952981492</v>
      </c>
      <c r="Y30" s="148">
        <v>-1.123005629729235</v>
      </c>
      <c r="Z30" s="148">
        <v>0.22244408083174069</v>
      </c>
      <c r="AA30" s="148">
        <v>1.049686959506801</v>
      </c>
      <c r="AB30" s="148">
        <v>-1.035917189017566</v>
      </c>
      <c r="AC30" s="148">
        <v>-1.3970915629979761</v>
      </c>
      <c r="AD30" s="148">
        <v>-0.56683753068348386</v>
      </c>
      <c r="AE30" s="148">
        <v>-1.3045646327565219</v>
      </c>
      <c r="AF30" s="148">
        <v>-1.2527369538593121</v>
      </c>
      <c r="AG30" s="148">
        <v>0.99650216884661358</v>
      </c>
      <c r="AH30" s="148">
        <v>0.38452983942853791</v>
      </c>
      <c r="AI30" s="148">
        <v>-0.9043865770383408</v>
      </c>
      <c r="AJ30" s="148">
        <v>1.012665012647429</v>
      </c>
      <c r="AK30" s="148">
        <v>-0.20313486104023279</v>
      </c>
      <c r="AL30" s="159">
        <v>2.2244408083174068E-3</v>
      </c>
      <c r="AM30" s="183">
        <v>1.0496869595068009E-2</v>
      </c>
      <c r="AN30" s="183">
        <v>-1.0359171890175661E-2</v>
      </c>
      <c r="AO30" s="183">
        <v>-1.3970915629979761E-2</v>
      </c>
      <c r="AP30" s="183">
        <v>-5.6683753068348386E-3</v>
      </c>
      <c r="AQ30" s="158">
        <v>-1.3045646327565219E-2</v>
      </c>
      <c r="AR30" s="158">
        <v>-1.252736953859312E-2</v>
      </c>
      <c r="AS30" s="158">
        <v>9.9650216884661358E-3</v>
      </c>
      <c r="AT30" s="158">
        <v>3.8452983942853791E-3</v>
      </c>
      <c r="AU30" s="158">
        <v>-9.043865770383408E-3</v>
      </c>
      <c r="AV30" s="159">
        <v>1.012665012647429E-2</v>
      </c>
      <c r="AW30" s="160">
        <v>-2.0313486104023277E-3</v>
      </c>
      <c r="AX30" s="182">
        <v>-1.4987090311321392E-3</v>
      </c>
      <c r="AY30" s="182">
        <v>-3.4081161205412602E-3</v>
      </c>
      <c r="AZ30" s="182">
        <v>-2.378286683878128E-2</v>
      </c>
      <c r="BA30" s="182">
        <v>1.29535105430596E-2</v>
      </c>
      <c r="BB30" s="182">
        <v>1.13686673687341E-3</v>
      </c>
      <c r="BC30" s="182">
        <v>1.3520821411667769E-3</v>
      </c>
    </row>
    <row r="31" spans="1:99" x14ac:dyDescent="0.2">
      <c r="A31" s="168" t="s">
        <v>71</v>
      </c>
      <c r="B31" s="148">
        <v>3.686381545405526</v>
      </c>
      <c r="C31" s="148">
        <v>-8.295437463483978</v>
      </c>
      <c r="D31" s="148">
        <v>16.411328143692749</v>
      </c>
      <c r="E31" s="148">
        <v>19.09458574996021</v>
      </c>
      <c r="F31" s="148">
        <v>0.83186204798850749</v>
      </c>
      <c r="G31" s="148">
        <v>1.180370597750557</v>
      </c>
      <c r="H31" s="148">
        <v>1.90158438607495</v>
      </c>
      <c r="I31" s="148">
        <v>3.705945000439681</v>
      </c>
      <c r="J31" s="148">
        <v>-4.7061324010729821</v>
      </c>
      <c r="K31" s="148">
        <v>10.02241538820692</v>
      </c>
      <c r="L31" s="148">
        <v>6.7461563021817827</v>
      </c>
      <c r="M31" s="148">
        <v>-0.15991896506978301</v>
      </c>
      <c r="N31" s="148">
        <v>-0.82625538031838586</v>
      </c>
      <c r="O31" s="148">
        <v>4.9382858599846591</v>
      </c>
      <c r="P31" s="148">
        <v>1.1677575938903839</v>
      </c>
      <c r="Q31" s="148">
        <v>4.1252570537321231</v>
      </c>
      <c r="R31" s="148">
        <v>3.7449639872412899</v>
      </c>
      <c r="S31" s="148">
        <v>-0.68223885691061081</v>
      </c>
      <c r="T31" s="148">
        <v>7.2290886448602487</v>
      </c>
      <c r="U31" s="148">
        <v>-7.5919959834696904</v>
      </c>
      <c r="V31" s="148">
        <v>-2.8136202738343612</v>
      </c>
      <c r="W31" s="148">
        <v>-3.2266588386499762</v>
      </c>
      <c r="X31" s="148">
        <v>4.2036091776760376</v>
      </c>
      <c r="Y31" s="148">
        <v>-2.0021387540355651</v>
      </c>
      <c r="Z31" s="148">
        <v>3.5104693505725089</v>
      </c>
      <c r="AA31" s="148">
        <v>1.0905523552688481</v>
      </c>
      <c r="AB31" s="148">
        <v>-4.408453934749379</v>
      </c>
      <c r="AC31" s="148">
        <v>-0.70923859106595266</v>
      </c>
      <c r="AD31" s="148">
        <v>-0.26384851763916473</v>
      </c>
      <c r="AE31" s="148">
        <v>1.188222565452324</v>
      </c>
      <c r="AF31" s="148">
        <v>-0.54248393970193209</v>
      </c>
      <c r="AG31" s="148">
        <v>5.7481096563882117</v>
      </c>
      <c r="AH31" s="148">
        <v>-3.45338436299919</v>
      </c>
      <c r="AI31" s="148">
        <v>-8.837904105683581</v>
      </c>
      <c r="AJ31" s="148">
        <v>-6.9096803200956556</v>
      </c>
      <c r="AK31" s="148">
        <v>4.0525811732376349</v>
      </c>
      <c r="AL31" s="159">
        <v>3.5104693505725086E-2</v>
      </c>
      <c r="AM31" s="183">
        <v>1.090552355268848E-2</v>
      </c>
      <c r="AN31" s="183">
        <v>-4.408453934749379E-2</v>
      </c>
      <c r="AO31" s="183">
        <v>-7.0923859106595266E-3</v>
      </c>
      <c r="AP31" s="183">
        <v>-2.6384851763916473E-3</v>
      </c>
      <c r="AQ31" s="158">
        <v>1.1882225654523239E-2</v>
      </c>
      <c r="AR31" s="158">
        <v>-5.4248393970193209E-3</v>
      </c>
      <c r="AS31" s="158">
        <v>5.7481096563882117E-2</v>
      </c>
      <c r="AT31" s="158">
        <v>-3.45338436299919E-2</v>
      </c>
      <c r="AU31" s="158">
        <v>-8.8379041056835805E-2</v>
      </c>
      <c r="AV31" s="159">
        <v>-6.9096803200956555E-2</v>
      </c>
      <c r="AW31" s="160">
        <v>4.0525811732376349E-2</v>
      </c>
      <c r="AX31" s="182">
        <v>-1.7656838195763899E-2</v>
      </c>
      <c r="AY31" s="182">
        <v>3.7644574289909999E-2</v>
      </c>
      <c r="AZ31" s="182">
        <v>3.7081665051769998E-2</v>
      </c>
      <c r="BA31" s="182">
        <v>-3.5296663370195998E-2</v>
      </c>
      <c r="BB31" s="182">
        <v>3.0048728009739099E-2</v>
      </c>
      <c r="BC31" s="182">
        <v>1.7588804196194241E-2</v>
      </c>
    </row>
    <row r="32" spans="1:99" x14ac:dyDescent="0.2">
      <c r="A32" s="168" t="s">
        <v>72</v>
      </c>
      <c r="B32" s="148">
        <v>2.8924361605782818</v>
      </c>
      <c r="C32" s="148">
        <v>2.02945920735027</v>
      </c>
      <c r="D32" s="148">
        <v>-2.4027873861363509</v>
      </c>
      <c r="E32" s="148">
        <v>0.14383644087985201</v>
      </c>
      <c r="F32" s="148">
        <v>-0.743595403532471</v>
      </c>
      <c r="G32" s="148">
        <v>4.4813027577511821</v>
      </c>
      <c r="H32" s="148">
        <v>5.6162508670064337</v>
      </c>
      <c r="I32" s="148">
        <v>2.2795931662119351</v>
      </c>
      <c r="J32" s="148">
        <v>28.783048222602179</v>
      </c>
      <c r="K32" s="148">
        <v>-18.52077851273858</v>
      </c>
      <c r="L32" s="148">
        <v>1.708937909949904</v>
      </c>
      <c r="M32" s="148">
        <v>0.31819253364882011</v>
      </c>
      <c r="N32" s="148">
        <v>-0.3581127312917709</v>
      </c>
      <c r="O32" s="148">
        <v>-0.35579174384067208</v>
      </c>
      <c r="P32" s="148">
        <v>4.7611921888312434</v>
      </c>
      <c r="Q32" s="148">
        <v>1.550965280207905</v>
      </c>
      <c r="R32" s="148">
        <v>-3.3559461789931628</v>
      </c>
      <c r="S32" s="148">
        <v>4.0547902632746213</v>
      </c>
      <c r="T32" s="148">
        <v>12.133846879413611</v>
      </c>
      <c r="U32" s="148">
        <v>-2.7455007499481039</v>
      </c>
      <c r="V32" s="148">
        <v>-0.38064419283284628</v>
      </c>
      <c r="W32" s="148">
        <v>11.2500715270849</v>
      </c>
      <c r="X32" s="148">
        <v>-9.9352481706619038</v>
      </c>
      <c r="Y32" s="148">
        <v>5.423252279955193</v>
      </c>
      <c r="Z32" s="148">
        <v>-1.3675140456524959</v>
      </c>
      <c r="AA32" s="148">
        <v>11.894710208603019</v>
      </c>
      <c r="AB32" s="148">
        <v>1.934447412390927</v>
      </c>
      <c r="AC32" s="148">
        <v>-12.48247601052106</v>
      </c>
      <c r="AD32" s="148">
        <v>-0.36859942036802101</v>
      </c>
      <c r="AE32" s="148">
        <v>-3.961520422269293</v>
      </c>
      <c r="AF32" s="148">
        <v>-1.3985363051952859</v>
      </c>
      <c r="AG32" s="148">
        <v>-0.2254838921590285</v>
      </c>
      <c r="AH32" s="148">
        <v>-4.4614033743165082</v>
      </c>
      <c r="AI32" s="148">
        <v>3.7797747751794342</v>
      </c>
      <c r="AJ32" s="148">
        <v>-0.45581898864952558</v>
      </c>
      <c r="AK32" s="148">
        <v>-1.7345248122138559</v>
      </c>
      <c r="AL32" s="159">
        <v>-1.3675140456524959E-2</v>
      </c>
      <c r="AM32" s="183">
        <v>5.8947102086029997E-2</v>
      </c>
      <c r="AN32" s="183">
        <v>1.9344474123909269E-2</v>
      </c>
      <c r="AO32" s="183">
        <v>-6.4824760105211002E-2</v>
      </c>
      <c r="AP32" s="183">
        <v>-3.68599420368021E-3</v>
      </c>
      <c r="AQ32" s="158">
        <v>-3.9615204222692928E-2</v>
      </c>
      <c r="AR32" s="158">
        <v>-1.3985363051952859E-2</v>
      </c>
      <c r="AS32" s="158">
        <v>-2.2548389215902849E-3</v>
      </c>
      <c r="AT32" s="158">
        <v>-4.4614033743165082E-2</v>
      </c>
      <c r="AU32" s="158">
        <v>3.7797747751794342E-2</v>
      </c>
      <c r="AV32" s="159">
        <v>-4.5581898864952555E-3</v>
      </c>
      <c r="AW32" s="160">
        <v>-1.734524812213856E-2</v>
      </c>
      <c r="AX32" s="182">
        <v>-2.3350786371110099E-2</v>
      </c>
      <c r="AY32" s="182">
        <v>-3.1957845764410959E-3</v>
      </c>
      <c r="AZ32" s="182">
        <v>-6.7017160191878977E-3</v>
      </c>
      <c r="BA32" s="182">
        <v>2.2808302797915569E-2</v>
      </c>
      <c r="BB32" s="182">
        <v>5.8811076074489765E-3</v>
      </c>
      <c r="BC32" s="182">
        <v>-2.0861217849760919E-2</v>
      </c>
    </row>
    <row r="33" spans="1:55" x14ac:dyDescent="0.2">
      <c r="A33" s="168" t="s">
        <v>73</v>
      </c>
      <c r="B33" s="148">
        <v>-4.6099092713293821</v>
      </c>
      <c r="C33" s="148">
        <v>4.969548449995953</v>
      </c>
      <c r="D33" s="148">
        <v>3.8456522253980112</v>
      </c>
      <c r="E33" s="148">
        <v>-2.7101476809715641</v>
      </c>
      <c r="F33" s="148">
        <v>-0.35293695143122639</v>
      </c>
      <c r="G33" s="148">
        <v>1.1329514564529131</v>
      </c>
      <c r="H33" s="148">
        <v>2.0479716397909349</v>
      </c>
      <c r="I33" s="148">
        <v>3.3971760660306942</v>
      </c>
      <c r="J33" s="148">
        <v>0.76228289987902986</v>
      </c>
      <c r="K33" s="148">
        <v>0.451437852429315</v>
      </c>
      <c r="L33" s="148">
        <v>1.6289669854708371</v>
      </c>
      <c r="M33" s="148">
        <v>1.8823220604627711</v>
      </c>
      <c r="N33" s="148">
        <v>0.75835938494046573</v>
      </c>
      <c r="O33" s="148">
        <v>0.93857356145266024</v>
      </c>
      <c r="P33" s="148">
        <v>4.3357648803453053</v>
      </c>
      <c r="Q33" s="148">
        <v>0.69971054233226582</v>
      </c>
      <c r="R33" s="148">
        <v>1.696186630393526</v>
      </c>
      <c r="S33" s="148">
        <v>2.486984987807372</v>
      </c>
      <c r="T33" s="148">
        <v>2.5014202960224718</v>
      </c>
      <c r="U33" s="148">
        <v>1.503713003747609</v>
      </c>
      <c r="V33" s="148">
        <v>2.5059724656140809</v>
      </c>
      <c r="W33" s="148">
        <v>-2.9022195060930289</v>
      </c>
      <c r="X33" s="148">
        <v>4.0533898221912326</v>
      </c>
      <c r="Y33" s="148">
        <v>-4.0682637409887974</v>
      </c>
      <c r="Z33" s="148">
        <v>1.1616891768885249</v>
      </c>
      <c r="AA33" s="148">
        <v>-0.4764718399262402</v>
      </c>
      <c r="AB33" s="148">
        <v>0.1486790877972988</v>
      </c>
      <c r="AC33" s="148">
        <v>-1.5742625426857</v>
      </c>
      <c r="AD33" s="148">
        <v>0.89099669153720473</v>
      </c>
      <c r="AE33" s="148">
        <v>0.24351336137062859</v>
      </c>
      <c r="AF33" s="148">
        <v>4.1886256111124398</v>
      </c>
      <c r="AG33" s="148">
        <v>-0.88405800378702493</v>
      </c>
      <c r="AH33" s="148">
        <v>-2.0387676974887969</v>
      </c>
      <c r="AI33" s="148">
        <v>0.34109951804115468</v>
      </c>
      <c r="AJ33" s="148">
        <v>0.64505294245116307</v>
      </c>
      <c r="AK33" s="148">
        <v>4.1193924761676604</v>
      </c>
      <c r="AL33" s="159">
        <v>1.161689176888525E-2</v>
      </c>
      <c r="AM33" s="158">
        <v>-4.764718399262402E-3</v>
      </c>
      <c r="AN33" s="158">
        <v>1.4867908779729879E-3</v>
      </c>
      <c r="AO33" s="158">
        <v>-1.5742625426857001E-2</v>
      </c>
      <c r="AP33" s="158">
        <v>8.9099669153720473E-3</v>
      </c>
      <c r="AQ33" s="158">
        <v>2.4351336137062858E-3</v>
      </c>
      <c r="AR33" s="158">
        <v>4.1886256111124398E-2</v>
      </c>
      <c r="AS33" s="158">
        <v>-8.8405800378702493E-3</v>
      </c>
      <c r="AT33" s="158">
        <v>-2.0387676974887969E-2</v>
      </c>
      <c r="AU33" s="158">
        <v>3.4109951804115468E-3</v>
      </c>
      <c r="AV33" s="159">
        <v>6.4505294245116307E-3</v>
      </c>
      <c r="AW33" s="160">
        <v>4.1193924761676604E-2</v>
      </c>
      <c r="AX33" s="182">
        <v>1.5782633064069802E-3</v>
      </c>
      <c r="AY33" s="182">
        <v>-3.9997244969301897E-2</v>
      </c>
      <c r="AZ33" s="182">
        <v>6.7624586294523503E-3</v>
      </c>
      <c r="BA33" s="182">
        <v>1.218852727787678E-2</v>
      </c>
      <c r="BB33" s="182">
        <v>-6.3968276463355345E-4</v>
      </c>
      <c r="BC33" s="182">
        <v>-5.6166625182249019E-3</v>
      </c>
    </row>
    <row r="34" spans="1:55" x14ac:dyDescent="0.2">
      <c r="A34" s="168" t="s">
        <v>74</v>
      </c>
      <c r="B34" s="148">
        <v>12.78860108113995</v>
      </c>
      <c r="C34" s="148">
        <v>-3.379710007136882</v>
      </c>
      <c r="D34" s="148">
        <v>2.4312756620304081</v>
      </c>
      <c r="E34" s="148">
        <v>-13.63622125011779</v>
      </c>
      <c r="F34" s="148">
        <v>1.6507191979681981</v>
      </c>
      <c r="G34" s="148">
        <v>2.8839504982332231</v>
      </c>
      <c r="H34" s="148">
        <v>-9.3272709125680198E-2</v>
      </c>
      <c r="I34" s="148">
        <v>5.566064708199514</v>
      </c>
      <c r="J34" s="148">
        <v>3.4666731170160499</v>
      </c>
      <c r="K34" s="148">
        <v>0.81940909792230787</v>
      </c>
      <c r="L34" s="148">
        <v>-0.54044233172877432</v>
      </c>
      <c r="M34" s="148">
        <v>4.6000303145880217</v>
      </c>
      <c r="N34" s="148">
        <v>1.2185260284301109</v>
      </c>
      <c r="O34" s="148">
        <v>0.29083904379134662</v>
      </c>
      <c r="P34" s="148">
        <v>2.5596714198147459</v>
      </c>
      <c r="Q34" s="148">
        <v>-0.80824842518202322</v>
      </c>
      <c r="R34" s="148">
        <v>2.9138834387829831</v>
      </c>
      <c r="S34" s="148">
        <v>1.343278731404163</v>
      </c>
      <c r="T34" s="148">
        <v>3.3829909499794248</v>
      </c>
      <c r="U34" s="148">
        <v>1.838697371128339</v>
      </c>
      <c r="V34" s="148">
        <v>-0.12788679532874661</v>
      </c>
      <c r="W34" s="148">
        <v>0.36473341353109312</v>
      </c>
      <c r="X34" s="148">
        <v>2.2122985130649249</v>
      </c>
      <c r="Y34" s="148">
        <v>0.53275652623234748</v>
      </c>
      <c r="Z34" s="148">
        <v>0.1076654299759339</v>
      </c>
      <c r="AA34" s="148">
        <v>-0.38718725580553232</v>
      </c>
      <c r="AB34" s="148">
        <v>-0.28882548106340389</v>
      </c>
      <c r="AC34" s="148">
        <v>-0.85137536152143367</v>
      </c>
      <c r="AD34" s="148">
        <v>-0.36502733549235172</v>
      </c>
      <c r="AE34" s="148">
        <v>0.31832253875647698</v>
      </c>
      <c r="AF34" s="148">
        <v>-1.8868929094353231</v>
      </c>
      <c r="AG34" s="148">
        <v>-3.1190324545424031</v>
      </c>
      <c r="AH34" s="148">
        <v>-1.8826888477330721</v>
      </c>
      <c r="AI34" s="148">
        <v>2.447545727825839</v>
      </c>
      <c r="AJ34" s="148">
        <v>2.4035971387156518</v>
      </c>
      <c r="AK34" s="148">
        <v>0.81336094808237558</v>
      </c>
      <c r="AL34" s="159">
        <v>1.0766542997593389E-3</v>
      </c>
      <c r="AM34" s="158">
        <v>-3.871872558055323E-3</v>
      </c>
      <c r="AN34" s="158">
        <v>-2.8882548106340389E-3</v>
      </c>
      <c r="AO34" s="158">
        <v>-8.5137536152143367E-3</v>
      </c>
      <c r="AP34" s="158">
        <v>-3.6502733549235171E-3</v>
      </c>
      <c r="AQ34" s="158">
        <v>3.1832253875647698E-3</v>
      </c>
      <c r="AR34" s="158">
        <v>-1.886892909435323E-2</v>
      </c>
      <c r="AS34" s="158">
        <v>-3.1190324545424031E-2</v>
      </c>
      <c r="AT34" s="158">
        <v>-1.882688847733072E-2</v>
      </c>
      <c r="AU34" s="158">
        <v>2.4475457278258391E-2</v>
      </c>
      <c r="AV34" s="159">
        <v>2.4035971387156518E-2</v>
      </c>
      <c r="AW34" s="160">
        <v>8.1336094808237558E-3</v>
      </c>
      <c r="AX34" s="182">
        <v>-1.8279395572631581E-2</v>
      </c>
      <c r="AY34" s="182">
        <v>1.5257903639026349E-2</v>
      </c>
      <c r="AZ34" s="182">
        <v>-2.8727704029451569E-2</v>
      </c>
      <c r="BA34" s="182">
        <v>4.6755490570666636E-2</v>
      </c>
      <c r="BB34" s="182">
        <v>-1.3515300632092499E-2</v>
      </c>
      <c r="BC34" s="182">
        <v>1.1582421372471561E-2</v>
      </c>
    </row>
    <row r="35" spans="1:55" ht="16" thickBot="1" x14ac:dyDescent="0.25">
      <c r="A35" s="168" t="s">
        <v>75</v>
      </c>
      <c r="B35" s="148">
        <v>-5.376100999041034</v>
      </c>
      <c r="C35" s="148">
        <v>0.1158687947458992</v>
      </c>
      <c r="D35" s="148">
        <v>-2.9531799723533152</v>
      </c>
      <c r="E35" s="148">
        <v>14.52357127777333</v>
      </c>
      <c r="F35" s="148">
        <v>2.8980760786003761</v>
      </c>
      <c r="G35" s="148">
        <v>8.0872190054960704</v>
      </c>
      <c r="H35" s="148">
        <v>1.451615809135087</v>
      </c>
      <c r="I35" s="148">
        <v>5.3494241604470583</v>
      </c>
      <c r="J35" s="148">
        <v>1.8874419642299189</v>
      </c>
      <c r="K35" s="148">
        <v>-0.22949639450239309</v>
      </c>
      <c r="L35" s="148">
        <v>0.88121046413796034</v>
      </c>
      <c r="M35" s="148">
        <v>2.5141108984367171</v>
      </c>
      <c r="N35" s="148">
        <v>3.8909828130867958</v>
      </c>
      <c r="O35" s="148">
        <v>1.3067069184741209</v>
      </c>
      <c r="P35" s="148">
        <v>-1.0546111216509391</v>
      </c>
      <c r="Q35" s="148">
        <v>2.3538487566388659</v>
      </c>
      <c r="R35" s="148">
        <v>1.4822842694923071</v>
      </c>
      <c r="S35" s="148">
        <v>1.6481561721870319</v>
      </c>
      <c r="T35" s="148">
        <v>5.9911456485177039</v>
      </c>
      <c r="U35" s="148">
        <v>-6.2774991409857979</v>
      </c>
      <c r="V35" s="148">
        <v>2.9748545472350951</v>
      </c>
      <c r="W35" s="148">
        <v>1.2155450384131019</v>
      </c>
      <c r="X35" s="148">
        <v>1.241518577201739</v>
      </c>
      <c r="Y35" s="148">
        <v>-0.93187695072995957</v>
      </c>
      <c r="Z35" s="148">
        <v>-0.36521221534897558</v>
      </c>
      <c r="AA35" s="148">
        <v>1.1789217765594939</v>
      </c>
      <c r="AB35" s="148">
        <v>0.26006366209831988</v>
      </c>
      <c r="AC35" s="148">
        <v>-0.91835158883111223</v>
      </c>
      <c r="AD35" s="148">
        <v>0.35526462242283507</v>
      </c>
      <c r="AE35" s="148">
        <v>-0.70900287519656269</v>
      </c>
      <c r="AF35" s="148">
        <v>2.3297369104863912</v>
      </c>
      <c r="AG35" s="148">
        <v>-9.5070278542798476</v>
      </c>
      <c r="AH35" s="148">
        <v>2.4068277333915589</v>
      </c>
      <c r="AI35" s="148">
        <v>-3.2182924709603489</v>
      </c>
      <c r="AJ35" s="148">
        <v>0.43539448514637868</v>
      </c>
      <c r="AK35" s="148">
        <v>2.0234792048956511</v>
      </c>
      <c r="AL35" s="159">
        <v>-3.6521221534897559E-3</v>
      </c>
      <c r="AM35" s="158">
        <v>1.1789217765594939E-2</v>
      </c>
      <c r="AN35" s="158">
        <v>2.6006366209831988E-3</v>
      </c>
      <c r="AO35" s="158">
        <v>-9.1835158883111223E-3</v>
      </c>
      <c r="AP35" s="158">
        <v>3.5526462242283507E-3</v>
      </c>
      <c r="AQ35" s="158">
        <v>-7.0900287519656269E-3</v>
      </c>
      <c r="AR35" s="158">
        <v>2.3297369104863911E-2</v>
      </c>
      <c r="AS35" s="158">
        <v>-9.5070278542798481E-2</v>
      </c>
      <c r="AT35" s="158">
        <v>2.4068277333915589E-2</v>
      </c>
      <c r="AU35" s="158">
        <v>-3.2182924709603489E-2</v>
      </c>
      <c r="AV35" s="159">
        <v>4.3539448514637868E-3</v>
      </c>
      <c r="AW35" s="160">
        <v>2.023479204895651E-2</v>
      </c>
      <c r="AX35" s="182">
        <v>-9.6857706030184509E-3</v>
      </c>
      <c r="AY35" s="182">
        <v>-1.068204280383789E-2</v>
      </c>
      <c r="AZ35" s="182">
        <v>3.3808366554890952E-2</v>
      </c>
      <c r="BA35" s="182">
        <v>-3.9113457091432553E-2</v>
      </c>
      <c r="BB35" s="182">
        <v>2.670825826753798E-2</v>
      </c>
      <c r="BC35" s="182">
        <v>1.6860117204898769E-2</v>
      </c>
    </row>
    <row r="36" spans="1:55" ht="16" thickBot="1" x14ac:dyDescent="0.25">
      <c r="A36" s="169" t="s">
        <v>143</v>
      </c>
      <c r="B36" s="149">
        <f>+SUMPRODUCT(B25:B35,weight!$F$2:$F$12)</f>
        <v>2.3365069288910716</v>
      </c>
      <c r="C36" s="149">
        <f>+SUMPRODUCT(C25:C35,weight!$F$2:$F$12)</f>
        <v>1.0124675604807603</v>
      </c>
      <c r="D36" s="149">
        <f>+SUMPRODUCT(D25:D35,weight!$F$2:$F$12)</f>
        <v>4.157626028329009</v>
      </c>
      <c r="E36" s="149">
        <f>+SUMPRODUCT(E25:E35,weight!$F$2:$F$12)</f>
        <v>3.4391709910187966</v>
      </c>
      <c r="F36" s="149">
        <f>+SUMPRODUCT(F25:F35,weight!$F$2:$F$12)</f>
        <v>1.4870990447732524</v>
      </c>
      <c r="G36" s="149">
        <f>+SUMPRODUCT(G25:G35,weight!$F$2:$F$12)</f>
        <v>2.9590795527030398</v>
      </c>
      <c r="H36" s="149">
        <f>+SUMPRODUCT(H25:H35,weight!$F$2:$F$12)</f>
        <v>2.1738915701264592</v>
      </c>
      <c r="I36" s="149">
        <f>+SUMPRODUCT(I25:I35,weight!$F$2:$F$12)</f>
        <v>4.8797085886647942</v>
      </c>
      <c r="J36" s="149">
        <f>+SUMPRODUCT(J25:J35,weight!$F$2:$F$12)</f>
        <v>1.3056398834080636</v>
      </c>
      <c r="K36" s="149">
        <f>+SUMPRODUCT(K25:K35,weight!$F$2:$F$12)</f>
        <v>-0.28974001213535633</v>
      </c>
      <c r="L36" s="149">
        <f>+SUMPRODUCT(L25:L35,weight!$F$2:$F$12)</f>
        <v>2.4103591366805688</v>
      </c>
      <c r="M36" s="149">
        <f>+SUMPRODUCT(M25:M35,weight!$F$2:$F$12)</f>
        <v>2.9130814745851312</v>
      </c>
      <c r="N36" s="149">
        <f>+SUMPRODUCT(N25:N35,weight!$F$2:$F$12)</f>
        <v>1.8765294558222285</v>
      </c>
      <c r="O36" s="149">
        <f>+SUMPRODUCT(O25:O35,weight!$F$2:$F$12)</f>
        <v>1.575105386250427</v>
      </c>
      <c r="P36" s="149">
        <f>+SUMPRODUCT(P25:P35,weight!$F$2:$F$12)</f>
        <v>1.8750580992339692</v>
      </c>
      <c r="Q36" s="149">
        <f>+SUMPRODUCT(Q25:Q35,weight!$F$2:$F$12)</f>
        <v>1.1257970313953374</v>
      </c>
      <c r="R36" s="149">
        <f>+SUMPRODUCT(R25:R35,weight!$F$2:$F$12)</f>
        <v>1.5182517345511208</v>
      </c>
      <c r="S36" s="149">
        <f>+SUMPRODUCT(S25:S35,weight!$F$2:$F$12)</f>
        <v>2.232954879340427</v>
      </c>
      <c r="T36" s="149">
        <f>+SUMPRODUCT(T25:T35,weight!$F$2:$F$12)</f>
        <v>3.3533243937656954</v>
      </c>
      <c r="U36" s="149">
        <f>+SUMPRODUCT(U25:U35,weight!$F$2:$F$12)</f>
        <v>-1.5775403113940833</v>
      </c>
      <c r="V36" s="149">
        <f>+SUMPRODUCT(V25:V35,weight!$F$2:$F$12)</f>
        <v>1.2002233568192699</v>
      </c>
      <c r="W36" s="149">
        <f>+SUMPRODUCT(W25:W35,weight!$F$2:$F$12)</f>
        <v>0.39913895813292954</v>
      </c>
      <c r="X36" s="149">
        <f>+SUMPRODUCT(X25:X35,weight!$F$2:$F$12)</f>
        <v>1.7940841599150328</v>
      </c>
      <c r="Y36" s="149">
        <f>+SUMPRODUCT(Y25:Y35,weight!$F$2:$F$12)</f>
        <v>-0.2252467657855671</v>
      </c>
      <c r="Z36" s="149">
        <f>+SUMPRODUCT(Z25:Z35,weight!$F$2:$F$12)</f>
        <v>0.23439842591760132</v>
      </c>
      <c r="AA36" s="149">
        <f>+SUMPRODUCT(AA25:AA35,weight!$F$2:$F$12)</f>
        <v>0.57896705670052473</v>
      </c>
      <c r="AB36" s="149">
        <f>+SUMPRODUCT(AB25:AB35,weight!$F$2:$F$12)</f>
        <v>-0.31837089235214111</v>
      </c>
      <c r="AC36" s="149">
        <f>+SUMPRODUCT(AC25:AC35,weight!$F$2:$F$12)</f>
        <v>-0.97313274871228117</v>
      </c>
      <c r="AD36" s="149">
        <f>+SUMPRODUCT(AD25:AD35,weight!$F$2:$F$12)</f>
        <v>-0.67010266658668594</v>
      </c>
      <c r="AE36" s="149">
        <f>+SUMPRODUCT(AE25:AE35,weight!$F$2:$F$12)</f>
        <v>-0.28240475976773011</v>
      </c>
      <c r="AF36" s="149">
        <f>+SUMPRODUCT(AF25:AF35,weight!$F$2:$F$12)</f>
        <v>0.83243778527977508</v>
      </c>
      <c r="AG36" s="149">
        <f>+SUMPRODUCT(AG25:AG35,weight!$F$2:$F$12)</f>
        <v>-2.6050227197859823</v>
      </c>
      <c r="AH36" s="149">
        <f>+SUMPRODUCT(AH25:AH35,weight!$F$2:$F$12)</f>
        <v>-2.0305394599460769</v>
      </c>
      <c r="AI36" s="149">
        <f>+SUMPRODUCT(AI25:AI35,weight!$F$2:$F$12)</f>
        <v>-0.80449932399464408</v>
      </c>
      <c r="AJ36" s="149">
        <f>+SUMPRODUCT(AJ25:AJ35,weight!$F$2:$F$12)</f>
        <v>0.4965601265834983</v>
      </c>
      <c r="AK36" s="149">
        <f>+SUMPRODUCT(AK25:AK35,weight!$F$2:$F$12)</f>
        <v>2.4835346601902653</v>
      </c>
      <c r="AL36" s="163">
        <f>+SUMPRODUCT(AL25:AL35,weight!$F$2:$F$12)</f>
        <v>2.3439842591760139E-3</v>
      </c>
      <c r="AM36" s="164">
        <f>+SUMPRODUCT(AM25:AM35,weight!$F$2:$F$12)</f>
        <v>4.9840588204875897E-3</v>
      </c>
      <c r="AN36" s="164">
        <f>+SUMPRODUCT(AN25:AN35,weight!$F$2:$F$12)</f>
        <v>-3.1837089235214108E-3</v>
      </c>
      <c r="AO36" s="164">
        <f>+SUMPRODUCT(AO25:AO35,weight!$F$2:$F$12)</f>
        <v>-8.925715740605163E-3</v>
      </c>
      <c r="AP36" s="164">
        <f>+SUMPRODUCT(AP25:AP35,weight!$F$2:$F$12)</f>
        <v>-6.7010266658668605E-3</v>
      </c>
      <c r="AQ36" s="164">
        <f>+SUMPRODUCT(AQ25:AQ35,weight!$F$2:$F$12)</f>
        <v>-2.8240475976773018E-3</v>
      </c>
      <c r="AR36" s="164">
        <f>+SUMPRODUCT(AR25:AR35,weight!$F$2:$F$12)</f>
        <v>8.3243778527977517E-3</v>
      </c>
      <c r="AS36" s="164">
        <f>+SUMPRODUCT(AS25:AS35,weight!$F$2:$F$12)</f>
        <v>-2.6050227197859821E-2</v>
      </c>
      <c r="AT36" s="164">
        <f>+SUMPRODUCT(AT25:AT35,weight!$F$2:$F$12)</f>
        <v>-2.030539459946077E-2</v>
      </c>
      <c r="AU36" s="164">
        <f>+SUMPRODUCT(AU25:AU35,weight!$F$2:$F$12)</f>
        <v>-8.044993239946438E-3</v>
      </c>
      <c r="AV36" s="163">
        <f>+SUMPRODUCT(AV25:AV35,weight!$F$2:$F$12)</f>
        <v>4.9656012658349825E-3</v>
      </c>
      <c r="AW36" s="165">
        <f>+SUMPRODUCT(AW25:AW35,weight!$F$2:$F$12)</f>
        <v>2.4835346601902647E-2</v>
      </c>
      <c r="AX36" s="165">
        <f>+SUMPRODUCT(AX25:AX35,weight!$F$2:$F$12)</f>
        <v>-3.5483227371057614E-3</v>
      </c>
      <c r="AY36" s="165">
        <f>+SUMPRODUCT(AY25:AY35,weight!$F$2:$F$12)</f>
        <v>4.5833043303811108E-4</v>
      </c>
      <c r="AZ36" s="165">
        <f>+SUMPRODUCT(AZ25:AZ35,weight!$F$2:$F$12)</f>
        <v>7.4835505824606945E-3</v>
      </c>
      <c r="BA36" s="165">
        <f>+SUMPRODUCT(BA25:BA35,weight!$F$2:$F$12)</f>
        <v>5.9547278849526371E-3</v>
      </c>
      <c r="BB36" s="165">
        <f>+SUMPRODUCT(BB25:BB35,weight!$F$2:$F$12)</f>
        <v>1.1459742420271428E-3</v>
      </c>
      <c r="BC36" s="165">
        <f>+SUMPRODUCT(BC25:BC35,weight!$F$2:$F$12)</f>
        <v>1.2956047577699354E-2</v>
      </c>
    </row>
    <row r="37" spans="1:55" hidden="1" x14ac:dyDescent="0.2">
      <c r="A37" s="3">
        <v>100</v>
      </c>
      <c r="B37" s="150">
        <f>+A37*(1+B36/100)</f>
        <v>102.33650692889107</v>
      </c>
      <c r="C37" s="150">
        <f t="shared" ref="C37:AK37" si="1">+B37*(1+C36/100)</f>
        <v>103.37263086407525</v>
      </c>
      <c r="D37" s="150">
        <f t="shared" si="1"/>
        <v>107.67047827104851</v>
      </c>
      <c r="E37" s="150">
        <f t="shared" si="1"/>
        <v>111.37345012563762</v>
      </c>
      <c r="F37" s="150">
        <f t="shared" si="1"/>
        <v>113.02968363858697</v>
      </c>
      <c r="G37" s="150">
        <f t="shared" si="1"/>
        <v>116.37432189562135</v>
      </c>
      <c r="H37" s="150">
        <f t="shared" si="1"/>
        <v>118.90417346910209</v>
      </c>
      <c r="I37" s="150">
        <f t="shared" si="1"/>
        <v>124.70635063415476</v>
      </c>
      <c r="J37" s="150">
        <f t="shared" si="1"/>
        <v>126.33456648517698</v>
      </c>
      <c r="K37" s="150">
        <f t="shared" si="1"/>
        <v>125.96852469691169</v>
      </c>
      <c r="L37" s="150">
        <f t="shared" si="1"/>
        <v>129.00481854128543</v>
      </c>
      <c r="M37" s="150">
        <f t="shared" si="1"/>
        <v>132.76283401153378</v>
      </c>
      <c r="N37" s="150">
        <f t="shared" si="1"/>
        <v>135.25416769814458</v>
      </c>
      <c r="O37" s="150">
        <f t="shared" si="1"/>
        <v>137.38456337868624</v>
      </c>
      <c r="P37" s="150">
        <f t="shared" si="1"/>
        <v>139.96060376141551</v>
      </c>
      <c r="Q37" s="150">
        <f t="shared" si="1"/>
        <v>141.53627608368453</v>
      </c>
      <c r="R37" s="150">
        <f t="shared" si="1"/>
        <v>143.68515305034413</v>
      </c>
      <c r="S37" s="150">
        <f t="shared" si="1"/>
        <v>146.89357768626957</v>
      </c>
      <c r="T37" s="150">
        <f t="shared" si="1"/>
        <v>151.8193958596984</v>
      </c>
      <c r="U37" s="150">
        <f t="shared" si="1"/>
        <v>149.42438368949669</v>
      </c>
      <c r="V37" s="150">
        <f t="shared" si="1"/>
        <v>151.21781004332126</v>
      </c>
      <c r="W37" s="150">
        <f t="shared" si="1"/>
        <v>151.82137923483961</v>
      </c>
      <c r="X37" s="150">
        <f t="shared" si="1"/>
        <v>154.54518255105643</v>
      </c>
      <c r="Y37" s="150">
        <f t="shared" si="1"/>
        <v>154.19707452568278</v>
      </c>
      <c r="Z37" s="150">
        <f t="shared" si="1"/>
        <v>154.55851004118196</v>
      </c>
      <c r="AA37" s="150">
        <f t="shared" si="1"/>
        <v>155.45335289764759</v>
      </c>
      <c r="AB37" s="150">
        <f t="shared" si="1"/>
        <v>154.95843467083603</v>
      </c>
      <c r="AC37" s="150">
        <f t="shared" si="1"/>
        <v>153.45048339616218</v>
      </c>
      <c r="AD37" s="150">
        <f t="shared" si="1"/>
        <v>152.42220761503435</v>
      </c>
      <c r="AE37" s="150">
        <f t="shared" si="1"/>
        <v>151.99176004578644</v>
      </c>
      <c r="AF37" s="150">
        <f t="shared" si="1"/>
        <v>153.25699688691932</v>
      </c>
      <c r="AG37" s="150">
        <f t="shared" si="1"/>
        <v>149.26461729835339</v>
      </c>
      <c r="AH37" s="150">
        <f t="shared" si="1"/>
        <v>146.23374034437282</v>
      </c>
      <c r="AI37" s="150">
        <f t="shared" si="1"/>
        <v>145.05729089185024</v>
      </c>
      <c r="AJ37" s="150">
        <f t="shared" si="1"/>
        <v>145.7775875591214</v>
      </c>
      <c r="AK37" s="150">
        <f t="shared" si="1"/>
        <v>149.39802447294139</v>
      </c>
    </row>
    <row r="38" spans="1:55" x14ac:dyDescent="0.2">
      <c r="B38" s="150"/>
      <c r="C38" s="150"/>
      <c r="D38" s="150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71"/>
    </row>
  </sheetData>
  <mergeCells count="4">
    <mergeCell ref="AL6:AU6"/>
    <mergeCell ref="AV6:BC6"/>
    <mergeCell ref="AL23:AU23"/>
    <mergeCell ref="AV23:BC23"/>
  </mergeCells>
  <phoneticPr fontId="17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595E4-9CEF-462F-ABD3-ED501345099D}">
  <dimension ref="A1:AI30"/>
  <sheetViews>
    <sheetView zoomScaleNormal="100" workbookViewId="0">
      <pane xSplit="3" ySplit="1" topLeftCell="U2" activePane="bottomRight" state="frozen"/>
      <selection activeCell="D40" sqref="D40"/>
      <selection pane="topRight" activeCell="D40" sqref="D40"/>
      <selection pane="bottomLeft" activeCell="D40" sqref="D40"/>
      <selection pane="bottomRight" activeCell="AJ4" sqref="AJ4"/>
    </sheetView>
  </sheetViews>
  <sheetFormatPr baseColWidth="10" defaultColWidth="8.83203125" defaultRowHeight="13" x14ac:dyDescent="0.15"/>
  <cols>
    <col min="1" max="1" width="11.5" customWidth="1"/>
    <col min="2" max="2" width="21.33203125" customWidth="1"/>
    <col min="3" max="3" width="16.5" customWidth="1"/>
    <col min="4" max="16" width="16.5" hidden="1" customWidth="1"/>
    <col min="17" max="18" width="16.5" customWidth="1"/>
    <col min="19" max="23" width="13.5" customWidth="1"/>
    <col min="24" max="32" width="13.6640625" customWidth="1"/>
    <col min="33" max="33" width="12.33203125" customWidth="1"/>
    <col min="34" max="34" width="13.33203125" customWidth="1"/>
  </cols>
  <sheetData>
    <row r="1" spans="1:34" ht="14" thickBot="1" x14ac:dyDescent="0.2"/>
    <row r="2" spans="1:34" ht="17" thickBot="1" x14ac:dyDescent="0.25">
      <c r="B2" s="219" t="s">
        <v>77</v>
      </c>
      <c r="C2" s="220"/>
      <c r="D2" s="134">
        <v>2023</v>
      </c>
      <c r="E2" s="223">
        <v>2024</v>
      </c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15">
        <v>2025</v>
      </c>
      <c r="R2" s="216"/>
      <c r="S2" s="212" t="s">
        <v>95</v>
      </c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2" t="s">
        <v>99</v>
      </c>
      <c r="AF2" s="213"/>
      <c r="AG2" s="213"/>
      <c r="AH2" s="214"/>
    </row>
    <row r="3" spans="1:34" s="6" customFormat="1" ht="53.25" customHeight="1" thickBot="1" x14ac:dyDescent="0.2">
      <c r="B3" s="221"/>
      <c r="C3" s="222"/>
      <c r="D3" s="45" t="s">
        <v>47</v>
      </c>
      <c r="E3" s="36" t="s">
        <v>0</v>
      </c>
      <c r="F3" s="37" t="s">
        <v>79</v>
      </c>
      <c r="G3" s="74" t="s">
        <v>82</v>
      </c>
      <c r="H3" s="37" t="s">
        <v>83</v>
      </c>
      <c r="I3" s="45" t="s">
        <v>85</v>
      </c>
      <c r="J3" s="125" t="s">
        <v>86</v>
      </c>
      <c r="K3" s="125" t="s">
        <v>87</v>
      </c>
      <c r="L3" s="125" t="s">
        <v>88</v>
      </c>
      <c r="M3" s="45" t="s">
        <v>89</v>
      </c>
      <c r="N3" s="125" t="s">
        <v>90</v>
      </c>
      <c r="O3" s="125" t="s">
        <v>91</v>
      </c>
      <c r="P3" s="125" t="s">
        <v>47</v>
      </c>
      <c r="Q3" s="100" t="s">
        <v>0</v>
      </c>
      <c r="R3" s="100" t="s">
        <v>79</v>
      </c>
      <c r="S3" s="75" t="s">
        <v>92</v>
      </c>
      <c r="T3" s="6" t="s">
        <v>79</v>
      </c>
      <c r="U3" s="76" t="s">
        <v>82</v>
      </c>
      <c r="V3" s="71" t="s">
        <v>84</v>
      </c>
      <c r="W3" s="71" t="s">
        <v>85</v>
      </c>
      <c r="X3" s="71" t="s">
        <v>86</v>
      </c>
      <c r="Y3" s="71" t="s">
        <v>87</v>
      </c>
      <c r="Z3" s="71" t="s">
        <v>88</v>
      </c>
      <c r="AA3" s="71" t="s">
        <v>89</v>
      </c>
      <c r="AB3" s="71" t="s">
        <v>90</v>
      </c>
      <c r="AC3" s="71" t="s">
        <v>91</v>
      </c>
      <c r="AD3" s="71" t="s">
        <v>47</v>
      </c>
      <c r="AE3" s="59" t="s">
        <v>0</v>
      </c>
      <c r="AF3" s="108" t="s">
        <v>79</v>
      </c>
      <c r="AG3" s="108" t="s">
        <v>93</v>
      </c>
      <c r="AH3" s="110" t="s">
        <v>98</v>
      </c>
    </row>
    <row r="4" spans="1:34" ht="16" x14ac:dyDescent="0.2">
      <c r="A4" s="1" t="s">
        <v>65</v>
      </c>
      <c r="B4" s="7" t="s">
        <v>36</v>
      </c>
      <c r="C4" s="135" t="s">
        <v>2</v>
      </c>
      <c r="D4" s="63">
        <v>886.68039277795378</v>
      </c>
      <c r="E4" s="62">
        <v>910</v>
      </c>
      <c r="F4" s="63">
        <v>900</v>
      </c>
      <c r="G4" s="63">
        <v>930</v>
      </c>
      <c r="H4" s="63">
        <v>964.91228070175441</v>
      </c>
      <c r="I4" s="64">
        <v>969.44962686567169</v>
      </c>
      <c r="J4" s="64">
        <v>937.5</v>
      </c>
      <c r="K4" s="57">
        <v>937.5</v>
      </c>
      <c r="L4" s="57">
        <v>941.66666666666674</v>
      </c>
      <c r="M4" s="57">
        <v>937</v>
      </c>
      <c r="N4" s="57">
        <v>900</v>
      </c>
      <c r="O4" s="57">
        <v>939.39393939393938</v>
      </c>
      <c r="P4" s="57">
        <v>912.87878787878788</v>
      </c>
      <c r="Q4" s="97">
        <v>909.09090909090912</v>
      </c>
      <c r="R4" s="97">
        <v>884.03361344537814</v>
      </c>
      <c r="S4" s="51">
        <f t="shared" ref="S4:S15" si="0">+E4/D4-1</f>
        <v>2.6299901759399891E-2</v>
      </c>
      <c r="T4" s="54">
        <f t="shared" ref="T4:AC9" si="1">+F4/E4-1</f>
        <v>-1.098901098901095E-2</v>
      </c>
      <c r="U4" s="55">
        <f t="shared" si="1"/>
        <v>3.3333333333333437E-2</v>
      </c>
      <c r="V4" s="55">
        <f t="shared" si="1"/>
        <v>3.7540086776080006E-2</v>
      </c>
      <c r="W4" s="55">
        <f t="shared" si="1"/>
        <v>4.7023405698778387E-3</v>
      </c>
      <c r="X4" s="55">
        <f t="shared" si="1"/>
        <v>-3.2956458984844894E-2</v>
      </c>
      <c r="Y4" s="55">
        <f t="shared" si="1"/>
        <v>0</v>
      </c>
      <c r="Z4" s="55">
        <f t="shared" si="1"/>
        <v>4.4444444444444731E-3</v>
      </c>
      <c r="AA4" s="55">
        <f t="shared" si="1"/>
        <v>-4.9557522123894193E-3</v>
      </c>
      <c r="AB4" s="121">
        <f t="shared" si="1"/>
        <v>-3.9487726787620026E-2</v>
      </c>
      <c r="AC4" s="121">
        <f t="shared" si="1"/>
        <v>4.3771043771043683E-2</v>
      </c>
      <c r="AD4" s="121">
        <f t="shared" ref="AD4:AD15" si="2">+P4/O4-1</f>
        <v>-2.8225806451612878E-2</v>
      </c>
      <c r="AE4" s="138">
        <f t="shared" ref="AE4:AE15" si="3">+Q4/P4-1</f>
        <v>-4.1493775933609811E-3</v>
      </c>
      <c r="AF4" s="111">
        <f t="shared" ref="AF4:AF15" si="4">+R4/Q4-1</f>
        <v>-2.7563025210084136E-2</v>
      </c>
      <c r="AG4" s="111">
        <f>+R4/P4-1</f>
        <v>-3.1598033404233061E-2</v>
      </c>
      <c r="AH4" s="139">
        <f>+R4/F4-1</f>
        <v>-1.7740429505135435E-2</v>
      </c>
    </row>
    <row r="5" spans="1:34" ht="16" x14ac:dyDescent="0.2">
      <c r="A5" s="1" t="s">
        <v>66</v>
      </c>
      <c r="B5" s="9" t="s">
        <v>42</v>
      </c>
      <c r="C5" s="136" t="s">
        <v>5</v>
      </c>
      <c r="D5" s="5">
        <v>1225.5952380952381</v>
      </c>
      <c r="E5" s="28">
        <v>1214.285714285714</v>
      </c>
      <c r="F5" s="5">
        <v>1232.7586206896549</v>
      </c>
      <c r="G5" s="5">
        <v>1192.3076923076919</v>
      </c>
      <c r="H5" s="5">
        <v>1229.864864864865</v>
      </c>
      <c r="I5" s="29">
        <v>1247.5</v>
      </c>
      <c r="J5" s="29">
        <v>1218.75</v>
      </c>
      <c r="K5" s="58">
        <v>1197.916666666667</v>
      </c>
      <c r="L5" s="58">
        <v>1190.4761904761899</v>
      </c>
      <c r="M5" s="58">
        <v>1181</v>
      </c>
      <c r="N5" s="58">
        <v>1157.894736842105</v>
      </c>
      <c r="O5" s="58">
        <v>1133.9743589743589</v>
      </c>
      <c r="P5" s="58">
        <v>1156.25</v>
      </c>
      <c r="Q5" s="98">
        <v>1156.25</v>
      </c>
      <c r="R5" s="98">
        <v>1150.943396226415</v>
      </c>
      <c r="S5" s="52">
        <f t="shared" si="0"/>
        <v>-9.2277804759594018E-3</v>
      </c>
      <c r="T5" s="55">
        <f t="shared" ref="T5:AF8" si="5">+F5/E5-1</f>
        <v>1.5212981744421983E-2</v>
      </c>
      <c r="U5" s="55">
        <f t="shared" si="5"/>
        <v>-3.2813340505648325E-2</v>
      </c>
      <c r="V5" s="55">
        <f t="shared" si="5"/>
        <v>3.1499564080209597E-2</v>
      </c>
      <c r="W5" s="55">
        <f t="shared" si="5"/>
        <v>1.4339083617184833E-2</v>
      </c>
      <c r="X5" s="55">
        <f t="shared" si="5"/>
        <v>-2.3046092184368705E-2</v>
      </c>
      <c r="Y5" s="55">
        <f t="shared" si="5"/>
        <v>-1.7094017094016811E-2</v>
      </c>
      <c r="Z5" s="55">
        <f t="shared" si="5"/>
        <v>-6.2111801242242803E-3</v>
      </c>
      <c r="AA5" s="55">
        <f t="shared" si="5"/>
        <v>-7.959999999999523E-3</v>
      </c>
      <c r="AB5" s="121">
        <f t="shared" si="5"/>
        <v>-1.9564151700165122E-2</v>
      </c>
      <c r="AC5" s="121">
        <f t="shared" si="5"/>
        <v>-2.0658508158508004E-2</v>
      </c>
      <c r="AD5" s="121">
        <f t="shared" si="5"/>
        <v>1.9643866591294579E-2</v>
      </c>
      <c r="AE5" s="138">
        <f t="shared" si="5"/>
        <v>0</v>
      </c>
      <c r="AF5" s="111">
        <f t="shared" si="5"/>
        <v>-4.5894951555329744E-3</v>
      </c>
      <c r="AG5" s="111">
        <f>+R5/P5-1</f>
        <v>-4.5894951555329744E-3</v>
      </c>
      <c r="AH5" s="139">
        <f>+R5/F5-1</f>
        <v>-6.6367594669481389E-2</v>
      </c>
    </row>
    <row r="6" spans="1:34" ht="17" thickBot="1" x14ac:dyDescent="0.25">
      <c r="A6" s="1" t="s">
        <v>67</v>
      </c>
      <c r="B6" s="9" t="s">
        <v>45</v>
      </c>
      <c r="C6" s="136" t="s">
        <v>3</v>
      </c>
      <c r="D6" s="12">
        <v>1302.827380952381</v>
      </c>
      <c r="E6" s="28">
        <v>1253.846153846154</v>
      </c>
      <c r="F6" s="5">
        <v>1333.333333333333</v>
      </c>
      <c r="G6" s="5">
        <v>1343.1372549019609</v>
      </c>
      <c r="H6" s="5">
        <v>1322.418572418572</v>
      </c>
      <c r="I6" s="29">
        <v>1307.1794871794871</v>
      </c>
      <c r="J6" s="29">
        <v>1285.714285714286</v>
      </c>
      <c r="K6" s="58">
        <v>1251.666666666667</v>
      </c>
      <c r="L6" s="58">
        <v>1273.333333333333</v>
      </c>
      <c r="M6" s="58">
        <v>1256</v>
      </c>
      <c r="N6" s="58">
        <v>1253.7853107344631</v>
      </c>
      <c r="O6" s="58">
        <v>1238.0952380952381</v>
      </c>
      <c r="P6" s="58">
        <v>1215.384615384615</v>
      </c>
      <c r="Q6" s="98">
        <v>1229.166666666667</v>
      </c>
      <c r="R6" s="98">
        <v>1230.7773109243701</v>
      </c>
      <c r="S6" s="52">
        <f t="shared" si="0"/>
        <v>-3.759609893247795E-2</v>
      </c>
      <c r="T6" s="55">
        <f t="shared" si="5"/>
        <v>6.3394683026584353E-2</v>
      </c>
      <c r="U6" s="55">
        <f t="shared" si="5"/>
        <v>7.3529411764707842E-3</v>
      </c>
      <c r="V6" s="55">
        <f t="shared" si="5"/>
        <v>-1.542558841828956E-2</v>
      </c>
      <c r="W6" s="55">
        <f t="shared" si="5"/>
        <v>-1.1523647320843433E-2</v>
      </c>
      <c r="X6" s="55">
        <f t="shared" si="5"/>
        <v>-1.6421005436305203E-2</v>
      </c>
      <c r="Y6" s="55">
        <f t="shared" si="5"/>
        <v>-2.6481481481481439E-2</v>
      </c>
      <c r="Z6" s="55">
        <f t="shared" si="5"/>
        <v>1.7310252996004749E-2</v>
      </c>
      <c r="AA6" s="55">
        <f t="shared" si="5"/>
        <v>-1.3612565445025981E-2</v>
      </c>
      <c r="AB6" s="121">
        <f t="shared" si="5"/>
        <v>-1.7632876317968948E-3</v>
      </c>
      <c r="AC6" s="121">
        <f t="shared" si="5"/>
        <v>-1.2514162117622685E-2</v>
      </c>
      <c r="AD6" s="121">
        <f t="shared" si="5"/>
        <v>-1.8343195266272483E-2</v>
      </c>
      <c r="AE6" s="138">
        <f t="shared" si="5"/>
        <v>1.1339662447257925E-2</v>
      </c>
      <c r="AF6" s="111">
        <f t="shared" si="5"/>
        <v>1.3103546503347996E-3</v>
      </c>
      <c r="AG6" s="111">
        <f>+R6/P6-1</f>
        <v>1.2664876077013609E-2</v>
      </c>
      <c r="AH6" s="139">
        <f>+R6/F6-1</f>
        <v>-7.6917016806722249E-2</v>
      </c>
    </row>
    <row r="7" spans="1:34" ht="16" x14ac:dyDescent="0.2">
      <c r="A7" s="1" t="s">
        <v>68</v>
      </c>
      <c r="B7" s="9" t="s">
        <v>46</v>
      </c>
      <c r="C7" s="136" t="s">
        <v>18</v>
      </c>
      <c r="D7" s="5">
        <v>1184.4129554655869</v>
      </c>
      <c r="E7" s="28">
        <v>1191.666666666667</v>
      </c>
      <c r="F7" s="5">
        <v>1200</v>
      </c>
      <c r="G7" s="5">
        <v>1195.652173913043</v>
      </c>
      <c r="H7" s="5">
        <v>1200</v>
      </c>
      <c r="I7" s="29">
        <v>1227.9873271889401</v>
      </c>
      <c r="J7" s="29">
        <v>1196.0784313725489</v>
      </c>
      <c r="K7" s="58">
        <v>1194.0298507462689</v>
      </c>
      <c r="L7" s="58">
        <v>1199.2533333333331</v>
      </c>
      <c r="M7" s="58">
        <v>1168.9655172413791</v>
      </c>
      <c r="N7" s="58">
        <v>1171.4285714285711</v>
      </c>
      <c r="O7" s="58">
        <v>1171.410365335599</v>
      </c>
      <c r="P7" s="58">
        <v>1145.833333333333</v>
      </c>
      <c r="Q7" s="98">
        <v>1129.1070381231671</v>
      </c>
      <c r="R7" s="98">
        <v>1145.833333333333</v>
      </c>
      <c r="S7" s="52">
        <f t="shared" si="0"/>
        <v>6.1243092348890471E-3</v>
      </c>
      <c r="T7" s="55">
        <f t="shared" si="5"/>
        <v>6.9930069930066452E-3</v>
      </c>
      <c r="U7" s="55">
        <f t="shared" si="5"/>
        <v>-3.6231884057974506E-3</v>
      </c>
      <c r="V7" s="55">
        <f t="shared" si="5"/>
        <v>3.6363636363641039E-3</v>
      </c>
      <c r="W7" s="55">
        <f t="shared" si="5"/>
        <v>2.3322772657450086E-2</v>
      </c>
      <c r="X7" s="55">
        <f t="shared" si="5"/>
        <v>-2.5984711006290073E-2</v>
      </c>
      <c r="Y7" s="55">
        <f t="shared" si="5"/>
        <v>-1.712747736725917E-3</v>
      </c>
      <c r="Z7" s="55">
        <f t="shared" si="5"/>
        <v>4.3746666666661937E-3</v>
      </c>
      <c r="AA7" s="55">
        <f t="shared" si="5"/>
        <v>-2.5255561314779795E-2</v>
      </c>
      <c r="AB7" s="121">
        <f t="shared" si="5"/>
        <v>2.1070375052674173E-3</v>
      </c>
      <c r="AC7" s="121">
        <f t="shared" si="5"/>
        <v>-1.5541786683503922E-5</v>
      </c>
      <c r="AD7" s="121">
        <f t="shared" si="5"/>
        <v>-2.1834391054699531E-2</v>
      </c>
      <c r="AE7" s="138">
        <f t="shared" si="5"/>
        <v>-1.4597494001599376E-2</v>
      </c>
      <c r="AF7" s="111">
        <f t="shared" si="5"/>
        <v>1.4813737445095398E-2</v>
      </c>
      <c r="AG7" s="111">
        <f>+R7/P7-1</f>
        <v>0</v>
      </c>
      <c r="AH7" s="139">
        <f>+R7/F7-1</f>
        <v>-4.5138888888889173E-2</v>
      </c>
    </row>
    <row r="8" spans="1:34" ht="16" x14ac:dyDescent="0.2">
      <c r="A8" s="1" t="s">
        <v>69</v>
      </c>
      <c r="B8" s="9" t="s">
        <v>39</v>
      </c>
      <c r="C8" s="136" t="s">
        <v>1</v>
      </c>
      <c r="D8" s="5">
        <v>1050</v>
      </c>
      <c r="E8" s="28">
        <v>1051.785714285714</v>
      </c>
      <c r="F8" s="5">
        <v>1062.5</v>
      </c>
      <c r="G8" s="5">
        <v>1081.2382149591449</v>
      </c>
      <c r="H8" s="5">
        <v>1071.4285714285711</v>
      </c>
      <c r="I8" s="29">
        <v>1071.4285714285711</v>
      </c>
      <c r="J8" s="29">
        <v>1075</v>
      </c>
      <c r="K8" s="58">
        <v>1053.5714285714289</v>
      </c>
      <c r="L8" s="58">
        <v>1067.441860465116</v>
      </c>
      <c r="M8" s="58">
        <v>1056</v>
      </c>
      <c r="N8" s="58">
        <v>1050</v>
      </c>
      <c r="O8" s="58">
        <v>1040.5405405405411</v>
      </c>
      <c r="P8" s="58">
        <v>1041.666666666667</v>
      </c>
      <c r="Q8" s="98">
        <v>1040.5405405405411</v>
      </c>
      <c r="R8" s="98">
        <v>1041.1036036036039</v>
      </c>
      <c r="S8" s="52">
        <f t="shared" si="0"/>
        <v>1.7006802721084568E-3</v>
      </c>
      <c r="T8" s="55">
        <f t="shared" si="5"/>
        <v>1.0186757215620013E-2</v>
      </c>
      <c r="U8" s="55">
        <f t="shared" si="5"/>
        <v>1.7635967020371623E-2</v>
      </c>
      <c r="V8" s="55">
        <f t="shared" si="5"/>
        <v>-9.0726015736916077E-3</v>
      </c>
      <c r="W8" s="55">
        <f t="shared" si="5"/>
        <v>0</v>
      </c>
      <c r="X8" s="55">
        <f t="shared" si="5"/>
        <v>3.3333333333336324E-3</v>
      </c>
      <c r="Y8" s="55">
        <f t="shared" si="5"/>
        <v>-1.9933554817275434E-2</v>
      </c>
      <c r="Z8" s="55">
        <f t="shared" si="5"/>
        <v>1.3165155695702868E-2</v>
      </c>
      <c r="AA8" s="55">
        <f t="shared" si="5"/>
        <v>-1.0718954248365664E-2</v>
      </c>
      <c r="AB8" s="121">
        <f t="shared" si="5"/>
        <v>-5.6818181818182323E-3</v>
      </c>
      <c r="AC8" s="121">
        <f t="shared" si="5"/>
        <v>-9.0090090090084729E-3</v>
      </c>
      <c r="AD8" s="121">
        <f t="shared" si="5"/>
        <v>1.0822510822507958E-3</v>
      </c>
      <c r="AE8" s="138">
        <f t="shared" si="5"/>
        <v>-1.081081081080848E-3</v>
      </c>
      <c r="AF8" s="111">
        <f t="shared" si="5"/>
        <v>5.411255411253979E-4</v>
      </c>
      <c r="AG8" s="111">
        <f>+R8/P8-1</f>
        <v>-5.4054054054053502E-4</v>
      </c>
      <c r="AH8" s="139">
        <f>+R8/F8-1</f>
        <v>-2.0137784843666906E-2</v>
      </c>
    </row>
    <row r="9" spans="1:34" ht="16" x14ac:dyDescent="0.2">
      <c r="A9" s="1" t="s">
        <v>70</v>
      </c>
      <c r="B9" s="9" t="s">
        <v>37</v>
      </c>
      <c r="C9" s="136" t="s">
        <v>17</v>
      </c>
      <c r="D9" s="5">
        <v>928.57142857142856</v>
      </c>
      <c r="E9" s="28">
        <v>937.5</v>
      </c>
      <c r="F9" s="5">
        <v>952.38095238095241</v>
      </c>
      <c r="G9" s="5">
        <v>969.69001148105622</v>
      </c>
      <c r="H9" s="5">
        <v>979.69072164948454</v>
      </c>
      <c r="I9" s="29">
        <v>972.19880576044966</v>
      </c>
      <c r="J9" s="29">
        <v>957.39617486338807</v>
      </c>
      <c r="K9" s="58">
        <v>950</v>
      </c>
      <c r="L9" s="58">
        <v>941.66666666666663</v>
      </c>
      <c r="M9" s="58">
        <v>929</v>
      </c>
      <c r="N9" s="58">
        <v>922.53521126760563</v>
      </c>
      <c r="O9" s="58">
        <v>929.75603070175441</v>
      </c>
      <c r="P9" s="58">
        <v>925.72892040977149</v>
      </c>
      <c r="Q9" s="98">
        <v>909.09090909090912</v>
      </c>
      <c r="R9" s="98">
        <v>905.82770270270271</v>
      </c>
      <c r="S9" s="52">
        <f t="shared" si="0"/>
        <v>9.6153846153845812E-3</v>
      </c>
      <c r="T9" s="55">
        <f t="shared" si="1"/>
        <v>1.5873015873015817E-2</v>
      </c>
      <c r="U9" s="55">
        <f t="shared" si="1"/>
        <v>1.8174512055108893E-2</v>
      </c>
      <c r="V9" s="55">
        <f t="shared" si="1"/>
        <v>1.0313306365973274E-2</v>
      </c>
      <c r="W9" s="55">
        <f t="shared" si="1"/>
        <v>-7.6472255207448159E-3</v>
      </c>
      <c r="X9" s="55">
        <f t="shared" si="1"/>
        <v>-1.5225929932595417E-2</v>
      </c>
      <c r="Y9" s="55">
        <f t="shared" si="1"/>
        <v>-7.7253022913356117E-3</v>
      </c>
      <c r="Z9" s="55">
        <f t="shared" si="1"/>
        <v>-8.7719298245614308E-3</v>
      </c>
      <c r="AA9" s="55">
        <f t="shared" si="1"/>
        <v>-1.3451327433628313E-2</v>
      </c>
      <c r="AB9" s="121">
        <f t="shared" si="1"/>
        <v>-6.958868387937911E-3</v>
      </c>
      <c r="AC9" s="121">
        <f t="shared" si="1"/>
        <v>7.8271477835811787E-3</v>
      </c>
      <c r="AD9" s="121">
        <f t="shared" si="2"/>
        <v>-4.3313623778739041E-3</v>
      </c>
      <c r="AE9" s="138">
        <f t="shared" si="3"/>
        <v>-1.7972876240592739E-2</v>
      </c>
      <c r="AF9" s="111">
        <f t="shared" si="4"/>
        <v>-3.589527027027084E-3</v>
      </c>
      <c r="AG9" s="111">
        <f t="shared" ref="AG9:AG14" si="6">+R9/P9-1</f>
        <v>-2.1497889142600757E-2</v>
      </c>
      <c r="AH9" s="139">
        <f t="shared" ref="AH9:AH14" si="7">+R9/F9-1</f>
        <v>-4.8880912162162171E-2</v>
      </c>
    </row>
    <row r="10" spans="1:34" ht="16" x14ac:dyDescent="0.2">
      <c r="A10" s="1" t="s">
        <v>71</v>
      </c>
      <c r="B10" s="9" t="s">
        <v>43</v>
      </c>
      <c r="C10" s="136" t="s">
        <v>19</v>
      </c>
      <c r="D10" s="5">
        <v>1171.4285714285711</v>
      </c>
      <c r="E10" s="28">
        <v>1174.1096938775511</v>
      </c>
      <c r="F10" s="5">
        <v>1190.0656814449919</v>
      </c>
      <c r="G10" s="5">
        <v>1200</v>
      </c>
      <c r="H10" s="5">
        <v>1200</v>
      </c>
      <c r="I10" s="29">
        <v>1190.4761904761899</v>
      </c>
      <c r="J10" s="29">
        <v>1200</v>
      </c>
      <c r="K10" s="58">
        <v>1200</v>
      </c>
      <c r="L10" s="58">
        <v>1186.356589147287</v>
      </c>
      <c r="M10" s="58">
        <v>1190</v>
      </c>
      <c r="N10" s="58">
        <v>1173.913043478261</v>
      </c>
      <c r="O10" s="58">
        <v>1198.352963430013</v>
      </c>
      <c r="P10" s="58">
        <v>1208.166666666667</v>
      </c>
      <c r="Q10" s="98">
        <v>1200</v>
      </c>
      <c r="R10" s="98">
        <v>1180.815991237678</v>
      </c>
      <c r="S10" s="52">
        <f t="shared" si="0"/>
        <v>2.2887630662025149E-3</v>
      </c>
      <c r="T10" s="55">
        <f t="shared" ref="T10:AF12" si="8">+F10/E10-1</f>
        <v>1.3589861024607908E-2</v>
      </c>
      <c r="U10" s="55">
        <f t="shared" si="8"/>
        <v>8.3477061055534652E-3</v>
      </c>
      <c r="V10" s="55">
        <f t="shared" si="8"/>
        <v>0</v>
      </c>
      <c r="W10" s="55">
        <f t="shared" si="8"/>
        <v>-7.9365079365083524E-3</v>
      </c>
      <c r="X10" s="55">
        <f t="shared" si="8"/>
        <v>8.0000000000004512E-3</v>
      </c>
      <c r="Y10" s="55">
        <f t="shared" si="8"/>
        <v>0</v>
      </c>
      <c r="Z10" s="55">
        <f t="shared" si="8"/>
        <v>-1.1369509043927528E-2</v>
      </c>
      <c r="AA10" s="55">
        <f t="shared" si="8"/>
        <v>3.0710925248300658E-3</v>
      </c>
      <c r="AB10" s="121">
        <f t="shared" si="8"/>
        <v>-1.3518450858604258E-2</v>
      </c>
      <c r="AC10" s="121">
        <f t="shared" si="8"/>
        <v>2.0819191070011067E-2</v>
      </c>
      <c r="AD10" s="121">
        <f t="shared" si="8"/>
        <v>8.1893261302283804E-3</v>
      </c>
      <c r="AE10" s="138">
        <f t="shared" si="8"/>
        <v>-6.7595530417990934E-3</v>
      </c>
      <c r="AF10" s="111">
        <f t="shared" si="8"/>
        <v>-1.598667396860165E-2</v>
      </c>
      <c r="AG10" s="111">
        <f>+R10/P10-1</f>
        <v>-2.2638164239748071E-2</v>
      </c>
      <c r="AH10" s="139">
        <f>+R10/F10-1</f>
        <v>-7.7724199189433962E-3</v>
      </c>
    </row>
    <row r="11" spans="1:34" ht="16" x14ac:dyDescent="0.2">
      <c r="A11" s="1" t="s">
        <v>72</v>
      </c>
      <c r="B11" s="9" t="s">
        <v>40</v>
      </c>
      <c r="C11" s="136" t="s">
        <v>4</v>
      </c>
      <c r="D11" s="5">
        <v>1118.524085637823</v>
      </c>
      <c r="E11" s="28">
        <v>1121.538461538461</v>
      </c>
      <c r="F11" s="5">
        <v>1116.666666666667</v>
      </c>
      <c r="G11" s="5">
        <v>1114.285714285714</v>
      </c>
      <c r="H11" s="5">
        <v>1133.333333333333</v>
      </c>
      <c r="I11" s="29">
        <v>1142.8571428571429</v>
      </c>
      <c r="J11" s="29">
        <v>1140.4879385964909</v>
      </c>
      <c r="K11" s="58">
        <v>1100</v>
      </c>
      <c r="L11" s="58">
        <v>1102.7342500799491</v>
      </c>
      <c r="M11" s="58">
        <v>1089.7435897435901</v>
      </c>
      <c r="N11" s="58">
        <v>1071.4285714285711</v>
      </c>
      <c r="O11" s="58">
        <v>1070.1754385964909</v>
      </c>
      <c r="P11" s="58">
        <v>1071.212121212121</v>
      </c>
      <c r="Q11" s="98">
        <v>1071.4285714285711</v>
      </c>
      <c r="R11" s="98">
        <v>1066.666666666667</v>
      </c>
      <c r="S11" s="52">
        <f t="shared" si="0"/>
        <v>2.6949584182793807E-3</v>
      </c>
      <c r="T11" s="55">
        <f t="shared" si="8"/>
        <v>-4.3438500228616395E-3</v>
      </c>
      <c r="U11" s="55">
        <f t="shared" si="8"/>
        <v>-2.1321961620474061E-3</v>
      </c>
      <c r="V11" s="55">
        <f t="shared" si="8"/>
        <v>1.7094017094017033E-2</v>
      </c>
      <c r="W11" s="55">
        <f t="shared" si="8"/>
        <v>8.4033613445380073E-3</v>
      </c>
      <c r="X11" s="55">
        <f t="shared" si="8"/>
        <v>-2.0730537280704286E-3</v>
      </c>
      <c r="Y11" s="55">
        <f t="shared" si="8"/>
        <v>-3.5500540800384339E-2</v>
      </c>
      <c r="Z11" s="55">
        <f t="shared" si="8"/>
        <v>2.4856818908627343E-3</v>
      </c>
      <c r="AA11" s="55">
        <f t="shared" si="8"/>
        <v>-1.1780408865886938E-2</v>
      </c>
      <c r="AB11" s="121">
        <f t="shared" si="8"/>
        <v>-1.6806722689076237E-2</v>
      </c>
      <c r="AC11" s="121">
        <f t="shared" si="8"/>
        <v>-1.1695906432748204E-3</v>
      </c>
      <c r="AD11" s="121">
        <f t="shared" si="8"/>
        <v>9.6870342771993023E-4</v>
      </c>
      <c r="AE11" s="138">
        <f t="shared" si="8"/>
        <v>2.0206102242870116E-4</v>
      </c>
      <c r="AF11" s="111">
        <f t="shared" si="8"/>
        <v>-4.4444444444438069E-3</v>
      </c>
      <c r="AG11" s="111">
        <f>+R11/P11-1</f>
        <v>-4.2432814710038347E-3</v>
      </c>
      <c r="AH11" s="139">
        <f>+R11/F11-1</f>
        <v>-4.4776119402985093E-2</v>
      </c>
    </row>
    <row r="12" spans="1:34" ht="16" x14ac:dyDescent="0.2">
      <c r="A12" s="1" t="s">
        <v>73</v>
      </c>
      <c r="B12" s="9" t="s">
        <v>44</v>
      </c>
      <c r="C12" s="136" t="s">
        <v>7</v>
      </c>
      <c r="D12" s="5">
        <v>1271.5678798270201</v>
      </c>
      <c r="E12" s="28">
        <v>1277.186761229314</v>
      </c>
      <c r="F12" s="5">
        <v>1300</v>
      </c>
      <c r="G12" s="5">
        <v>1282.051282051282</v>
      </c>
      <c r="H12" s="5">
        <v>1328.5714285714289</v>
      </c>
      <c r="I12" s="29">
        <v>1300</v>
      </c>
      <c r="J12" s="29">
        <v>1307.6923076923081</v>
      </c>
      <c r="K12" s="58">
        <v>1285.0793650793651</v>
      </c>
      <c r="L12" s="58">
        <v>1287.2413793103451</v>
      </c>
      <c r="M12" s="58">
        <v>1302</v>
      </c>
      <c r="N12" s="58">
        <v>1281.25</v>
      </c>
      <c r="O12" s="58">
        <v>1258.064516129032</v>
      </c>
      <c r="P12" s="58">
        <v>1250</v>
      </c>
      <c r="Q12" s="98">
        <v>1289.7368421052629</v>
      </c>
      <c r="R12" s="98">
        <v>1284.2105263157889</v>
      </c>
      <c r="S12" s="52">
        <f t="shared" si="0"/>
        <v>4.4188607556352455E-3</v>
      </c>
      <c r="T12" s="55">
        <f t="shared" si="8"/>
        <v>1.7862100879222798E-2</v>
      </c>
      <c r="U12" s="55">
        <f t="shared" si="8"/>
        <v>-1.3806706114398493E-2</v>
      </c>
      <c r="V12" s="55">
        <f t="shared" si="8"/>
        <v>3.6285714285714699E-2</v>
      </c>
      <c r="W12" s="55">
        <f t="shared" si="8"/>
        <v>-2.1505376344086224E-2</v>
      </c>
      <c r="X12" s="55">
        <f t="shared" si="8"/>
        <v>5.9171597633138617E-3</v>
      </c>
      <c r="Y12" s="55">
        <f t="shared" si="8"/>
        <v>-1.7292250233426953E-2</v>
      </c>
      <c r="Z12" s="55">
        <f t="shared" si="8"/>
        <v>1.682397437644978E-3</v>
      </c>
      <c r="AA12" s="55">
        <f t="shared" si="8"/>
        <v>1.1465309402624912E-2</v>
      </c>
      <c r="AB12" s="121">
        <f t="shared" si="8"/>
        <v>-1.5937019969277988E-2</v>
      </c>
      <c r="AC12" s="121">
        <f t="shared" si="8"/>
        <v>-1.8095987411487213E-2</v>
      </c>
      <c r="AD12" s="121">
        <f t="shared" si="8"/>
        <v>-6.4102564102561654E-3</v>
      </c>
      <c r="AE12" s="138">
        <f t="shared" si="8"/>
        <v>3.1789473684210368E-2</v>
      </c>
      <c r="AF12" s="111">
        <f t="shared" si="8"/>
        <v>-4.2848398286066125E-3</v>
      </c>
      <c r="AG12" s="111">
        <f>+R12/P12-1</f>
        <v>2.7368421052631042E-2</v>
      </c>
      <c r="AH12" s="139">
        <f>+R12/F12-1</f>
        <v>-1.2145748987854699E-2</v>
      </c>
    </row>
    <row r="13" spans="1:34" ht="16" x14ac:dyDescent="0.2">
      <c r="A13" s="1" t="s">
        <v>74</v>
      </c>
      <c r="B13" s="9" t="s">
        <v>38</v>
      </c>
      <c r="C13" s="136" t="s">
        <v>8</v>
      </c>
      <c r="D13" s="5">
        <v>1076.9230769230769</v>
      </c>
      <c r="E13" s="28">
        <v>1087.5032608695651</v>
      </c>
      <c r="F13" s="5">
        <v>1108.695652173913</v>
      </c>
      <c r="G13" s="5">
        <v>1106.666666666667</v>
      </c>
      <c r="H13" s="5">
        <v>1105.2631578947371</v>
      </c>
      <c r="I13" s="29">
        <v>1106.666666666667</v>
      </c>
      <c r="J13" s="29">
        <v>1096.4912280701751</v>
      </c>
      <c r="K13" s="58">
        <v>1075</v>
      </c>
      <c r="L13" s="58">
        <v>1074.0740740740739</v>
      </c>
      <c r="M13" s="58">
        <v>1059</v>
      </c>
      <c r="N13" s="58">
        <v>1025.978407557355</v>
      </c>
      <c r="O13" s="58">
        <v>1048.3870967741941</v>
      </c>
      <c r="P13" s="58">
        <v>1031.25</v>
      </c>
      <c r="Q13" s="98">
        <v>1037.313432835821</v>
      </c>
      <c r="R13" s="98">
        <v>1043.9613526570049</v>
      </c>
      <c r="S13" s="52">
        <f t="shared" si="0"/>
        <v>9.8244565217391333E-3</v>
      </c>
      <c r="T13" s="55">
        <f t="shared" ref="T13:T15" si="9">+F13/E13-1</f>
        <v>1.9487197939436429E-2</v>
      </c>
      <c r="U13" s="55">
        <f t="shared" ref="U13:U14" si="10">+G13/F13-1</f>
        <v>-1.830065359476829E-3</v>
      </c>
      <c r="V13" s="55">
        <f t="shared" ref="V13:V15" si="11">+H13/G13-1</f>
        <v>-1.2682308180088642E-3</v>
      </c>
      <c r="W13" s="55">
        <f t="shared" ref="W13:W15" si="12">+I13/H13-1</f>
        <v>1.2698412698413097E-3</v>
      </c>
      <c r="X13" s="55">
        <f t="shared" ref="X13:X15" si="13">+J13/I13-1</f>
        <v>-9.1946734305649036E-3</v>
      </c>
      <c r="Y13" s="55">
        <f t="shared" ref="Y13:Y15" si="14">+K13/J13-1</f>
        <v>-1.9599999999999729E-2</v>
      </c>
      <c r="Z13" s="55">
        <f t="shared" ref="Z13:Z15" si="15">+L13/K13-1</f>
        <v>-8.6132644272196579E-4</v>
      </c>
      <c r="AA13" s="55">
        <f t="shared" ref="AA13:AA15" si="16">+M13/L13-1</f>
        <v>-1.4034482758620515E-2</v>
      </c>
      <c r="AB13" s="121">
        <f t="shared" ref="AB13:AB15" si="17">+N13/M13-1</f>
        <v>-3.118186255207267E-2</v>
      </c>
      <c r="AC13" s="121">
        <f t="shared" ref="AC13:AC15" si="18">+O13/N13-1</f>
        <v>2.1841287352420524E-2</v>
      </c>
      <c r="AD13" s="121">
        <f t="shared" si="2"/>
        <v>-1.6346153846154343E-2</v>
      </c>
      <c r="AE13" s="138">
        <f t="shared" si="3"/>
        <v>5.8796924468567102E-3</v>
      </c>
      <c r="AF13" s="111">
        <f t="shared" si="4"/>
        <v>6.4087860146664344E-3</v>
      </c>
      <c r="AG13" s="111">
        <f t="shared" si="6"/>
        <v>1.2326160152247079E-2</v>
      </c>
      <c r="AH13" s="139">
        <f t="shared" si="7"/>
        <v>-5.8387799564270093E-2</v>
      </c>
    </row>
    <row r="14" spans="1:34" ht="17" thickBot="1" x14ac:dyDescent="0.25">
      <c r="A14" s="1" t="s">
        <v>75</v>
      </c>
      <c r="B14" s="10" t="s">
        <v>41</v>
      </c>
      <c r="C14" s="137" t="s">
        <v>6</v>
      </c>
      <c r="D14" s="5">
        <v>1133.333333333333</v>
      </c>
      <c r="E14" s="30">
        <v>1125</v>
      </c>
      <c r="F14" s="12">
        <v>1141.7792792792791</v>
      </c>
      <c r="G14" s="12">
        <v>1146.446593776282</v>
      </c>
      <c r="H14" s="12">
        <v>1166.666666666667</v>
      </c>
      <c r="I14" s="31">
        <v>1168.375</v>
      </c>
      <c r="J14" s="29">
        <v>1146.064814814815</v>
      </c>
      <c r="K14" s="58">
        <v>1144.7368421052629</v>
      </c>
      <c r="L14" s="58">
        <v>1145.833333333333</v>
      </c>
      <c r="M14" s="58">
        <v>1117.9144385026741</v>
      </c>
      <c r="N14" s="58">
        <v>1094.3396226415091</v>
      </c>
      <c r="O14" s="58">
        <v>1093.530020703934</v>
      </c>
      <c r="P14" s="58">
        <v>1104.825581395349</v>
      </c>
      <c r="Q14" s="98">
        <v>1086.478260869565</v>
      </c>
      <c r="R14" s="98">
        <v>1100</v>
      </c>
      <c r="S14" s="52">
        <f t="shared" si="0"/>
        <v>-7.3529411764703401E-3</v>
      </c>
      <c r="T14" s="55">
        <f t="shared" si="9"/>
        <v>1.4914914914914812E-2</v>
      </c>
      <c r="U14" s="55">
        <f t="shared" si="10"/>
        <v>4.0877554722740239E-3</v>
      </c>
      <c r="V14" s="55">
        <f t="shared" si="11"/>
        <v>1.7637169494116645E-2</v>
      </c>
      <c r="W14" s="55">
        <f t="shared" si="12"/>
        <v>1.4642857142854737E-3</v>
      </c>
      <c r="X14" s="55">
        <f t="shared" si="13"/>
        <v>-1.9095055256390325E-2</v>
      </c>
      <c r="Y14" s="55">
        <f t="shared" si="14"/>
        <v>-1.1587239154241535E-3</v>
      </c>
      <c r="Z14" s="55">
        <f t="shared" si="15"/>
        <v>9.5785440613016526E-4</v>
      </c>
      <c r="AA14" s="55">
        <f t="shared" si="16"/>
        <v>-2.4365580943120579E-2</v>
      </c>
      <c r="AB14" s="121">
        <f t="shared" si="17"/>
        <v>-2.1088211270212209E-2</v>
      </c>
      <c r="AC14" s="121">
        <f t="shared" si="18"/>
        <v>-7.3980866709444371E-4</v>
      </c>
      <c r="AD14" s="121">
        <f t="shared" si="2"/>
        <v>1.0329447274016079E-2</v>
      </c>
      <c r="AE14" s="138">
        <f t="shared" si="3"/>
        <v>-1.6606531234199085E-2</v>
      </c>
      <c r="AF14" s="111">
        <f t="shared" si="4"/>
        <v>1.2445476009444345E-2</v>
      </c>
      <c r="AG14" s="111">
        <f t="shared" si="6"/>
        <v>-4.3677314108300225E-3</v>
      </c>
      <c r="AH14" s="139">
        <f t="shared" si="7"/>
        <v>-3.6591379820494985E-2</v>
      </c>
    </row>
    <row r="15" spans="1:34" ht="20.25" customHeight="1" thickBot="1" x14ac:dyDescent="0.25">
      <c r="B15" s="217" t="s">
        <v>78</v>
      </c>
      <c r="C15" s="218"/>
      <c r="D15" s="34">
        <v>1123</v>
      </c>
      <c r="E15" s="33">
        <v>1122</v>
      </c>
      <c r="F15" s="34">
        <v>1140</v>
      </c>
      <c r="G15" s="34">
        <v>1142</v>
      </c>
      <c r="H15" s="34">
        <v>1155</v>
      </c>
      <c r="I15" s="34">
        <v>1155</v>
      </c>
      <c r="J15" s="126">
        <v>1142</v>
      </c>
      <c r="K15" s="126">
        <v>1126</v>
      </c>
      <c r="L15" s="126">
        <v>1128</v>
      </c>
      <c r="M15" s="34">
        <f t="shared" ref="M15:R15" si="19">AVERAGE(M4:M14)</f>
        <v>1116.9657768625129</v>
      </c>
      <c r="N15" s="126">
        <f t="shared" si="19"/>
        <v>1100.2321341253128</v>
      </c>
      <c r="O15" s="126">
        <f t="shared" si="19"/>
        <v>1101.9709553340997</v>
      </c>
      <c r="P15" s="126">
        <f t="shared" si="19"/>
        <v>1096.6542448133919</v>
      </c>
      <c r="Q15" s="99">
        <f t="shared" si="19"/>
        <v>1096.2002882501286</v>
      </c>
      <c r="R15" s="99">
        <f t="shared" si="19"/>
        <v>1094.0157724648127</v>
      </c>
      <c r="S15" s="53">
        <f t="shared" si="0"/>
        <v>-8.9047195013358671E-4</v>
      </c>
      <c r="T15" s="56">
        <f t="shared" si="9"/>
        <v>1.6042780748663166E-2</v>
      </c>
      <c r="U15" s="56">
        <f>+G15/F15-1</f>
        <v>1.7543859649122862E-3</v>
      </c>
      <c r="V15" s="56">
        <f t="shared" si="11"/>
        <v>1.138353765323985E-2</v>
      </c>
      <c r="W15" s="56">
        <f t="shared" si="12"/>
        <v>0</v>
      </c>
      <c r="X15" s="56">
        <f t="shared" si="13"/>
        <v>-1.1255411255411296E-2</v>
      </c>
      <c r="Y15" s="56">
        <f t="shared" si="14"/>
        <v>-1.4010507880910628E-2</v>
      </c>
      <c r="Z15" s="56">
        <f t="shared" si="15"/>
        <v>1.7761989342806039E-3</v>
      </c>
      <c r="AA15" s="56">
        <f t="shared" si="16"/>
        <v>-9.7821127105381933E-3</v>
      </c>
      <c r="AB15" s="122">
        <f t="shared" si="17"/>
        <v>-1.4981338805387545E-2</v>
      </c>
      <c r="AC15" s="122">
        <f t="shared" si="18"/>
        <v>1.5804130372625291E-3</v>
      </c>
      <c r="AD15" s="122">
        <f t="shared" si="2"/>
        <v>-4.8247283605545865E-3</v>
      </c>
      <c r="AE15" s="140">
        <f t="shared" si="3"/>
        <v>-4.1394684369322476E-4</v>
      </c>
      <c r="AF15" s="112">
        <f t="shared" si="4"/>
        <v>-1.9928071619128573E-3</v>
      </c>
      <c r="AG15" s="112">
        <f>+R15/P15-1</f>
        <v>-2.405929089371428E-3</v>
      </c>
      <c r="AH15" s="141">
        <f>+R15/F15-1</f>
        <v>-4.0337041697532716E-2</v>
      </c>
    </row>
    <row r="16" spans="1:34" ht="16" x14ac:dyDescent="0.2">
      <c r="B16" s="4"/>
      <c r="C16" s="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3:35" ht="16" x14ac:dyDescent="0.2">
      <c r="C17" s="2"/>
    </row>
    <row r="18" spans="3:35" ht="16" x14ac:dyDescent="0.2">
      <c r="C18" s="2"/>
    </row>
    <row r="19" spans="3:35" ht="16" x14ac:dyDescent="0.2">
      <c r="C19" s="2"/>
    </row>
    <row r="20" spans="3:35" ht="16" x14ac:dyDescent="0.2">
      <c r="C20" s="2"/>
    </row>
    <row r="21" spans="3:35" ht="16" x14ac:dyDescent="0.2">
      <c r="C21" s="2"/>
    </row>
    <row r="22" spans="3:35" ht="16" x14ac:dyDescent="0.2">
      <c r="C22" s="2"/>
    </row>
    <row r="23" spans="3:35" ht="16" x14ac:dyDescent="0.2">
      <c r="C23" s="2"/>
    </row>
    <row r="24" spans="3:35" ht="16" x14ac:dyDescent="0.2">
      <c r="C24" s="2"/>
    </row>
    <row r="25" spans="3:35" ht="16" x14ac:dyDescent="0.2">
      <c r="C25" s="2"/>
    </row>
    <row r="26" spans="3:35" ht="16" x14ac:dyDescent="0.2">
      <c r="C26" s="2"/>
      <c r="T26" s="116"/>
      <c r="U26" s="116"/>
      <c r="V26" s="116"/>
      <c r="W26" s="116"/>
      <c r="X26" s="116"/>
      <c r="Y26" s="116"/>
      <c r="Z26" s="116"/>
      <c r="AA26" s="116"/>
      <c r="AB26" s="116"/>
      <c r="AC26" s="127"/>
      <c r="AD26" s="116"/>
      <c r="AE26" s="116"/>
      <c r="AF26" s="116"/>
      <c r="AG26" s="116"/>
      <c r="AH26" s="116"/>
      <c r="AI26" s="116"/>
    </row>
    <row r="27" spans="3:35" ht="16" x14ac:dyDescent="0.2">
      <c r="C27" s="2"/>
      <c r="AI27" s="116"/>
    </row>
    <row r="28" spans="3:35" ht="16" x14ac:dyDescent="0.2">
      <c r="C28" s="2"/>
    </row>
    <row r="29" spans="3:35" ht="16" x14ac:dyDescent="0.2">
      <c r="C29" s="2"/>
    </row>
    <row r="30" spans="3:35" ht="16" x14ac:dyDescent="0.2">
      <c r="C30" s="2"/>
    </row>
  </sheetData>
  <mergeCells count="6">
    <mergeCell ref="AE2:AH2"/>
    <mergeCell ref="S2:AD2"/>
    <mergeCell ref="Q2:R2"/>
    <mergeCell ref="B15:C15"/>
    <mergeCell ref="B2:C3"/>
    <mergeCell ref="E2:P2"/>
  </mergeCells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737-CE34-4D32-85C4-8BF307ACBD2F}">
  <sheetPr>
    <tabColor rgb="FF00B050"/>
  </sheetPr>
  <dimension ref="A1:AR30"/>
  <sheetViews>
    <sheetView zoomScaleNormal="100" workbookViewId="0">
      <pane xSplit="3" ySplit="3" topLeftCell="AO4" activePane="bottomRight" state="frozen"/>
      <selection activeCell="D40" sqref="D40"/>
      <selection pane="topRight" activeCell="D40" sqref="D40"/>
      <selection pane="bottomLeft" activeCell="D40" sqref="D40"/>
      <selection pane="bottomRight" activeCell="E13" sqref="E13"/>
    </sheetView>
  </sheetViews>
  <sheetFormatPr baseColWidth="10" defaultColWidth="8.83203125" defaultRowHeight="13" x14ac:dyDescent="0.15"/>
  <cols>
    <col min="1" max="1" width="13.6640625" customWidth="1"/>
    <col min="2" max="2" width="19" customWidth="1"/>
    <col min="3" max="3" width="16.5" customWidth="1"/>
    <col min="4" max="24" width="19.83203125" customWidth="1"/>
    <col min="25" max="44" width="17.6640625" customWidth="1"/>
    <col min="45" max="53" width="15.6640625" customWidth="1"/>
  </cols>
  <sheetData>
    <row r="1" spans="1:44" ht="14" thickBot="1" x14ac:dyDescent="0.2"/>
    <row r="2" spans="1:44" ht="20.25" customHeight="1" thickBot="1" x14ac:dyDescent="0.2">
      <c r="B2" s="188" t="s">
        <v>76</v>
      </c>
      <c r="C2" s="189"/>
      <c r="D2" s="142"/>
      <c r="E2" s="192">
        <v>2024</v>
      </c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4"/>
      <c r="Q2" s="192">
        <v>2025</v>
      </c>
      <c r="R2" s="193"/>
      <c r="S2" s="193"/>
      <c r="T2" s="193"/>
      <c r="U2" s="194"/>
      <c r="V2" s="181"/>
      <c r="W2" s="181"/>
      <c r="X2" s="181"/>
      <c r="Y2" s="186" t="s">
        <v>94</v>
      </c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6" t="s">
        <v>101</v>
      </c>
      <c r="AL2" s="187"/>
      <c r="AM2" s="187"/>
      <c r="AN2" s="187"/>
      <c r="AO2" s="187"/>
      <c r="AP2" s="187"/>
      <c r="AQ2" s="187"/>
      <c r="AR2" s="187"/>
    </row>
    <row r="3" spans="1:44" ht="30.75" customHeight="1" thickBot="1" x14ac:dyDescent="0.2">
      <c r="B3" s="190"/>
      <c r="C3" s="191"/>
      <c r="D3" s="46" t="s">
        <v>47</v>
      </c>
      <c r="E3" s="42" t="s">
        <v>0</v>
      </c>
      <c r="F3" s="42" t="s">
        <v>79</v>
      </c>
      <c r="G3" s="42" t="s">
        <v>82</v>
      </c>
      <c r="H3" s="80" t="s">
        <v>83</v>
      </c>
      <c r="I3" s="94" t="s">
        <v>85</v>
      </c>
      <c r="J3" s="80" t="s">
        <v>86</v>
      </c>
      <c r="K3" s="94" t="s">
        <v>87</v>
      </c>
      <c r="L3" s="94" t="s">
        <v>88</v>
      </c>
      <c r="M3" s="124" t="s">
        <v>89</v>
      </c>
      <c r="N3" s="124" t="s">
        <v>90</v>
      </c>
      <c r="O3" s="124" t="s">
        <v>91</v>
      </c>
      <c r="P3" s="124" t="s">
        <v>47</v>
      </c>
      <c r="Q3" s="124" t="s">
        <v>0</v>
      </c>
      <c r="R3" s="124" t="s">
        <v>79</v>
      </c>
      <c r="S3" s="124" t="s">
        <v>82</v>
      </c>
      <c r="T3" s="124" t="s">
        <v>84</v>
      </c>
      <c r="U3" s="124" t="s">
        <v>85</v>
      </c>
      <c r="V3" s="124" t="s">
        <v>86</v>
      </c>
      <c r="W3" s="124" t="s">
        <v>87</v>
      </c>
      <c r="X3" s="124" t="s">
        <v>88</v>
      </c>
      <c r="Y3" s="59" t="s">
        <v>92</v>
      </c>
      <c r="Z3" s="92" t="s">
        <v>79</v>
      </c>
      <c r="AA3" s="92" t="s">
        <v>82</v>
      </c>
      <c r="AB3" s="41" t="s">
        <v>83</v>
      </c>
      <c r="AC3" s="93" t="s">
        <v>85</v>
      </c>
      <c r="AD3" s="71" t="s">
        <v>86</v>
      </c>
      <c r="AE3" s="73" t="s">
        <v>87</v>
      </c>
      <c r="AF3" s="92" t="s">
        <v>88</v>
      </c>
      <c r="AG3" s="92" t="s">
        <v>89</v>
      </c>
      <c r="AH3" s="92" t="s">
        <v>90</v>
      </c>
      <c r="AI3" s="123" t="s">
        <v>91</v>
      </c>
      <c r="AJ3" s="50" t="s">
        <v>47</v>
      </c>
      <c r="AK3" s="152" t="s">
        <v>0</v>
      </c>
      <c r="AL3" s="152" t="s">
        <v>79</v>
      </c>
      <c r="AM3" s="118" t="s">
        <v>82</v>
      </c>
      <c r="AN3" s="118" t="s">
        <v>84</v>
      </c>
      <c r="AO3" s="118" t="s">
        <v>85</v>
      </c>
      <c r="AP3" s="118" t="s">
        <v>86</v>
      </c>
      <c r="AQ3" s="118" t="s">
        <v>87</v>
      </c>
      <c r="AR3" s="118" t="s">
        <v>88</v>
      </c>
    </row>
    <row r="4" spans="1:44" ht="16" x14ac:dyDescent="0.2">
      <c r="A4" t="s">
        <v>31</v>
      </c>
      <c r="B4" s="7" t="s">
        <v>51</v>
      </c>
      <c r="C4" s="8" t="s">
        <v>20</v>
      </c>
      <c r="D4" s="5">
        <v>543.56060606060601</v>
      </c>
      <c r="E4" s="57">
        <v>564</v>
      </c>
      <c r="F4" s="57">
        <v>595</v>
      </c>
      <c r="G4" s="28">
        <v>560.97560975609758</v>
      </c>
      <c r="H4" s="81">
        <v>545.45454545454504</v>
      </c>
      <c r="I4" s="95">
        <v>571.42857142857144</v>
      </c>
      <c r="J4" s="81">
        <v>541.47727272727252</v>
      </c>
      <c r="K4" s="95">
        <v>543.51851851851802</v>
      </c>
      <c r="L4" s="95">
        <v>562.5</v>
      </c>
      <c r="M4" s="28">
        <v>536</v>
      </c>
      <c r="N4" s="28">
        <v>563.29113924050637</v>
      </c>
      <c r="O4" s="28">
        <v>537.98080000000004</v>
      </c>
      <c r="P4" s="28">
        <v>581.81818181818096</v>
      </c>
      <c r="Q4" s="113">
        <v>581.81818181818096</v>
      </c>
      <c r="R4" s="155">
        <v>558.29544090909053</v>
      </c>
      <c r="S4" s="97">
        <v>543.26363636363601</v>
      </c>
      <c r="T4" s="97">
        <v>539.72727272727195</v>
      </c>
      <c r="U4" s="97">
        <v>551</v>
      </c>
      <c r="V4" s="97">
        <v>556</v>
      </c>
      <c r="W4" s="97">
        <v>557</v>
      </c>
      <c r="X4" s="97">
        <v>563.63636363636294</v>
      </c>
      <c r="Y4" s="60">
        <f t="shared" ref="Y4:Y16" si="0">+E4/D4-1</f>
        <v>3.7602787456446185E-2</v>
      </c>
      <c r="Z4" s="60">
        <f t="shared" ref="Z4:Z16" si="1">+F4/E4-1</f>
        <v>5.4964539007092306E-2</v>
      </c>
      <c r="AA4" s="60">
        <f t="shared" ref="AA4:AA16" si="2">+G4/F4-1</f>
        <v>-5.7183849149415877E-2</v>
      </c>
      <c r="AB4" s="60">
        <f t="shared" ref="AB4:AB16" si="3">+H4/G4-1</f>
        <v>-2.7667984189724049E-2</v>
      </c>
      <c r="AC4" s="60">
        <f t="shared" ref="AC4:AC16" si="4">+I4/H4-1</f>
        <v>4.7619047619048338E-2</v>
      </c>
      <c r="AD4" s="60">
        <f t="shared" ref="AD4:AD16" si="5">+J4/I4-1</f>
        <v>-5.2414772727273129E-2</v>
      </c>
      <c r="AE4" s="61">
        <f t="shared" ref="AE4:AE16" si="6">+K4/J4-1</f>
        <v>3.7697718705058669E-3</v>
      </c>
      <c r="AF4" s="61">
        <f t="shared" ref="AF4:AF16" si="7">+L4/K4-1</f>
        <v>3.4923339011925902E-2</v>
      </c>
      <c r="AG4" s="61">
        <f t="shared" ref="AG4:AG16" si="8">+M4/L4-1</f>
        <v>-4.7111111111111104E-2</v>
      </c>
      <c r="AH4" s="120">
        <f t="shared" ref="AH4:AH16" si="9">+N4/M4-1</f>
        <v>5.0916304553183522E-2</v>
      </c>
      <c r="AI4" s="120">
        <f t="shared" ref="AI4:AI16" si="10">+O4/N4-1</f>
        <v>-4.4932961797752746E-2</v>
      </c>
      <c r="AJ4" s="120">
        <f t="shared" ref="AJ4:AJ16" si="11">+P4/O4-1</f>
        <v>8.1485030354579324E-2</v>
      </c>
      <c r="AK4" s="153">
        <f t="shared" ref="AK4:AK16" si="12">+Q4/P4-1</f>
        <v>0</v>
      </c>
      <c r="AL4" s="153">
        <f t="shared" ref="AL4:AL16" si="13">+R4/Q4-1</f>
        <v>-4.0429710937499252E-2</v>
      </c>
      <c r="AM4" s="119">
        <f t="shared" ref="AM4:AM16" si="14">+S4/R4-1</f>
        <v>-2.6924462290033646E-2</v>
      </c>
      <c r="AN4" s="119">
        <f t="shared" ref="AN4:AN16" si="15">+T4/S4-1</f>
        <v>-6.5094797436376917E-3</v>
      </c>
      <c r="AO4" s="119">
        <f t="shared" ref="AO4:AR16" si="16">+U4/T4-1</f>
        <v>2.088596934478848E-2</v>
      </c>
      <c r="AP4" s="119">
        <f>+V4/U4-1</f>
        <v>9.0744101633393193E-3</v>
      </c>
      <c r="AQ4" s="119">
        <f>+W4/V4-1</f>
        <v>1.7985611510791255E-3</v>
      </c>
      <c r="AR4" s="119">
        <f>+X4/W4-1</f>
        <v>1.1914476905499072E-2</v>
      </c>
    </row>
    <row r="5" spans="1:44" ht="16" x14ac:dyDescent="0.2">
      <c r="A5" t="s">
        <v>28</v>
      </c>
      <c r="B5" s="9" t="s">
        <v>63</v>
      </c>
      <c r="C5" s="4" t="s">
        <v>21</v>
      </c>
      <c r="D5" s="5">
        <v>500</v>
      </c>
      <c r="E5" s="58">
        <v>513.33333333333337</v>
      </c>
      <c r="F5" s="58">
        <v>517.09649610678537</v>
      </c>
      <c r="G5" s="28">
        <v>529.54963235294122</v>
      </c>
      <c r="H5" s="81">
        <v>522.38805970149258</v>
      </c>
      <c r="I5" s="96">
        <v>531.25</v>
      </c>
      <c r="J5" s="81">
        <v>527.02922077922085</v>
      </c>
      <c r="K5" s="96">
        <v>535.71428571428567</v>
      </c>
      <c r="L5" s="96">
        <v>537.77777777777783</v>
      </c>
      <c r="M5" s="28">
        <v>545</v>
      </c>
      <c r="N5" s="28">
        <v>550.33333333333326</v>
      </c>
      <c r="O5" s="28">
        <v>558.33333333333337</v>
      </c>
      <c r="P5" s="28">
        <v>561.78122934567091</v>
      </c>
      <c r="Q5" s="113">
        <v>555.05050505050508</v>
      </c>
      <c r="R5" s="156">
        <v>559.82456140350882</v>
      </c>
      <c r="S5" s="98">
        <v>558.09090909090901</v>
      </c>
      <c r="T5" s="98">
        <v>552.42529069767443</v>
      </c>
      <c r="U5" s="98">
        <v>548.33333333333337</v>
      </c>
      <c r="V5" s="98">
        <v>560.2197802197802</v>
      </c>
      <c r="W5" s="98">
        <v>571.82222222222219</v>
      </c>
      <c r="X5" s="98">
        <v>571.42857142857144</v>
      </c>
      <c r="Y5" s="61">
        <f t="shared" si="0"/>
        <v>2.6666666666666838E-2</v>
      </c>
      <c r="Z5" s="61">
        <f t="shared" si="1"/>
        <v>7.3308365716597823E-3</v>
      </c>
      <c r="AA5" s="61">
        <f t="shared" si="2"/>
        <v>2.4082809185355991E-2</v>
      </c>
      <c r="AB5" s="61">
        <f t="shared" si="3"/>
        <v>-1.3523893161114464E-2</v>
      </c>
      <c r="AC5" s="61">
        <f t="shared" si="4"/>
        <v>1.6964285714285543E-2</v>
      </c>
      <c r="AD5" s="61">
        <f t="shared" si="5"/>
        <v>-7.9449961802902092E-3</v>
      </c>
      <c r="AE5" s="61">
        <f t="shared" si="6"/>
        <v>1.647928538425969E-2</v>
      </c>
      <c r="AF5" s="61">
        <f t="shared" si="7"/>
        <v>3.8518518518519951E-3</v>
      </c>
      <c r="AG5" s="61">
        <f t="shared" si="8"/>
        <v>1.3429752066115519E-2</v>
      </c>
      <c r="AH5" s="120">
        <f t="shared" si="9"/>
        <v>9.7859327217124648E-3</v>
      </c>
      <c r="AI5" s="120">
        <f t="shared" si="10"/>
        <v>1.453664445790448E-2</v>
      </c>
      <c r="AJ5" s="120">
        <f t="shared" si="11"/>
        <v>6.1753361415000096E-3</v>
      </c>
      <c r="AK5" s="153">
        <f t="shared" si="12"/>
        <v>-1.1981041628972511E-2</v>
      </c>
      <c r="AL5" s="153">
        <f t="shared" si="13"/>
        <v>8.601120635984838E-3</v>
      </c>
      <c r="AM5" s="119">
        <f t="shared" si="14"/>
        <v>-3.0967778695766279E-3</v>
      </c>
      <c r="AN5" s="119">
        <f t="shared" si="15"/>
        <v>-1.0151784056944169E-2</v>
      </c>
      <c r="AO5" s="119">
        <f t="shared" si="16"/>
        <v>-7.4072592859990571E-3</v>
      </c>
      <c r="AP5" s="119">
        <f t="shared" si="16"/>
        <v>2.1677410735161384E-2</v>
      </c>
      <c r="AQ5" s="119">
        <f t="shared" si="16"/>
        <v>2.0710518286038093E-2</v>
      </c>
      <c r="AR5" s="119">
        <f t="shared" si="16"/>
        <v>-6.884146476870967E-4</v>
      </c>
    </row>
    <row r="6" spans="1:44" ht="16" x14ac:dyDescent="0.2">
      <c r="A6" t="s">
        <v>32</v>
      </c>
      <c r="B6" s="9" t="s">
        <v>52</v>
      </c>
      <c r="C6" s="4" t="s">
        <v>22</v>
      </c>
      <c r="D6" s="5">
        <v>347.5</v>
      </c>
      <c r="E6" s="58">
        <v>364</v>
      </c>
      <c r="F6" s="58">
        <v>375</v>
      </c>
      <c r="G6" s="28">
        <v>379.31034482758622</v>
      </c>
      <c r="H6" s="81">
        <v>375</v>
      </c>
      <c r="I6" s="96">
        <v>387.62755102040802</v>
      </c>
      <c r="J6" s="81">
        <v>398.63013698630141</v>
      </c>
      <c r="K6" s="96">
        <v>386.3095238095238</v>
      </c>
      <c r="L6" s="96">
        <v>395.6521739130435</v>
      </c>
      <c r="M6" s="28">
        <v>405</v>
      </c>
      <c r="N6" s="28">
        <v>418.18181818181802</v>
      </c>
      <c r="O6" s="28">
        <v>409.00740000000002</v>
      </c>
      <c r="P6" s="28">
        <v>400</v>
      </c>
      <c r="Q6" s="113">
        <v>390.625</v>
      </c>
      <c r="R6" s="156">
        <v>396.42860000000002</v>
      </c>
      <c r="S6" s="98">
        <v>385.71428571428572</v>
      </c>
      <c r="T6" s="98">
        <v>392.85714285714278</v>
      </c>
      <c r="U6" s="98">
        <v>387.75510204081633</v>
      </c>
      <c r="V6" s="98">
        <v>400</v>
      </c>
      <c r="W6" s="98">
        <v>411.76470588235293</v>
      </c>
      <c r="X6" s="98">
        <v>436.36363636363637</v>
      </c>
      <c r="Y6" s="61">
        <f t="shared" si="0"/>
        <v>4.7482014388489313E-2</v>
      </c>
      <c r="Z6" s="61">
        <f t="shared" si="1"/>
        <v>3.0219780219780112E-2</v>
      </c>
      <c r="AA6" s="61">
        <f t="shared" si="2"/>
        <v>1.1494252873563315E-2</v>
      </c>
      <c r="AB6" s="61">
        <f t="shared" si="3"/>
        <v>-1.1363636363636354E-2</v>
      </c>
      <c r="AC6" s="61">
        <f t="shared" si="4"/>
        <v>3.3673469387754729E-2</v>
      </c>
      <c r="AD6" s="61">
        <f t="shared" si="5"/>
        <v>2.8384427105167642E-2</v>
      </c>
      <c r="AE6" s="61">
        <f t="shared" si="6"/>
        <v>-3.090738013418437E-2</v>
      </c>
      <c r="AF6" s="61">
        <f t="shared" si="7"/>
        <v>2.4184363904334427E-2</v>
      </c>
      <c r="AG6" s="61">
        <f t="shared" si="8"/>
        <v>2.3626373626373542E-2</v>
      </c>
      <c r="AH6" s="120">
        <f t="shared" si="9"/>
        <v>3.25476992143654E-2</v>
      </c>
      <c r="AI6" s="120">
        <f t="shared" si="10"/>
        <v>-2.1938826086956076E-2</v>
      </c>
      <c r="AJ6" s="120">
        <f t="shared" si="11"/>
        <v>-2.2022584432457748E-2</v>
      </c>
      <c r="AK6" s="153">
        <f t="shared" si="12"/>
        <v>-2.34375E-2</v>
      </c>
      <c r="AL6" s="153">
        <f t="shared" si="13"/>
        <v>1.4857216000000006E-2</v>
      </c>
      <c r="AM6" s="119">
        <f t="shared" si="14"/>
        <v>-2.7027097151200219E-2</v>
      </c>
      <c r="AN6" s="119">
        <f t="shared" si="15"/>
        <v>1.8518518518518379E-2</v>
      </c>
      <c r="AO6" s="119">
        <f t="shared" si="16"/>
        <v>-1.2987012987012769E-2</v>
      </c>
      <c r="AP6" s="119">
        <f t="shared" si="16"/>
        <v>3.1578947368421151E-2</v>
      </c>
      <c r="AQ6" s="119">
        <f t="shared" si="16"/>
        <v>2.9411764705882248E-2</v>
      </c>
      <c r="AR6" s="119">
        <f t="shared" si="16"/>
        <v>5.9740259740259871E-2</v>
      </c>
    </row>
    <row r="7" spans="1:44" ht="16" x14ac:dyDescent="0.2">
      <c r="A7" s="3" t="s">
        <v>29</v>
      </c>
      <c r="B7" s="9" t="s">
        <v>62</v>
      </c>
      <c r="C7" s="4" t="s">
        <v>23</v>
      </c>
      <c r="D7" s="5">
        <v>379.60112017229028</v>
      </c>
      <c r="E7" s="58">
        <v>377.35849056603769</v>
      </c>
      <c r="F7" s="58">
        <v>386.73469387755102</v>
      </c>
      <c r="G7" s="28">
        <v>385.71428571428572</v>
      </c>
      <c r="H7" s="81">
        <v>385.71428571428572</v>
      </c>
      <c r="I7" s="96">
        <v>385.71428571428572</v>
      </c>
      <c r="J7" s="81">
        <v>400</v>
      </c>
      <c r="K7" s="96">
        <v>384.52380952380952</v>
      </c>
      <c r="L7" s="96">
        <v>388.88888888888891</v>
      </c>
      <c r="M7" s="28">
        <v>407</v>
      </c>
      <c r="N7" s="28">
        <v>406.78507538972661</v>
      </c>
      <c r="O7" s="28">
        <v>408.16326530612253</v>
      </c>
      <c r="P7" s="28">
        <v>416.66666666666669</v>
      </c>
      <c r="Q7" s="113">
        <v>416.66666666666669</v>
      </c>
      <c r="R7" s="156">
        <v>418.85964912280701</v>
      </c>
      <c r="S7" s="98">
        <v>433</v>
      </c>
      <c r="T7" s="98">
        <v>462.14997626957762</v>
      </c>
      <c r="U7" s="98">
        <v>452.61984392419168</v>
      </c>
      <c r="V7" s="98">
        <v>446.91250000000002</v>
      </c>
      <c r="W7" s="98">
        <v>442.81045751633991</v>
      </c>
      <c r="X7" s="98">
        <v>443.39622641509442</v>
      </c>
      <c r="Y7" s="61">
        <f t="shared" si="0"/>
        <v>-5.9078582413948366E-3</v>
      </c>
      <c r="Z7" s="61">
        <f t="shared" si="1"/>
        <v>2.4846938775510363E-2</v>
      </c>
      <c r="AA7" s="61">
        <f t="shared" si="2"/>
        <v>-2.6385224274406704E-3</v>
      </c>
      <c r="AB7" s="61">
        <f t="shared" si="3"/>
        <v>0</v>
      </c>
      <c r="AC7" s="61">
        <f t="shared" si="4"/>
        <v>0</v>
      </c>
      <c r="AD7" s="61">
        <f t="shared" si="5"/>
        <v>3.7037037037036979E-2</v>
      </c>
      <c r="AE7" s="61">
        <f t="shared" si="6"/>
        <v>-3.8690476190476164E-2</v>
      </c>
      <c r="AF7" s="61">
        <f t="shared" si="7"/>
        <v>1.1351909184726505E-2</v>
      </c>
      <c r="AG7" s="61">
        <f t="shared" si="8"/>
        <v>4.6571428571428486E-2</v>
      </c>
      <c r="AH7" s="120">
        <f t="shared" si="9"/>
        <v>-5.2807029551205087E-4</v>
      </c>
      <c r="AI7" s="120">
        <f t="shared" si="10"/>
        <v>3.388005115663395E-3</v>
      </c>
      <c r="AJ7" s="120">
        <f t="shared" si="11"/>
        <v>2.0833333333333259E-2</v>
      </c>
      <c r="AK7" s="153">
        <f t="shared" si="12"/>
        <v>0</v>
      </c>
      <c r="AL7" s="153">
        <f t="shared" si="13"/>
        <v>5.2631578947368585E-3</v>
      </c>
      <c r="AM7" s="119">
        <f t="shared" si="14"/>
        <v>3.3759162303664825E-2</v>
      </c>
      <c r="AN7" s="119">
        <f t="shared" si="15"/>
        <v>6.7320961361611031E-2</v>
      </c>
      <c r="AO7" s="119">
        <f t="shared" si="16"/>
        <v>-2.0621297922185589E-2</v>
      </c>
      <c r="AP7" s="119">
        <f t="shared" si="16"/>
        <v>-1.2609575123152528E-2</v>
      </c>
      <c r="AQ7" s="119">
        <f t="shared" si="16"/>
        <v>-9.1786255333204947E-3</v>
      </c>
      <c r="AR7" s="119">
        <f t="shared" si="16"/>
        <v>1.3228434171135284E-3</v>
      </c>
    </row>
    <row r="8" spans="1:44" ht="16" x14ac:dyDescent="0.2">
      <c r="A8" t="s">
        <v>50</v>
      </c>
      <c r="B8" s="9" t="s">
        <v>59</v>
      </c>
      <c r="C8" s="4" t="s">
        <v>10</v>
      </c>
      <c r="D8" s="5">
        <v>402.90381125226861</v>
      </c>
      <c r="E8" s="58">
        <v>398.64864864864859</v>
      </c>
      <c r="F8" s="58">
        <v>400.62745098039221</v>
      </c>
      <c r="G8" s="28">
        <v>400.3</v>
      </c>
      <c r="H8" s="81">
        <v>414.35923829130212</v>
      </c>
      <c r="I8" s="96">
        <v>420.08530969376011</v>
      </c>
      <c r="J8" s="81">
        <v>427.10615384615392</v>
      </c>
      <c r="K8" s="96">
        <v>414.45277777777778</v>
      </c>
      <c r="L8" s="96">
        <v>428.57142857142861</v>
      </c>
      <c r="M8" s="28">
        <v>422</v>
      </c>
      <c r="N8" s="28">
        <v>421.05623590074123</v>
      </c>
      <c r="O8" s="28">
        <v>426.13636363636363</v>
      </c>
      <c r="P8" s="28">
        <v>421.0540877367896</v>
      </c>
      <c r="Q8" s="113">
        <v>430.4</v>
      </c>
      <c r="R8" s="156">
        <v>420.4</v>
      </c>
      <c r="S8" s="98">
        <v>434.33718395815168</v>
      </c>
      <c r="T8" s="98">
        <v>439.82736572890019</v>
      </c>
      <c r="U8" s="98">
        <v>432.09876543209879</v>
      </c>
      <c r="V8" s="98">
        <v>430.27497739602171</v>
      </c>
      <c r="W8" s="98">
        <v>442.10888157894738</v>
      </c>
      <c r="X8" s="98">
        <v>443.55555555555549</v>
      </c>
      <c r="Y8" s="61">
        <f t="shared" si="0"/>
        <v>-1.0561236912588479E-2</v>
      </c>
      <c r="Z8" s="61">
        <f t="shared" si="1"/>
        <v>4.9637753406450713E-3</v>
      </c>
      <c r="AA8" s="61">
        <f t="shared" si="2"/>
        <v>-8.173453406422615E-4</v>
      </c>
      <c r="AB8" s="61">
        <f t="shared" si="3"/>
        <v>3.5121754412446027E-2</v>
      </c>
      <c r="AC8" s="61">
        <f t="shared" si="4"/>
        <v>1.3819099161564763E-2</v>
      </c>
      <c r="AD8" s="61">
        <f t="shared" si="5"/>
        <v>1.6712900904608974E-2</v>
      </c>
      <c r="AE8" s="61">
        <f t="shared" si="6"/>
        <v>-2.9625834126786987E-2</v>
      </c>
      <c r="AF8" s="61">
        <f t="shared" si="7"/>
        <v>3.4065764667696286E-2</v>
      </c>
      <c r="AG8" s="61">
        <f t="shared" si="8"/>
        <v>-1.5333333333333421E-2</v>
      </c>
      <c r="AH8" s="120">
        <f t="shared" si="9"/>
        <v>-2.2364078181487113E-3</v>
      </c>
      <c r="AI8" s="120">
        <f t="shared" si="10"/>
        <v>1.2065200090802142E-2</v>
      </c>
      <c r="AJ8" s="120">
        <f t="shared" si="11"/>
        <v>-1.1926407444333709E-2</v>
      </c>
      <c r="AK8" s="153">
        <f t="shared" si="12"/>
        <v>2.2196464861428344E-2</v>
      </c>
      <c r="AL8" s="153">
        <f t="shared" si="13"/>
        <v>-2.3234200743494471E-2</v>
      </c>
      <c r="AM8" s="119">
        <f t="shared" si="14"/>
        <v>3.315219780721157E-2</v>
      </c>
      <c r="AN8" s="119">
        <f t="shared" si="15"/>
        <v>1.2640367837531308E-2</v>
      </c>
      <c r="AO8" s="119">
        <f t="shared" si="16"/>
        <v>-1.7571895018385741E-2</v>
      </c>
      <c r="AP8" s="119">
        <f t="shared" si="16"/>
        <v>-4.2207665977783693E-3</v>
      </c>
      <c r="AQ8" s="119">
        <f t="shared" si="16"/>
        <v>2.7503119643496721E-2</v>
      </c>
      <c r="AR8" s="119">
        <f t="shared" si="16"/>
        <v>3.2722119751167345E-3</v>
      </c>
    </row>
    <row r="9" spans="1:44" ht="16" x14ac:dyDescent="0.2">
      <c r="A9" t="s">
        <v>33</v>
      </c>
      <c r="B9" s="9" t="s">
        <v>53</v>
      </c>
      <c r="C9" s="4" t="s">
        <v>11</v>
      </c>
      <c r="D9" s="5">
        <v>618.83877569507843</v>
      </c>
      <c r="E9" s="58">
        <v>634.16666666666674</v>
      </c>
      <c r="F9" s="58">
        <v>627.90697674418607</v>
      </c>
      <c r="G9" s="28">
        <v>650.10843373493981</v>
      </c>
      <c r="H9" s="81">
        <v>623.49920774647887</v>
      </c>
      <c r="I9" s="96">
        <v>625.54411764705878</v>
      </c>
      <c r="J9" s="81">
        <v>625.31578947368416</v>
      </c>
      <c r="K9" s="96">
        <v>620</v>
      </c>
      <c r="L9" s="96">
        <v>632.66</v>
      </c>
      <c r="M9" s="28">
        <v>619</v>
      </c>
      <c r="N9" s="28">
        <v>622.8151851851851</v>
      </c>
      <c r="O9" s="28">
        <v>619.59259259259261</v>
      </c>
      <c r="P9" s="28">
        <v>608.9795918367347</v>
      </c>
      <c r="Q9" s="113">
        <v>616.84444444444443</v>
      </c>
      <c r="R9" s="156">
        <v>614.5364117841774</v>
      </c>
      <c r="S9" s="98">
        <v>612.37735849056605</v>
      </c>
      <c r="T9" s="98">
        <v>625</v>
      </c>
      <c r="U9" s="98">
        <v>618.18181818181813</v>
      </c>
      <c r="V9" s="98">
        <v>625</v>
      </c>
      <c r="W9" s="98">
        <v>635.84</v>
      </c>
      <c r="X9" s="98">
        <v>625.80915032679741</v>
      </c>
      <c r="Y9" s="61">
        <f t="shared" si="0"/>
        <v>2.4768795320513126E-2</v>
      </c>
      <c r="Z9" s="61">
        <f t="shared" si="1"/>
        <v>-9.8707331234911821E-3</v>
      </c>
      <c r="AA9" s="61">
        <f t="shared" si="2"/>
        <v>3.5357875948237361E-2</v>
      </c>
      <c r="AB9" s="61">
        <f t="shared" si="3"/>
        <v>-4.0930442688749902E-2</v>
      </c>
      <c r="AC9" s="61">
        <f t="shared" si="4"/>
        <v>3.2797313535823935E-3</v>
      </c>
      <c r="AD9" s="61">
        <f t="shared" si="5"/>
        <v>-3.6500730633270972E-4</v>
      </c>
      <c r="AE9" s="61">
        <f t="shared" si="6"/>
        <v>-8.500967931992176E-3</v>
      </c>
      <c r="AF9" s="61">
        <f t="shared" si="7"/>
        <v>2.0419354838709713E-2</v>
      </c>
      <c r="AG9" s="61">
        <f t="shared" si="8"/>
        <v>-2.1591376094584724E-2</v>
      </c>
      <c r="AH9" s="120">
        <f t="shared" si="9"/>
        <v>6.1634655657272219E-3</v>
      </c>
      <c r="AI9" s="120">
        <f t="shared" si="10"/>
        <v>-5.1742357431993069E-3</v>
      </c>
      <c r="AJ9" s="120">
        <f t="shared" si="11"/>
        <v>-1.7128998769093351E-2</v>
      </c>
      <c r="AK9" s="153">
        <f t="shared" si="12"/>
        <v>1.2914804885314268E-2</v>
      </c>
      <c r="AL9" s="153">
        <f t="shared" si="13"/>
        <v>-3.7416769836449149E-3</v>
      </c>
      <c r="AM9" s="119">
        <f t="shared" si="14"/>
        <v>-3.5133040975440233E-3</v>
      </c>
      <c r="AN9" s="119">
        <f t="shared" si="15"/>
        <v>2.0612521567660913E-2</v>
      </c>
      <c r="AO9" s="119">
        <f t="shared" si="16"/>
        <v>-1.0909090909090979E-2</v>
      </c>
      <c r="AP9" s="119">
        <f t="shared" si="16"/>
        <v>1.1029411764706065E-2</v>
      </c>
      <c r="AQ9" s="119">
        <f t="shared" si="16"/>
        <v>1.7344000000000026E-2</v>
      </c>
      <c r="AR9" s="119">
        <f t="shared" si="16"/>
        <v>-1.5775744956596949E-2</v>
      </c>
    </row>
    <row r="10" spans="1:44" ht="16" x14ac:dyDescent="0.2">
      <c r="A10" t="s">
        <v>16</v>
      </c>
      <c r="B10" s="9" t="s">
        <v>64</v>
      </c>
      <c r="C10" s="4" t="s">
        <v>12</v>
      </c>
      <c r="D10" s="5">
        <v>481.48148148148152</v>
      </c>
      <c r="E10" s="58">
        <v>491.42857142857139</v>
      </c>
      <c r="F10" s="58">
        <v>487.14285714285711</v>
      </c>
      <c r="G10" s="28">
        <v>486.66666666666669</v>
      </c>
      <c r="H10" s="81">
        <v>491.66666666666669</v>
      </c>
      <c r="I10" s="96">
        <v>490.90909090909088</v>
      </c>
      <c r="J10" s="81">
        <v>466.66666666666669</v>
      </c>
      <c r="K10" s="96">
        <v>493.33333333333331</v>
      </c>
      <c r="L10" s="96">
        <v>500</v>
      </c>
      <c r="M10" s="28">
        <v>493</v>
      </c>
      <c r="N10" s="28">
        <v>476.1904761904762</v>
      </c>
      <c r="O10" s="28">
        <v>490.90909090909099</v>
      </c>
      <c r="P10" s="28">
        <v>509.09090909090912</v>
      </c>
      <c r="Q10" s="113">
        <v>511.8118466898955</v>
      </c>
      <c r="R10" s="156">
        <v>502.8571</v>
      </c>
      <c r="S10" s="98">
        <v>508.57142857142861</v>
      </c>
      <c r="T10" s="98">
        <v>522.08108108108104</v>
      </c>
      <c r="U10" s="98">
        <v>506</v>
      </c>
      <c r="V10" s="98">
        <v>500</v>
      </c>
      <c r="W10" s="98">
        <v>521.81818181818187</v>
      </c>
      <c r="X10" s="98">
        <v>527.92207792207796</v>
      </c>
      <c r="Y10" s="61">
        <f t="shared" si="0"/>
        <v>2.0659340659340497E-2</v>
      </c>
      <c r="Z10" s="61">
        <f t="shared" si="1"/>
        <v>-8.720930232558155E-3</v>
      </c>
      <c r="AA10" s="61">
        <f t="shared" si="2"/>
        <v>-9.7751710654925272E-4</v>
      </c>
      <c r="AB10" s="61">
        <f t="shared" si="3"/>
        <v>1.0273972602739656E-2</v>
      </c>
      <c r="AC10" s="61">
        <f t="shared" si="4"/>
        <v>-1.5408320493067729E-3</v>
      </c>
      <c r="AD10" s="61">
        <f t="shared" si="5"/>
        <v>-4.9382716049382602E-2</v>
      </c>
      <c r="AE10" s="61">
        <f t="shared" si="6"/>
        <v>5.7142857142857162E-2</v>
      </c>
      <c r="AF10" s="61">
        <f t="shared" si="7"/>
        <v>1.3513513513513598E-2</v>
      </c>
      <c r="AG10" s="61">
        <f t="shared" si="8"/>
        <v>-1.4000000000000012E-2</v>
      </c>
      <c r="AH10" s="120">
        <f t="shared" si="9"/>
        <v>-3.4096397179561477E-2</v>
      </c>
      <c r="AI10" s="120">
        <f t="shared" si="10"/>
        <v>3.0909090909090997E-2</v>
      </c>
      <c r="AJ10" s="120">
        <f t="shared" si="11"/>
        <v>3.7037037037036979E-2</v>
      </c>
      <c r="AK10" s="153">
        <f t="shared" si="12"/>
        <v>5.3446988551517638E-3</v>
      </c>
      <c r="AL10" s="153">
        <f t="shared" si="13"/>
        <v>-1.7496169242290249E-2</v>
      </c>
      <c r="AM10" s="119">
        <f t="shared" si="14"/>
        <v>1.1363722559408318E-2</v>
      </c>
      <c r="AN10" s="119">
        <f t="shared" si="15"/>
        <v>2.6563923474035578E-2</v>
      </c>
      <c r="AO10" s="119">
        <f t="shared" si="16"/>
        <v>-3.0801884350571962E-2</v>
      </c>
      <c r="AP10" s="119">
        <f t="shared" si="16"/>
        <v>-1.1857707509881465E-2</v>
      </c>
      <c r="AQ10" s="119">
        <f t="shared" si="16"/>
        <v>4.3636363636363695E-2</v>
      </c>
      <c r="AR10" s="119">
        <f t="shared" si="16"/>
        <v>1.1697361871577883E-2</v>
      </c>
    </row>
    <row r="11" spans="1:44" ht="16" x14ac:dyDescent="0.2">
      <c r="A11" t="s">
        <v>81</v>
      </c>
      <c r="B11" s="9" t="s">
        <v>54</v>
      </c>
      <c r="C11" s="4" t="s">
        <v>13</v>
      </c>
      <c r="D11" s="5">
        <v>314.17968612211678</v>
      </c>
      <c r="E11" s="58">
        <v>316.68539325842698</v>
      </c>
      <c r="F11" s="58">
        <v>309.26315789473682</v>
      </c>
      <c r="G11" s="28">
        <v>323.83184838417401</v>
      </c>
      <c r="H11" s="81">
        <v>315.05309734513281</v>
      </c>
      <c r="I11" s="96">
        <v>315.09333333333331</v>
      </c>
      <c r="J11" s="81">
        <v>316.82020202020198</v>
      </c>
      <c r="K11" s="96">
        <v>329.8</v>
      </c>
      <c r="L11" s="96">
        <v>326.15194805194812</v>
      </c>
      <c r="M11" s="28">
        <v>327</v>
      </c>
      <c r="N11" s="28">
        <v>328.14631578947359</v>
      </c>
      <c r="O11" s="28">
        <v>332.77340823970002</v>
      </c>
      <c r="P11" s="28">
        <v>326.80146198830408</v>
      </c>
      <c r="Q11" s="113">
        <v>329.84444444444438</v>
      </c>
      <c r="R11" s="156">
        <v>325.98</v>
      </c>
      <c r="S11" s="98">
        <v>329.9438202247191</v>
      </c>
      <c r="T11" s="98">
        <v>346.93743781094531</v>
      </c>
      <c r="U11" s="98">
        <v>339.01497326203207</v>
      </c>
      <c r="V11" s="98">
        <v>346.29213483146071</v>
      </c>
      <c r="W11" s="98">
        <v>347.72500000000002</v>
      </c>
      <c r="X11" s="98">
        <v>350.4111111111111</v>
      </c>
      <c r="Y11" s="61">
        <f t="shared" si="0"/>
        <v>7.9753951225740582E-3</v>
      </c>
      <c r="Z11" s="61">
        <f t="shared" si="1"/>
        <v>-2.3437251991074159E-2</v>
      </c>
      <c r="AA11" s="61">
        <f t="shared" si="2"/>
        <v>4.7107746647261139E-2</v>
      </c>
      <c r="AB11" s="61">
        <f t="shared" si="3"/>
        <v>-2.7108979808022515E-2</v>
      </c>
      <c r="AC11" s="61">
        <f t="shared" si="4"/>
        <v>1.2771176839576626E-4</v>
      </c>
      <c r="AD11" s="61">
        <f t="shared" si="5"/>
        <v>5.4804989639112289E-3</v>
      </c>
      <c r="AE11" s="61">
        <f t="shared" si="6"/>
        <v>4.0968971981686808E-2</v>
      </c>
      <c r="AF11" s="61">
        <f t="shared" si="7"/>
        <v>-1.1061406755766834E-2</v>
      </c>
      <c r="AG11" s="61">
        <f t="shared" si="8"/>
        <v>2.6001744067976063E-3</v>
      </c>
      <c r="AH11" s="120">
        <f t="shared" si="9"/>
        <v>3.5055528730079111E-3</v>
      </c>
      <c r="AI11" s="120">
        <f t="shared" si="10"/>
        <v>1.4100699071066147E-2</v>
      </c>
      <c r="AJ11" s="120">
        <f t="shared" si="11"/>
        <v>-1.7945983974459567E-2</v>
      </c>
      <c r="AK11" s="153">
        <f t="shared" si="12"/>
        <v>9.3114101681992523E-3</v>
      </c>
      <c r="AL11" s="153">
        <f t="shared" si="13"/>
        <v>-1.1715960385366597E-2</v>
      </c>
      <c r="AM11" s="119">
        <f t="shared" si="14"/>
        <v>1.21597037386314E-2</v>
      </c>
      <c r="AN11" s="119">
        <f t="shared" si="15"/>
        <v>5.1504579096684155E-2</v>
      </c>
      <c r="AO11" s="119">
        <f t="shared" si="16"/>
        <v>-2.2835427040970968E-2</v>
      </c>
      <c r="AP11" s="119">
        <f t="shared" si="16"/>
        <v>2.1465605189668002E-2</v>
      </c>
      <c r="AQ11" s="119">
        <f t="shared" si="16"/>
        <v>4.1377352368592302E-3</v>
      </c>
      <c r="AR11" s="119">
        <f t="shared" si="16"/>
        <v>7.7248144686492548E-3</v>
      </c>
    </row>
    <row r="12" spans="1:44" ht="16" x14ac:dyDescent="0.2">
      <c r="A12" t="s">
        <v>30</v>
      </c>
      <c r="B12" s="9" t="s">
        <v>60</v>
      </c>
      <c r="C12" s="4" t="s">
        <v>24</v>
      </c>
      <c r="D12" s="5">
        <v>714.28571428571433</v>
      </c>
      <c r="E12" s="58">
        <v>728.81355932203394</v>
      </c>
      <c r="F12" s="58">
        <v>750</v>
      </c>
      <c r="G12" s="28">
        <v>730.76923076923072</v>
      </c>
      <c r="H12" s="81">
        <v>741.31631631631626</v>
      </c>
      <c r="I12" s="96">
        <v>733.33333333333337</v>
      </c>
      <c r="J12" s="81">
        <v>755.13626834381557</v>
      </c>
      <c r="K12" s="96">
        <v>754.71698113207549</v>
      </c>
      <c r="L12" s="96">
        <v>750</v>
      </c>
      <c r="M12" s="28">
        <v>763.88888888888891</v>
      </c>
      <c r="N12" s="28">
        <v>744.44444444444446</v>
      </c>
      <c r="O12" s="28">
        <v>750</v>
      </c>
      <c r="P12" s="28">
        <v>750</v>
      </c>
      <c r="Q12" s="113">
        <v>750</v>
      </c>
      <c r="R12" s="156">
        <v>766.66666666666663</v>
      </c>
      <c r="S12" s="98">
        <v>765.95744680851067</v>
      </c>
      <c r="T12" s="98">
        <v>788.75076923076927</v>
      </c>
      <c r="U12" s="98">
        <v>764.70588235294122</v>
      </c>
      <c r="V12" s="98">
        <v>770.71428571428578</v>
      </c>
      <c r="W12" s="98">
        <v>755.22875816993462</v>
      </c>
      <c r="X12" s="98">
        <v>800</v>
      </c>
      <c r="Y12" s="61">
        <f t="shared" si="0"/>
        <v>2.0338983050847359E-2</v>
      </c>
      <c r="Z12" s="61">
        <f t="shared" si="1"/>
        <v>2.9069767441860517E-2</v>
      </c>
      <c r="AA12" s="61">
        <f t="shared" si="2"/>
        <v>-2.5641025641025661E-2</v>
      </c>
      <c r="AB12" s="61">
        <f t="shared" si="3"/>
        <v>1.4432853906538146E-2</v>
      </c>
      <c r="AC12" s="61">
        <f t="shared" si="4"/>
        <v>-1.0768659487560228E-2</v>
      </c>
      <c r="AD12" s="61">
        <f t="shared" si="5"/>
        <v>2.9731275014293956E-2</v>
      </c>
      <c r="AE12" s="61">
        <f t="shared" si="6"/>
        <v>-5.5524708495291453E-4</v>
      </c>
      <c r="AF12" s="61">
        <f t="shared" si="7"/>
        <v>-6.2499999999999778E-3</v>
      </c>
      <c r="AG12" s="61">
        <f t="shared" si="8"/>
        <v>1.8518518518518601E-2</v>
      </c>
      <c r="AH12" s="120">
        <f t="shared" si="9"/>
        <v>-2.5454545454545507E-2</v>
      </c>
      <c r="AI12" s="120">
        <f t="shared" si="10"/>
        <v>7.4626865671640896E-3</v>
      </c>
      <c r="AJ12" s="120">
        <f t="shared" si="11"/>
        <v>0</v>
      </c>
      <c r="AK12" s="153">
        <f t="shared" si="12"/>
        <v>0</v>
      </c>
      <c r="AL12" s="153">
        <f t="shared" si="13"/>
        <v>2.2222222222222143E-2</v>
      </c>
      <c r="AM12" s="119">
        <f t="shared" si="14"/>
        <v>-9.2506938020342488E-4</v>
      </c>
      <c r="AN12" s="119">
        <f t="shared" si="15"/>
        <v>2.9757948717948679E-2</v>
      </c>
      <c r="AO12" s="119">
        <f t="shared" si="16"/>
        <v>-3.0484771382572329E-2</v>
      </c>
      <c r="AP12" s="119">
        <f t="shared" si="16"/>
        <v>7.8571428571427848E-3</v>
      </c>
      <c r="AQ12" s="119">
        <f t="shared" si="16"/>
        <v>-2.0092436109445444E-2</v>
      </c>
      <c r="AR12" s="119">
        <f t="shared" si="16"/>
        <v>5.928169623539592E-2</v>
      </c>
    </row>
    <row r="13" spans="1:44" ht="16" x14ac:dyDescent="0.2">
      <c r="A13" s="1" t="s">
        <v>9</v>
      </c>
      <c r="B13" s="9" t="s">
        <v>55</v>
      </c>
      <c r="C13" s="4" t="s">
        <v>14</v>
      </c>
      <c r="D13" s="5">
        <v>626.66666666666663</v>
      </c>
      <c r="E13" s="58">
        <v>642.85714285714289</v>
      </c>
      <c r="F13" s="58">
        <v>641.79104477611941</v>
      </c>
      <c r="G13" s="28">
        <v>652.17391304347825</v>
      </c>
      <c r="H13" s="81">
        <v>654.5454545454545</v>
      </c>
      <c r="I13" s="96">
        <v>648.14814814814815</v>
      </c>
      <c r="J13" s="81">
        <v>652.35814296241711</v>
      </c>
      <c r="K13" s="96">
        <v>645.09569377990431</v>
      </c>
      <c r="L13" s="96">
        <v>641.56545209176784</v>
      </c>
      <c r="M13" s="28">
        <v>640</v>
      </c>
      <c r="N13" s="28">
        <v>650</v>
      </c>
      <c r="O13" s="28">
        <v>657.14285714285711</v>
      </c>
      <c r="P13" s="28">
        <v>657.14285714285711</v>
      </c>
      <c r="Q13" s="113">
        <v>662.24991224991231</v>
      </c>
      <c r="R13" s="156">
        <v>666.66666666666663</v>
      </c>
      <c r="S13" s="98">
        <v>648.14814814814815</v>
      </c>
      <c r="T13" s="98">
        <v>652.77777777777783</v>
      </c>
      <c r="U13" s="98">
        <v>649.12280701754389</v>
      </c>
      <c r="V13" s="98">
        <v>651.85439560439568</v>
      </c>
      <c r="W13" s="98">
        <v>678.57142857142856</v>
      </c>
      <c r="X13" s="98">
        <v>683.78378378378375</v>
      </c>
      <c r="Y13" s="61">
        <f t="shared" si="0"/>
        <v>2.5835866261398222E-2</v>
      </c>
      <c r="Z13" s="61">
        <f t="shared" si="1"/>
        <v>-1.6583747927031434E-3</v>
      </c>
      <c r="AA13" s="61">
        <f t="shared" si="2"/>
        <v>1.6177957532861553E-2</v>
      </c>
      <c r="AB13" s="61">
        <f t="shared" si="3"/>
        <v>3.6363636363636598E-3</v>
      </c>
      <c r="AC13" s="61">
        <f t="shared" si="4"/>
        <v>-9.7736625514402986E-3</v>
      </c>
      <c r="AD13" s="61">
        <f t="shared" si="5"/>
        <v>6.4954205705862744E-3</v>
      </c>
      <c r="AE13" s="61">
        <f t="shared" si="6"/>
        <v>-1.1132610607929805E-2</v>
      </c>
      <c r="AF13" s="61">
        <f t="shared" si="7"/>
        <v>-5.472431024072133E-3</v>
      </c>
      <c r="AG13" s="61">
        <f t="shared" si="8"/>
        <v>-2.4400504838030246E-3</v>
      </c>
      <c r="AH13" s="120">
        <f t="shared" si="9"/>
        <v>1.5625E-2</v>
      </c>
      <c r="AI13" s="120">
        <f t="shared" si="10"/>
        <v>1.098901098901095E-2</v>
      </c>
      <c r="AJ13" s="120">
        <f t="shared" si="11"/>
        <v>0</v>
      </c>
      <c r="AK13" s="153">
        <f t="shared" si="12"/>
        <v>7.7716055976926324E-3</v>
      </c>
      <c r="AL13" s="153">
        <f t="shared" si="13"/>
        <v>6.6693167262927844E-3</v>
      </c>
      <c r="AM13" s="119">
        <f t="shared" si="14"/>
        <v>-2.7777777777777679E-2</v>
      </c>
      <c r="AN13" s="119">
        <f t="shared" si="15"/>
        <v>7.1428571428571175E-3</v>
      </c>
      <c r="AO13" s="119">
        <f t="shared" si="16"/>
        <v>-5.5991041433370858E-3</v>
      </c>
      <c r="AP13" s="119">
        <f t="shared" si="16"/>
        <v>4.2081229581230062E-3</v>
      </c>
      <c r="AQ13" s="119">
        <f t="shared" si="16"/>
        <v>4.0986197450215922E-2</v>
      </c>
      <c r="AR13" s="119">
        <f t="shared" si="16"/>
        <v>7.6813655761023281E-3</v>
      </c>
    </row>
    <row r="14" spans="1:44" ht="16" x14ac:dyDescent="0.2">
      <c r="A14" t="s">
        <v>48</v>
      </c>
      <c r="B14" s="9" t="s">
        <v>56</v>
      </c>
      <c r="C14" s="4" t="s">
        <v>25</v>
      </c>
      <c r="D14" s="5">
        <v>404.62535333908983</v>
      </c>
      <c r="E14" s="58">
        <v>388.88888888888891</v>
      </c>
      <c r="F14" s="58">
        <v>409.58163265306121</v>
      </c>
      <c r="G14" s="28">
        <v>410.75</v>
      </c>
      <c r="H14" s="81">
        <v>387.93103448275798</v>
      </c>
      <c r="I14" s="96">
        <v>405.97413793103402</v>
      </c>
      <c r="J14" s="81">
        <v>410.95890410958901</v>
      </c>
      <c r="K14" s="96">
        <v>419</v>
      </c>
      <c r="L14" s="96">
        <v>422.222222222222</v>
      </c>
      <c r="M14" s="28">
        <v>427</v>
      </c>
      <c r="N14" s="28">
        <v>431.66666666666657</v>
      </c>
      <c r="O14" s="28">
        <v>442.8571</v>
      </c>
      <c r="P14" s="28">
        <v>430.76923076923077</v>
      </c>
      <c r="Q14" s="113">
        <v>433.33333333333331</v>
      </c>
      <c r="R14" s="156">
        <v>430.43380000000002</v>
      </c>
      <c r="S14" s="98">
        <v>454.84509803921537</v>
      </c>
      <c r="T14" s="98">
        <v>449.69987080103328</v>
      </c>
      <c r="U14" s="98">
        <v>451.16279069767438</v>
      </c>
      <c r="V14" s="98">
        <v>455.92307692307691</v>
      </c>
      <c r="W14" s="98">
        <v>478</v>
      </c>
      <c r="X14" s="98">
        <v>494</v>
      </c>
      <c r="Y14" s="61">
        <f t="shared" si="0"/>
        <v>-3.8891444444444478E-2</v>
      </c>
      <c r="Z14" s="61">
        <f t="shared" si="1"/>
        <v>5.3209912536443138E-2</v>
      </c>
      <c r="AA14" s="61">
        <f t="shared" si="2"/>
        <v>2.8525872592741752E-3</v>
      </c>
      <c r="AB14" s="61">
        <f t="shared" si="3"/>
        <v>-5.5554389573322038E-2</v>
      </c>
      <c r="AC14" s="61">
        <f t="shared" si="4"/>
        <v>4.6511111111111614E-2</v>
      </c>
      <c r="AD14" s="61">
        <f t="shared" si="5"/>
        <v>1.2278531346747501E-2</v>
      </c>
      <c r="AE14" s="61">
        <f t="shared" si="6"/>
        <v>1.9566666666666732E-2</v>
      </c>
      <c r="AF14" s="61">
        <f t="shared" si="7"/>
        <v>7.6902678334653807E-3</v>
      </c>
      <c r="AG14" s="61">
        <f t="shared" si="8"/>
        <v>1.1315789473684834E-2</v>
      </c>
      <c r="AH14" s="120">
        <f t="shared" si="9"/>
        <v>1.092896174863367E-2</v>
      </c>
      <c r="AI14" s="120">
        <f t="shared" si="10"/>
        <v>2.5923783783784016E-2</v>
      </c>
      <c r="AJ14" s="120">
        <f t="shared" si="11"/>
        <v>-2.7295191227078019E-2</v>
      </c>
      <c r="AK14" s="153">
        <f t="shared" si="12"/>
        <v>5.9523809523809312E-3</v>
      </c>
      <c r="AL14" s="153">
        <f t="shared" si="13"/>
        <v>-6.6912307692307271E-3</v>
      </c>
      <c r="AM14" s="119">
        <f t="shared" si="14"/>
        <v>5.6713246123365257E-2</v>
      </c>
      <c r="AN14" s="119">
        <f t="shared" si="15"/>
        <v>-1.131204284791143E-2</v>
      </c>
      <c r="AO14" s="119">
        <f t="shared" si="16"/>
        <v>3.2531027728233131E-3</v>
      </c>
      <c r="AP14" s="119">
        <f t="shared" si="16"/>
        <v>1.0551149881046884E-2</v>
      </c>
      <c r="AQ14" s="119">
        <f t="shared" si="16"/>
        <v>4.842247342669137E-2</v>
      </c>
      <c r="AR14" s="119">
        <f t="shared" si="16"/>
        <v>3.3472803347280422E-2</v>
      </c>
    </row>
    <row r="15" spans="1:44" ht="16" x14ac:dyDescent="0.2">
      <c r="A15" t="s">
        <v>34</v>
      </c>
      <c r="B15" s="9" t="s">
        <v>57</v>
      </c>
      <c r="C15" s="4" t="s">
        <v>49</v>
      </c>
      <c r="D15" s="5">
        <v>404.93600796266162</v>
      </c>
      <c r="E15" s="58">
        <v>430.76923076923077</v>
      </c>
      <c r="F15" s="58">
        <v>398.71794871794867</v>
      </c>
      <c r="G15" s="28">
        <v>403.65517241379308</v>
      </c>
      <c r="H15" s="81">
        <v>395.5625</v>
      </c>
      <c r="I15" s="96">
        <v>423.07692307692309</v>
      </c>
      <c r="J15" s="81">
        <v>423.38071428571419</v>
      </c>
      <c r="K15" s="96">
        <v>437.5</v>
      </c>
      <c r="L15" s="96">
        <v>422.67373063683311</v>
      </c>
      <c r="M15" s="28">
        <v>436</v>
      </c>
      <c r="N15" s="28">
        <v>422.23198198198202</v>
      </c>
      <c r="O15" s="28">
        <v>419.3</v>
      </c>
      <c r="P15" s="28">
        <v>426.58571428571429</v>
      </c>
      <c r="Q15" s="113">
        <v>421.15726392251821</v>
      </c>
      <c r="R15" s="156">
        <v>426.87</v>
      </c>
      <c r="S15" s="98">
        <v>437.5</v>
      </c>
      <c r="T15" s="98">
        <v>435.125</v>
      </c>
      <c r="U15" s="98">
        <v>453.84790365744868</v>
      </c>
      <c r="V15" s="98">
        <v>454.4</v>
      </c>
      <c r="W15" s="98">
        <v>479.34098658786093</v>
      </c>
      <c r="X15" s="98">
        <v>461.74378531073438</v>
      </c>
      <c r="Y15" s="61">
        <f t="shared" si="0"/>
        <v>6.3795815384615429E-2</v>
      </c>
      <c r="Z15" s="61">
        <f t="shared" si="1"/>
        <v>-7.4404761904761973E-2</v>
      </c>
      <c r="AA15" s="61">
        <f t="shared" si="2"/>
        <v>1.2382747532986071E-2</v>
      </c>
      <c r="AB15" s="61">
        <f t="shared" si="3"/>
        <v>-2.0048479412267173E-2</v>
      </c>
      <c r="AC15" s="61">
        <f t="shared" si="4"/>
        <v>6.9557713577306002E-2</v>
      </c>
      <c r="AD15" s="61">
        <f t="shared" si="5"/>
        <v>7.1805194805163453E-4</v>
      </c>
      <c r="AE15" s="61">
        <f t="shared" si="6"/>
        <v>3.3348910892425643E-2</v>
      </c>
      <c r="AF15" s="61">
        <f t="shared" si="7"/>
        <v>-3.3888615687238555E-2</v>
      </c>
      <c r="AG15" s="61">
        <f t="shared" si="8"/>
        <v>3.1528501530219355E-2</v>
      </c>
      <c r="AH15" s="120">
        <f t="shared" si="9"/>
        <v>-3.1578022977105435E-2</v>
      </c>
      <c r="AI15" s="120">
        <f t="shared" si="10"/>
        <v>-6.9440073398019386E-3</v>
      </c>
      <c r="AJ15" s="120">
        <f t="shared" si="11"/>
        <v>1.7375898606521112E-2</v>
      </c>
      <c r="AK15" s="153">
        <f t="shared" si="12"/>
        <v>-1.2725344945705985E-2</v>
      </c>
      <c r="AL15" s="153">
        <f t="shared" si="13"/>
        <v>1.3564377411599882E-2</v>
      </c>
      <c r="AM15" s="119">
        <f t="shared" si="14"/>
        <v>2.4902195047672659E-2</v>
      </c>
      <c r="AN15" s="119">
        <f t="shared" si="15"/>
        <v>-5.4285714285714493E-3</v>
      </c>
      <c r="AO15" s="119">
        <f t="shared" si="16"/>
        <v>4.3028793237457563E-2</v>
      </c>
      <c r="AP15" s="119">
        <f t="shared" si="16"/>
        <v>1.2164787764845642E-3</v>
      </c>
      <c r="AQ15" s="119">
        <f t="shared" si="16"/>
        <v>5.488773456835605E-2</v>
      </c>
      <c r="AR15" s="119">
        <f t="shared" si="16"/>
        <v>-3.6711238490975684E-2</v>
      </c>
    </row>
    <row r="16" spans="1:44" ht="16" x14ac:dyDescent="0.2">
      <c r="A16" s="1" t="s">
        <v>27</v>
      </c>
      <c r="B16" s="9" t="s">
        <v>58</v>
      </c>
      <c r="C16" s="4" t="s">
        <v>26</v>
      </c>
      <c r="D16" s="5">
        <v>408.71212121212119</v>
      </c>
      <c r="E16" s="58">
        <v>411.76470588235293</v>
      </c>
      <c r="F16" s="58">
        <v>416.66666666666669</v>
      </c>
      <c r="G16" s="28">
        <v>416.36363636363637</v>
      </c>
      <c r="H16" s="81">
        <v>428.57142857142861</v>
      </c>
      <c r="I16" s="96">
        <v>419.67741935483872</v>
      </c>
      <c r="J16" s="81">
        <v>431.0795454545455</v>
      </c>
      <c r="K16" s="96">
        <v>436.80555555555549</v>
      </c>
      <c r="L16" s="96">
        <v>439.09552845528458</v>
      </c>
      <c r="M16" s="28">
        <v>429</v>
      </c>
      <c r="N16" s="28">
        <v>428.57142857142861</v>
      </c>
      <c r="O16" s="28">
        <v>431.25</v>
      </c>
      <c r="P16" s="28">
        <v>434.78260869565219</v>
      </c>
      <c r="Q16" s="113">
        <v>446.42857142857139</v>
      </c>
      <c r="R16" s="156">
        <v>428.57142857142861</v>
      </c>
      <c r="S16" s="98">
        <v>428.57142857142861</v>
      </c>
      <c r="T16" s="98">
        <v>450.4545454545455</v>
      </c>
      <c r="U16" s="98">
        <v>448.71794871794867</v>
      </c>
      <c r="V16" s="98">
        <v>446.73903792784461</v>
      </c>
      <c r="W16" s="98">
        <v>454.54545454545462</v>
      </c>
      <c r="X16" s="98">
        <v>462.96296296296299</v>
      </c>
      <c r="Y16" s="61">
        <f t="shared" si="0"/>
        <v>7.4687891838849385E-3</v>
      </c>
      <c r="Z16" s="61">
        <f t="shared" si="1"/>
        <v>1.1904761904762085E-2</v>
      </c>
      <c r="AA16" s="61">
        <f t="shared" si="2"/>
        <v>-7.2727272727279857E-4</v>
      </c>
      <c r="AB16" s="61">
        <f t="shared" si="3"/>
        <v>2.9320024953212842E-2</v>
      </c>
      <c r="AC16" s="61">
        <f t="shared" si="4"/>
        <v>-2.0752688172043121E-2</v>
      </c>
      <c r="AD16" s="61">
        <f t="shared" si="5"/>
        <v>2.7168786248340515E-2</v>
      </c>
      <c r="AE16" s="61">
        <f t="shared" si="6"/>
        <v>1.3282954761799859E-2</v>
      </c>
      <c r="AF16" s="61">
        <f t="shared" si="7"/>
        <v>5.2425452712399068E-3</v>
      </c>
      <c r="AG16" s="61">
        <f t="shared" si="8"/>
        <v>-2.2991644872358719E-2</v>
      </c>
      <c r="AH16" s="120">
        <f t="shared" si="9"/>
        <v>-9.9900099900085415E-4</v>
      </c>
      <c r="AI16" s="120">
        <f t="shared" si="10"/>
        <v>6.2499999999998668E-3</v>
      </c>
      <c r="AJ16" s="120">
        <f t="shared" si="11"/>
        <v>8.1915563957151161E-3</v>
      </c>
      <c r="AK16" s="153">
        <f t="shared" si="12"/>
        <v>2.6785714285714191E-2</v>
      </c>
      <c r="AL16" s="153">
        <f t="shared" si="13"/>
        <v>-3.9999999999999813E-2</v>
      </c>
      <c r="AM16" s="119">
        <f t="shared" si="14"/>
        <v>0</v>
      </c>
      <c r="AN16" s="119">
        <f t="shared" si="15"/>
        <v>5.1060606060606029E-2</v>
      </c>
      <c r="AO16" s="119">
        <f t="shared" si="16"/>
        <v>-3.8552097078839997E-3</v>
      </c>
      <c r="AP16" s="119">
        <f t="shared" si="16"/>
        <v>-4.4101440465176278E-3</v>
      </c>
      <c r="AQ16" s="119">
        <f t="shared" si="16"/>
        <v>1.7474220864644563E-2</v>
      </c>
      <c r="AR16" s="119">
        <f t="shared" si="16"/>
        <v>1.8518518518518379E-2</v>
      </c>
    </row>
    <row r="17" spans="1:44" ht="17" thickBot="1" x14ac:dyDescent="0.25">
      <c r="A17" s="1" t="s">
        <v>35</v>
      </c>
      <c r="B17" s="10" t="s">
        <v>61</v>
      </c>
      <c r="C17" s="11" t="s">
        <v>15</v>
      </c>
      <c r="D17" s="5">
        <v>1123</v>
      </c>
      <c r="E17" s="58">
        <v>1122</v>
      </c>
      <c r="F17" s="58">
        <v>1140</v>
      </c>
      <c r="G17" s="58">
        <v>1142</v>
      </c>
      <c r="H17" s="96">
        <v>1155</v>
      </c>
      <c r="I17" s="96">
        <v>1155</v>
      </c>
      <c r="J17" s="96">
        <v>1142</v>
      </c>
      <c r="K17" s="96">
        <v>1126</v>
      </c>
      <c r="L17" s="96">
        <v>1128</v>
      </c>
      <c r="M17" s="28">
        <v>1117</v>
      </c>
      <c r="N17" s="28">
        <v>1100</v>
      </c>
      <c r="O17" s="28">
        <v>1102</v>
      </c>
      <c r="P17" s="28">
        <v>1097</v>
      </c>
      <c r="Q17" s="113">
        <v>1096.2002882501286</v>
      </c>
      <c r="R17" s="157">
        <v>1094</v>
      </c>
      <c r="S17" s="173">
        <v>1092</v>
      </c>
      <c r="T17" s="173">
        <v>1087</v>
      </c>
      <c r="U17" s="173">
        <v>1086</v>
      </c>
      <c r="V17" s="173">
        <v>1075</v>
      </c>
      <c r="W17" s="173">
        <v>1082</v>
      </c>
      <c r="X17" s="173">
        <v>1090</v>
      </c>
      <c r="Y17" s="143">
        <v>9.8815346409805247E-3</v>
      </c>
      <c r="Z17" s="143">
        <v>1.5111379447222366E-2</v>
      </c>
      <c r="AA17" s="143">
        <v>-9.8179568418575998E-5</v>
      </c>
      <c r="AB17" s="143">
        <v>2.7379485356758813E-3</v>
      </c>
      <c r="AC17" s="143">
        <v>-6.9916376617528593E-3</v>
      </c>
      <c r="AD17" s="143">
        <v>-1.0360663890047613E-2</v>
      </c>
      <c r="AE17" s="144">
        <v>-8.5382276324051844E-3</v>
      </c>
      <c r="AF17" s="144">
        <v>-7.4991863303065544E-3</v>
      </c>
      <c r="AG17" s="144">
        <v>-2.2798982124363721E-3</v>
      </c>
      <c r="AH17" s="144">
        <v>-1.2069554211213276E-2</v>
      </c>
      <c r="AI17" s="144">
        <v>-2.8328574962423643E-3</v>
      </c>
      <c r="AJ17" s="144">
        <v>4.3304164142825815E-3</v>
      </c>
      <c r="AK17" s="154">
        <v>-5.7900212652774365E-3</v>
      </c>
      <c r="AL17" s="154">
        <v>-3.0716817623476322E-3</v>
      </c>
      <c r="AM17" s="119">
        <v>-6.3526684899445065E-3</v>
      </c>
      <c r="AN17" s="119">
        <v>-3.225118200959567E-3</v>
      </c>
      <c r="AO17" s="119">
        <v>-7.3196588349506617E-4</v>
      </c>
      <c r="AP17" s="119">
        <v>-9.4410560102199757E-4</v>
      </c>
      <c r="AQ17" s="119">
        <v>7.778694598832207E-3</v>
      </c>
      <c r="AR17" s="119">
        <v>2.3788545519967154E-3</v>
      </c>
    </row>
    <row r="18" spans="1:44" ht="16" x14ac:dyDescent="0.2">
      <c r="C18" s="2"/>
    </row>
    <row r="19" spans="1:44" ht="16" x14ac:dyDescent="0.2">
      <c r="C19" s="2"/>
    </row>
    <row r="20" spans="1:44" ht="16" x14ac:dyDescent="0.2">
      <c r="C20" s="2"/>
    </row>
    <row r="21" spans="1:44" ht="16" x14ac:dyDescent="0.2">
      <c r="C21" s="2"/>
      <c r="Q21" s="13"/>
    </row>
    <row r="22" spans="1:44" ht="16" x14ac:dyDescent="0.2">
      <c r="C22" s="2"/>
    </row>
    <row r="23" spans="1:44" ht="16" x14ac:dyDescent="0.2">
      <c r="C23" s="2"/>
    </row>
    <row r="24" spans="1:44" ht="16" x14ac:dyDescent="0.2">
      <c r="C24" s="2"/>
    </row>
    <row r="25" spans="1:44" ht="16" x14ac:dyDescent="0.2">
      <c r="C25" s="2"/>
    </row>
    <row r="26" spans="1:44" ht="16" x14ac:dyDescent="0.2">
      <c r="C26" s="2"/>
    </row>
    <row r="27" spans="1:44" ht="16" x14ac:dyDescent="0.2">
      <c r="C27" s="2"/>
    </row>
    <row r="28" spans="1:44" ht="16" x14ac:dyDescent="0.2">
      <c r="C28" s="2"/>
    </row>
    <row r="29" spans="1:44" ht="16" x14ac:dyDescent="0.2">
      <c r="C29" s="2"/>
    </row>
    <row r="30" spans="1:44" ht="16" x14ac:dyDescent="0.2">
      <c r="C30" s="2"/>
    </row>
  </sheetData>
  <mergeCells count="5">
    <mergeCell ref="Y2:AJ2"/>
    <mergeCell ref="AK2:AR2"/>
    <mergeCell ref="B2:C3"/>
    <mergeCell ref="E2:P2"/>
    <mergeCell ref="Q2:U2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0F15D-1DD3-4481-B333-472A2B451E1C}">
  <dimension ref="A1:J15"/>
  <sheetViews>
    <sheetView workbookViewId="0">
      <selection activeCell="E2" sqref="E2:E12"/>
    </sheetView>
  </sheetViews>
  <sheetFormatPr baseColWidth="10" defaultColWidth="8.83203125" defaultRowHeight="13" x14ac:dyDescent="0.15"/>
  <sheetData>
    <row r="1" spans="1:10" x14ac:dyDescent="0.15">
      <c r="B1" t="s">
        <v>102</v>
      </c>
      <c r="D1" t="s">
        <v>103</v>
      </c>
      <c r="E1" t="s">
        <v>104</v>
      </c>
      <c r="F1" t="s">
        <v>105</v>
      </c>
    </row>
    <row r="2" spans="1:10" x14ac:dyDescent="0.15">
      <c r="A2" t="s">
        <v>31</v>
      </c>
      <c r="B2">
        <v>6.8251988149072199E-2</v>
      </c>
      <c r="D2" t="s">
        <v>65</v>
      </c>
      <c r="E2">
        <v>1.3343871161188899E-2</v>
      </c>
      <c r="F2">
        <v>2.0751770976748501E-2</v>
      </c>
      <c r="J2" s="184"/>
    </row>
    <row r="3" spans="1:10" x14ac:dyDescent="0.15">
      <c r="A3" t="s">
        <v>28</v>
      </c>
      <c r="B3">
        <v>4.8569312334320908E-2</v>
      </c>
      <c r="D3" t="s">
        <v>66</v>
      </c>
      <c r="E3">
        <v>0.10866268378370419</v>
      </c>
      <c r="F3">
        <v>6.2265568314963382E-2</v>
      </c>
      <c r="J3" s="184"/>
    </row>
    <row r="4" spans="1:10" x14ac:dyDescent="0.15">
      <c r="A4" t="s">
        <v>32</v>
      </c>
      <c r="B4">
        <v>2.2247777951036957E-2</v>
      </c>
      <c r="D4" t="s">
        <v>67</v>
      </c>
      <c r="E4">
        <v>9.4499011212040851E-2</v>
      </c>
      <c r="F4">
        <v>0.1145577749917316</v>
      </c>
      <c r="J4" s="184"/>
    </row>
    <row r="5" spans="1:10" ht="15" x14ac:dyDescent="0.2">
      <c r="A5" s="3" t="s">
        <v>29</v>
      </c>
      <c r="B5">
        <v>2.9483081241228754E-2</v>
      </c>
      <c r="D5" t="s">
        <v>68</v>
      </c>
      <c r="E5">
        <v>0.1183079160232179</v>
      </c>
      <c r="F5">
        <v>0.1387220252333741</v>
      </c>
      <c r="J5" s="184"/>
    </row>
    <row r="6" spans="1:10" x14ac:dyDescent="0.15">
      <c r="A6" t="s">
        <v>50</v>
      </c>
      <c r="B6">
        <v>5.1750350849836271E-2</v>
      </c>
      <c r="D6" t="s">
        <v>69</v>
      </c>
      <c r="E6">
        <v>9.0703313349590711E-2</v>
      </c>
      <c r="F6">
        <v>6.6388232971574632E-2</v>
      </c>
      <c r="J6" s="184"/>
    </row>
    <row r="7" spans="1:10" x14ac:dyDescent="0.15">
      <c r="A7" t="s">
        <v>33</v>
      </c>
      <c r="B7">
        <v>4.6900826446280991E-2</v>
      </c>
      <c r="D7" t="s">
        <v>70</v>
      </c>
      <c r="E7">
        <v>9.2989398043915705E-2</v>
      </c>
      <c r="F7">
        <v>0.1146936588392443</v>
      </c>
      <c r="J7" s="184"/>
    </row>
    <row r="8" spans="1:10" x14ac:dyDescent="0.15">
      <c r="A8" t="s">
        <v>16</v>
      </c>
      <c r="B8">
        <v>5.5102915951972559E-2</v>
      </c>
      <c r="D8" t="s">
        <v>71</v>
      </c>
      <c r="E8">
        <v>9.6166345158925345E-2</v>
      </c>
      <c r="F8">
        <v>9.4159814787751997E-2</v>
      </c>
      <c r="J8" s="184"/>
    </row>
    <row r="9" spans="1:10" x14ac:dyDescent="0.15">
      <c r="A9" t="s">
        <v>81</v>
      </c>
      <c r="B9">
        <v>4.4413690940277563E-2</v>
      </c>
      <c r="D9" t="s">
        <v>72</v>
      </c>
      <c r="E9">
        <v>7.0492522128571905E-2</v>
      </c>
      <c r="F9">
        <v>1.3426862441960929E-2</v>
      </c>
      <c r="J9" s="184"/>
    </row>
    <row r="10" spans="1:10" x14ac:dyDescent="0.15">
      <c r="A10" t="s">
        <v>30</v>
      </c>
      <c r="B10">
        <v>7.4953220021830663E-2</v>
      </c>
      <c r="D10" t="s">
        <v>73</v>
      </c>
      <c r="E10">
        <v>8.9746589504808752E-2</v>
      </c>
      <c r="F10">
        <v>0.1235773858511585</v>
      </c>
      <c r="J10" s="184"/>
    </row>
    <row r="11" spans="1:10" x14ac:dyDescent="0.15">
      <c r="A11" s="1" t="s">
        <v>9</v>
      </c>
      <c r="B11">
        <v>9.659285825666615E-2</v>
      </c>
      <c r="D11" t="s">
        <v>74</v>
      </c>
      <c r="E11">
        <v>0.1058895711901333</v>
      </c>
      <c r="F11">
        <v>0.12396709047044011</v>
      </c>
      <c r="J11" s="184"/>
    </row>
    <row r="12" spans="1:10" x14ac:dyDescent="0.15">
      <c r="A12" t="s">
        <v>48</v>
      </c>
      <c r="B12">
        <v>4.1602993918602837E-2</v>
      </c>
      <c r="D12" t="s">
        <v>75</v>
      </c>
      <c r="E12">
        <v>0.1191987784439025</v>
      </c>
      <c r="F12">
        <v>0.12748981512105201</v>
      </c>
      <c r="J12" s="184"/>
    </row>
    <row r="13" spans="1:10" x14ac:dyDescent="0.15">
      <c r="A13" t="s">
        <v>34</v>
      </c>
      <c r="B13">
        <v>5.2736628722906596E-2</v>
      </c>
    </row>
    <row r="14" spans="1:10" x14ac:dyDescent="0.15">
      <c r="A14" s="1" t="s">
        <v>27</v>
      </c>
      <c r="B14">
        <v>8.9985186340246381E-2</v>
      </c>
    </row>
    <row r="15" spans="1:10" x14ac:dyDescent="0.15">
      <c r="A15" s="1" t="s">
        <v>35</v>
      </c>
      <c r="B15">
        <v>0.2774091688757212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г_Ташкент_аренда</vt:lpstr>
      <vt:lpstr>г_Ташкент_динамика_цен_hedonic</vt:lpstr>
      <vt:lpstr>г_Ташкент_динамика_цен_median</vt:lpstr>
      <vt:lpstr>Регион_динамика_цен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Shakhrukh Bobojanov</dc:creator>
  <cp:lastModifiedBy>Amirxon Xamidov</cp:lastModifiedBy>
  <dcterms:created xsi:type="dcterms:W3CDTF">2021-11-22T14:38:22Z</dcterms:created>
  <dcterms:modified xsi:type="dcterms:W3CDTF">2025-09-26T03:19:19Z</dcterms:modified>
</cp:coreProperties>
</file>