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khan\Downloads\"/>
    </mc:Choice>
  </mc:AlternateContent>
  <xr:revisionPtr revIDLastSave="0" documentId="8_{1FCC3357-A8EF-48B6-978D-C70EE7056906}" xr6:coauthVersionLast="47" xr6:coauthVersionMax="47" xr10:uidLastSave="{00000000-0000-0000-0000-000000000000}"/>
  <bookViews>
    <workbookView xWindow="-110" yWindow="-110" windowWidth="19420" windowHeight="10420" firstSheet="8" activeTab="11" xr2:uid="{00000000-000D-0000-FFFF-FFFF00000000}"/>
  </bookViews>
  <sheets>
    <sheet name="sku_master" sheetId="1" r:id="rId1"/>
    <sheet name="sales_data" sheetId="2" r:id="rId2"/>
    <sheet name="opn_stk" sheetId="12" r:id="rId3"/>
    <sheet name="cochin_stk_trans" sheetId="13" r:id="rId4"/>
    <sheet name="Worksheet 1" sheetId="14" r:id="rId5"/>
    <sheet name="Worksheet 2" sheetId="15" r:id="rId6"/>
    <sheet name="Volume of each days" sheetId="28" r:id="rId7"/>
    <sheet name="Revenue of each days " sheetId="30" r:id="rId8"/>
    <sheet name="Volume of each date" sheetId="32" r:id="rId9"/>
    <sheet name="Revenue of each date" sheetId="27" r:id="rId10"/>
    <sheet name="cochin ledger" sheetId="31" r:id="rId11"/>
    <sheet name="Cochin average days inventory" sheetId="33" r:id="rId12"/>
  </sheets>
  <definedNames>
    <definedName name="_xlnm._FilterDatabase" localSheetId="1" hidden="1">sales_data!$A$1:$D$451</definedName>
    <definedName name="_xlchart.v1.0" hidden="1">'Worksheet 1'!$A$3:$A$32</definedName>
    <definedName name="_xlchart.v1.1" hidden="1">'Worksheet 1'!$B$2</definedName>
    <definedName name="_xlchart.v1.2" hidden="1">'Worksheet 1'!$B$3:$B$32</definedName>
  </definedNames>
  <calcPr calcId="181029"/>
  <pivotCaches>
    <pivotCache cacheId="16" r:id="rId13"/>
    <pivotCache cacheId="33" r:id="rId14"/>
    <pivotCache cacheId="37" r:id="rId15"/>
    <pivotCache cacheId="46" r:id="rId16"/>
    <pivotCache cacheId="62" r:id="rId1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3" l="1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4" i="33"/>
  <c r="B5" i="33"/>
  <c r="C5" i="33"/>
  <c r="B6" i="33"/>
  <c r="C6" i="33"/>
  <c r="B7" i="33"/>
  <c r="C7" i="33"/>
  <c r="B8" i="33"/>
  <c r="C8" i="33"/>
  <c r="B9" i="33"/>
  <c r="C9" i="33"/>
  <c r="B10" i="33"/>
  <c r="C10" i="33"/>
  <c r="B11" i="33"/>
  <c r="C11" i="33"/>
  <c r="B12" i="33"/>
  <c r="C12" i="33"/>
  <c r="B13" i="33"/>
  <c r="C13" i="33"/>
  <c r="B14" i="33"/>
  <c r="C14" i="33"/>
  <c r="B15" i="33"/>
  <c r="C15" i="33"/>
  <c r="B16" i="33"/>
  <c r="C16" i="33"/>
  <c r="B17" i="33"/>
  <c r="C17" i="33"/>
  <c r="B18" i="33"/>
  <c r="C18" i="33"/>
  <c r="B19" i="33"/>
  <c r="C19" i="33"/>
  <c r="B20" i="33"/>
  <c r="C20" i="33"/>
  <c r="B21" i="33"/>
  <c r="C21" i="33"/>
  <c r="B22" i="33"/>
  <c r="C22" i="33"/>
  <c r="B23" i="33"/>
  <c r="C23" i="33"/>
  <c r="B24" i="33"/>
  <c r="C24" i="33"/>
  <c r="B25" i="33"/>
  <c r="C25" i="33"/>
  <c r="B26" i="33"/>
  <c r="C26" i="33"/>
  <c r="B27" i="33"/>
  <c r="C27" i="33"/>
  <c r="B28" i="33"/>
  <c r="C28" i="33"/>
  <c r="B29" i="33"/>
  <c r="C29" i="33"/>
  <c r="B30" i="33"/>
  <c r="C30" i="33"/>
  <c r="B31" i="33"/>
  <c r="C31" i="33"/>
  <c r="B32" i="33"/>
  <c r="C32" i="33"/>
  <c r="B33" i="33"/>
  <c r="C33" i="33"/>
  <c r="C4" i="33"/>
  <c r="B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4" i="33"/>
  <c r="BG2" i="31"/>
  <c r="BF33" i="31"/>
  <c r="BF32" i="31"/>
  <c r="BF31" i="31"/>
  <c r="BF30" i="31"/>
  <c r="BF29" i="31"/>
  <c r="BF28" i="31"/>
  <c r="BF27" i="31"/>
  <c r="BF26" i="31"/>
  <c r="BF25" i="31"/>
  <c r="BF24" i="31"/>
  <c r="BF23" i="31"/>
  <c r="BF22" i="31"/>
  <c r="BF21" i="31"/>
  <c r="BF20" i="31"/>
  <c r="BF19" i="31"/>
  <c r="BF18" i="31"/>
  <c r="BF17" i="31"/>
  <c r="BF16" i="31"/>
  <c r="BF15" i="31"/>
  <c r="BF14" i="31"/>
  <c r="BF13" i="31"/>
  <c r="BF12" i="31"/>
  <c r="BF11" i="31"/>
  <c r="BF10" i="31"/>
  <c r="BF9" i="31"/>
  <c r="BF8" i="31"/>
  <c r="BF7" i="31"/>
  <c r="BF6" i="31"/>
  <c r="BF5" i="31"/>
  <c r="BF4" i="31"/>
  <c r="BG1" i="31"/>
  <c r="BH33" i="31" s="1"/>
  <c r="BC2" i="31"/>
  <c r="BB33" i="31"/>
  <c r="BB32" i="31"/>
  <c r="BB31" i="31"/>
  <c r="BB30" i="31"/>
  <c r="BB29" i="31"/>
  <c r="BB28" i="31"/>
  <c r="BB27" i="31"/>
  <c r="BB26" i="31"/>
  <c r="BB25" i="31"/>
  <c r="BB24" i="31"/>
  <c r="BB23" i="31"/>
  <c r="BB22" i="31"/>
  <c r="BB21" i="31"/>
  <c r="BB20" i="31"/>
  <c r="BB19" i="31"/>
  <c r="BB18" i="31"/>
  <c r="BB17" i="31"/>
  <c r="BB16" i="31"/>
  <c r="BB15" i="31"/>
  <c r="BB14" i="31"/>
  <c r="BB13" i="31"/>
  <c r="BB12" i="31"/>
  <c r="BB11" i="31"/>
  <c r="BB10" i="31"/>
  <c r="BB9" i="31"/>
  <c r="BB8" i="31"/>
  <c r="BB7" i="31"/>
  <c r="BB6" i="31"/>
  <c r="BB5" i="31"/>
  <c r="BB4" i="31"/>
  <c r="BC1" i="31"/>
  <c r="BD33" i="31" s="1"/>
  <c r="AY2" i="31"/>
  <c r="AX33" i="31"/>
  <c r="AX32" i="31"/>
  <c r="AX31" i="31"/>
  <c r="AX30" i="31"/>
  <c r="AX29" i="31"/>
  <c r="AX28" i="31"/>
  <c r="AX27" i="31"/>
  <c r="AX26" i="31"/>
  <c r="AX25" i="31"/>
  <c r="AX24" i="31"/>
  <c r="AX23" i="31"/>
  <c r="AX22" i="31"/>
  <c r="AX21" i="31"/>
  <c r="AX20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Y1" i="31"/>
  <c r="AZ33" i="31" s="1"/>
  <c r="AU2" i="31"/>
  <c r="AT33" i="31"/>
  <c r="AT32" i="31"/>
  <c r="AT31" i="31"/>
  <c r="AT30" i="31"/>
  <c r="AT29" i="31"/>
  <c r="AT28" i="31"/>
  <c r="AT27" i="31"/>
  <c r="AT26" i="31"/>
  <c r="AT25" i="31"/>
  <c r="AT24" i="31"/>
  <c r="AT23" i="31"/>
  <c r="AT22" i="31"/>
  <c r="AT21" i="31"/>
  <c r="AT20" i="31"/>
  <c r="AT19" i="31"/>
  <c r="AT18" i="31"/>
  <c r="AT17" i="31"/>
  <c r="AT16" i="31"/>
  <c r="AT15" i="31"/>
  <c r="AT14" i="31"/>
  <c r="AT13" i="31"/>
  <c r="AT12" i="31"/>
  <c r="AT11" i="31"/>
  <c r="AT10" i="31"/>
  <c r="AT9" i="31"/>
  <c r="AT8" i="31"/>
  <c r="AT7" i="31"/>
  <c r="AT6" i="31"/>
  <c r="AT5" i="31"/>
  <c r="AT4" i="31"/>
  <c r="AU1" i="31"/>
  <c r="AV33" i="31" s="1"/>
  <c r="AQ2" i="31"/>
  <c r="AP33" i="31"/>
  <c r="AP32" i="31"/>
  <c r="AP31" i="31"/>
  <c r="AP30" i="31"/>
  <c r="AP29" i="31"/>
  <c r="AP28" i="31"/>
  <c r="AP27" i="31"/>
  <c r="AP26" i="31"/>
  <c r="AP25" i="31"/>
  <c r="AP24" i="31"/>
  <c r="AP23" i="31"/>
  <c r="AP22" i="31"/>
  <c r="AP21" i="31"/>
  <c r="AP20" i="31"/>
  <c r="AP19" i="31"/>
  <c r="AP18" i="31"/>
  <c r="AP17" i="31"/>
  <c r="AP16" i="31"/>
  <c r="AP15" i="31"/>
  <c r="AP14" i="31"/>
  <c r="AP13" i="31"/>
  <c r="AP12" i="31"/>
  <c r="AP11" i="31"/>
  <c r="AP10" i="31"/>
  <c r="AP9" i="31"/>
  <c r="AP8" i="31"/>
  <c r="AP7" i="31"/>
  <c r="AP6" i="31"/>
  <c r="AP5" i="31"/>
  <c r="AP4" i="31"/>
  <c r="AQ1" i="31"/>
  <c r="AR33" i="31" s="1"/>
  <c r="AM2" i="31"/>
  <c r="AL33" i="31"/>
  <c r="AN32" i="31"/>
  <c r="AL32" i="31"/>
  <c r="AL31" i="31"/>
  <c r="AN30" i="31"/>
  <c r="AL30" i="31"/>
  <c r="AL29" i="31"/>
  <c r="AN28" i="31"/>
  <c r="AL28" i="31"/>
  <c r="AL27" i="31"/>
  <c r="AN26" i="31"/>
  <c r="AL26" i="31"/>
  <c r="AL25" i="31"/>
  <c r="AN24" i="31"/>
  <c r="AL24" i="31"/>
  <c r="AL23" i="31"/>
  <c r="AN22" i="31"/>
  <c r="AL22" i="31"/>
  <c r="AL21" i="31"/>
  <c r="AN20" i="31"/>
  <c r="AL20" i="31"/>
  <c r="AL19" i="31"/>
  <c r="AN18" i="31"/>
  <c r="AL18" i="31"/>
  <c r="AL17" i="31"/>
  <c r="AN16" i="31"/>
  <c r="AL16" i="31"/>
  <c r="AL15" i="31"/>
  <c r="AN14" i="31"/>
  <c r="AL14" i="31"/>
  <c r="AL13" i="31"/>
  <c r="AN12" i="31"/>
  <c r="AL12" i="31"/>
  <c r="AL11" i="31"/>
  <c r="AN10" i="31"/>
  <c r="AL10" i="31"/>
  <c r="AL9" i="31"/>
  <c r="AN8" i="31"/>
  <c r="AL8" i="31"/>
  <c r="AL7" i="31"/>
  <c r="AN6" i="31"/>
  <c r="AL6" i="31"/>
  <c r="AL5" i="31"/>
  <c r="AN4" i="31"/>
  <c r="AL4" i="31"/>
  <c r="AM1" i="31"/>
  <c r="AN33" i="31" s="1"/>
  <c r="AI1" i="31"/>
  <c r="AI2" i="31"/>
  <c r="AH33" i="31"/>
  <c r="AH32" i="31"/>
  <c r="AH31" i="31"/>
  <c r="AH30" i="31"/>
  <c r="AH29" i="31"/>
  <c r="AH28" i="31"/>
  <c r="AH27" i="31"/>
  <c r="AH26" i="31"/>
  <c r="AH25" i="31"/>
  <c r="AH24" i="31"/>
  <c r="AH23" i="31"/>
  <c r="AH22" i="31"/>
  <c r="AH21" i="31"/>
  <c r="AH20" i="31"/>
  <c r="AH19" i="31"/>
  <c r="AH18" i="31"/>
  <c r="AH17" i="31"/>
  <c r="AH16" i="31"/>
  <c r="AH15" i="31"/>
  <c r="AH14" i="31"/>
  <c r="AH13" i="31"/>
  <c r="AH12" i="31"/>
  <c r="AH11" i="31"/>
  <c r="AH10" i="31"/>
  <c r="AH9" i="31"/>
  <c r="AH8" i="31"/>
  <c r="AH7" i="31"/>
  <c r="AH6" i="31"/>
  <c r="AH5" i="31"/>
  <c r="AH4" i="31"/>
  <c r="AJ33" i="31"/>
  <c r="AE2" i="31"/>
  <c r="AD33" i="31"/>
  <c r="AD32" i="31"/>
  <c r="AD31" i="31"/>
  <c r="AD30" i="31"/>
  <c r="AD29" i="31"/>
  <c r="AD28" i="31"/>
  <c r="AD27" i="31"/>
  <c r="AD26" i="31"/>
  <c r="AD25" i="31"/>
  <c r="AD24" i="31"/>
  <c r="AD23" i="31"/>
  <c r="AD22" i="31"/>
  <c r="AD21" i="31"/>
  <c r="AD20" i="31"/>
  <c r="AD19" i="31"/>
  <c r="AD18" i="31"/>
  <c r="AD17" i="31"/>
  <c r="AD16" i="31"/>
  <c r="AD15" i="31"/>
  <c r="AD14" i="31"/>
  <c r="AD13" i="31"/>
  <c r="AD12" i="31"/>
  <c r="AD11" i="31"/>
  <c r="AD10" i="31"/>
  <c r="AD9" i="31"/>
  <c r="AD8" i="31"/>
  <c r="AD7" i="31"/>
  <c r="AD6" i="31"/>
  <c r="AD5" i="31"/>
  <c r="AD4" i="31"/>
  <c r="AE1" i="31"/>
  <c r="AF33" i="31" s="1"/>
  <c r="AA2" i="31"/>
  <c r="Z33" i="31"/>
  <c r="Z32" i="31"/>
  <c r="Z31" i="31"/>
  <c r="Z30" i="31"/>
  <c r="Z29" i="31"/>
  <c r="Z28" i="31"/>
  <c r="Z27" i="31"/>
  <c r="Z26" i="31"/>
  <c r="Z25" i="31"/>
  <c r="Z24" i="31"/>
  <c r="Z23" i="31"/>
  <c r="Z22" i="31"/>
  <c r="Z21" i="31"/>
  <c r="Z20" i="31"/>
  <c r="Z19" i="31"/>
  <c r="Z18" i="31"/>
  <c r="Z17" i="31"/>
  <c r="Z16" i="31"/>
  <c r="Z15" i="31"/>
  <c r="Z14" i="31"/>
  <c r="Z13" i="31"/>
  <c r="Z12" i="31"/>
  <c r="Z11" i="31"/>
  <c r="Z10" i="31"/>
  <c r="Z9" i="31"/>
  <c r="Z8" i="31"/>
  <c r="Z7" i="31"/>
  <c r="Z6" i="31"/>
  <c r="Z5" i="31"/>
  <c r="Z4" i="31"/>
  <c r="AA1" i="31"/>
  <c r="AB33" i="31" s="1"/>
  <c r="W2" i="31"/>
  <c r="V33" i="31"/>
  <c r="X32" i="31"/>
  <c r="W32" i="31"/>
  <c r="V32" i="31"/>
  <c r="Y32" i="31" s="1"/>
  <c r="V31" i="31"/>
  <c r="X30" i="31"/>
  <c r="W30" i="31"/>
  <c r="V30" i="31"/>
  <c r="Y30" i="31" s="1"/>
  <c r="V29" i="31"/>
  <c r="X28" i="31"/>
  <c r="W28" i="31"/>
  <c r="V28" i="31"/>
  <c r="Y28" i="31" s="1"/>
  <c r="V27" i="31"/>
  <c r="X26" i="31"/>
  <c r="W26" i="31"/>
  <c r="V26" i="31"/>
  <c r="Y26" i="31" s="1"/>
  <c r="V25" i="31"/>
  <c r="X24" i="31"/>
  <c r="W24" i="31"/>
  <c r="V24" i="31"/>
  <c r="Y24" i="31" s="1"/>
  <c r="V23" i="31"/>
  <c r="X22" i="31"/>
  <c r="W22" i="31"/>
  <c r="V22" i="31"/>
  <c r="Y22" i="31" s="1"/>
  <c r="V21" i="31"/>
  <c r="X20" i="31"/>
  <c r="W20" i="31"/>
  <c r="V20" i="31"/>
  <c r="Y20" i="31" s="1"/>
  <c r="V19" i="31"/>
  <c r="X18" i="31"/>
  <c r="W18" i="31"/>
  <c r="V18" i="31"/>
  <c r="Y18" i="31" s="1"/>
  <c r="V17" i="31"/>
  <c r="X16" i="31"/>
  <c r="W16" i="31"/>
  <c r="V16" i="31"/>
  <c r="Y16" i="31" s="1"/>
  <c r="V15" i="31"/>
  <c r="X14" i="31"/>
  <c r="W14" i="31"/>
  <c r="V14" i="31"/>
  <c r="Y14" i="31" s="1"/>
  <c r="V13" i="31"/>
  <c r="X12" i="31"/>
  <c r="W12" i="31"/>
  <c r="V12" i="31"/>
  <c r="Y12" i="31" s="1"/>
  <c r="V11" i="31"/>
  <c r="X10" i="31"/>
  <c r="W10" i="31"/>
  <c r="V10" i="31"/>
  <c r="Y10" i="31" s="1"/>
  <c r="V9" i="31"/>
  <c r="X8" i="31"/>
  <c r="W8" i="31"/>
  <c r="V8" i="31"/>
  <c r="Y8" i="31" s="1"/>
  <c r="V7" i="31"/>
  <c r="X6" i="31"/>
  <c r="W6" i="31"/>
  <c r="V6" i="31"/>
  <c r="Y6" i="31" s="1"/>
  <c r="V5" i="31"/>
  <c r="X4" i="31"/>
  <c r="W4" i="31"/>
  <c r="V4" i="31"/>
  <c r="Y4" i="31" s="1"/>
  <c r="W1" i="31"/>
  <c r="X33" i="31" s="1"/>
  <c r="S2" i="31"/>
  <c r="R33" i="31"/>
  <c r="R32" i="31"/>
  <c r="R31" i="31"/>
  <c r="R30" i="31"/>
  <c r="R29" i="31"/>
  <c r="R28" i="31"/>
  <c r="R27" i="31"/>
  <c r="R26" i="31"/>
  <c r="R25" i="31"/>
  <c r="R24" i="31"/>
  <c r="R23" i="31"/>
  <c r="R22" i="31"/>
  <c r="R21" i="31"/>
  <c r="R20" i="31"/>
  <c r="R19" i="31"/>
  <c r="R18" i="31"/>
  <c r="R17" i="31"/>
  <c r="R16" i="31"/>
  <c r="R15" i="31"/>
  <c r="R14" i="31"/>
  <c r="R13" i="31"/>
  <c r="R12" i="31"/>
  <c r="R11" i="31"/>
  <c r="R10" i="31"/>
  <c r="R9" i="31"/>
  <c r="R8" i="31"/>
  <c r="R7" i="31"/>
  <c r="R6" i="31"/>
  <c r="R5" i="31"/>
  <c r="R4" i="31"/>
  <c r="S1" i="31"/>
  <c r="T33" i="31" s="1"/>
  <c r="O2" i="31"/>
  <c r="N33" i="31"/>
  <c r="N32" i="31"/>
  <c r="N31" i="31"/>
  <c r="N30" i="31"/>
  <c r="N29" i="31"/>
  <c r="N28" i="31"/>
  <c r="N27" i="31"/>
  <c r="N26" i="31"/>
  <c r="N25" i="31"/>
  <c r="N24" i="31"/>
  <c r="N23" i="31"/>
  <c r="N2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O1" i="31"/>
  <c r="P33" i="31" s="1"/>
  <c r="K2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K1" i="31"/>
  <c r="L33" i="31" s="1"/>
  <c r="G2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C5" i="31"/>
  <c r="C6" i="31"/>
  <c r="E6" i="31" s="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E23" i="31" s="1"/>
  <c r="C24" i="31"/>
  <c r="C25" i="31"/>
  <c r="C26" i="31"/>
  <c r="C27" i="31"/>
  <c r="C28" i="31"/>
  <c r="C29" i="31"/>
  <c r="C30" i="31"/>
  <c r="C31" i="31"/>
  <c r="E31" i="31" s="1"/>
  <c r="C32" i="31"/>
  <c r="C33" i="31"/>
  <c r="C4" i="31"/>
  <c r="E21" i="31"/>
  <c r="E13" i="31"/>
  <c r="E29" i="31"/>
  <c r="E5" i="31"/>
  <c r="E7" i="31"/>
  <c r="E8" i="31"/>
  <c r="E9" i="31"/>
  <c r="E10" i="31"/>
  <c r="E11" i="31"/>
  <c r="E14" i="31"/>
  <c r="E15" i="31"/>
  <c r="E16" i="31"/>
  <c r="E17" i="31"/>
  <c r="E18" i="31"/>
  <c r="E19" i="31"/>
  <c r="E22" i="31"/>
  <c r="E24" i="31"/>
  <c r="E25" i="31"/>
  <c r="E26" i="31"/>
  <c r="E27" i="31"/>
  <c r="E30" i="31"/>
  <c r="E32" i="31"/>
  <c r="E33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4" i="31"/>
  <c r="G1" i="31"/>
  <c r="F11" i="31"/>
  <c r="F19" i="31"/>
  <c r="F27" i="31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51" i="15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I28" i="31" l="1"/>
  <c r="BI12" i="31"/>
  <c r="BI16" i="31"/>
  <c r="BI32" i="31"/>
  <c r="BI33" i="31"/>
  <c r="BG4" i="31"/>
  <c r="BI4" i="31" s="1"/>
  <c r="BG6" i="31"/>
  <c r="BI6" i="31" s="1"/>
  <c r="BG8" i="31"/>
  <c r="BI8" i="31" s="1"/>
  <c r="BG10" i="31"/>
  <c r="BI10" i="31" s="1"/>
  <c r="BG12" i="31"/>
  <c r="BG14" i="31"/>
  <c r="BI14" i="31" s="1"/>
  <c r="BG16" i="31"/>
  <c r="BG18" i="31"/>
  <c r="BI18" i="31" s="1"/>
  <c r="BG20" i="31"/>
  <c r="BI20" i="31" s="1"/>
  <c r="BG22" i="31"/>
  <c r="BI22" i="31" s="1"/>
  <c r="BG24" i="31"/>
  <c r="BI24" i="31" s="1"/>
  <c r="BG26" i="31"/>
  <c r="BI26" i="31" s="1"/>
  <c r="BG28" i="31"/>
  <c r="BG30" i="31"/>
  <c r="BI30" i="31" s="1"/>
  <c r="BG32" i="31"/>
  <c r="BH4" i="31"/>
  <c r="BH6" i="31"/>
  <c r="BH8" i="31"/>
  <c r="BH10" i="31"/>
  <c r="BH12" i="31"/>
  <c r="BH14" i="31"/>
  <c r="BH16" i="31"/>
  <c r="BH18" i="31"/>
  <c r="BH20" i="31"/>
  <c r="BH22" i="31"/>
  <c r="BH24" i="31"/>
  <c r="BH26" i="31"/>
  <c r="BH28" i="31"/>
  <c r="BH30" i="31"/>
  <c r="BH32" i="31"/>
  <c r="BG5" i="31"/>
  <c r="BI5" i="31" s="1"/>
  <c r="BG7" i="31"/>
  <c r="BI7" i="31" s="1"/>
  <c r="BG9" i="31"/>
  <c r="BI9" i="31" s="1"/>
  <c r="BG11" i="31"/>
  <c r="BI11" i="31" s="1"/>
  <c r="BG13" i="31"/>
  <c r="BI13" i="31" s="1"/>
  <c r="BG15" i="31"/>
  <c r="BI15" i="31" s="1"/>
  <c r="BG17" i="31"/>
  <c r="BI17" i="31" s="1"/>
  <c r="BG19" i="31"/>
  <c r="BI19" i="31" s="1"/>
  <c r="BG21" i="31"/>
  <c r="BI21" i="31" s="1"/>
  <c r="BG23" i="31"/>
  <c r="BI23" i="31" s="1"/>
  <c r="BG25" i="31"/>
  <c r="BI25" i="31" s="1"/>
  <c r="BG27" i="31"/>
  <c r="BI27" i="31" s="1"/>
  <c r="BG29" i="31"/>
  <c r="BI29" i="31" s="1"/>
  <c r="BG31" i="31"/>
  <c r="BI31" i="31" s="1"/>
  <c r="BG33" i="31"/>
  <c r="BH5" i="31"/>
  <c r="BH7" i="31"/>
  <c r="BH9" i="31"/>
  <c r="BH11" i="31"/>
  <c r="BH13" i="31"/>
  <c r="BH15" i="31"/>
  <c r="BH17" i="31"/>
  <c r="BH19" i="31"/>
  <c r="BH21" i="31"/>
  <c r="BH23" i="31"/>
  <c r="BH25" i="31"/>
  <c r="BH27" i="31"/>
  <c r="BH29" i="31"/>
  <c r="BH31" i="31"/>
  <c r="BE14" i="31"/>
  <c r="BC4" i="31"/>
  <c r="BE4" i="31" s="1"/>
  <c r="BC6" i="31"/>
  <c r="BE6" i="31" s="1"/>
  <c r="BC8" i="31"/>
  <c r="BE8" i="31" s="1"/>
  <c r="BC10" i="31"/>
  <c r="BE10" i="31" s="1"/>
  <c r="BC12" i="31"/>
  <c r="BE12" i="31" s="1"/>
  <c r="BC14" i="31"/>
  <c r="BC16" i="31"/>
  <c r="BE16" i="31" s="1"/>
  <c r="BC18" i="31"/>
  <c r="BE18" i="31" s="1"/>
  <c r="BC20" i="31"/>
  <c r="BE20" i="31" s="1"/>
  <c r="BC22" i="31"/>
  <c r="BE22" i="31" s="1"/>
  <c r="BC24" i="31"/>
  <c r="BC26" i="31"/>
  <c r="BE26" i="31" s="1"/>
  <c r="BC28" i="31"/>
  <c r="BE28" i="31" s="1"/>
  <c r="BC30" i="31"/>
  <c r="BE30" i="31" s="1"/>
  <c r="BC32" i="31"/>
  <c r="BE32" i="31" s="1"/>
  <c r="BD4" i="31"/>
  <c r="BD6" i="31"/>
  <c r="BD8" i="31"/>
  <c r="BD10" i="31"/>
  <c r="BD12" i="31"/>
  <c r="BD14" i="31"/>
  <c r="BD16" i="31"/>
  <c r="BD18" i="31"/>
  <c r="BD20" i="31"/>
  <c r="BD22" i="31"/>
  <c r="BD24" i="31"/>
  <c r="BE24" i="31" s="1"/>
  <c r="BD26" i="31"/>
  <c r="BD28" i="31"/>
  <c r="BD30" i="31"/>
  <c r="BD32" i="31"/>
  <c r="BC5" i="31"/>
  <c r="BE5" i="31" s="1"/>
  <c r="BC7" i="31"/>
  <c r="BC9" i="31"/>
  <c r="BE9" i="31" s="1"/>
  <c r="BC11" i="31"/>
  <c r="BE11" i="31" s="1"/>
  <c r="BC13" i="31"/>
  <c r="BC15" i="31"/>
  <c r="BC17" i="31"/>
  <c r="BC19" i="31"/>
  <c r="BE19" i="31" s="1"/>
  <c r="BC21" i="31"/>
  <c r="BE21" i="31" s="1"/>
  <c r="BC23" i="31"/>
  <c r="BC25" i="31"/>
  <c r="BE25" i="31" s="1"/>
  <c r="BC27" i="31"/>
  <c r="BE27" i="31" s="1"/>
  <c r="BC29" i="31"/>
  <c r="BC31" i="31"/>
  <c r="BC33" i="31"/>
  <c r="BE33" i="31" s="1"/>
  <c r="BD5" i="31"/>
  <c r="BD7" i="31"/>
  <c r="BD9" i="31"/>
  <c r="BD11" i="31"/>
  <c r="BD13" i="31"/>
  <c r="BD15" i="31"/>
  <c r="BD17" i="31"/>
  <c r="BD19" i="31"/>
  <c r="BD21" i="31"/>
  <c r="BD23" i="31"/>
  <c r="BD25" i="31"/>
  <c r="BD27" i="31"/>
  <c r="BD29" i="31"/>
  <c r="BD31" i="31"/>
  <c r="BA10" i="31"/>
  <c r="BA26" i="31"/>
  <c r="BA24" i="31"/>
  <c r="BA32" i="31"/>
  <c r="AY4" i="31"/>
  <c r="BA4" i="31" s="1"/>
  <c r="AY6" i="31"/>
  <c r="AY8" i="31"/>
  <c r="BA8" i="31" s="1"/>
  <c r="AY10" i="31"/>
  <c r="AY12" i="31"/>
  <c r="BA12" i="31" s="1"/>
  <c r="AY14" i="31"/>
  <c r="BA14" i="31" s="1"/>
  <c r="AY16" i="31"/>
  <c r="BA16" i="31" s="1"/>
  <c r="AY18" i="31"/>
  <c r="BA18" i="31" s="1"/>
  <c r="AY20" i="31"/>
  <c r="BA20" i="31" s="1"/>
  <c r="AY22" i="31"/>
  <c r="BA22" i="31" s="1"/>
  <c r="AY24" i="31"/>
  <c r="AY26" i="31"/>
  <c r="AY28" i="31"/>
  <c r="BA28" i="31" s="1"/>
  <c r="AY30" i="31"/>
  <c r="BA30" i="31" s="1"/>
  <c r="AY32" i="31"/>
  <c r="AZ4" i="31"/>
  <c r="AZ6" i="31"/>
  <c r="BA6" i="31" s="1"/>
  <c r="AZ8" i="31"/>
  <c r="AZ10" i="31"/>
  <c r="AZ12" i="31"/>
  <c r="AZ14" i="31"/>
  <c r="AZ16" i="31"/>
  <c r="AZ18" i="31"/>
  <c r="AZ20" i="31"/>
  <c r="AZ22" i="31"/>
  <c r="AZ24" i="31"/>
  <c r="AZ26" i="31"/>
  <c r="AZ28" i="31"/>
  <c r="AZ30" i="31"/>
  <c r="AZ32" i="31"/>
  <c r="AY5" i="31"/>
  <c r="BA5" i="31" s="1"/>
  <c r="AY7" i="31"/>
  <c r="BA7" i="31" s="1"/>
  <c r="AY9" i="31"/>
  <c r="BA9" i="31" s="1"/>
  <c r="AY11" i="31"/>
  <c r="AY13" i="31"/>
  <c r="AY15" i="31"/>
  <c r="AY17" i="31"/>
  <c r="AY19" i="31"/>
  <c r="AY21" i="31"/>
  <c r="BA21" i="31" s="1"/>
  <c r="AY23" i="31"/>
  <c r="BA23" i="31" s="1"/>
  <c r="AY25" i="31"/>
  <c r="BA25" i="31" s="1"/>
  <c r="AY27" i="31"/>
  <c r="AY29" i="31"/>
  <c r="AY31" i="31"/>
  <c r="AY33" i="31"/>
  <c r="BA33" i="31" s="1"/>
  <c r="AZ5" i="31"/>
  <c r="AZ7" i="31"/>
  <c r="AZ9" i="31"/>
  <c r="AZ11" i="31"/>
  <c r="AZ13" i="31"/>
  <c r="AZ15" i="31"/>
  <c r="AZ17" i="31"/>
  <c r="AZ19" i="31"/>
  <c r="AZ21" i="31"/>
  <c r="AZ23" i="31"/>
  <c r="AZ25" i="31"/>
  <c r="AZ27" i="31"/>
  <c r="AZ29" i="31"/>
  <c r="AZ31" i="31"/>
  <c r="AW18" i="31"/>
  <c r="AW4" i="31"/>
  <c r="AW14" i="31"/>
  <c r="AU4" i="31"/>
  <c r="AU6" i="31"/>
  <c r="AW6" i="31" s="1"/>
  <c r="AU8" i="31"/>
  <c r="AW8" i="31" s="1"/>
  <c r="AU10" i="31"/>
  <c r="AW10" i="31" s="1"/>
  <c r="AU12" i="31"/>
  <c r="AW12" i="31" s="1"/>
  <c r="AU14" i="31"/>
  <c r="AU16" i="31"/>
  <c r="AU18" i="31"/>
  <c r="AU20" i="31"/>
  <c r="AW20" i="31" s="1"/>
  <c r="AU22" i="31"/>
  <c r="AW22" i="31" s="1"/>
  <c r="AU24" i="31"/>
  <c r="AW24" i="31" s="1"/>
  <c r="AU26" i="31"/>
  <c r="AW26" i="31" s="1"/>
  <c r="AU28" i="31"/>
  <c r="AW28" i="31" s="1"/>
  <c r="AU30" i="31"/>
  <c r="AW30" i="31" s="1"/>
  <c r="AU32" i="31"/>
  <c r="AV4" i="31"/>
  <c r="AV6" i="31"/>
  <c r="AV8" i="31"/>
  <c r="AV10" i="31"/>
  <c r="AV12" i="31"/>
  <c r="AV14" i="31"/>
  <c r="AV16" i="31"/>
  <c r="AW16" i="31" s="1"/>
  <c r="AV18" i="31"/>
  <c r="AV20" i="31"/>
  <c r="AV22" i="31"/>
  <c r="AV24" i="31"/>
  <c r="AV26" i="31"/>
  <c r="AV28" i="31"/>
  <c r="AV30" i="31"/>
  <c r="AV32" i="31"/>
  <c r="AW32" i="31" s="1"/>
  <c r="AU5" i="31"/>
  <c r="AU7" i="31"/>
  <c r="AU9" i="31"/>
  <c r="AW9" i="31" s="1"/>
  <c r="AU11" i="31"/>
  <c r="AW11" i="31" s="1"/>
  <c r="AU13" i="31"/>
  <c r="AW13" i="31" s="1"/>
  <c r="AU15" i="31"/>
  <c r="AW15" i="31" s="1"/>
  <c r="AU17" i="31"/>
  <c r="AU19" i="31"/>
  <c r="AW19" i="31" s="1"/>
  <c r="AU21" i="31"/>
  <c r="AU23" i="31"/>
  <c r="AW23" i="31" s="1"/>
  <c r="AU25" i="31"/>
  <c r="AW25" i="31" s="1"/>
  <c r="AU27" i="31"/>
  <c r="AW27" i="31" s="1"/>
  <c r="AU29" i="31"/>
  <c r="AW29" i="31" s="1"/>
  <c r="AU31" i="31"/>
  <c r="AW31" i="31" s="1"/>
  <c r="AU33" i="31"/>
  <c r="AW33" i="31" s="1"/>
  <c r="AV5" i="31"/>
  <c r="AW5" i="31" s="1"/>
  <c r="AV7" i="31"/>
  <c r="AW7" i="31" s="1"/>
  <c r="AV9" i="31"/>
  <c r="AV11" i="31"/>
  <c r="AV13" i="31"/>
  <c r="AV15" i="31"/>
  <c r="AV17" i="31"/>
  <c r="AW17" i="31" s="1"/>
  <c r="AV19" i="31"/>
  <c r="AV21" i="31"/>
  <c r="AW21" i="31" s="1"/>
  <c r="AV23" i="31"/>
  <c r="AV25" i="31"/>
  <c r="AV27" i="31"/>
  <c r="AV29" i="31"/>
  <c r="AV31" i="31"/>
  <c r="AS30" i="31"/>
  <c r="AS32" i="31"/>
  <c r="AQ4" i="31"/>
  <c r="AS4" i="31" s="1"/>
  <c r="AQ6" i="31"/>
  <c r="AS6" i="31" s="1"/>
  <c r="AQ8" i="31"/>
  <c r="AS8" i="31" s="1"/>
  <c r="AQ10" i="31"/>
  <c r="AS10" i="31" s="1"/>
  <c r="AQ12" i="31"/>
  <c r="AS12" i="31" s="1"/>
  <c r="AQ14" i="31"/>
  <c r="AS14" i="31" s="1"/>
  <c r="AQ16" i="31"/>
  <c r="AS16" i="31" s="1"/>
  <c r="AQ18" i="31"/>
  <c r="AS18" i="31" s="1"/>
  <c r="AQ20" i="31"/>
  <c r="AS20" i="31" s="1"/>
  <c r="AQ22" i="31"/>
  <c r="AQ24" i="31"/>
  <c r="AS24" i="31" s="1"/>
  <c r="AQ26" i="31"/>
  <c r="AS26" i="31" s="1"/>
  <c r="AQ28" i="31"/>
  <c r="AS28" i="31" s="1"/>
  <c r="AQ30" i="31"/>
  <c r="AQ32" i="31"/>
  <c r="AR4" i="31"/>
  <c r="AR6" i="31"/>
  <c r="AR8" i="31"/>
  <c r="AR10" i="31"/>
  <c r="AR12" i="31"/>
  <c r="AR14" i="31"/>
  <c r="AR16" i="31"/>
  <c r="AR18" i="31"/>
  <c r="AR20" i="31"/>
  <c r="AR22" i="31"/>
  <c r="AS22" i="31" s="1"/>
  <c r="AR24" i="31"/>
  <c r="AR26" i="31"/>
  <c r="AR28" i="31"/>
  <c r="AR30" i="31"/>
  <c r="AR32" i="31"/>
  <c r="AQ5" i="31"/>
  <c r="AQ7" i="31"/>
  <c r="AS7" i="31" s="1"/>
  <c r="AQ9" i="31"/>
  <c r="AS9" i="31" s="1"/>
  <c r="AQ11" i="31"/>
  <c r="AQ13" i="31"/>
  <c r="AQ15" i="31"/>
  <c r="AQ17" i="31"/>
  <c r="AQ19" i="31"/>
  <c r="AQ21" i="31"/>
  <c r="AQ23" i="31"/>
  <c r="AS23" i="31" s="1"/>
  <c r="AQ25" i="31"/>
  <c r="AS25" i="31" s="1"/>
  <c r="AQ27" i="31"/>
  <c r="AQ29" i="31"/>
  <c r="AQ31" i="31"/>
  <c r="AQ33" i="31"/>
  <c r="AS33" i="31" s="1"/>
  <c r="AR5" i="31"/>
  <c r="AR7" i="31"/>
  <c r="AR9" i="31"/>
  <c r="AR11" i="31"/>
  <c r="AR13" i="31"/>
  <c r="AR15" i="31"/>
  <c r="AR17" i="31"/>
  <c r="AR19" i="31"/>
  <c r="AR21" i="31"/>
  <c r="AR23" i="31"/>
  <c r="AR25" i="31"/>
  <c r="AR27" i="31"/>
  <c r="AR29" i="31"/>
  <c r="AR31" i="31"/>
  <c r="AO24" i="31"/>
  <c r="AO30" i="31"/>
  <c r="AO14" i="31"/>
  <c r="AO33" i="31"/>
  <c r="AM4" i="31"/>
  <c r="AO4" i="31" s="1"/>
  <c r="AM6" i="31"/>
  <c r="AO6" i="31" s="1"/>
  <c r="AM8" i="31"/>
  <c r="AO8" i="31" s="1"/>
  <c r="AM10" i="31"/>
  <c r="AO10" i="31" s="1"/>
  <c r="AM12" i="31"/>
  <c r="AO12" i="31" s="1"/>
  <c r="AM14" i="31"/>
  <c r="AM16" i="31"/>
  <c r="AO16" i="31" s="1"/>
  <c r="AM18" i="31"/>
  <c r="AO18" i="31" s="1"/>
  <c r="AM20" i="31"/>
  <c r="AO20" i="31" s="1"/>
  <c r="AM22" i="31"/>
  <c r="AO22" i="31" s="1"/>
  <c r="AM24" i="31"/>
  <c r="AM26" i="31"/>
  <c r="AO26" i="31" s="1"/>
  <c r="AM28" i="31"/>
  <c r="AO28" i="31" s="1"/>
  <c r="AM30" i="31"/>
  <c r="AM32" i="31"/>
  <c r="AO32" i="31" s="1"/>
  <c r="AM5" i="31"/>
  <c r="AO5" i="31" s="1"/>
  <c r="AM7" i="31"/>
  <c r="AO7" i="31" s="1"/>
  <c r="AM9" i="31"/>
  <c r="AO9" i="31" s="1"/>
  <c r="AM11" i="31"/>
  <c r="AM13" i="31"/>
  <c r="AO13" i="31" s="1"/>
  <c r="AM15" i="31"/>
  <c r="AM17" i="31"/>
  <c r="AO17" i="31" s="1"/>
  <c r="AM19" i="31"/>
  <c r="AO19" i="31" s="1"/>
  <c r="AM21" i="31"/>
  <c r="AO21" i="31" s="1"/>
  <c r="AM23" i="31"/>
  <c r="AO23" i="31" s="1"/>
  <c r="AM25" i="31"/>
  <c r="AO25" i="31" s="1"/>
  <c r="AM27" i="31"/>
  <c r="AO27" i="31" s="1"/>
  <c r="AM29" i="31"/>
  <c r="AO29" i="31" s="1"/>
  <c r="AM31" i="31"/>
  <c r="AM33" i="31"/>
  <c r="AN5" i="31"/>
  <c r="AN7" i="31"/>
  <c r="AN9" i="31"/>
  <c r="AN11" i="31"/>
  <c r="AO11" i="31" s="1"/>
  <c r="AN13" i="31"/>
  <c r="AN15" i="31"/>
  <c r="AO15" i="31" s="1"/>
  <c r="AN17" i="31"/>
  <c r="AN19" i="31"/>
  <c r="AN21" i="31"/>
  <c r="AN23" i="31"/>
  <c r="AN25" i="31"/>
  <c r="AN27" i="31"/>
  <c r="AN29" i="31"/>
  <c r="AN31" i="31"/>
  <c r="AO31" i="31" s="1"/>
  <c r="AI4" i="31"/>
  <c r="AI6" i="31"/>
  <c r="AI8" i="31"/>
  <c r="AI10" i="31"/>
  <c r="AI12" i="31"/>
  <c r="AI14" i="31"/>
  <c r="AI16" i="31"/>
  <c r="AI18" i="31"/>
  <c r="AK18" i="31" s="1"/>
  <c r="AI20" i="31"/>
  <c r="AI22" i="31"/>
  <c r="AI24" i="31"/>
  <c r="AI26" i="31"/>
  <c r="AI28" i="31"/>
  <c r="AI30" i="31"/>
  <c r="AI32" i="31"/>
  <c r="AJ4" i="31"/>
  <c r="AJ6" i="31"/>
  <c r="AJ8" i="31"/>
  <c r="AK8" i="31" s="1"/>
  <c r="AJ10" i="31"/>
  <c r="AJ12" i="31"/>
  <c r="AJ14" i="31"/>
  <c r="AJ16" i="31"/>
  <c r="AJ18" i="31"/>
  <c r="AJ20" i="31"/>
  <c r="AJ22" i="31"/>
  <c r="AJ24" i="31"/>
  <c r="AK24" i="31" s="1"/>
  <c r="AJ26" i="31"/>
  <c r="AJ28" i="31"/>
  <c r="AJ30" i="31"/>
  <c r="AJ32" i="31"/>
  <c r="AI5" i="31"/>
  <c r="AI7" i="31"/>
  <c r="AK7" i="31" s="1"/>
  <c r="AI9" i="31"/>
  <c r="AI11" i="31"/>
  <c r="AK11" i="31" s="1"/>
  <c r="AI13" i="31"/>
  <c r="AI15" i="31"/>
  <c r="AK15" i="31" s="1"/>
  <c r="AI17" i="31"/>
  <c r="AI19" i="31"/>
  <c r="AI21" i="31"/>
  <c r="AI23" i="31"/>
  <c r="AK23" i="31" s="1"/>
  <c r="AI25" i="31"/>
  <c r="AI27" i="31"/>
  <c r="AK27" i="31" s="1"/>
  <c r="AI29" i="31"/>
  <c r="AI31" i="31"/>
  <c r="AK31" i="31" s="1"/>
  <c r="AI33" i="31"/>
  <c r="AK33" i="31" s="1"/>
  <c r="AJ5" i="31"/>
  <c r="AJ7" i="31"/>
  <c r="AJ9" i="31"/>
  <c r="AJ11" i="31"/>
  <c r="AJ13" i="31"/>
  <c r="AJ15" i="31"/>
  <c r="AJ17" i="31"/>
  <c r="AJ19" i="31"/>
  <c r="AJ21" i="31"/>
  <c r="AJ23" i="31"/>
  <c r="AJ25" i="31"/>
  <c r="AJ27" i="31"/>
  <c r="AJ29" i="31"/>
  <c r="AJ31" i="31"/>
  <c r="AG11" i="31"/>
  <c r="AG30" i="31"/>
  <c r="AG32" i="31"/>
  <c r="AE4" i="31"/>
  <c r="AG4" i="31" s="1"/>
  <c r="AE6" i="31"/>
  <c r="AG6" i="31" s="1"/>
  <c r="AE8" i="31"/>
  <c r="AG8" i="31" s="1"/>
  <c r="AE10" i="31"/>
  <c r="AG10" i="31" s="1"/>
  <c r="AE12" i="31"/>
  <c r="AG12" i="31" s="1"/>
  <c r="AE14" i="31"/>
  <c r="AE16" i="31"/>
  <c r="AG16" i="31" s="1"/>
  <c r="AE18" i="31"/>
  <c r="AG18" i="31" s="1"/>
  <c r="AE20" i="31"/>
  <c r="AE22" i="31"/>
  <c r="AG22" i="31" s="1"/>
  <c r="AE24" i="31"/>
  <c r="AG24" i="31" s="1"/>
  <c r="AE26" i="31"/>
  <c r="AG26" i="31" s="1"/>
  <c r="AE28" i="31"/>
  <c r="AG28" i="31" s="1"/>
  <c r="AE30" i="31"/>
  <c r="AE32" i="31"/>
  <c r="AF4" i="31"/>
  <c r="AF6" i="31"/>
  <c r="AF8" i="31"/>
  <c r="AF10" i="31"/>
  <c r="AF12" i="31"/>
  <c r="AF14" i="31"/>
  <c r="AG14" i="31" s="1"/>
  <c r="AF16" i="31"/>
  <c r="AF18" i="31"/>
  <c r="AF20" i="31"/>
  <c r="AG20" i="31" s="1"/>
  <c r="AF22" i="31"/>
  <c r="AF24" i="31"/>
  <c r="AF26" i="31"/>
  <c r="AF28" i="31"/>
  <c r="AF30" i="31"/>
  <c r="AF32" i="31"/>
  <c r="AE5" i="31"/>
  <c r="AG5" i="31" s="1"/>
  <c r="AE7" i="31"/>
  <c r="AG7" i="31" s="1"/>
  <c r="AE9" i="31"/>
  <c r="AE11" i="31"/>
  <c r="AE13" i="31"/>
  <c r="AG13" i="31" s="1"/>
  <c r="AE15" i="31"/>
  <c r="AG15" i="31" s="1"/>
  <c r="AE17" i="31"/>
  <c r="AG17" i="31" s="1"/>
  <c r="AE19" i="31"/>
  <c r="AE21" i="31"/>
  <c r="AG21" i="31" s="1"/>
  <c r="AE23" i="31"/>
  <c r="AG23" i="31" s="1"/>
  <c r="AE25" i="31"/>
  <c r="AE27" i="31"/>
  <c r="AG27" i="31" s="1"/>
  <c r="AE29" i="31"/>
  <c r="AG29" i="31" s="1"/>
  <c r="AE31" i="31"/>
  <c r="AG31" i="31" s="1"/>
  <c r="AE33" i="31"/>
  <c r="AG33" i="31" s="1"/>
  <c r="AF5" i="31"/>
  <c r="AF7" i="31"/>
  <c r="AF9" i="31"/>
  <c r="AG9" i="31" s="1"/>
  <c r="AF11" i="31"/>
  <c r="AF13" i="31"/>
  <c r="AF15" i="31"/>
  <c r="AF17" i="31"/>
  <c r="AF19" i="31"/>
  <c r="AG19" i="31" s="1"/>
  <c r="AF21" i="31"/>
  <c r="AF23" i="31"/>
  <c r="AF25" i="31"/>
  <c r="AG25" i="31" s="1"/>
  <c r="AF27" i="31"/>
  <c r="AF29" i="31"/>
  <c r="AF31" i="31"/>
  <c r="AC5" i="31"/>
  <c r="AC21" i="31"/>
  <c r="AC30" i="31"/>
  <c r="AC33" i="31"/>
  <c r="AA4" i="31"/>
  <c r="AC4" i="31" s="1"/>
  <c r="AA6" i="31"/>
  <c r="AC6" i="31" s="1"/>
  <c r="AA8" i="31"/>
  <c r="AA10" i="31"/>
  <c r="AC10" i="31" s="1"/>
  <c r="AA12" i="31"/>
  <c r="AC12" i="31" s="1"/>
  <c r="AA14" i="31"/>
  <c r="AC14" i="31" s="1"/>
  <c r="AA16" i="31"/>
  <c r="AC16" i="31" s="1"/>
  <c r="AA18" i="31"/>
  <c r="AC18" i="31" s="1"/>
  <c r="AA20" i="31"/>
  <c r="AC20" i="31" s="1"/>
  <c r="AA22" i="31"/>
  <c r="AC22" i="31" s="1"/>
  <c r="AA24" i="31"/>
  <c r="AA26" i="31"/>
  <c r="AC26" i="31" s="1"/>
  <c r="AA28" i="31"/>
  <c r="AC28" i="31" s="1"/>
  <c r="AA30" i="31"/>
  <c r="AA32" i="31"/>
  <c r="AC32" i="31" s="1"/>
  <c r="AB4" i="31"/>
  <c r="AB6" i="31"/>
  <c r="AB8" i="31"/>
  <c r="AC8" i="31" s="1"/>
  <c r="AB10" i="31"/>
  <c r="AB12" i="31"/>
  <c r="AB14" i="31"/>
  <c r="AB16" i="31"/>
  <c r="AB18" i="31"/>
  <c r="AB20" i="31"/>
  <c r="AB22" i="31"/>
  <c r="AB24" i="31"/>
  <c r="AC24" i="31" s="1"/>
  <c r="AB26" i="31"/>
  <c r="AB28" i="31"/>
  <c r="AB30" i="31"/>
  <c r="AB32" i="31"/>
  <c r="AA5" i="31"/>
  <c r="AA7" i="31"/>
  <c r="AC7" i="31" s="1"/>
  <c r="AA9" i="31"/>
  <c r="AC9" i="31" s="1"/>
  <c r="AA11" i="31"/>
  <c r="AC11" i="31" s="1"/>
  <c r="AA13" i="31"/>
  <c r="AC13" i="31" s="1"/>
  <c r="AA15" i="31"/>
  <c r="AC15" i="31" s="1"/>
  <c r="AA17" i="31"/>
  <c r="AC17" i="31" s="1"/>
  <c r="AA19" i="31"/>
  <c r="AC19" i="31" s="1"/>
  <c r="AA21" i="31"/>
  <c r="AA23" i="31"/>
  <c r="AC23" i="31" s="1"/>
  <c r="AA25" i="31"/>
  <c r="AC25" i="31" s="1"/>
  <c r="AA27" i="31"/>
  <c r="AC27" i="31" s="1"/>
  <c r="AA29" i="31"/>
  <c r="AC29" i="31" s="1"/>
  <c r="AA31" i="31"/>
  <c r="AC31" i="31" s="1"/>
  <c r="AA33" i="31"/>
  <c r="AB5" i="31"/>
  <c r="AB7" i="31"/>
  <c r="AB9" i="31"/>
  <c r="AB11" i="31"/>
  <c r="AB13" i="31"/>
  <c r="AB15" i="31"/>
  <c r="AB17" i="31"/>
  <c r="AB19" i="31"/>
  <c r="AB21" i="31"/>
  <c r="AB23" i="31"/>
  <c r="AB25" i="31"/>
  <c r="AB27" i="31"/>
  <c r="AB29" i="31"/>
  <c r="AB31" i="31"/>
  <c r="Y19" i="31"/>
  <c r="W5" i="31"/>
  <c r="Y5" i="31" s="1"/>
  <c r="W7" i="31"/>
  <c r="Y7" i="31" s="1"/>
  <c r="W9" i="31"/>
  <c r="W11" i="31"/>
  <c r="Y11" i="31" s="1"/>
  <c r="W13" i="31"/>
  <c r="Y13" i="31" s="1"/>
  <c r="W15" i="31"/>
  <c r="Y15" i="31" s="1"/>
  <c r="W17" i="31"/>
  <c r="Y17" i="31" s="1"/>
  <c r="W19" i="31"/>
  <c r="W21" i="31"/>
  <c r="Y21" i="31" s="1"/>
  <c r="W23" i="31"/>
  <c r="Y23" i="31" s="1"/>
  <c r="W25" i="31"/>
  <c r="Y25" i="31" s="1"/>
  <c r="W27" i="31"/>
  <c r="Y27" i="31" s="1"/>
  <c r="W29" i="31"/>
  <c r="Y29" i="31" s="1"/>
  <c r="W31" i="31"/>
  <c r="Y31" i="31" s="1"/>
  <c r="W33" i="31"/>
  <c r="Y33" i="31" s="1"/>
  <c r="X5" i="31"/>
  <c r="X7" i="31"/>
  <c r="X9" i="31"/>
  <c r="Y9" i="31" s="1"/>
  <c r="X11" i="31"/>
  <c r="X13" i="31"/>
  <c r="X15" i="31"/>
  <c r="X17" i="31"/>
  <c r="X19" i="31"/>
  <c r="X21" i="31"/>
  <c r="X23" i="31"/>
  <c r="X25" i="31"/>
  <c r="X27" i="31"/>
  <c r="X29" i="31"/>
  <c r="X31" i="31"/>
  <c r="U28" i="31"/>
  <c r="U19" i="31"/>
  <c r="U30" i="31"/>
  <c r="U16" i="31"/>
  <c r="U33" i="31"/>
  <c r="S4" i="31"/>
  <c r="U4" i="31" s="1"/>
  <c r="S6" i="31"/>
  <c r="U6" i="31" s="1"/>
  <c r="S8" i="31"/>
  <c r="U8" i="31" s="1"/>
  <c r="S10" i="31"/>
  <c r="S12" i="31"/>
  <c r="U12" i="31" s="1"/>
  <c r="S14" i="31"/>
  <c r="S16" i="31"/>
  <c r="S18" i="31"/>
  <c r="U18" i="31" s="1"/>
  <c r="S20" i="31"/>
  <c r="U20" i="31" s="1"/>
  <c r="S22" i="31"/>
  <c r="U22" i="31" s="1"/>
  <c r="S24" i="31"/>
  <c r="U24" i="31" s="1"/>
  <c r="S26" i="31"/>
  <c r="S28" i="31"/>
  <c r="S30" i="31"/>
  <c r="S32" i="31"/>
  <c r="U32" i="31" s="1"/>
  <c r="T4" i="31"/>
  <c r="T6" i="31"/>
  <c r="T8" i="31"/>
  <c r="T10" i="31"/>
  <c r="U10" i="31" s="1"/>
  <c r="T12" i="31"/>
  <c r="T14" i="31"/>
  <c r="U14" i="31" s="1"/>
  <c r="T16" i="31"/>
  <c r="T18" i="31"/>
  <c r="T20" i="31"/>
  <c r="T22" i="31"/>
  <c r="T24" i="31"/>
  <c r="T26" i="31"/>
  <c r="U26" i="31" s="1"/>
  <c r="T28" i="31"/>
  <c r="T30" i="31"/>
  <c r="T32" i="31"/>
  <c r="S5" i="31"/>
  <c r="U5" i="31" s="1"/>
  <c r="S7" i="31"/>
  <c r="U7" i="31" s="1"/>
  <c r="S9" i="31"/>
  <c r="U9" i="31" s="1"/>
  <c r="S11" i="31"/>
  <c r="U11" i="31" s="1"/>
  <c r="S13" i="31"/>
  <c r="U13" i="31" s="1"/>
  <c r="S15" i="31"/>
  <c r="U15" i="31" s="1"/>
  <c r="S17" i="31"/>
  <c r="U17" i="31" s="1"/>
  <c r="S19" i="31"/>
  <c r="S21" i="31"/>
  <c r="U21" i="31" s="1"/>
  <c r="S23" i="31"/>
  <c r="U23" i="31" s="1"/>
  <c r="S25" i="31"/>
  <c r="U25" i="31" s="1"/>
  <c r="S27" i="31"/>
  <c r="U27" i="31" s="1"/>
  <c r="S29" i="31"/>
  <c r="U29" i="31" s="1"/>
  <c r="S31" i="31"/>
  <c r="U31" i="31" s="1"/>
  <c r="S33" i="31"/>
  <c r="T5" i="31"/>
  <c r="T7" i="31"/>
  <c r="T9" i="31"/>
  <c r="T11" i="31"/>
  <c r="T13" i="31"/>
  <c r="T15" i="31"/>
  <c r="T17" i="31"/>
  <c r="T19" i="31"/>
  <c r="T21" i="31"/>
  <c r="T23" i="31"/>
  <c r="T25" i="31"/>
  <c r="T27" i="31"/>
  <c r="T29" i="31"/>
  <c r="T31" i="31"/>
  <c r="Q5" i="31"/>
  <c r="Q30" i="31"/>
  <c r="Q26" i="31"/>
  <c r="Q16" i="31"/>
  <c r="O4" i="31"/>
  <c r="Q4" i="31" s="1"/>
  <c r="O6" i="31"/>
  <c r="Q6" i="31" s="1"/>
  <c r="O8" i="31"/>
  <c r="O10" i="31"/>
  <c r="Q10" i="31" s="1"/>
  <c r="O12" i="31"/>
  <c r="Q12" i="31" s="1"/>
  <c r="O14" i="31"/>
  <c r="Q14" i="31" s="1"/>
  <c r="O16" i="31"/>
  <c r="O18" i="31"/>
  <c r="Q18" i="31" s="1"/>
  <c r="O20" i="31"/>
  <c r="Q20" i="31" s="1"/>
  <c r="O22" i="31"/>
  <c r="Q22" i="31" s="1"/>
  <c r="O24" i="31"/>
  <c r="Q24" i="31" s="1"/>
  <c r="O26" i="31"/>
  <c r="O28" i="31"/>
  <c r="Q28" i="31" s="1"/>
  <c r="O30" i="31"/>
  <c r="O32" i="31"/>
  <c r="Q32" i="31" s="1"/>
  <c r="P4" i="31"/>
  <c r="P6" i="31"/>
  <c r="P8" i="31"/>
  <c r="Q8" i="31" s="1"/>
  <c r="P10" i="31"/>
  <c r="P12" i="31"/>
  <c r="P14" i="31"/>
  <c r="P16" i="31"/>
  <c r="P18" i="31"/>
  <c r="P20" i="31"/>
  <c r="P22" i="31"/>
  <c r="P24" i="31"/>
  <c r="P26" i="31"/>
  <c r="P28" i="31"/>
  <c r="P30" i="31"/>
  <c r="P32" i="31"/>
  <c r="O5" i="31"/>
  <c r="O7" i="31"/>
  <c r="Q7" i="31" s="1"/>
  <c r="O9" i="31"/>
  <c r="Q9" i="31" s="1"/>
  <c r="O11" i="31"/>
  <c r="Q11" i="31" s="1"/>
  <c r="O13" i="31"/>
  <c r="O15" i="31"/>
  <c r="Q15" i="31" s="1"/>
  <c r="O17" i="31"/>
  <c r="Q17" i="31" s="1"/>
  <c r="O19" i="31"/>
  <c r="Q19" i="31" s="1"/>
  <c r="O21" i="31"/>
  <c r="Q21" i="31" s="1"/>
  <c r="O23" i="31"/>
  <c r="Q23" i="31" s="1"/>
  <c r="O25" i="31"/>
  <c r="Q25" i="31" s="1"/>
  <c r="O27" i="31"/>
  <c r="Q27" i="31" s="1"/>
  <c r="O29" i="31"/>
  <c r="Q29" i="31" s="1"/>
  <c r="O31" i="31"/>
  <c r="Q31" i="31" s="1"/>
  <c r="O33" i="31"/>
  <c r="Q33" i="31" s="1"/>
  <c r="P5" i="31"/>
  <c r="P7" i="31"/>
  <c r="P9" i="31"/>
  <c r="P11" i="31"/>
  <c r="P13" i="31"/>
  <c r="Q13" i="31" s="1"/>
  <c r="P15" i="31"/>
  <c r="P17" i="31"/>
  <c r="P19" i="31"/>
  <c r="P21" i="31"/>
  <c r="P23" i="31"/>
  <c r="P25" i="31"/>
  <c r="P27" i="31"/>
  <c r="P29" i="31"/>
  <c r="P31" i="31"/>
  <c r="M5" i="31"/>
  <c r="M14" i="31"/>
  <c r="M30" i="31"/>
  <c r="M16" i="31"/>
  <c r="M33" i="31"/>
  <c r="K4" i="31"/>
  <c r="K6" i="31"/>
  <c r="M6" i="31" s="1"/>
  <c r="K8" i="31"/>
  <c r="M8" i="31" s="1"/>
  <c r="K10" i="31"/>
  <c r="M10" i="31" s="1"/>
  <c r="K12" i="31"/>
  <c r="M12" i="31" s="1"/>
  <c r="K14" i="31"/>
  <c r="K16" i="31"/>
  <c r="K18" i="31"/>
  <c r="M18" i="31" s="1"/>
  <c r="K20" i="31"/>
  <c r="M20" i="31" s="1"/>
  <c r="K22" i="31"/>
  <c r="M22" i="31" s="1"/>
  <c r="K24" i="31"/>
  <c r="M24" i="31" s="1"/>
  <c r="K26" i="31"/>
  <c r="M26" i="31" s="1"/>
  <c r="K28" i="31"/>
  <c r="M28" i="31" s="1"/>
  <c r="K30" i="31"/>
  <c r="K32" i="31"/>
  <c r="M32" i="31" s="1"/>
  <c r="L4" i="31"/>
  <c r="M4" i="31" s="1"/>
  <c r="L6" i="31"/>
  <c r="L8" i="31"/>
  <c r="L10" i="31"/>
  <c r="L12" i="31"/>
  <c r="L14" i="31"/>
  <c r="L16" i="31"/>
  <c r="L18" i="31"/>
  <c r="L20" i="31"/>
  <c r="L22" i="31"/>
  <c r="L24" i="31"/>
  <c r="L26" i="31"/>
  <c r="L28" i="31"/>
  <c r="L30" i="31"/>
  <c r="L32" i="31"/>
  <c r="K5" i="31"/>
  <c r="K7" i="31"/>
  <c r="M7" i="31" s="1"/>
  <c r="K9" i="31"/>
  <c r="M9" i="31" s="1"/>
  <c r="K11" i="31"/>
  <c r="M11" i="31" s="1"/>
  <c r="K13" i="31"/>
  <c r="M13" i="31" s="1"/>
  <c r="K15" i="31"/>
  <c r="M15" i="31" s="1"/>
  <c r="K17" i="31"/>
  <c r="M17" i="31" s="1"/>
  <c r="K19" i="31"/>
  <c r="M19" i="31" s="1"/>
  <c r="K21" i="31"/>
  <c r="M21" i="31" s="1"/>
  <c r="K23" i="31"/>
  <c r="M23" i="31" s="1"/>
  <c r="K25" i="31"/>
  <c r="M25" i="31" s="1"/>
  <c r="K27" i="31"/>
  <c r="M27" i="31" s="1"/>
  <c r="K29" i="31"/>
  <c r="M29" i="31" s="1"/>
  <c r="K31" i="31"/>
  <c r="M31" i="31" s="1"/>
  <c r="K33" i="31"/>
  <c r="L5" i="31"/>
  <c r="L7" i="31"/>
  <c r="L9" i="31"/>
  <c r="L11" i="31"/>
  <c r="L13" i="31"/>
  <c r="L15" i="31"/>
  <c r="L17" i="31"/>
  <c r="L19" i="31"/>
  <c r="L21" i="31"/>
  <c r="L23" i="31"/>
  <c r="L25" i="31"/>
  <c r="L27" i="31"/>
  <c r="L29" i="31"/>
  <c r="L31" i="31"/>
  <c r="E28" i="31"/>
  <c r="E20" i="31"/>
  <c r="E12" i="31"/>
  <c r="E4" i="31"/>
  <c r="F22" i="31"/>
  <c r="F14" i="31"/>
  <c r="F6" i="31"/>
  <c r="F23" i="31"/>
  <c r="F15" i="31"/>
  <c r="F30" i="31"/>
  <c r="F29" i="31"/>
  <c r="F21" i="31"/>
  <c r="F13" i="31"/>
  <c r="F31" i="31"/>
  <c r="F7" i="31"/>
  <c r="F5" i="31"/>
  <c r="F28" i="31"/>
  <c r="F20" i="31"/>
  <c r="F12" i="31"/>
  <c r="F26" i="31"/>
  <c r="F18" i="31"/>
  <c r="F10" i="31"/>
  <c r="F33" i="31"/>
  <c r="F25" i="31"/>
  <c r="F17" i="31"/>
  <c r="F9" i="31"/>
  <c r="F32" i="31"/>
  <c r="F24" i="31"/>
  <c r="F16" i="31"/>
  <c r="F8" i="31"/>
  <c r="BE23" i="31" l="1"/>
  <c r="BE7" i="31"/>
  <c r="BE17" i="31"/>
  <c r="BE31" i="31"/>
  <c r="BE15" i="31"/>
  <c r="BE29" i="31"/>
  <c r="BE13" i="31"/>
  <c r="BA19" i="31"/>
  <c r="BA17" i="31"/>
  <c r="BA31" i="31"/>
  <c r="BA15" i="31"/>
  <c r="BA29" i="31"/>
  <c r="BA13" i="31"/>
  <c r="BA27" i="31"/>
  <c r="BA11" i="31"/>
  <c r="AS21" i="31"/>
  <c r="AS5" i="31"/>
  <c r="AS19" i="31"/>
  <c r="AS17" i="31"/>
  <c r="AS31" i="31"/>
  <c r="AS15" i="31"/>
  <c r="AS29" i="31"/>
  <c r="AS13" i="31"/>
  <c r="AS27" i="31"/>
  <c r="AS11" i="31"/>
  <c r="AK5" i="31"/>
  <c r="AK19" i="31"/>
  <c r="AK30" i="31"/>
  <c r="AK14" i="31"/>
  <c r="AK26" i="31"/>
  <c r="AK10" i="31"/>
  <c r="AK22" i="31"/>
  <c r="AK6" i="31"/>
  <c r="AK29" i="31"/>
  <c r="AK13" i="31"/>
  <c r="AK25" i="31"/>
  <c r="AK9" i="31"/>
  <c r="AK20" i="31"/>
  <c r="AK4" i="31"/>
  <c r="AK21" i="31"/>
  <c r="AK32" i="31"/>
  <c r="AK16" i="31"/>
  <c r="AK17" i="31"/>
  <c r="AK28" i="31"/>
  <c r="AK12" i="31"/>
  <c r="F4" i="31"/>
</calcChain>
</file>

<file path=xl/sharedStrings.xml><?xml version="1.0" encoding="utf-8"?>
<sst xmlns="http://schemas.openxmlformats.org/spreadsheetml/2006/main" count="1459" uniqueCount="121">
  <si>
    <t>BU</t>
  </si>
  <si>
    <t>SKU</t>
  </si>
  <si>
    <t>Brand</t>
  </si>
  <si>
    <t>Model</t>
  </si>
  <si>
    <t>Avg Price</t>
  </si>
  <si>
    <t>Mobiles</t>
  </si>
  <si>
    <t>M01</t>
  </si>
  <si>
    <t>RealU</t>
  </si>
  <si>
    <t>RU-10</t>
  </si>
  <si>
    <t>M02</t>
  </si>
  <si>
    <t>RU-9 Plus</t>
  </si>
  <si>
    <t>M03</t>
  </si>
  <si>
    <t>YouM</t>
  </si>
  <si>
    <t>YM-99</t>
  </si>
  <si>
    <t>M04</t>
  </si>
  <si>
    <t>YM-99 Plus</t>
  </si>
  <si>
    <t>M05</t>
  </si>
  <si>
    <t xml:space="preserve">YM-98 </t>
  </si>
  <si>
    <t>M06</t>
  </si>
  <si>
    <t>RU-9</t>
  </si>
  <si>
    <t>M07</t>
  </si>
  <si>
    <t>Sumsang</t>
  </si>
  <si>
    <t>S-20</t>
  </si>
  <si>
    <t>M08</t>
  </si>
  <si>
    <t>S-21</t>
  </si>
  <si>
    <t>M09</t>
  </si>
  <si>
    <t>Orange</t>
  </si>
  <si>
    <t>O-10</t>
  </si>
  <si>
    <t>M10</t>
  </si>
  <si>
    <t>O-11</t>
  </si>
  <si>
    <t>FMCG</t>
  </si>
  <si>
    <t>F01</t>
  </si>
  <si>
    <t>Babaji</t>
  </si>
  <si>
    <t xml:space="preserve">Babaji Oil </t>
  </si>
  <si>
    <t>F02</t>
  </si>
  <si>
    <t>Vedic</t>
  </si>
  <si>
    <t>Vedic Cream</t>
  </si>
  <si>
    <t>F03</t>
  </si>
  <si>
    <t>Vedic Shampoo</t>
  </si>
  <si>
    <t>F04</t>
  </si>
  <si>
    <t>Babaji Shampoo</t>
  </si>
  <si>
    <t>F05</t>
  </si>
  <si>
    <t>Babaji Cream</t>
  </si>
  <si>
    <t>F06</t>
  </si>
  <si>
    <t>Vedic Oil</t>
  </si>
  <si>
    <t>F07</t>
  </si>
  <si>
    <t>Gear</t>
  </si>
  <si>
    <t>Gear Oil</t>
  </si>
  <si>
    <t>F08</t>
  </si>
  <si>
    <t>Gear Cream</t>
  </si>
  <si>
    <t>F09</t>
  </si>
  <si>
    <t>Gear Shampoo</t>
  </si>
  <si>
    <t>F10</t>
  </si>
  <si>
    <t>Gear BB Cream</t>
  </si>
  <si>
    <t>Lifestyle</t>
  </si>
  <si>
    <t>L01</t>
  </si>
  <si>
    <t>Jeera</t>
  </si>
  <si>
    <t>M- T Shirts</t>
  </si>
  <si>
    <t>L02</t>
  </si>
  <si>
    <t>M- Inners</t>
  </si>
  <si>
    <t>L03</t>
  </si>
  <si>
    <t>Viva</t>
  </si>
  <si>
    <t>W-Casuals</t>
  </si>
  <si>
    <t>L04</t>
  </si>
  <si>
    <t>W-Inners</t>
  </si>
  <si>
    <t>L05</t>
  </si>
  <si>
    <t>M-Jeans</t>
  </si>
  <si>
    <t>L06</t>
  </si>
  <si>
    <t>M-Casuals</t>
  </si>
  <si>
    <t>L07</t>
  </si>
  <si>
    <t>W-Western</t>
  </si>
  <si>
    <t>L08</t>
  </si>
  <si>
    <t>W-Lounge</t>
  </si>
  <si>
    <t>L09</t>
  </si>
  <si>
    <t>M-Formals</t>
  </si>
  <si>
    <t>L10</t>
  </si>
  <si>
    <t>M-Shoes</t>
  </si>
  <si>
    <t>Date</t>
  </si>
  <si>
    <t>Day</t>
  </si>
  <si>
    <t>City</t>
  </si>
  <si>
    <t>Volume</t>
  </si>
  <si>
    <t>C</t>
  </si>
  <si>
    <t>Cochin</t>
  </si>
  <si>
    <t>REVENUE</t>
  </si>
  <si>
    <t>CUMULATIVE REVENUE</t>
  </si>
  <si>
    <t>TOTAL REVENUE</t>
  </si>
  <si>
    <t xml:space="preserve">  CUMULATIVE %</t>
  </si>
  <si>
    <t>VOLUME</t>
  </si>
  <si>
    <t xml:space="preserve">Scatter plot for Cochin DC </t>
  </si>
  <si>
    <t xml:space="preserve">REVENUE </t>
  </si>
  <si>
    <t>Row Labels</t>
  </si>
  <si>
    <t>Grand Total</t>
  </si>
  <si>
    <t>Column Labels</t>
  </si>
  <si>
    <t>Sum of Volume</t>
  </si>
  <si>
    <t>Thursday</t>
  </si>
  <si>
    <t>Monday</t>
  </si>
  <si>
    <t>Tuesday</t>
  </si>
  <si>
    <t>Wednesday</t>
  </si>
  <si>
    <t>Friday</t>
  </si>
  <si>
    <t>Saturday</t>
  </si>
  <si>
    <t>Sunday</t>
  </si>
  <si>
    <t>(blank)</t>
  </si>
  <si>
    <t>Sum of Revnue</t>
  </si>
  <si>
    <t>VOLUME TREND</t>
  </si>
  <si>
    <t>REVENUE TREND</t>
  </si>
  <si>
    <t>DATE</t>
  </si>
  <si>
    <t>PIVOT TABLE FOR REVENUE OF EACH DAY</t>
  </si>
  <si>
    <t>VOLUME TREND ON EACH DAYS</t>
  </si>
  <si>
    <t>DAYS</t>
  </si>
  <si>
    <t xml:space="preserve">REVENUE OF EACH DAYS </t>
  </si>
  <si>
    <t xml:space="preserve">DAYS </t>
  </si>
  <si>
    <t xml:space="preserve">TOTAL </t>
  </si>
  <si>
    <t>GROWTH %</t>
  </si>
  <si>
    <t>GROWTH IN REVENUE</t>
  </si>
  <si>
    <t>VOLUME OF EACH DAYS</t>
  </si>
  <si>
    <t>Open stock</t>
  </si>
  <si>
    <t>Sales</t>
  </si>
  <si>
    <t>Incoming</t>
  </si>
  <si>
    <t>Closing stock</t>
  </si>
  <si>
    <t>AVERAGE</t>
  </si>
  <si>
    <t>Average days of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</si>
</sst>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theme="4" tint="-0.249977111117893"/>
      <name val="Arial"/>
      <family val="2"/>
    </font>
    <font>
      <sz val="14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4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0" borderId="0" xfId="0" applyFont="1" applyAlignment="1">
      <alignment horizontal="center"/>
    </xf>
    <xf numFmtId="16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horizontal="center"/>
    </xf>
    <xf numFmtId="1" fontId="0" fillId="0" borderId="0" xfId="0" applyNumberFormat="1" applyBorder="1"/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5" fillId="0" borderId="0" xfId="0" applyFont="1"/>
    <xf numFmtId="0" fontId="7" fillId="0" borderId="0" xfId="0" applyFont="1"/>
    <xf numFmtId="0" fontId="1" fillId="0" borderId="0" xfId="0" applyFont="1"/>
    <xf numFmtId="2" fontId="0" fillId="0" borderId="0" xfId="0" applyNumberFormat="1" applyAlignment="1">
      <alignment horizontal="left" indent="3"/>
    </xf>
    <xf numFmtId="0" fontId="1" fillId="3" borderId="0" xfId="0" applyFont="1" applyFill="1"/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0" fillId="3" borderId="0" xfId="0" applyFill="1"/>
    <xf numFmtId="0" fontId="11" fillId="3" borderId="0" xfId="0" applyFont="1" applyFill="1"/>
    <xf numFmtId="14" fontId="9" fillId="0" borderId="0" xfId="0" applyNumberFormat="1" applyFont="1"/>
    <xf numFmtId="0" fontId="1" fillId="0" borderId="0" xfId="0" applyFont="1" applyAlignment="1">
      <alignment horizontal="center"/>
    </xf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 COACHIN DC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'Worksheet 1'!$B$43:$B$72</c:f>
              <c:numCache>
                <c:formatCode>General</c:formatCode>
                <c:ptCount val="30"/>
                <c:pt idx="0">
                  <c:v>291</c:v>
                </c:pt>
                <c:pt idx="1">
                  <c:v>161</c:v>
                </c:pt>
                <c:pt idx="2">
                  <c:v>125</c:v>
                </c:pt>
                <c:pt idx="3">
                  <c:v>107</c:v>
                </c:pt>
                <c:pt idx="4">
                  <c:v>94</c:v>
                </c:pt>
                <c:pt idx="5">
                  <c:v>75</c:v>
                </c:pt>
                <c:pt idx="6">
                  <c:v>67</c:v>
                </c:pt>
                <c:pt idx="7">
                  <c:v>50</c:v>
                </c:pt>
                <c:pt idx="8">
                  <c:v>51</c:v>
                </c:pt>
                <c:pt idx="9">
                  <c:v>58</c:v>
                </c:pt>
                <c:pt idx="10">
                  <c:v>180</c:v>
                </c:pt>
                <c:pt idx="11">
                  <c:v>118</c:v>
                </c:pt>
                <c:pt idx="12">
                  <c:v>92</c:v>
                </c:pt>
                <c:pt idx="13">
                  <c:v>76</c:v>
                </c:pt>
                <c:pt idx="14">
                  <c:v>96</c:v>
                </c:pt>
                <c:pt idx="15">
                  <c:v>74</c:v>
                </c:pt>
                <c:pt idx="16">
                  <c:v>82</c:v>
                </c:pt>
                <c:pt idx="17">
                  <c:v>52</c:v>
                </c:pt>
                <c:pt idx="18">
                  <c:v>50</c:v>
                </c:pt>
                <c:pt idx="19">
                  <c:v>40</c:v>
                </c:pt>
                <c:pt idx="20">
                  <c:v>158</c:v>
                </c:pt>
                <c:pt idx="21">
                  <c:v>114</c:v>
                </c:pt>
                <c:pt idx="22">
                  <c:v>97</c:v>
                </c:pt>
                <c:pt idx="23">
                  <c:v>93</c:v>
                </c:pt>
                <c:pt idx="24">
                  <c:v>74</c:v>
                </c:pt>
                <c:pt idx="25">
                  <c:v>57</c:v>
                </c:pt>
                <c:pt idx="26">
                  <c:v>58</c:v>
                </c:pt>
                <c:pt idx="27">
                  <c:v>42</c:v>
                </c:pt>
                <c:pt idx="28">
                  <c:v>50</c:v>
                </c:pt>
                <c:pt idx="29">
                  <c:v>48</c:v>
                </c:pt>
              </c:numCache>
            </c:numRef>
          </c:xVal>
          <c:yVal>
            <c:numRef>
              <c:f>'Worksheet 1'!$C$43:$C$72</c:f>
              <c:numCache>
                <c:formatCode>General</c:formatCode>
                <c:ptCount val="30"/>
                <c:pt idx="0">
                  <c:v>116400</c:v>
                </c:pt>
                <c:pt idx="1">
                  <c:v>38700</c:v>
                </c:pt>
                <c:pt idx="2">
                  <c:v>37440</c:v>
                </c:pt>
                <c:pt idx="3">
                  <c:v>40920</c:v>
                </c:pt>
                <c:pt idx="4">
                  <c:v>27260</c:v>
                </c:pt>
                <c:pt idx="5">
                  <c:v>33750</c:v>
                </c:pt>
                <c:pt idx="6">
                  <c:v>33500</c:v>
                </c:pt>
                <c:pt idx="7">
                  <c:v>20000</c:v>
                </c:pt>
                <c:pt idx="8">
                  <c:v>28560</c:v>
                </c:pt>
                <c:pt idx="9">
                  <c:v>53851</c:v>
                </c:pt>
                <c:pt idx="10">
                  <c:v>81000</c:v>
                </c:pt>
                <c:pt idx="11">
                  <c:v>59000</c:v>
                </c:pt>
                <c:pt idx="12">
                  <c:v>82800</c:v>
                </c:pt>
                <c:pt idx="13">
                  <c:v>98800</c:v>
                </c:pt>
                <c:pt idx="14">
                  <c:v>201504</c:v>
                </c:pt>
                <c:pt idx="15">
                  <c:v>96200</c:v>
                </c:pt>
                <c:pt idx="16">
                  <c:v>213200</c:v>
                </c:pt>
                <c:pt idx="17">
                  <c:v>83200</c:v>
                </c:pt>
                <c:pt idx="18">
                  <c:v>95000</c:v>
                </c:pt>
                <c:pt idx="19">
                  <c:v>124000</c:v>
                </c:pt>
                <c:pt idx="20">
                  <c:v>1911800</c:v>
                </c:pt>
                <c:pt idx="21">
                  <c:v>1151400</c:v>
                </c:pt>
                <c:pt idx="22">
                  <c:v>1561700</c:v>
                </c:pt>
                <c:pt idx="23">
                  <c:v>1869300</c:v>
                </c:pt>
                <c:pt idx="24">
                  <c:v>599400</c:v>
                </c:pt>
                <c:pt idx="25">
                  <c:v>461700</c:v>
                </c:pt>
                <c:pt idx="26">
                  <c:v>2847800</c:v>
                </c:pt>
                <c:pt idx="27">
                  <c:v>2272200</c:v>
                </c:pt>
                <c:pt idx="28">
                  <c:v>2755000</c:v>
                </c:pt>
                <c:pt idx="29">
                  <c:v>2884800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9-4C26-8ABF-91F966A3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148144"/>
        <c:axId val="1981145648"/>
      </c:scatterChart>
      <c:valAx>
        <c:axId val="19811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</a:p>
            </c:rich>
          </c:tx>
          <c:layout>
            <c:manualLayout>
              <c:xMode val="edge"/>
              <c:yMode val="edge"/>
              <c:x val="0.45245013123359579"/>
              <c:y val="0.89719889180519097"/>
            </c:manualLayout>
          </c:layout>
          <c:overlay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45648"/>
        <c:crosses val="autoZero"/>
        <c:crossBetween val="midCat"/>
      </c:valAx>
      <c:valAx>
        <c:axId val="19811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8902012248468942"/>
            </c:manualLayout>
          </c:layout>
          <c:overlay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 2project.xlsx]Worksheet 1!PivotTable4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'Worksheet 1'!$B$82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'Worksheet 1'!$A$83:$A$98</c:f>
              <c:strCache>
                <c:ptCount val="15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</c:strCache>
            </c:strRef>
          </c:cat>
          <c:val>
            <c:numRef>
              <c:f>'Worksheet 1'!$B$83:$B$98</c:f>
              <c:numCache>
                <c:formatCode>General</c:formatCode>
                <c:ptCount val="15"/>
                <c:pt idx="0">
                  <c:v>186</c:v>
                </c:pt>
                <c:pt idx="1">
                  <c:v>197</c:v>
                </c:pt>
                <c:pt idx="2">
                  <c:v>188</c:v>
                </c:pt>
                <c:pt idx="3">
                  <c:v>199</c:v>
                </c:pt>
                <c:pt idx="4">
                  <c:v>163</c:v>
                </c:pt>
                <c:pt idx="5">
                  <c:v>169</c:v>
                </c:pt>
                <c:pt idx="6">
                  <c:v>195</c:v>
                </c:pt>
                <c:pt idx="7">
                  <c:v>173</c:v>
                </c:pt>
                <c:pt idx="8">
                  <c:v>200</c:v>
                </c:pt>
                <c:pt idx="9">
                  <c:v>171</c:v>
                </c:pt>
                <c:pt idx="10">
                  <c:v>188</c:v>
                </c:pt>
                <c:pt idx="11">
                  <c:v>165</c:v>
                </c:pt>
                <c:pt idx="12">
                  <c:v>178</c:v>
                </c:pt>
                <c:pt idx="13">
                  <c:v>191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5-4794-9586-132F1B1EB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55520"/>
        <c:axId val="127556768"/>
      </c:lineChart>
      <c:catAx>
        <c:axId val="1275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6768"/>
        <c:crosses val="autoZero"/>
        <c:auto val="1"/>
        <c:lblAlgn val="ctr"/>
        <c:lblOffset val="100"/>
        <c:noMultiLvlLbl val="0"/>
      </c:catAx>
      <c:valAx>
        <c:axId val="1275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TREND </a:t>
            </a:r>
            <a:endParaRPr lang="en-IN"/>
          </a:p>
        </c:rich>
      </c:tx>
      <c:layout>
        <c:manualLayout>
          <c:xMode val="edge"/>
          <c:yMode val="edge"/>
          <c:x val="0.36092344706911633"/>
          <c:y val="2.7777777777777776E-2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'Worksheet 1'!$A$107:$A$121</c:f>
              <c:numCache>
                <c:formatCode>m/d/yyyy</c:formatCode>
                <c:ptCount val="1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</c:numCache>
            </c:numRef>
          </c:cat>
          <c:val>
            <c:numRef>
              <c:f>'Worksheet 1'!$B$107:$B$121</c:f>
              <c:numCache>
                <c:formatCode>General</c:formatCode>
                <c:ptCount val="15"/>
                <c:pt idx="0">
                  <c:v>1513499</c:v>
                </c:pt>
                <c:pt idx="1">
                  <c:v>1443068</c:v>
                </c:pt>
                <c:pt idx="2">
                  <c:v>1172106</c:v>
                </c:pt>
                <c:pt idx="3">
                  <c:v>1302760</c:v>
                </c:pt>
                <c:pt idx="4">
                  <c:v>1216797</c:v>
                </c:pt>
                <c:pt idx="5">
                  <c:v>1278933</c:v>
                </c:pt>
                <c:pt idx="6">
                  <c:v>1469672</c:v>
                </c:pt>
                <c:pt idx="7">
                  <c:v>1347894</c:v>
                </c:pt>
                <c:pt idx="8">
                  <c:v>1381427</c:v>
                </c:pt>
                <c:pt idx="9">
                  <c:v>1217226</c:v>
                </c:pt>
                <c:pt idx="10">
                  <c:v>1400404</c:v>
                </c:pt>
                <c:pt idx="11">
                  <c:v>1234363</c:v>
                </c:pt>
                <c:pt idx="12">
                  <c:v>1319680</c:v>
                </c:pt>
                <c:pt idx="13">
                  <c:v>1309264</c:v>
                </c:pt>
                <c:pt idx="14">
                  <c:v>1312728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3-4E3B-90B1-9D8C40D0E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5792"/>
        <c:axId val="31792880"/>
      </c:lineChart>
      <c:dateAx>
        <c:axId val="317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>
            <c:manualLayout>
              <c:xMode val="edge"/>
              <c:yMode val="edge"/>
              <c:x val="0.4175056867891514"/>
              <c:y val="0.88331000291630213"/>
            </c:manualLayout>
          </c:layout>
          <c:overlay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2880"/>
        <c:crosses val="autoZero"/>
        <c:auto val="1"/>
        <c:lblOffset val="100"/>
        <c:baseTimeUnit val="days"/>
      </c:dateAx>
      <c:valAx>
        <c:axId val="317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1847841936424615"/>
            </c:manualLayout>
          </c:layout>
          <c:overlay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TREND  ON EACH DAYS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'Worksheet 2'!$B$4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'Worksheet 2'!$A$5:$A$11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'Worksheet 2'!$B$5:$B$11</c:f>
              <c:numCache>
                <c:formatCode>General</c:formatCode>
                <c:ptCount val="7"/>
                <c:pt idx="0">
                  <c:v>328</c:v>
                </c:pt>
                <c:pt idx="1">
                  <c:v>347</c:v>
                </c:pt>
                <c:pt idx="2">
                  <c:v>386</c:v>
                </c:pt>
                <c:pt idx="3">
                  <c:v>526</c:v>
                </c:pt>
                <c:pt idx="4">
                  <c:v>397</c:v>
                </c:pt>
                <c:pt idx="5">
                  <c:v>359</c:v>
                </c:pt>
                <c:pt idx="6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B-42CF-9741-D456F70227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65132768"/>
        <c:axId val="1865131520"/>
        <c:axId val="0"/>
      </c:bar3DChart>
      <c:catAx>
        <c:axId val="186513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layout>
            <c:manualLayout>
              <c:xMode val="edge"/>
              <c:yMode val="edge"/>
              <c:x val="0.48111264216972877"/>
              <c:y val="0.87153069407990669"/>
            </c:manualLayout>
          </c:layout>
          <c:overlay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31520"/>
        <c:crosses val="autoZero"/>
        <c:auto val="1"/>
        <c:lblAlgn val="ctr"/>
        <c:lblOffset val="100"/>
        <c:noMultiLvlLbl val="0"/>
      </c:catAx>
      <c:valAx>
        <c:axId val="18651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</a:p>
            </c:rich>
          </c:tx>
          <c:layout>
            <c:manualLayout>
              <c:xMode val="edge"/>
              <c:yMode val="edge"/>
              <c:x val="2.2550087489063873E-2"/>
              <c:y val="0.34639690871974338"/>
            </c:manualLayout>
          </c:layout>
          <c:overlay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OF</a:t>
            </a:r>
            <a:r>
              <a:rPr lang="en-US" baseline="0"/>
              <a:t> EACH DAYS </a:t>
            </a:r>
            <a:endParaRPr lang="en-US"/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'Worksheet 2'!$B$26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'Worksheet 2'!$A$27:$A$33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'Worksheet 2'!$B$27:$B$33</c:f>
              <c:numCache>
                <c:formatCode>General</c:formatCode>
                <c:ptCount val="7"/>
                <c:pt idx="0">
                  <c:v>2311115</c:v>
                </c:pt>
                <c:pt idx="1">
                  <c:v>1561872</c:v>
                </c:pt>
                <c:pt idx="2">
                  <c:v>1617880</c:v>
                </c:pt>
                <c:pt idx="3">
                  <c:v>3301940</c:v>
                </c:pt>
                <c:pt idx="4">
                  <c:v>2832616</c:v>
                </c:pt>
                <c:pt idx="5">
                  <c:v>3153717</c:v>
                </c:pt>
                <c:pt idx="6">
                  <c:v>5140681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9-4579-AE49-2309A473FB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51031776"/>
        <c:axId val="1751023456"/>
        <c:axId val="0"/>
      </c:bar3DChart>
      <c:catAx>
        <c:axId val="175103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882524059492563"/>
              <c:y val="0.87654345290172075"/>
            </c:manualLayout>
          </c:layout>
          <c:overlay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23456"/>
        <c:crosses val="autoZero"/>
        <c:auto val="1"/>
        <c:lblAlgn val="ctr"/>
        <c:lblOffset val="100"/>
        <c:noMultiLvlLbl val="0"/>
      </c:catAx>
      <c:valAx>
        <c:axId val="17510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8791557305336835E-2"/>
              <c:y val="0.37749489647127438"/>
            </c:manualLayout>
          </c:layout>
          <c:overlay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3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GROWTH</a:t>
            </a:r>
            <a:r>
              <a:rPr lang="en-IN" baseline="0"/>
              <a:t>  IN REVENUE</a:t>
            </a:r>
            <a:endParaRPr lang="en-IN"/>
          </a:p>
        </c:rich>
      </c:tx>
      <c:overlay val="0"/>
      <c:spPr>
        <a:solidFill>
          <a:schemeClr val="accent1"/>
        </a:solidFill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8"/>
              <c:layout>
                <c:manualLayout>
                  <c:x val="3.2514080901178866E-3"/>
                  <c:y val="4.6822742474916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A6-4157-8742-38C7DD651BA5}"/>
                </c:ext>
              </c:extLst>
            </c:dLbl>
            <c:dLbl>
              <c:idx val="9"/>
              <c:layout>
                <c:manualLayout>
                  <c:x val="1.6257040450588839E-3"/>
                  <c:y val="2.6755852842809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A6-4157-8742-38C7DD651BA5}"/>
                </c:ext>
              </c:extLst>
            </c:dLbl>
            <c:dLbl>
              <c:idx val="11"/>
              <c:layout>
                <c:manualLayout>
                  <c:x val="1.6257040450587646E-3"/>
                  <c:y val="4.0133779264214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A6-4157-8742-38C7DD651BA5}"/>
                </c:ext>
              </c:extLst>
            </c:dLbl>
            <c:dLbl>
              <c:idx val="13"/>
              <c:layout>
                <c:manualLayout>
                  <c:x val="3.2514080901177678E-3"/>
                  <c:y val="3.67894293313669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052483358934973E-2"/>
                      <c:h val="9.453611776788770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9A6-4157-8742-38C7DD651B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08000" rIns="36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'Worksheet 2'!$A$50:$A$64</c:f>
              <c:numCache>
                <c:formatCode>m/d/yyyy</c:formatCode>
                <c:ptCount val="1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</c:numCache>
            </c:numRef>
          </c:cat>
          <c:val>
            <c:numRef>
              <c:f>'Worksheet 2'!$B$50:$B$64</c:f>
              <c:numCache>
                <c:formatCode>General</c:formatCode>
                <c:ptCount val="15"/>
                <c:pt idx="0">
                  <c:v>1513499</c:v>
                </c:pt>
                <c:pt idx="1">
                  <c:v>1443068</c:v>
                </c:pt>
                <c:pt idx="2">
                  <c:v>1172106</c:v>
                </c:pt>
                <c:pt idx="3">
                  <c:v>1302760</c:v>
                </c:pt>
                <c:pt idx="4">
                  <c:v>1216797</c:v>
                </c:pt>
                <c:pt idx="5">
                  <c:v>1278933</c:v>
                </c:pt>
                <c:pt idx="6">
                  <c:v>1469672</c:v>
                </c:pt>
                <c:pt idx="7">
                  <c:v>1347894</c:v>
                </c:pt>
                <c:pt idx="8">
                  <c:v>1381427</c:v>
                </c:pt>
                <c:pt idx="9">
                  <c:v>1217226</c:v>
                </c:pt>
                <c:pt idx="10">
                  <c:v>1400404</c:v>
                </c:pt>
                <c:pt idx="11">
                  <c:v>1234363</c:v>
                </c:pt>
                <c:pt idx="12">
                  <c:v>1319680</c:v>
                </c:pt>
                <c:pt idx="13">
                  <c:v>1309264</c:v>
                </c:pt>
                <c:pt idx="14">
                  <c:v>1312728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157-8742-38C7DD651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803632"/>
        <c:axId val="131805296"/>
      </c:barChart>
      <c:lineChart>
        <c:grouping val="standard"/>
        <c:varyColors val="0"/>
        <c:ser>
          <c:idx val="1"/>
          <c:order val="1"/>
          <c:tx>
            <c:v>GROWTH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3"/>
              <c:layout>
                <c:manualLayout>
                  <c:x val="-2.1134152585765488E-2"/>
                  <c:y val="2.6755852842809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A6-4157-8742-38C7DD651BA5}"/>
                </c:ext>
              </c:extLst>
            </c:dLbl>
            <c:dLbl>
              <c:idx val="14"/>
              <c:layout>
                <c:manualLayout>
                  <c:x val="-1.7882744495647841E-2"/>
                  <c:y val="-2.6755852842809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A6-4157-8742-38C7DD651B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'Worksheet 2'!$A$50:$A$64</c:f>
              <c:numCache>
                <c:formatCode>m/d/yyyy</c:formatCode>
                <c:ptCount val="1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</c:numCache>
            </c:numRef>
          </c:cat>
          <c:val>
            <c:numRef>
              <c:f>'Worksheet 2'!$C$50:$C$64</c:f>
              <c:numCache>
                <c:formatCode>0.00</c:formatCode>
                <c:ptCount val="15"/>
                <c:pt idx="1">
                  <c:v>-4.6535214096606605</c:v>
                </c:pt>
                <c:pt idx="2">
                  <c:v>-18.776800538851944</c:v>
                </c:pt>
                <c:pt idx="3">
                  <c:v>11.146944047722645</c:v>
                </c:pt>
                <c:pt idx="4">
                  <c:v>-6.5985292763056895</c:v>
                </c:pt>
                <c:pt idx="5">
                  <c:v>5.1065214657827065</c:v>
                </c:pt>
                <c:pt idx="6">
                  <c:v>14.913916522601262</c:v>
                </c:pt>
                <c:pt idx="7">
                  <c:v>-8.2860665509038753</c:v>
                </c:pt>
                <c:pt idx="8">
                  <c:v>2.4878069046972535</c:v>
                </c:pt>
                <c:pt idx="9">
                  <c:v>-11.88633203202196</c:v>
                </c:pt>
                <c:pt idx="10">
                  <c:v>15.048807698816818</c:v>
                </c:pt>
                <c:pt idx="11">
                  <c:v>-11.856649938160702</c:v>
                </c:pt>
                <c:pt idx="12">
                  <c:v>6.9118241554550801</c:v>
                </c:pt>
                <c:pt idx="13">
                  <c:v>-0.789282250242483</c:v>
                </c:pt>
                <c:pt idx="14">
                  <c:v>0.26457612826748461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6-4157-8742-38C7DD651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794480"/>
        <c:axId val="131794896"/>
      </c:lineChart>
      <c:dateAx>
        <c:axId val="131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5296"/>
        <c:crosses val="autoZero"/>
        <c:auto val="1"/>
        <c:lblOffset val="100"/>
        <c:baseTimeUnit val="days"/>
      </c:dateAx>
      <c:valAx>
        <c:axId val="1318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3632"/>
        <c:crosses val="autoZero"/>
        <c:crossBetween val="between"/>
      </c:valAx>
      <c:valAx>
        <c:axId val="131794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</a:t>
                </a:r>
                <a:r>
                  <a:rPr lang="en-IN" baseline="0"/>
                  <a:t> %</a:t>
                </a:r>
                <a:endParaRPr lang="en-IN"/>
              </a:p>
            </c:rich>
          </c:tx>
          <c:overlay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4480"/>
        <c:crosses val="max"/>
        <c:crossBetween val="between"/>
      </c:valAx>
      <c:dateAx>
        <c:axId val="131794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1794896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70506912442397"/>
          <c:y val="0.91680562504937735"/>
          <c:w val="0.25834408602150538"/>
          <c:h val="5.6438522107813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REVENUE PARETO CHARTS</cx:v>
        </cx:txData>
      </cx:tx>
      <cx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PARETO CHARTS</a:t>
          </a:r>
        </a:p>
      </cx:txPr>
    </cx:title>
    <cx:plotArea>
      <cx:plotAreaRegion>
        <cx:series layoutId="clusteredColumn" uniqueId="{5E3CD12F-AEE3-422E-90F4-B128C4CD66B0}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F8D92A1-26FC-403C-857F-76D320F60042}">
          <cx:axisId val="2"/>
        </cx:series>
      </cx:plotAreaRegion>
      <cx:axis id="0">
        <cx:catScaling gapWidth="0"/>
        <cx:title>
          <cx:tx>
            <cx:txData>
              <cx:v>SKU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SKU</a:t>
              </a:r>
            </a:p>
          </cx:txPr>
        </cx:title>
        <cx:tickLabels/>
      </cx:axis>
      <cx:axis id="1">
        <cx:valScaling/>
        <cx:title>
          <cx:tx>
            <cx:txData>
              <cx:v>Revenue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Percentage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5</xdr:row>
      <xdr:rowOff>76200</xdr:rowOff>
    </xdr:from>
    <xdr:to>
      <xdr:col>10</xdr:col>
      <xdr:colOff>565149</xdr:colOff>
      <xdr:row>20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18CAAC-18C8-4681-A86A-A9ACEBAD71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3750" y="812800"/>
              <a:ext cx="4451349" cy="286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46</xdr:row>
      <xdr:rowOff>0</xdr:rowOff>
    </xdr:from>
    <xdr:to>
      <xdr:col>11</xdr:col>
      <xdr:colOff>342900</xdr:colOff>
      <xdr:row>60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9A6591-CF43-4230-84BD-7A5600F08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1504950</xdr:colOff>
      <xdr:row>81</xdr:row>
      <xdr:rowOff>92075</xdr:rowOff>
    </xdr:from>
    <xdr:to>
      <xdr:col>8</xdr:col>
      <xdr:colOff>342900</xdr:colOff>
      <xdr:row>96</xdr:row>
      <xdr:rowOff>73025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429025-8160-4B12-8286-A24F7FF0B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149225</xdr:colOff>
      <xdr:row>107</xdr:row>
      <xdr:rowOff>28575</xdr:rowOff>
    </xdr:from>
    <xdr:to>
      <xdr:col>8</xdr:col>
      <xdr:colOff>555625</xdr:colOff>
      <xdr:row>122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F40F14-51EC-450A-9E48-FD89C584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517525</xdr:colOff>
      <xdr:row>2</xdr:row>
      <xdr:rowOff>22225</xdr:rowOff>
    </xdr:from>
    <xdr:to>
      <xdr:col>12</xdr:col>
      <xdr:colOff>212725</xdr:colOff>
      <xdr:row>17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43956-EE33-4505-819B-77237C447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24</xdr:row>
      <xdr:rowOff>66675</xdr:rowOff>
    </xdr:from>
    <xdr:to>
      <xdr:col>12</xdr:col>
      <xdr:colOff>9525</xdr:colOff>
      <xdr:row>38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48835A-29BF-4ED7-B597-56247FE3F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463550</xdr:colOff>
      <xdr:row>49</xdr:row>
      <xdr:rowOff>12700</xdr:rowOff>
    </xdr:from>
    <xdr:to>
      <xdr:col>16</xdr:col>
      <xdr:colOff>350750</xdr:colOff>
      <xdr:row>69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73DBD6-5CBA-4C16-8568-81ED002FB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an" refreshedDate="44490.667399652775" createdVersion="7" refreshedVersion="7" minRefreshableVersion="3" recordCount="450" xr:uid="{C020F3BD-5F0C-4DE4-BEC3-3A7DF90EAC5F}">
  <cacheSource type="worksheet">
    <worksheetSource ref="A1:E451" sheet="sales_data"/>
  </cacheSource>
  <cacheFields count="7">
    <cacheField name="Date" numFmtId="14">
      <sharedItems containsSemiMixedTypes="0" containsNonDate="0" containsDate="1" containsString="0" minDate="2021-04-01T00:00:00" maxDate="2021-04-16T00:00:00" count="15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</sharedItems>
    </cacheField>
    <cacheField name="Day" numFmtId="14">
      <sharedItems count="7">
        <s v="Thursday"/>
        <s v="Friday"/>
        <s v="Saturday"/>
        <s v="Sunday"/>
        <s v="Monday"/>
        <s v="Tuesday"/>
        <s v="Wednesday"/>
      </sharedItems>
    </cacheField>
    <cacheField name="SKU" numFmtId="0">
      <sharedItems count="30"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  <s v="M01"/>
        <s v="M02"/>
        <s v="M03"/>
        <s v="M04"/>
        <s v="M05"/>
        <s v="M06"/>
        <s v="M07"/>
        <s v="M08"/>
        <s v="M09"/>
        <s v="M10"/>
      </sharedItems>
    </cacheField>
    <cacheField name="City" numFmtId="0">
      <sharedItems count="1">
        <s v="C"/>
      </sharedItems>
    </cacheField>
    <cacheField name="Volume" numFmtId="0">
      <sharedItems containsSemiMixedTypes="0" containsString="0" containsNumber="1" containsInteger="1" minValue="2" maxValue="32" count="22">
        <n v="14"/>
        <n v="5"/>
        <n v="10"/>
        <n v="6"/>
        <n v="4"/>
        <n v="2"/>
        <n v="11"/>
        <n v="9"/>
        <n v="8"/>
        <n v="16"/>
        <n v="7"/>
        <n v="3"/>
        <n v="30"/>
        <n v="12"/>
        <n v="25"/>
        <n v="15"/>
        <n v="13"/>
        <n v="26"/>
        <n v="23"/>
        <n v="32"/>
        <n v="17"/>
        <n v="18"/>
      </sharedItems>
    </cacheField>
    <cacheField name="Field1" numFmtId="0" formula="Volume" databaseField="0"/>
    <cacheField name="Field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an" refreshedDate="44491.355818750002" createdVersion="7" refreshedVersion="7" minRefreshableVersion="3" recordCount="456" xr:uid="{F9019CD4-941D-448C-BC8D-70E4D75D9CBB}">
  <cacheSource type="worksheet">
    <worksheetSource ref="H1:K1048576" sheet="sales_data"/>
  </cacheSource>
  <cacheFields count="4">
    <cacheField name="Date" numFmtId="0">
      <sharedItems containsNonDate="0" containsDate="1" containsString="0" containsBlank="1" minDate="2021-04-01T00:00:00" maxDate="2021-04-16T00:00:00" count="16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m/>
      </sharedItems>
    </cacheField>
    <cacheField name="SKU" numFmtId="0">
      <sharedItems containsBlank="1" count="31"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  <s v="M01"/>
        <s v="M02"/>
        <s v="M03"/>
        <s v="M04"/>
        <s v="M05"/>
        <s v="M06"/>
        <s v="M07"/>
        <s v="M08"/>
        <s v="M09"/>
        <s v="M10"/>
        <m/>
      </sharedItems>
    </cacheField>
    <cacheField name="Volume" numFmtId="0">
      <sharedItems containsString="0" containsBlank="1" containsNumber="1" containsInteger="1" minValue="2" maxValue="32"/>
    </cacheField>
    <cacheField name="Revnue" numFmtId="0">
      <sharedItems containsString="0" containsBlank="1" containsNumber="1" containsInteger="1" minValue="800" maxValue="24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an" refreshedDate="44491.367792939818" createdVersion="7" refreshedVersion="7" minRefreshableVersion="3" recordCount="456" xr:uid="{1E3E9E8B-1FE4-4934-87A0-EF4D3411B763}">
  <cacheSource type="worksheet">
    <worksheetSource ref="A1:E1048576" sheet="sales_data"/>
  </cacheSource>
  <cacheFields count="5">
    <cacheField name="Date" numFmtId="0">
      <sharedItems containsNonDate="0" containsDate="1" containsString="0" containsBlank="1" minDate="2021-04-01T00:00:00" maxDate="2021-04-16T00:00:00"/>
    </cacheField>
    <cacheField name="Day" numFmtId="0">
      <sharedItems containsBlank="1" count="8">
        <s v="Thursday"/>
        <s v="Friday"/>
        <s v="Saturday"/>
        <s v="Sunday"/>
        <s v="Monday"/>
        <s v="Tuesday"/>
        <s v="Wednesday"/>
        <m/>
      </sharedItems>
    </cacheField>
    <cacheField name="SKU" numFmtId="0">
      <sharedItems containsBlank="1" count="31"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  <s v="M01"/>
        <s v="M02"/>
        <s v="M03"/>
        <s v="M04"/>
        <s v="M05"/>
        <s v="M06"/>
        <s v="M07"/>
        <s v="M08"/>
        <s v="M09"/>
        <s v="M10"/>
        <m/>
      </sharedItems>
    </cacheField>
    <cacheField name="City" numFmtId="0">
      <sharedItems containsBlank="1"/>
    </cacheField>
    <cacheField name="Volume" numFmtId="0">
      <sharedItems containsString="0" containsBlank="1" containsNumber="1" containsInteger="1" minValue="2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an" refreshedDate="44491.489396296296" createdVersion="7" refreshedVersion="7" minRefreshableVersion="3" recordCount="456" xr:uid="{07A30932-8AD0-434F-BE20-16667ADDEA2A}">
  <cacheSource type="worksheet">
    <worksheetSource ref="H1:L1048576" sheet="sales_data"/>
  </cacheSource>
  <cacheFields count="5">
    <cacheField name="Date" numFmtId="0">
      <sharedItems containsNonDate="0" containsDate="1" containsString="0" containsBlank="1" minDate="2021-04-01T00:00:00" maxDate="2021-04-16T00:00:00"/>
    </cacheField>
    <cacheField name="SKU" numFmtId="0">
      <sharedItems containsBlank="1" count="31"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  <s v="M01"/>
        <s v="M02"/>
        <s v="M03"/>
        <s v="M04"/>
        <s v="M05"/>
        <s v="M06"/>
        <s v="M07"/>
        <s v="M08"/>
        <s v="M09"/>
        <s v="M10"/>
        <m/>
      </sharedItems>
    </cacheField>
    <cacheField name="Volume" numFmtId="0">
      <sharedItems containsString="0" containsBlank="1" containsNumber="1" containsInteger="1" minValue="2" maxValue="32"/>
    </cacheField>
    <cacheField name="Revnue" numFmtId="0">
      <sharedItems containsString="0" containsBlank="1" containsNumber="1" containsInteger="1" minValue="800" maxValue="245500"/>
    </cacheField>
    <cacheField name="Day" numFmtId="0">
      <sharedItems containsBlank="1" count="8">
        <s v="Saturday"/>
        <s v="Monday"/>
        <s v="Wednesday"/>
        <s v="Thursday"/>
        <s v="Tuesday"/>
        <s v="Sunday"/>
        <s v="Frid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an" refreshedDate="44491.848290393522" createdVersion="7" refreshedVersion="7" minRefreshableVersion="3" recordCount="456" xr:uid="{EBB97C58-CF7B-4F0B-8A9A-B0ACA0F5E035}">
  <cacheSource type="worksheet">
    <worksheetSource ref="H1:J1048576" sheet="sales_data"/>
  </cacheSource>
  <cacheFields count="3">
    <cacheField name="Date" numFmtId="0">
      <sharedItems containsNonDate="0" containsDate="1" containsString="0" containsBlank="1" minDate="2021-04-01T00:00:00" maxDate="2021-04-16T00:00:00" count="16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m/>
      </sharedItems>
    </cacheField>
    <cacheField name="SKU" numFmtId="0">
      <sharedItems containsBlank="1" count="31"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  <s v="M01"/>
        <s v="M02"/>
        <s v="M03"/>
        <s v="M04"/>
        <s v="M05"/>
        <s v="M06"/>
        <s v="M07"/>
        <s v="M08"/>
        <s v="M09"/>
        <s v="M10"/>
        <m/>
      </sharedItems>
    </cacheField>
    <cacheField name="Volume" numFmtId="0">
      <sharedItems containsString="0" containsBlank="1" containsNumber="1" containsInteger="1" minValue="2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x v="0"/>
    <x v="0"/>
    <x v="0"/>
    <x v="0"/>
  </r>
  <r>
    <x v="0"/>
    <x v="0"/>
    <x v="1"/>
    <x v="0"/>
    <x v="1"/>
  </r>
  <r>
    <x v="0"/>
    <x v="0"/>
    <x v="2"/>
    <x v="0"/>
    <x v="1"/>
  </r>
  <r>
    <x v="0"/>
    <x v="0"/>
    <x v="3"/>
    <x v="0"/>
    <x v="2"/>
  </r>
  <r>
    <x v="0"/>
    <x v="0"/>
    <x v="4"/>
    <x v="0"/>
    <x v="3"/>
  </r>
  <r>
    <x v="0"/>
    <x v="0"/>
    <x v="5"/>
    <x v="0"/>
    <x v="3"/>
  </r>
  <r>
    <x v="0"/>
    <x v="0"/>
    <x v="6"/>
    <x v="0"/>
    <x v="4"/>
  </r>
  <r>
    <x v="0"/>
    <x v="0"/>
    <x v="7"/>
    <x v="0"/>
    <x v="4"/>
  </r>
  <r>
    <x v="0"/>
    <x v="0"/>
    <x v="8"/>
    <x v="0"/>
    <x v="5"/>
  </r>
  <r>
    <x v="0"/>
    <x v="0"/>
    <x v="9"/>
    <x v="0"/>
    <x v="1"/>
  </r>
  <r>
    <x v="0"/>
    <x v="0"/>
    <x v="10"/>
    <x v="0"/>
    <x v="6"/>
  </r>
  <r>
    <x v="0"/>
    <x v="0"/>
    <x v="11"/>
    <x v="0"/>
    <x v="7"/>
  </r>
  <r>
    <x v="0"/>
    <x v="0"/>
    <x v="12"/>
    <x v="0"/>
    <x v="8"/>
  </r>
  <r>
    <x v="0"/>
    <x v="0"/>
    <x v="13"/>
    <x v="0"/>
    <x v="3"/>
  </r>
  <r>
    <x v="0"/>
    <x v="0"/>
    <x v="14"/>
    <x v="0"/>
    <x v="3"/>
  </r>
  <r>
    <x v="0"/>
    <x v="0"/>
    <x v="15"/>
    <x v="0"/>
    <x v="1"/>
  </r>
  <r>
    <x v="0"/>
    <x v="0"/>
    <x v="16"/>
    <x v="0"/>
    <x v="3"/>
  </r>
  <r>
    <x v="0"/>
    <x v="0"/>
    <x v="17"/>
    <x v="0"/>
    <x v="4"/>
  </r>
  <r>
    <x v="0"/>
    <x v="0"/>
    <x v="18"/>
    <x v="0"/>
    <x v="5"/>
  </r>
  <r>
    <x v="0"/>
    <x v="0"/>
    <x v="19"/>
    <x v="0"/>
    <x v="4"/>
  </r>
  <r>
    <x v="0"/>
    <x v="0"/>
    <x v="20"/>
    <x v="0"/>
    <x v="9"/>
  </r>
  <r>
    <x v="0"/>
    <x v="0"/>
    <x v="21"/>
    <x v="0"/>
    <x v="6"/>
  </r>
  <r>
    <x v="0"/>
    <x v="0"/>
    <x v="22"/>
    <x v="0"/>
    <x v="8"/>
  </r>
  <r>
    <x v="0"/>
    <x v="0"/>
    <x v="23"/>
    <x v="0"/>
    <x v="10"/>
  </r>
  <r>
    <x v="0"/>
    <x v="0"/>
    <x v="24"/>
    <x v="0"/>
    <x v="4"/>
  </r>
  <r>
    <x v="0"/>
    <x v="0"/>
    <x v="25"/>
    <x v="0"/>
    <x v="4"/>
  </r>
  <r>
    <x v="0"/>
    <x v="0"/>
    <x v="26"/>
    <x v="0"/>
    <x v="4"/>
  </r>
  <r>
    <x v="0"/>
    <x v="0"/>
    <x v="27"/>
    <x v="0"/>
    <x v="11"/>
  </r>
  <r>
    <x v="0"/>
    <x v="0"/>
    <x v="28"/>
    <x v="0"/>
    <x v="11"/>
  </r>
  <r>
    <x v="0"/>
    <x v="0"/>
    <x v="29"/>
    <x v="0"/>
    <x v="4"/>
  </r>
  <r>
    <x v="1"/>
    <x v="1"/>
    <x v="0"/>
    <x v="0"/>
    <x v="12"/>
  </r>
  <r>
    <x v="1"/>
    <x v="1"/>
    <x v="1"/>
    <x v="0"/>
    <x v="7"/>
  </r>
  <r>
    <x v="1"/>
    <x v="1"/>
    <x v="2"/>
    <x v="0"/>
    <x v="10"/>
  </r>
  <r>
    <x v="1"/>
    <x v="1"/>
    <x v="3"/>
    <x v="0"/>
    <x v="2"/>
  </r>
  <r>
    <x v="1"/>
    <x v="1"/>
    <x v="4"/>
    <x v="0"/>
    <x v="8"/>
  </r>
  <r>
    <x v="1"/>
    <x v="1"/>
    <x v="5"/>
    <x v="0"/>
    <x v="4"/>
  </r>
  <r>
    <x v="1"/>
    <x v="1"/>
    <x v="6"/>
    <x v="0"/>
    <x v="4"/>
  </r>
  <r>
    <x v="1"/>
    <x v="1"/>
    <x v="7"/>
    <x v="0"/>
    <x v="5"/>
  </r>
  <r>
    <x v="1"/>
    <x v="1"/>
    <x v="8"/>
    <x v="0"/>
    <x v="11"/>
  </r>
  <r>
    <x v="1"/>
    <x v="1"/>
    <x v="9"/>
    <x v="0"/>
    <x v="4"/>
  </r>
  <r>
    <x v="1"/>
    <x v="1"/>
    <x v="10"/>
    <x v="0"/>
    <x v="0"/>
  </r>
  <r>
    <x v="1"/>
    <x v="1"/>
    <x v="11"/>
    <x v="0"/>
    <x v="4"/>
  </r>
  <r>
    <x v="1"/>
    <x v="1"/>
    <x v="12"/>
    <x v="0"/>
    <x v="1"/>
  </r>
  <r>
    <x v="1"/>
    <x v="1"/>
    <x v="13"/>
    <x v="0"/>
    <x v="10"/>
  </r>
  <r>
    <x v="1"/>
    <x v="1"/>
    <x v="14"/>
    <x v="0"/>
    <x v="8"/>
  </r>
  <r>
    <x v="1"/>
    <x v="1"/>
    <x v="15"/>
    <x v="0"/>
    <x v="10"/>
  </r>
  <r>
    <x v="1"/>
    <x v="1"/>
    <x v="16"/>
    <x v="0"/>
    <x v="1"/>
  </r>
  <r>
    <x v="1"/>
    <x v="1"/>
    <x v="17"/>
    <x v="0"/>
    <x v="4"/>
  </r>
  <r>
    <x v="1"/>
    <x v="1"/>
    <x v="18"/>
    <x v="0"/>
    <x v="5"/>
  </r>
  <r>
    <x v="1"/>
    <x v="1"/>
    <x v="19"/>
    <x v="0"/>
    <x v="11"/>
  </r>
  <r>
    <x v="1"/>
    <x v="1"/>
    <x v="20"/>
    <x v="0"/>
    <x v="13"/>
  </r>
  <r>
    <x v="1"/>
    <x v="1"/>
    <x v="21"/>
    <x v="0"/>
    <x v="7"/>
  </r>
  <r>
    <x v="1"/>
    <x v="1"/>
    <x v="22"/>
    <x v="0"/>
    <x v="8"/>
  </r>
  <r>
    <x v="1"/>
    <x v="1"/>
    <x v="23"/>
    <x v="0"/>
    <x v="10"/>
  </r>
  <r>
    <x v="1"/>
    <x v="1"/>
    <x v="24"/>
    <x v="0"/>
    <x v="11"/>
  </r>
  <r>
    <x v="1"/>
    <x v="1"/>
    <x v="25"/>
    <x v="0"/>
    <x v="4"/>
  </r>
  <r>
    <x v="1"/>
    <x v="1"/>
    <x v="26"/>
    <x v="0"/>
    <x v="4"/>
  </r>
  <r>
    <x v="1"/>
    <x v="1"/>
    <x v="27"/>
    <x v="0"/>
    <x v="5"/>
  </r>
  <r>
    <x v="1"/>
    <x v="1"/>
    <x v="28"/>
    <x v="0"/>
    <x v="4"/>
  </r>
  <r>
    <x v="1"/>
    <x v="1"/>
    <x v="29"/>
    <x v="0"/>
    <x v="4"/>
  </r>
  <r>
    <x v="2"/>
    <x v="2"/>
    <x v="0"/>
    <x v="0"/>
    <x v="14"/>
  </r>
  <r>
    <x v="2"/>
    <x v="2"/>
    <x v="1"/>
    <x v="0"/>
    <x v="15"/>
  </r>
  <r>
    <x v="2"/>
    <x v="2"/>
    <x v="2"/>
    <x v="0"/>
    <x v="1"/>
  </r>
  <r>
    <x v="2"/>
    <x v="2"/>
    <x v="3"/>
    <x v="0"/>
    <x v="10"/>
  </r>
  <r>
    <x v="2"/>
    <x v="2"/>
    <x v="4"/>
    <x v="0"/>
    <x v="10"/>
  </r>
  <r>
    <x v="2"/>
    <x v="2"/>
    <x v="5"/>
    <x v="0"/>
    <x v="10"/>
  </r>
  <r>
    <x v="2"/>
    <x v="2"/>
    <x v="6"/>
    <x v="0"/>
    <x v="3"/>
  </r>
  <r>
    <x v="2"/>
    <x v="2"/>
    <x v="7"/>
    <x v="0"/>
    <x v="4"/>
  </r>
  <r>
    <x v="2"/>
    <x v="2"/>
    <x v="8"/>
    <x v="0"/>
    <x v="11"/>
  </r>
  <r>
    <x v="2"/>
    <x v="2"/>
    <x v="9"/>
    <x v="0"/>
    <x v="1"/>
  </r>
  <r>
    <x v="2"/>
    <x v="2"/>
    <x v="10"/>
    <x v="0"/>
    <x v="16"/>
  </r>
  <r>
    <x v="2"/>
    <x v="2"/>
    <x v="11"/>
    <x v="0"/>
    <x v="2"/>
  </r>
  <r>
    <x v="2"/>
    <x v="2"/>
    <x v="12"/>
    <x v="0"/>
    <x v="3"/>
  </r>
  <r>
    <x v="2"/>
    <x v="2"/>
    <x v="13"/>
    <x v="0"/>
    <x v="3"/>
  </r>
  <r>
    <x v="2"/>
    <x v="2"/>
    <x v="14"/>
    <x v="0"/>
    <x v="4"/>
  </r>
  <r>
    <x v="2"/>
    <x v="2"/>
    <x v="15"/>
    <x v="0"/>
    <x v="4"/>
  </r>
  <r>
    <x v="2"/>
    <x v="2"/>
    <x v="16"/>
    <x v="0"/>
    <x v="10"/>
  </r>
  <r>
    <x v="2"/>
    <x v="2"/>
    <x v="17"/>
    <x v="0"/>
    <x v="4"/>
  </r>
  <r>
    <x v="2"/>
    <x v="2"/>
    <x v="18"/>
    <x v="0"/>
    <x v="4"/>
  </r>
  <r>
    <x v="2"/>
    <x v="2"/>
    <x v="19"/>
    <x v="0"/>
    <x v="5"/>
  </r>
  <r>
    <x v="2"/>
    <x v="2"/>
    <x v="20"/>
    <x v="0"/>
    <x v="3"/>
  </r>
  <r>
    <x v="2"/>
    <x v="2"/>
    <x v="21"/>
    <x v="0"/>
    <x v="3"/>
  </r>
  <r>
    <x v="2"/>
    <x v="2"/>
    <x v="22"/>
    <x v="0"/>
    <x v="3"/>
  </r>
  <r>
    <x v="2"/>
    <x v="2"/>
    <x v="23"/>
    <x v="0"/>
    <x v="3"/>
  </r>
  <r>
    <x v="2"/>
    <x v="2"/>
    <x v="24"/>
    <x v="0"/>
    <x v="1"/>
  </r>
  <r>
    <x v="2"/>
    <x v="2"/>
    <x v="25"/>
    <x v="0"/>
    <x v="11"/>
  </r>
  <r>
    <x v="2"/>
    <x v="2"/>
    <x v="26"/>
    <x v="0"/>
    <x v="1"/>
  </r>
  <r>
    <x v="2"/>
    <x v="2"/>
    <x v="27"/>
    <x v="0"/>
    <x v="5"/>
  </r>
  <r>
    <x v="2"/>
    <x v="2"/>
    <x v="28"/>
    <x v="0"/>
    <x v="5"/>
  </r>
  <r>
    <x v="2"/>
    <x v="2"/>
    <x v="29"/>
    <x v="0"/>
    <x v="11"/>
  </r>
  <r>
    <x v="3"/>
    <x v="3"/>
    <x v="0"/>
    <x v="0"/>
    <x v="17"/>
  </r>
  <r>
    <x v="3"/>
    <x v="3"/>
    <x v="1"/>
    <x v="0"/>
    <x v="9"/>
  </r>
  <r>
    <x v="3"/>
    <x v="3"/>
    <x v="2"/>
    <x v="0"/>
    <x v="13"/>
  </r>
  <r>
    <x v="3"/>
    <x v="3"/>
    <x v="3"/>
    <x v="0"/>
    <x v="8"/>
  </r>
  <r>
    <x v="3"/>
    <x v="3"/>
    <x v="4"/>
    <x v="0"/>
    <x v="10"/>
  </r>
  <r>
    <x v="3"/>
    <x v="3"/>
    <x v="5"/>
    <x v="0"/>
    <x v="1"/>
  </r>
  <r>
    <x v="3"/>
    <x v="3"/>
    <x v="6"/>
    <x v="0"/>
    <x v="1"/>
  </r>
  <r>
    <x v="3"/>
    <x v="3"/>
    <x v="7"/>
    <x v="0"/>
    <x v="1"/>
  </r>
  <r>
    <x v="3"/>
    <x v="3"/>
    <x v="8"/>
    <x v="0"/>
    <x v="4"/>
  </r>
  <r>
    <x v="3"/>
    <x v="3"/>
    <x v="9"/>
    <x v="0"/>
    <x v="5"/>
  </r>
  <r>
    <x v="3"/>
    <x v="3"/>
    <x v="10"/>
    <x v="0"/>
    <x v="6"/>
  </r>
  <r>
    <x v="3"/>
    <x v="3"/>
    <x v="11"/>
    <x v="0"/>
    <x v="6"/>
  </r>
  <r>
    <x v="3"/>
    <x v="3"/>
    <x v="12"/>
    <x v="0"/>
    <x v="4"/>
  </r>
  <r>
    <x v="3"/>
    <x v="3"/>
    <x v="13"/>
    <x v="0"/>
    <x v="4"/>
  </r>
  <r>
    <x v="3"/>
    <x v="3"/>
    <x v="14"/>
    <x v="0"/>
    <x v="8"/>
  </r>
  <r>
    <x v="3"/>
    <x v="3"/>
    <x v="15"/>
    <x v="0"/>
    <x v="3"/>
  </r>
  <r>
    <x v="3"/>
    <x v="3"/>
    <x v="16"/>
    <x v="0"/>
    <x v="1"/>
  </r>
  <r>
    <x v="3"/>
    <x v="3"/>
    <x v="17"/>
    <x v="0"/>
    <x v="11"/>
  </r>
  <r>
    <x v="3"/>
    <x v="3"/>
    <x v="18"/>
    <x v="0"/>
    <x v="5"/>
  </r>
  <r>
    <x v="3"/>
    <x v="3"/>
    <x v="19"/>
    <x v="0"/>
    <x v="4"/>
  </r>
  <r>
    <x v="3"/>
    <x v="3"/>
    <x v="20"/>
    <x v="0"/>
    <x v="2"/>
  </r>
  <r>
    <x v="3"/>
    <x v="3"/>
    <x v="21"/>
    <x v="0"/>
    <x v="2"/>
  </r>
  <r>
    <x v="3"/>
    <x v="3"/>
    <x v="22"/>
    <x v="0"/>
    <x v="4"/>
  </r>
  <r>
    <x v="3"/>
    <x v="3"/>
    <x v="23"/>
    <x v="0"/>
    <x v="10"/>
  </r>
  <r>
    <x v="3"/>
    <x v="3"/>
    <x v="24"/>
    <x v="0"/>
    <x v="4"/>
  </r>
  <r>
    <x v="3"/>
    <x v="3"/>
    <x v="25"/>
    <x v="0"/>
    <x v="11"/>
  </r>
  <r>
    <x v="3"/>
    <x v="3"/>
    <x v="26"/>
    <x v="0"/>
    <x v="4"/>
  </r>
  <r>
    <x v="3"/>
    <x v="3"/>
    <x v="27"/>
    <x v="0"/>
    <x v="11"/>
  </r>
  <r>
    <x v="3"/>
    <x v="3"/>
    <x v="28"/>
    <x v="0"/>
    <x v="11"/>
  </r>
  <r>
    <x v="3"/>
    <x v="3"/>
    <x v="29"/>
    <x v="0"/>
    <x v="11"/>
  </r>
  <r>
    <x v="4"/>
    <x v="4"/>
    <x v="0"/>
    <x v="0"/>
    <x v="9"/>
  </r>
  <r>
    <x v="4"/>
    <x v="4"/>
    <x v="1"/>
    <x v="0"/>
    <x v="8"/>
  </r>
  <r>
    <x v="4"/>
    <x v="4"/>
    <x v="2"/>
    <x v="0"/>
    <x v="6"/>
  </r>
  <r>
    <x v="4"/>
    <x v="4"/>
    <x v="3"/>
    <x v="0"/>
    <x v="7"/>
  </r>
  <r>
    <x v="4"/>
    <x v="4"/>
    <x v="4"/>
    <x v="0"/>
    <x v="1"/>
  </r>
  <r>
    <x v="4"/>
    <x v="4"/>
    <x v="5"/>
    <x v="0"/>
    <x v="1"/>
  </r>
  <r>
    <x v="4"/>
    <x v="4"/>
    <x v="6"/>
    <x v="0"/>
    <x v="1"/>
  </r>
  <r>
    <x v="4"/>
    <x v="4"/>
    <x v="7"/>
    <x v="0"/>
    <x v="11"/>
  </r>
  <r>
    <x v="4"/>
    <x v="4"/>
    <x v="8"/>
    <x v="0"/>
    <x v="11"/>
  </r>
  <r>
    <x v="4"/>
    <x v="4"/>
    <x v="9"/>
    <x v="0"/>
    <x v="11"/>
  </r>
  <r>
    <x v="4"/>
    <x v="4"/>
    <x v="10"/>
    <x v="0"/>
    <x v="15"/>
  </r>
  <r>
    <x v="4"/>
    <x v="4"/>
    <x v="11"/>
    <x v="0"/>
    <x v="4"/>
  </r>
  <r>
    <x v="4"/>
    <x v="4"/>
    <x v="12"/>
    <x v="0"/>
    <x v="11"/>
  </r>
  <r>
    <x v="4"/>
    <x v="4"/>
    <x v="13"/>
    <x v="0"/>
    <x v="3"/>
  </r>
  <r>
    <x v="4"/>
    <x v="4"/>
    <x v="14"/>
    <x v="0"/>
    <x v="1"/>
  </r>
  <r>
    <x v="4"/>
    <x v="4"/>
    <x v="15"/>
    <x v="0"/>
    <x v="1"/>
  </r>
  <r>
    <x v="4"/>
    <x v="4"/>
    <x v="16"/>
    <x v="0"/>
    <x v="1"/>
  </r>
  <r>
    <x v="4"/>
    <x v="4"/>
    <x v="17"/>
    <x v="0"/>
    <x v="11"/>
  </r>
  <r>
    <x v="4"/>
    <x v="4"/>
    <x v="18"/>
    <x v="0"/>
    <x v="4"/>
  </r>
  <r>
    <x v="4"/>
    <x v="4"/>
    <x v="19"/>
    <x v="0"/>
    <x v="5"/>
  </r>
  <r>
    <x v="4"/>
    <x v="4"/>
    <x v="20"/>
    <x v="0"/>
    <x v="4"/>
  </r>
  <r>
    <x v="4"/>
    <x v="4"/>
    <x v="21"/>
    <x v="0"/>
    <x v="10"/>
  </r>
  <r>
    <x v="4"/>
    <x v="4"/>
    <x v="22"/>
    <x v="0"/>
    <x v="3"/>
  </r>
  <r>
    <x v="4"/>
    <x v="4"/>
    <x v="23"/>
    <x v="0"/>
    <x v="4"/>
  </r>
  <r>
    <x v="4"/>
    <x v="4"/>
    <x v="24"/>
    <x v="0"/>
    <x v="4"/>
  </r>
  <r>
    <x v="4"/>
    <x v="4"/>
    <x v="25"/>
    <x v="0"/>
    <x v="4"/>
  </r>
  <r>
    <x v="4"/>
    <x v="4"/>
    <x v="26"/>
    <x v="0"/>
    <x v="4"/>
  </r>
  <r>
    <x v="4"/>
    <x v="4"/>
    <x v="27"/>
    <x v="0"/>
    <x v="4"/>
  </r>
  <r>
    <x v="4"/>
    <x v="4"/>
    <x v="28"/>
    <x v="0"/>
    <x v="11"/>
  </r>
  <r>
    <x v="4"/>
    <x v="4"/>
    <x v="29"/>
    <x v="0"/>
    <x v="11"/>
  </r>
  <r>
    <x v="5"/>
    <x v="5"/>
    <x v="0"/>
    <x v="0"/>
    <x v="2"/>
  </r>
  <r>
    <x v="5"/>
    <x v="5"/>
    <x v="1"/>
    <x v="0"/>
    <x v="16"/>
  </r>
  <r>
    <x v="5"/>
    <x v="5"/>
    <x v="2"/>
    <x v="0"/>
    <x v="7"/>
  </r>
  <r>
    <x v="5"/>
    <x v="5"/>
    <x v="3"/>
    <x v="0"/>
    <x v="11"/>
  </r>
  <r>
    <x v="5"/>
    <x v="5"/>
    <x v="4"/>
    <x v="0"/>
    <x v="4"/>
  </r>
  <r>
    <x v="5"/>
    <x v="5"/>
    <x v="5"/>
    <x v="0"/>
    <x v="10"/>
  </r>
  <r>
    <x v="5"/>
    <x v="5"/>
    <x v="6"/>
    <x v="0"/>
    <x v="11"/>
  </r>
  <r>
    <x v="5"/>
    <x v="5"/>
    <x v="7"/>
    <x v="0"/>
    <x v="5"/>
  </r>
  <r>
    <x v="5"/>
    <x v="5"/>
    <x v="8"/>
    <x v="0"/>
    <x v="11"/>
  </r>
  <r>
    <x v="5"/>
    <x v="5"/>
    <x v="9"/>
    <x v="0"/>
    <x v="4"/>
  </r>
  <r>
    <x v="5"/>
    <x v="5"/>
    <x v="10"/>
    <x v="0"/>
    <x v="16"/>
  </r>
  <r>
    <x v="5"/>
    <x v="5"/>
    <x v="11"/>
    <x v="0"/>
    <x v="10"/>
  </r>
  <r>
    <x v="5"/>
    <x v="5"/>
    <x v="12"/>
    <x v="0"/>
    <x v="10"/>
  </r>
  <r>
    <x v="5"/>
    <x v="5"/>
    <x v="13"/>
    <x v="0"/>
    <x v="10"/>
  </r>
  <r>
    <x v="5"/>
    <x v="5"/>
    <x v="14"/>
    <x v="0"/>
    <x v="8"/>
  </r>
  <r>
    <x v="5"/>
    <x v="5"/>
    <x v="15"/>
    <x v="0"/>
    <x v="4"/>
  </r>
  <r>
    <x v="5"/>
    <x v="5"/>
    <x v="16"/>
    <x v="0"/>
    <x v="3"/>
  </r>
  <r>
    <x v="5"/>
    <x v="5"/>
    <x v="17"/>
    <x v="0"/>
    <x v="4"/>
  </r>
  <r>
    <x v="5"/>
    <x v="5"/>
    <x v="18"/>
    <x v="0"/>
    <x v="4"/>
  </r>
  <r>
    <x v="5"/>
    <x v="5"/>
    <x v="19"/>
    <x v="0"/>
    <x v="5"/>
  </r>
  <r>
    <x v="5"/>
    <x v="5"/>
    <x v="20"/>
    <x v="0"/>
    <x v="8"/>
  </r>
  <r>
    <x v="5"/>
    <x v="5"/>
    <x v="21"/>
    <x v="0"/>
    <x v="10"/>
  </r>
  <r>
    <x v="5"/>
    <x v="5"/>
    <x v="22"/>
    <x v="0"/>
    <x v="1"/>
  </r>
  <r>
    <x v="5"/>
    <x v="5"/>
    <x v="23"/>
    <x v="0"/>
    <x v="10"/>
  </r>
  <r>
    <x v="5"/>
    <x v="5"/>
    <x v="24"/>
    <x v="0"/>
    <x v="3"/>
  </r>
  <r>
    <x v="5"/>
    <x v="5"/>
    <x v="25"/>
    <x v="0"/>
    <x v="11"/>
  </r>
  <r>
    <x v="5"/>
    <x v="5"/>
    <x v="26"/>
    <x v="0"/>
    <x v="11"/>
  </r>
  <r>
    <x v="5"/>
    <x v="5"/>
    <x v="27"/>
    <x v="0"/>
    <x v="4"/>
  </r>
  <r>
    <x v="5"/>
    <x v="5"/>
    <x v="28"/>
    <x v="0"/>
    <x v="11"/>
  </r>
  <r>
    <x v="5"/>
    <x v="5"/>
    <x v="29"/>
    <x v="0"/>
    <x v="11"/>
  </r>
  <r>
    <x v="6"/>
    <x v="6"/>
    <x v="0"/>
    <x v="0"/>
    <x v="18"/>
  </r>
  <r>
    <x v="6"/>
    <x v="6"/>
    <x v="1"/>
    <x v="0"/>
    <x v="6"/>
  </r>
  <r>
    <x v="6"/>
    <x v="6"/>
    <x v="2"/>
    <x v="0"/>
    <x v="13"/>
  </r>
  <r>
    <x v="6"/>
    <x v="6"/>
    <x v="3"/>
    <x v="0"/>
    <x v="13"/>
  </r>
  <r>
    <x v="6"/>
    <x v="6"/>
    <x v="4"/>
    <x v="0"/>
    <x v="11"/>
  </r>
  <r>
    <x v="6"/>
    <x v="6"/>
    <x v="5"/>
    <x v="0"/>
    <x v="4"/>
  </r>
  <r>
    <x v="6"/>
    <x v="6"/>
    <x v="6"/>
    <x v="0"/>
    <x v="11"/>
  </r>
  <r>
    <x v="6"/>
    <x v="6"/>
    <x v="7"/>
    <x v="0"/>
    <x v="11"/>
  </r>
  <r>
    <x v="6"/>
    <x v="6"/>
    <x v="8"/>
    <x v="0"/>
    <x v="1"/>
  </r>
  <r>
    <x v="6"/>
    <x v="6"/>
    <x v="9"/>
    <x v="0"/>
    <x v="4"/>
  </r>
  <r>
    <x v="6"/>
    <x v="6"/>
    <x v="10"/>
    <x v="0"/>
    <x v="16"/>
  </r>
  <r>
    <x v="6"/>
    <x v="6"/>
    <x v="11"/>
    <x v="0"/>
    <x v="16"/>
  </r>
  <r>
    <x v="6"/>
    <x v="6"/>
    <x v="12"/>
    <x v="0"/>
    <x v="8"/>
  </r>
  <r>
    <x v="6"/>
    <x v="6"/>
    <x v="13"/>
    <x v="0"/>
    <x v="4"/>
  </r>
  <r>
    <x v="6"/>
    <x v="6"/>
    <x v="14"/>
    <x v="0"/>
    <x v="4"/>
  </r>
  <r>
    <x v="6"/>
    <x v="6"/>
    <x v="15"/>
    <x v="0"/>
    <x v="1"/>
  </r>
  <r>
    <x v="6"/>
    <x v="6"/>
    <x v="16"/>
    <x v="0"/>
    <x v="1"/>
  </r>
  <r>
    <x v="6"/>
    <x v="6"/>
    <x v="17"/>
    <x v="0"/>
    <x v="4"/>
  </r>
  <r>
    <x v="6"/>
    <x v="6"/>
    <x v="18"/>
    <x v="0"/>
    <x v="11"/>
  </r>
  <r>
    <x v="6"/>
    <x v="6"/>
    <x v="19"/>
    <x v="0"/>
    <x v="5"/>
  </r>
  <r>
    <x v="6"/>
    <x v="6"/>
    <x v="20"/>
    <x v="0"/>
    <x v="16"/>
  </r>
  <r>
    <x v="6"/>
    <x v="6"/>
    <x v="21"/>
    <x v="0"/>
    <x v="11"/>
  </r>
  <r>
    <x v="6"/>
    <x v="6"/>
    <x v="22"/>
    <x v="0"/>
    <x v="8"/>
  </r>
  <r>
    <x v="6"/>
    <x v="6"/>
    <x v="23"/>
    <x v="0"/>
    <x v="1"/>
  </r>
  <r>
    <x v="6"/>
    <x v="6"/>
    <x v="24"/>
    <x v="0"/>
    <x v="1"/>
  </r>
  <r>
    <x v="6"/>
    <x v="6"/>
    <x v="25"/>
    <x v="0"/>
    <x v="4"/>
  </r>
  <r>
    <x v="6"/>
    <x v="6"/>
    <x v="26"/>
    <x v="0"/>
    <x v="4"/>
  </r>
  <r>
    <x v="6"/>
    <x v="6"/>
    <x v="27"/>
    <x v="0"/>
    <x v="4"/>
  </r>
  <r>
    <x v="6"/>
    <x v="6"/>
    <x v="28"/>
    <x v="0"/>
    <x v="4"/>
  </r>
  <r>
    <x v="6"/>
    <x v="6"/>
    <x v="29"/>
    <x v="0"/>
    <x v="4"/>
  </r>
  <r>
    <x v="7"/>
    <x v="0"/>
    <x v="0"/>
    <x v="0"/>
    <x v="11"/>
  </r>
  <r>
    <x v="7"/>
    <x v="0"/>
    <x v="1"/>
    <x v="0"/>
    <x v="13"/>
  </r>
  <r>
    <x v="7"/>
    <x v="0"/>
    <x v="2"/>
    <x v="0"/>
    <x v="13"/>
  </r>
  <r>
    <x v="7"/>
    <x v="0"/>
    <x v="3"/>
    <x v="0"/>
    <x v="11"/>
  </r>
  <r>
    <x v="7"/>
    <x v="0"/>
    <x v="4"/>
    <x v="0"/>
    <x v="3"/>
  </r>
  <r>
    <x v="7"/>
    <x v="0"/>
    <x v="5"/>
    <x v="0"/>
    <x v="1"/>
  </r>
  <r>
    <x v="7"/>
    <x v="0"/>
    <x v="6"/>
    <x v="0"/>
    <x v="4"/>
  </r>
  <r>
    <x v="7"/>
    <x v="0"/>
    <x v="7"/>
    <x v="0"/>
    <x v="11"/>
  </r>
  <r>
    <x v="7"/>
    <x v="0"/>
    <x v="8"/>
    <x v="0"/>
    <x v="4"/>
  </r>
  <r>
    <x v="7"/>
    <x v="0"/>
    <x v="9"/>
    <x v="0"/>
    <x v="4"/>
  </r>
  <r>
    <x v="7"/>
    <x v="0"/>
    <x v="10"/>
    <x v="0"/>
    <x v="8"/>
  </r>
  <r>
    <x v="7"/>
    <x v="0"/>
    <x v="11"/>
    <x v="0"/>
    <x v="2"/>
  </r>
  <r>
    <x v="7"/>
    <x v="0"/>
    <x v="12"/>
    <x v="0"/>
    <x v="8"/>
  </r>
  <r>
    <x v="7"/>
    <x v="0"/>
    <x v="13"/>
    <x v="0"/>
    <x v="4"/>
  </r>
  <r>
    <x v="7"/>
    <x v="0"/>
    <x v="14"/>
    <x v="0"/>
    <x v="10"/>
  </r>
  <r>
    <x v="7"/>
    <x v="0"/>
    <x v="15"/>
    <x v="0"/>
    <x v="4"/>
  </r>
  <r>
    <x v="7"/>
    <x v="0"/>
    <x v="16"/>
    <x v="0"/>
    <x v="3"/>
  </r>
  <r>
    <x v="7"/>
    <x v="0"/>
    <x v="17"/>
    <x v="0"/>
    <x v="11"/>
  </r>
  <r>
    <x v="7"/>
    <x v="0"/>
    <x v="18"/>
    <x v="0"/>
    <x v="4"/>
  </r>
  <r>
    <x v="7"/>
    <x v="0"/>
    <x v="19"/>
    <x v="0"/>
    <x v="11"/>
  </r>
  <r>
    <x v="7"/>
    <x v="0"/>
    <x v="20"/>
    <x v="0"/>
    <x v="15"/>
  </r>
  <r>
    <x v="7"/>
    <x v="0"/>
    <x v="21"/>
    <x v="0"/>
    <x v="8"/>
  </r>
  <r>
    <x v="7"/>
    <x v="0"/>
    <x v="22"/>
    <x v="0"/>
    <x v="8"/>
  </r>
  <r>
    <x v="7"/>
    <x v="0"/>
    <x v="23"/>
    <x v="0"/>
    <x v="3"/>
  </r>
  <r>
    <x v="7"/>
    <x v="0"/>
    <x v="24"/>
    <x v="0"/>
    <x v="10"/>
  </r>
  <r>
    <x v="7"/>
    <x v="0"/>
    <x v="25"/>
    <x v="0"/>
    <x v="4"/>
  </r>
  <r>
    <x v="7"/>
    <x v="0"/>
    <x v="26"/>
    <x v="0"/>
    <x v="4"/>
  </r>
  <r>
    <x v="7"/>
    <x v="0"/>
    <x v="27"/>
    <x v="0"/>
    <x v="11"/>
  </r>
  <r>
    <x v="7"/>
    <x v="0"/>
    <x v="28"/>
    <x v="0"/>
    <x v="11"/>
  </r>
  <r>
    <x v="7"/>
    <x v="0"/>
    <x v="29"/>
    <x v="0"/>
    <x v="5"/>
  </r>
  <r>
    <x v="8"/>
    <x v="1"/>
    <x v="0"/>
    <x v="0"/>
    <x v="19"/>
  </r>
  <r>
    <x v="8"/>
    <x v="1"/>
    <x v="1"/>
    <x v="0"/>
    <x v="16"/>
  </r>
  <r>
    <x v="8"/>
    <x v="1"/>
    <x v="2"/>
    <x v="0"/>
    <x v="8"/>
  </r>
  <r>
    <x v="8"/>
    <x v="1"/>
    <x v="3"/>
    <x v="0"/>
    <x v="1"/>
  </r>
  <r>
    <x v="8"/>
    <x v="1"/>
    <x v="4"/>
    <x v="0"/>
    <x v="7"/>
  </r>
  <r>
    <x v="8"/>
    <x v="1"/>
    <x v="5"/>
    <x v="0"/>
    <x v="11"/>
  </r>
  <r>
    <x v="8"/>
    <x v="1"/>
    <x v="6"/>
    <x v="0"/>
    <x v="1"/>
  </r>
  <r>
    <x v="8"/>
    <x v="1"/>
    <x v="7"/>
    <x v="0"/>
    <x v="11"/>
  </r>
  <r>
    <x v="8"/>
    <x v="1"/>
    <x v="8"/>
    <x v="0"/>
    <x v="11"/>
  </r>
  <r>
    <x v="8"/>
    <x v="1"/>
    <x v="9"/>
    <x v="0"/>
    <x v="5"/>
  </r>
  <r>
    <x v="8"/>
    <x v="1"/>
    <x v="10"/>
    <x v="0"/>
    <x v="20"/>
  </r>
  <r>
    <x v="8"/>
    <x v="1"/>
    <x v="11"/>
    <x v="0"/>
    <x v="10"/>
  </r>
  <r>
    <x v="8"/>
    <x v="1"/>
    <x v="12"/>
    <x v="0"/>
    <x v="3"/>
  </r>
  <r>
    <x v="8"/>
    <x v="1"/>
    <x v="13"/>
    <x v="0"/>
    <x v="11"/>
  </r>
  <r>
    <x v="8"/>
    <x v="1"/>
    <x v="14"/>
    <x v="0"/>
    <x v="3"/>
  </r>
  <r>
    <x v="8"/>
    <x v="1"/>
    <x v="15"/>
    <x v="0"/>
    <x v="1"/>
  </r>
  <r>
    <x v="8"/>
    <x v="1"/>
    <x v="16"/>
    <x v="0"/>
    <x v="4"/>
  </r>
  <r>
    <x v="8"/>
    <x v="1"/>
    <x v="17"/>
    <x v="0"/>
    <x v="11"/>
  </r>
  <r>
    <x v="8"/>
    <x v="1"/>
    <x v="18"/>
    <x v="0"/>
    <x v="11"/>
  </r>
  <r>
    <x v="8"/>
    <x v="1"/>
    <x v="19"/>
    <x v="0"/>
    <x v="5"/>
  </r>
  <r>
    <x v="8"/>
    <x v="1"/>
    <x v="20"/>
    <x v="0"/>
    <x v="9"/>
  </r>
  <r>
    <x v="8"/>
    <x v="1"/>
    <x v="21"/>
    <x v="0"/>
    <x v="8"/>
  </r>
  <r>
    <x v="8"/>
    <x v="1"/>
    <x v="22"/>
    <x v="0"/>
    <x v="8"/>
  </r>
  <r>
    <x v="8"/>
    <x v="1"/>
    <x v="23"/>
    <x v="0"/>
    <x v="8"/>
  </r>
  <r>
    <x v="8"/>
    <x v="1"/>
    <x v="24"/>
    <x v="0"/>
    <x v="3"/>
  </r>
  <r>
    <x v="8"/>
    <x v="1"/>
    <x v="25"/>
    <x v="0"/>
    <x v="11"/>
  </r>
  <r>
    <x v="8"/>
    <x v="1"/>
    <x v="26"/>
    <x v="0"/>
    <x v="4"/>
  </r>
  <r>
    <x v="8"/>
    <x v="1"/>
    <x v="27"/>
    <x v="0"/>
    <x v="11"/>
  </r>
  <r>
    <x v="8"/>
    <x v="1"/>
    <x v="28"/>
    <x v="0"/>
    <x v="11"/>
  </r>
  <r>
    <x v="8"/>
    <x v="1"/>
    <x v="29"/>
    <x v="0"/>
    <x v="5"/>
  </r>
  <r>
    <x v="9"/>
    <x v="2"/>
    <x v="0"/>
    <x v="0"/>
    <x v="14"/>
  </r>
  <r>
    <x v="9"/>
    <x v="2"/>
    <x v="1"/>
    <x v="0"/>
    <x v="13"/>
  </r>
  <r>
    <x v="9"/>
    <x v="2"/>
    <x v="2"/>
    <x v="0"/>
    <x v="16"/>
  </r>
  <r>
    <x v="9"/>
    <x v="2"/>
    <x v="3"/>
    <x v="0"/>
    <x v="1"/>
  </r>
  <r>
    <x v="9"/>
    <x v="2"/>
    <x v="4"/>
    <x v="0"/>
    <x v="4"/>
  </r>
  <r>
    <x v="9"/>
    <x v="2"/>
    <x v="5"/>
    <x v="0"/>
    <x v="4"/>
  </r>
  <r>
    <x v="9"/>
    <x v="2"/>
    <x v="6"/>
    <x v="0"/>
    <x v="4"/>
  </r>
  <r>
    <x v="9"/>
    <x v="2"/>
    <x v="7"/>
    <x v="0"/>
    <x v="4"/>
  </r>
  <r>
    <x v="9"/>
    <x v="2"/>
    <x v="8"/>
    <x v="0"/>
    <x v="11"/>
  </r>
  <r>
    <x v="9"/>
    <x v="2"/>
    <x v="9"/>
    <x v="0"/>
    <x v="11"/>
  </r>
  <r>
    <x v="9"/>
    <x v="2"/>
    <x v="10"/>
    <x v="0"/>
    <x v="3"/>
  </r>
  <r>
    <x v="9"/>
    <x v="2"/>
    <x v="11"/>
    <x v="0"/>
    <x v="1"/>
  </r>
  <r>
    <x v="9"/>
    <x v="2"/>
    <x v="12"/>
    <x v="0"/>
    <x v="3"/>
  </r>
  <r>
    <x v="9"/>
    <x v="2"/>
    <x v="13"/>
    <x v="0"/>
    <x v="1"/>
  </r>
  <r>
    <x v="9"/>
    <x v="2"/>
    <x v="14"/>
    <x v="0"/>
    <x v="3"/>
  </r>
  <r>
    <x v="9"/>
    <x v="2"/>
    <x v="15"/>
    <x v="0"/>
    <x v="3"/>
  </r>
  <r>
    <x v="9"/>
    <x v="2"/>
    <x v="16"/>
    <x v="0"/>
    <x v="3"/>
  </r>
  <r>
    <x v="9"/>
    <x v="2"/>
    <x v="17"/>
    <x v="0"/>
    <x v="5"/>
  </r>
  <r>
    <x v="9"/>
    <x v="2"/>
    <x v="18"/>
    <x v="0"/>
    <x v="4"/>
  </r>
  <r>
    <x v="9"/>
    <x v="2"/>
    <x v="19"/>
    <x v="0"/>
    <x v="11"/>
  </r>
  <r>
    <x v="9"/>
    <x v="2"/>
    <x v="20"/>
    <x v="0"/>
    <x v="4"/>
  </r>
  <r>
    <x v="9"/>
    <x v="2"/>
    <x v="21"/>
    <x v="0"/>
    <x v="10"/>
  </r>
  <r>
    <x v="9"/>
    <x v="2"/>
    <x v="22"/>
    <x v="0"/>
    <x v="1"/>
  </r>
  <r>
    <x v="9"/>
    <x v="2"/>
    <x v="23"/>
    <x v="0"/>
    <x v="3"/>
  </r>
  <r>
    <x v="9"/>
    <x v="2"/>
    <x v="24"/>
    <x v="0"/>
    <x v="1"/>
  </r>
  <r>
    <x v="9"/>
    <x v="2"/>
    <x v="25"/>
    <x v="0"/>
    <x v="1"/>
  </r>
  <r>
    <x v="9"/>
    <x v="2"/>
    <x v="26"/>
    <x v="0"/>
    <x v="11"/>
  </r>
  <r>
    <x v="9"/>
    <x v="2"/>
    <x v="27"/>
    <x v="0"/>
    <x v="11"/>
  </r>
  <r>
    <x v="9"/>
    <x v="2"/>
    <x v="28"/>
    <x v="0"/>
    <x v="4"/>
  </r>
  <r>
    <x v="9"/>
    <x v="2"/>
    <x v="29"/>
    <x v="0"/>
    <x v="11"/>
  </r>
  <r>
    <x v="10"/>
    <x v="3"/>
    <x v="0"/>
    <x v="0"/>
    <x v="18"/>
  </r>
  <r>
    <x v="10"/>
    <x v="3"/>
    <x v="1"/>
    <x v="0"/>
    <x v="11"/>
  </r>
  <r>
    <x v="10"/>
    <x v="3"/>
    <x v="2"/>
    <x v="0"/>
    <x v="13"/>
  </r>
  <r>
    <x v="10"/>
    <x v="3"/>
    <x v="3"/>
    <x v="0"/>
    <x v="10"/>
  </r>
  <r>
    <x v="10"/>
    <x v="3"/>
    <x v="4"/>
    <x v="0"/>
    <x v="1"/>
  </r>
  <r>
    <x v="10"/>
    <x v="3"/>
    <x v="5"/>
    <x v="0"/>
    <x v="11"/>
  </r>
  <r>
    <x v="10"/>
    <x v="3"/>
    <x v="6"/>
    <x v="0"/>
    <x v="1"/>
  </r>
  <r>
    <x v="10"/>
    <x v="3"/>
    <x v="7"/>
    <x v="0"/>
    <x v="11"/>
  </r>
  <r>
    <x v="10"/>
    <x v="3"/>
    <x v="8"/>
    <x v="0"/>
    <x v="11"/>
  </r>
  <r>
    <x v="10"/>
    <x v="3"/>
    <x v="9"/>
    <x v="0"/>
    <x v="4"/>
  </r>
  <r>
    <x v="10"/>
    <x v="3"/>
    <x v="10"/>
    <x v="0"/>
    <x v="0"/>
  </r>
  <r>
    <x v="10"/>
    <x v="3"/>
    <x v="11"/>
    <x v="0"/>
    <x v="2"/>
  </r>
  <r>
    <x v="10"/>
    <x v="3"/>
    <x v="12"/>
    <x v="0"/>
    <x v="3"/>
  </r>
  <r>
    <x v="10"/>
    <x v="3"/>
    <x v="13"/>
    <x v="0"/>
    <x v="1"/>
  </r>
  <r>
    <x v="10"/>
    <x v="3"/>
    <x v="14"/>
    <x v="0"/>
    <x v="10"/>
  </r>
  <r>
    <x v="10"/>
    <x v="3"/>
    <x v="15"/>
    <x v="0"/>
    <x v="10"/>
  </r>
  <r>
    <x v="10"/>
    <x v="3"/>
    <x v="16"/>
    <x v="0"/>
    <x v="1"/>
  </r>
  <r>
    <x v="10"/>
    <x v="3"/>
    <x v="17"/>
    <x v="0"/>
    <x v="4"/>
  </r>
  <r>
    <x v="10"/>
    <x v="3"/>
    <x v="18"/>
    <x v="0"/>
    <x v="4"/>
  </r>
  <r>
    <x v="10"/>
    <x v="3"/>
    <x v="19"/>
    <x v="0"/>
    <x v="5"/>
  </r>
  <r>
    <x v="10"/>
    <x v="3"/>
    <x v="20"/>
    <x v="0"/>
    <x v="16"/>
  </r>
  <r>
    <x v="10"/>
    <x v="3"/>
    <x v="21"/>
    <x v="0"/>
    <x v="8"/>
  </r>
  <r>
    <x v="10"/>
    <x v="3"/>
    <x v="22"/>
    <x v="0"/>
    <x v="10"/>
  </r>
  <r>
    <x v="10"/>
    <x v="3"/>
    <x v="23"/>
    <x v="0"/>
    <x v="1"/>
  </r>
  <r>
    <x v="10"/>
    <x v="3"/>
    <x v="24"/>
    <x v="0"/>
    <x v="1"/>
  </r>
  <r>
    <x v="10"/>
    <x v="3"/>
    <x v="25"/>
    <x v="0"/>
    <x v="4"/>
  </r>
  <r>
    <x v="10"/>
    <x v="3"/>
    <x v="26"/>
    <x v="0"/>
    <x v="4"/>
  </r>
  <r>
    <x v="10"/>
    <x v="3"/>
    <x v="27"/>
    <x v="0"/>
    <x v="5"/>
  </r>
  <r>
    <x v="10"/>
    <x v="3"/>
    <x v="28"/>
    <x v="0"/>
    <x v="4"/>
  </r>
  <r>
    <x v="10"/>
    <x v="3"/>
    <x v="29"/>
    <x v="0"/>
    <x v="4"/>
  </r>
  <r>
    <x v="11"/>
    <x v="4"/>
    <x v="0"/>
    <x v="0"/>
    <x v="9"/>
  </r>
  <r>
    <x v="11"/>
    <x v="4"/>
    <x v="1"/>
    <x v="0"/>
    <x v="8"/>
  </r>
  <r>
    <x v="11"/>
    <x v="4"/>
    <x v="2"/>
    <x v="0"/>
    <x v="4"/>
  </r>
  <r>
    <x v="11"/>
    <x v="4"/>
    <x v="3"/>
    <x v="0"/>
    <x v="7"/>
  </r>
  <r>
    <x v="11"/>
    <x v="4"/>
    <x v="4"/>
    <x v="0"/>
    <x v="3"/>
  </r>
  <r>
    <x v="11"/>
    <x v="4"/>
    <x v="5"/>
    <x v="0"/>
    <x v="4"/>
  </r>
  <r>
    <x v="11"/>
    <x v="4"/>
    <x v="6"/>
    <x v="0"/>
    <x v="1"/>
  </r>
  <r>
    <x v="11"/>
    <x v="4"/>
    <x v="7"/>
    <x v="0"/>
    <x v="4"/>
  </r>
  <r>
    <x v="11"/>
    <x v="4"/>
    <x v="8"/>
    <x v="0"/>
    <x v="4"/>
  </r>
  <r>
    <x v="11"/>
    <x v="4"/>
    <x v="9"/>
    <x v="0"/>
    <x v="1"/>
  </r>
  <r>
    <x v="11"/>
    <x v="4"/>
    <x v="10"/>
    <x v="0"/>
    <x v="16"/>
  </r>
  <r>
    <x v="11"/>
    <x v="4"/>
    <x v="11"/>
    <x v="0"/>
    <x v="7"/>
  </r>
  <r>
    <x v="11"/>
    <x v="4"/>
    <x v="12"/>
    <x v="0"/>
    <x v="11"/>
  </r>
  <r>
    <x v="11"/>
    <x v="4"/>
    <x v="13"/>
    <x v="0"/>
    <x v="1"/>
  </r>
  <r>
    <x v="11"/>
    <x v="4"/>
    <x v="14"/>
    <x v="0"/>
    <x v="10"/>
  </r>
  <r>
    <x v="11"/>
    <x v="4"/>
    <x v="15"/>
    <x v="0"/>
    <x v="1"/>
  </r>
  <r>
    <x v="11"/>
    <x v="4"/>
    <x v="16"/>
    <x v="0"/>
    <x v="1"/>
  </r>
  <r>
    <x v="11"/>
    <x v="4"/>
    <x v="17"/>
    <x v="0"/>
    <x v="5"/>
  </r>
  <r>
    <x v="11"/>
    <x v="4"/>
    <x v="18"/>
    <x v="0"/>
    <x v="11"/>
  </r>
  <r>
    <x v="11"/>
    <x v="4"/>
    <x v="19"/>
    <x v="0"/>
    <x v="5"/>
  </r>
  <r>
    <x v="11"/>
    <x v="4"/>
    <x v="20"/>
    <x v="0"/>
    <x v="1"/>
  </r>
  <r>
    <x v="11"/>
    <x v="4"/>
    <x v="21"/>
    <x v="0"/>
    <x v="8"/>
  </r>
  <r>
    <x v="11"/>
    <x v="4"/>
    <x v="22"/>
    <x v="0"/>
    <x v="4"/>
  </r>
  <r>
    <x v="11"/>
    <x v="4"/>
    <x v="23"/>
    <x v="0"/>
    <x v="10"/>
  </r>
  <r>
    <x v="11"/>
    <x v="4"/>
    <x v="24"/>
    <x v="0"/>
    <x v="1"/>
  </r>
  <r>
    <x v="11"/>
    <x v="4"/>
    <x v="25"/>
    <x v="0"/>
    <x v="4"/>
  </r>
  <r>
    <x v="11"/>
    <x v="4"/>
    <x v="26"/>
    <x v="0"/>
    <x v="11"/>
  </r>
  <r>
    <x v="11"/>
    <x v="4"/>
    <x v="27"/>
    <x v="0"/>
    <x v="5"/>
  </r>
  <r>
    <x v="11"/>
    <x v="4"/>
    <x v="28"/>
    <x v="0"/>
    <x v="4"/>
  </r>
  <r>
    <x v="11"/>
    <x v="4"/>
    <x v="29"/>
    <x v="0"/>
    <x v="4"/>
  </r>
  <r>
    <x v="12"/>
    <x v="5"/>
    <x v="0"/>
    <x v="0"/>
    <x v="15"/>
  </r>
  <r>
    <x v="12"/>
    <x v="5"/>
    <x v="1"/>
    <x v="0"/>
    <x v="15"/>
  </r>
  <r>
    <x v="12"/>
    <x v="5"/>
    <x v="2"/>
    <x v="0"/>
    <x v="4"/>
  </r>
  <r>
    <x v="12"/>
    <x v="5"/>
    <x v="3"/>
    <x v="0"/>
    <x v="8"/>
  </r>
  <r>
    <x v="12"/>
    <x v="5"/>
    <x v="4"/>
    <x v="0"/>
    <x v="8"/>
  </r>
  <r>
    <x v="12"/>
    <x v="5"/>
    <x v="5"/>
    <x v="0"/>
    <x v="3"/>
  </r>
  <r>
    <x v="12"/>
    <x v="5"/>
    <x v="6"/>
    <x v="0"/>
    <x v="1"/>
  </r>
  <r>
    <x v="12"/>
    <x v="5"/>
    <x v="7"/>
    <x v="0"/>
    <x v="11"/>
  </r>
  <r>
    <x v="12"/>
    <x v="5"/>
    <x v="8"/>
    <x v="0"/>
    <x v="4"/>
  </r>
  <r>
    <x v="12"/>
    <x v="5"/>
    <x v="9"/>
    <x v="0"/>
    <x v="4"/>
  </r>
  <r>
    <x v="12"/>
    <x v="5"/>
    <x v="10"/>
    <x v="0"/>
    <x v="1"/>
  </r>
  <r>
    <x v="12"/>
    <x v="5"/>
    <x v="11"/>
    <x v="0"/>
    <x v="10"/>
  </r>
  <r>
    <x v="12"/>
    <x v="5"/>
    <x v="12"/>
    <x v="0"/>
    <x v="10"/>
  </r>
  <r>
    <x v="12"/>
    <x v="5"/>
    <x v="13"/>
    <x v="0"/>
    <x v="4"/>
  </r>
  <r>
    <x v="12"/>
    <x v="5"/>
    <x v="14"/>
    <x v="0"/>
    <x v="3"/>
  </r>
  <r>
    <x v="12"/>
    <x v="5"/>
    <x v="15"/>
    <x v="0"/>
    <x v="4"/>
  </r>
  <r>
    <x v="12"/>
    <x v="5"/>
    <x v="16"/>
    <x v="0"/>
    <x v="1"/>
  </r>
  <r>
    <x v="12"/>
    <x v="5"/>
    <x v="17"/>
    <x v="0"/>
    <x v="1"/>
  </r>
  <r>
    <x v="12"/>
    <x v="5"/>
    <x v="18"/>
    <x v="0"/>
    <x v="4"/>
  </r>
  <r>
    <x v="12"/>
    <x v="5"/>
    <x v="19"/>
    <x v="0"/>
    <x v="4"/>
  </r>
  <r>
    <x v="12"/>
    <x v="5"/>
    <x v="20"/>
    <x v="0"/>
    <x v="2"/>
  </r>
  <r>
    <x v="12"/>
    <x v="5"/>
    <x v="21"/>
    <x v="0"/>
    <x v="10"/>
  </r>
  <r>
    <x v="12"/>
    <x v="5"/>
    <x v="22"/>
    <x v="0"/>
    <x v="8"/>
  </r>
  <r>
    <x v="12"/>
    <x v="5"/>
    <x v="23"/>
    <x v="0"/>
    <x v="8"/>
  </r>
  <r>
    <x v="12"/>
    <x v="5"/>
    <x v="24"/>
    <x v="0"/>
    <x v="3"/>
  </r>
  <r>
    <x v="12"/>
    <x v="5"/>
    <x v="25"/>
    <x v="0"/>
    <x v="4"/>
  </r>
  <r>
    <x v="12"/>
    <x v="5"/>
    <x v="26"/>
    <x v="0"/>
    <x v="4"/>
  </r>
  <r>
    <x v="12"/>
    <x v="5"/>
    <x v="27"/>
    <x v="0"/>
    <x v="5"/>
  </r>
  <r>
    <x v="12"/>
    <x v="5"/>
    <x v="28"/>
    <x v="0"/>
    <x v="11"/>
  </r>
  <r>
    <x v="12"/>
    <x v="5"/>
    <x v="29"/>
    <x v="0"/>
    <x v="11"/>
  </r>
  <r>
    <x v="13"/>
    <x v="6"/>
    <x v="0"/>
    <x v="0"/>
    <x v="12"/>
  </r>
  <r>
    <x v="13"/>
    <x v="6"/>
    <x v="1"/>
    <x v="0"/>
    <x v="11"/>
  </r>
  <r>
    <x v="13"/>
    <x v="6"/>
    <x v="2"/>
    <x v="0"/>
    <x v="3"/>
  </r>
  <r>
    <x v="13"/>
    <x v="6"/>
    <x v="3"/>
    <x v="0"/>
    <x v="1"/>
  </r>
  <r>
    <x v="13"/>
    <x v="6"/>
    <x v="4"/>
    <x v="0"/>
    <x v="8"/>
  </r>
  <r>
    <x v="13"/>
    <x v="6"/>
    <x v="5"/>
    <x v="0"/>
    <x v="10"/>
  </r>
  <r>
    <x v="13"/>
    <x v="6"/>
    <x v="6"/>
    <x v="0"/>
    <x v="1"/>
  </r>
  <r>
    <x v="13"/>
    <x v="6"/>
    <x v="7"/>
    <x v="0"/>
    <x v="11"/>
  </r>
  <r>
    <x v="13"/>
    <x v="6"/>
    <x v="8"/>
    <x v="0"/>
    <x v="4"/>
  </r>
  <r>
    <x v="13"/>
    <x v="6"/>
    <x v="9"/>
    <x v="0"/>
    <x v="4"/>
  </r>
  <r>
    <x v="13"/>
    <x v="6"/>
    <x v="10"/>
    <x v="0"/>
    <x v="9"/>
  </r>
  <r>
    <x v="13"/>
    <x v="6"/>
    <x v="11"/>
    <x v="0"/>
    <x v="8"/>
  </r>
  <r>
    <x v="13"/>
    <x v="6"/>
    <x v="12"/>
    <x v="0"/>
    <x v="10"/>
  </r>
  <r>
    <x v="13"/>
    <x v="6"/>
    <x v="13"/>
    <x v="0"/>
    <x v="3"/>
  </r>
  <r>
    <x v="13"/>
    <x v="6"/>
    <x v="14"/>
    <x v="0"/>
    <x v="10"/>
  </r>
  <r>
    <x v="13"/>
    <x v="6"/>
    <x v="15"/>
    <x v="0"/>
    <x v="4"/>
  </r>
  <r>
    <x v="13"/>
    <x v="6"/>
    <x v="16"/>
    <x v="0"/>
    <x v="1"/>
  </r>
  <r>
    <x v="13"/>
    <x v="6"/>
    <x v="17"/>
    <x v="0"/>
    <x v="4"/>
  </r>
  <r>
    <x v="13"/>
    <x v="6"/>
    <x v="18"/>
    <x v="0"/>
    <x v="11"/>
  </r>
  <r>
    <x v="13"/>
    <x v="6"/>
    <x v="19"/>
    <x v="0"/>
    <x v="11"/>
  </r>
  <r>
    <x v="13"/>
    <x v="6"/>
    <x v="20"/>
    <x v="0"/>
    <x v="13"/>
  </r>
  <r>
    <x v="13"/>
    <x v="6"/>
    <x v="21"/>
    <x v="0"/>
    <x v="8"/>
  </r>
  <r>
    <x v="13"/>
    <x v="6"/>
    <x v="22"/>
    <x v="0"/>
    <x v="10"/>
  </r>
  <r>
    <x v="13"/>
    <x v="6"/>
    <x v="23"/>
    <x v="0"/>
    <x v="4"/>
  </r>
  <r>
    <x v="13"/>
    <x v="6"/>
    <x v="24"/>
    <x v="0"/>
    <x v="1"/>
  </r>
  <r>
    <x v="13"/>
    <x v="6"/>
    <x v="25"/>
    <x v="0"/>
    <x v="4"/>
  </r>
  <r>
    <x v="13"/>
    <x v="6"/>
    <x v="26"/>
    <x v="0"/>
    <x v="4"/>
  </r>
  <r>
    <x v="13"/>
    <x v="6"/>
    <x v="27"/>
    <x v="0"/>
    <x v="11"/>
  </r>
  <r>
    <x v="13"/>
    <x v="6"/>
    <x v="28"/>
    <x v="0"/>
    <x v="11"/>
  </r>
  <r>
    <x v="13"/>
    <x v="6"/>
    <x v="29"/>
    <x v="0"/>
    <x v="11"/>
  </r>
  <r>
    <x v="14"/>
    <x v="0"/>
    <x v="0"/>
    <x v="0"/>
    <x v="11"/>
  </r>
  <r>
    <x v="14"/>
    <x v="0"/>
    <x v="1"/>
    <x v="0"/>
    <x v="21"/>
  </r>
  <r>
    <x v="14"/>
    <x v="0"/>
    <x v="2"/>
    <x v="0"/>
    <x v="1"/>
  </r>
  <r>
    <x v="14"/>
    <x v="0"/>
    <x v="3"/>
    <x v="0"/>
    <x v="3"/>
  </r>
  <r>
    <x v="14"/>
    <x v="0"/>
    <x v="4"/>
    <x v="0"/>
    <x v="8"/>
  </r>
  <r>
    <x v="14"/>
    <x v="0"/>
    <x v="5"/>
    <x v="0"/>
    <x v="1"/>
  </r>
  <r>
    <x v="14"/>
    <x v="0"/>
    <x v="6"/>
    <x v="0"/>
    <x v="4"/>
  </r>
  <r>
    <x v="14"/>
    <x v="0"/>
    <x v="7"/>
    <x v="0"/>
    <x v="4"/>
  </r>
  <r>
    <x v="14"/>
    <x v="0"/>
    <x v="8"/>
    <x v="0"/>
    <x v="11"/>
  </r>
  <r>
    <x v="14"/>
    <x v="0"/>
    <x v="9"/>
    <x v="0"/>
    <x v="1"/>
  </r>
  <r>
    <x v="14"/>
    <x v="0"/>
    <x v="10"/>
    <x v="0"/>
    <x v="6"/>
  </r>
  <r>
    <x v="14"/>
    <x v="0"/>
    <x v="11"/>
    <x v="0"/>
    <x v="4"/>
  </r>
  <r>
    <x v="14"/>
    <x v="0"/>
    <x v="12"/>
    <x v="0"/>
    <x v="8"/>
  </r>
  <r>
    <x v="14"/>
    <x v="0"/>
    <x v="13"/>
    <x v="0"/>
    <x v="4"/>
  </r>
  <r>
    <x v="14"/>
    <x v="0"/>
    <x v="14"/>
    <x v="0"/>
    <x v="10"/>
  </r>
  <r>
    <x v="14"/>
    <x v="0"/>
    <x v="15"/>
    <x v="0"/>
    <x v="11"/>
  </r>
  <r>
    <x v="14"/>
    <x v="0"/>
    <x v="16"/>
    <x v="0"/>
    <x v="10"/>
  </r>
  <r>
    <x v="14"/>
    <x v="0"/>
    <x v="17"/>
    <x v="0"/>
    <x v="11"/>
  </r>
  <r>
    <x v="14"/>
    <x v="0"/>
    <x v="18"/>
    <x v="0"/>
    <x v="4"/>
  </r>
  <r>
    <x v="14"/>
    <x v="0"/>
    <x v="19"/>
    <x v="0"/>
    <x v="5"/>
  </r>
  <r>
    <x v="14"/>
    <x v="0"/>
    <x v="20"/>
    <x v="0"/>
    <x v="0"/>
  </r>
  <r>
    <x v="14"/>
    <x v="0"/>
    <x v="21"/>
    <x v="0"/>
    <x v="10"/>
  </r>
  <r>
    <x v="14"/>
    <x v="0"/>
    <x v="22"/>
    <x v="0"/>
    <x v="1"/>
  </r>
  <r>
    <x v="14"/>
    <x v="0"/>
    <x v="23"/>
    <x v="0"/>
    <x v="3"/>
  </r>
  <r>
    <x v="14"/>
    <x v="0"/>
    <x v="24"/>
    <x v="0"/>
    <x v="4"/>
  </r>
  <r>
    <x v="14"/>
    <x v="0"/>
    <x v="25"/>
    <x v="0"/>
    <x v="4"/>
  </r>
  <r>
    <x v="14"/>
    <x v="0"/>
    <x v="26"/>
    <x v="0"/>
    <x v="4"/>
  </r>
  <r>
    <x v="14"/>
    <x v="0"/>
    <x v="27"/>
    <x v="0"/>
    <x v="5"/>
  </r>
  <r>
    <x v="14"/>
    <x v="0"/>
    <x v="28"/>
    <x v="0"/>
    <x v="4"/>
  </r>
  <r>
    <x v="14"/>
    <x v="0"/>
    <x v="29"/>
    <x v="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">
  <r>
    <x v="0"/>
    <x v="0"/>
    <n v="14"/>
    <n v="5600"/>
  </r>
  <r>
    <x v="1"/>
    <x v="0"/>
    <n v="30"/>
    <n v="12000"/>
  </r>
  <r>
    <x v="2"/>
    <x v="0"/>
    <n v="25"/>
    <n v="10000"/>
  </r>
  <r>
    <x v="3"/>
    <x v="0"/>
    <n v="26"/>
    <n v="10400"/>
  </r>
  <r>
    <x v="4"/>
    <x v="0"/>
    <n v="16"/>
    <n v="6400"/>
  </r>
  <r>
    <x v="5"/>
    <x v="0"/>
    <n v="10"/>
    <n v="4000"/>
  </r>
  <r>
    <x v="6"/>
    <x v="0"/>
    <n v="23"/>
    <n v="9200"/>
  </r>
  <r>
    <x v="7"/>
    <x v="0"/>
    <n v="3"/>
    <n v="1200"/>
  </r>
  <r>
    <x v="8"/>
    <x v="0"/>
    <n v="32"/>
    <n v="12800"/>
  </r>
  <r>
    <x v="9"/>
    <x v="0"/>
    <n v="25"/>
    <n v="10000"/>
  </r>
  <r>
    <x v="10"/>
    <x v="0"/>
    <n v="23"/>
    <n v="9200"/>
  </r>
  <r>
    <x v="11"/>
    <x v="0"/>
    <n v="16"/>
    <n v="6400"/>
  </r>
  <r>
    <x v="12"/>
    <x v="0"/>
    <n v="15"/>
    <n v="6000"/>
  </r>
  <r>
    <x v="13"/>
    <x v="0"/>
    <n v="30"/>
    <n v="12000"/>
  </r>
  <r>
    <x v="14"/>
    <x v="0"/>
    <n v="3"/>
    <n v="1200"/>
  </r>
  <r>
    <x v="0"/>
    <x v="1"/>
    <n v="5"/>
    <n v="1500"/>
  </r>
  <r>
    <x v="1"/>
    <x v="1"/>
    <n v="9"/>
    <n v="2700"/>
  </r>
  <r>
    <x v="2"/>
    <x v="1"/>
    <n v="15"/>
    <n v="4500"/>
  </r>
  <r>
    <x v="3"/>
    <x v="1"/>
    <n v="16"/>
    <n v="4800"/>
  </r>
  <r>
    <x v="4"/>
    <x v="1"/>
    <n v="8"/>
    <n v="2400"/>
  </r>
  <r>
    <x v="5"/>
    <x v="1"/>
    <n v="13"/>
    <n v="3900"/>
  </r>
  <r>
    <x v="6"/>
    <x v="1"/>
    <n v="11"/>
    <n v="3300"/>
  </r>
  <r>
    <x v="7"/>
    <x v="1"/>
    <n v="12"/>
    <n v="3600"/>
  </r>
  <r>
    <x v="8"/>
    <x v="1"/>
    <n v="13"/>
    <n v="3900"/>
  </r>
  <r>
    <x v="9"/>
    <x v="1"/>
    <n v="12"/>
    <n v="3600"/>
  </r>
  <r>
    <x v="10"/>
    <x v="1"/>
    <n v="3"/>
    <n v="900"/>
  </r>
  <r>
    <x v="11"/>
    <x v="1"/>
    <n v="8"/>
    <n v="2400"/>
  </r>
  <r>
    <x v="12"/>
    <x v="1"/>
    <n v="15"/>
    <n v="4500"/>
  </r>
  <r>
    <x v="13"/>
    <x v="1"/>
    <n v="3"/>
    <n v="900"/>
  </r>
  <r>
    <x v="14"/>
    <x v="1"/>
    <n v="18"/>
    <n v="5400"/>
  </r>
  <r>
    <x v="0"/>
    <x v="2"/>
    <n v="5"/>
    <n v="1950"/>
  </r>
  <r>
    <x v="1"/>
    <x v="2"/>
    <n v="7"/>
    <n v="2730"/>
  </r>
  <r>
    <x v="2"/>
    <x v="2"/>
    <n v="5"/>
    <n v="1950"/>
  </r>
  <r>
    <x v="3"/>
    <x v="2"/>
    <n v="12"/>
    <n v="4680"/>
  </r>
  <r>
    <x v="4"/>
    <x v="2"/>
    <n v="11"/>
    <n v="4290"/>
  </r>
  <r>
    <x v="5"/>
    <x v="2"/>
    <n v="9"/>
    <n v="3510"/>
  </r>
  <r>
    <x v="6"/>
    <x v="2"/>
    <n v="12"/>
    <n v="4680"/>
  </r>
  <r>
    <x v="7"/>
    <x v="2"/>
    <n v="12"/>
    <n v="4680"/>
  </r>
  <r>
    <x v="8"/>
    <x v="2"/>
    <n v="8"/>
    <n v="3120"/>
  </r>
  <r>
    <x v="9"/>
    <x v="2"/>
    <n v="13"/>
    <n v="5070"/>
  </r>
  <r>
    <x v="10"/>
    <x v="2"/>
    <n v="12"/>
    <n v="4680"/>
  </r>
  <r>
    <x v="11"/>
    <x v="2"/>
    <n v="4"/>
    <n v="1560"/>
  </r>
  <r>
    <x v="12"/>
    <x v="2"/>
    <n v="4"/>
    <n v="1560"/>
  </r>
  <r>
    <x v="13"/>
    <x v="2"/>
    <n v="6"/>
    <n v="2340"/>
  </r>
  <r>
    <x v="14"/>
    <x v="2"/>
    <n v="5"/>
    <n v="1950"/>
  </r>
  <r>
    <x v="0"/>
    <x v="3"/>
    <n v="10"/>
    <n v="4650"/>
  </r>
  <r>
    <x v="1"/>
    <x v="3"/>
    <n v="10"/>
    <n v="4650"/>
  </r>
  <r>
    <x v="2"/>
    <x v="3"/>
    <n v="7"/>
    <n v="3255"/>
  </r>
  <r>
    <x v="3"/>
    <x v="3"/>
    <n v="8"/>
    <n v="3720"/>
  </r>
  <r>
    <x v="4"/>
    <x v="3"/>
    <n v="9"/>
    <n v="4185"/>
  </r>
  <r>
    <x v="5"/>
    <x v="3"/>
    <n v="3"/>
    <n v="1395"/>
  </r>
  <r>
    <x v="6"/>
    <x v="3"/>
    <n v="12"/>
    <n v="5580"/>
  </r>
  <r>
    <x v="7"/>
    <x v="3"/>
    <n v="3"/>
    <n v="1395"/>
  </r>
  <r>
    <x v="8"/>
    <x v="3"/>
    <n v="5"/>
    <n v="2325"/>
  </r>
  <r>
    <x v="9"/>
    <x v="3"/>
    <n v="5"/>
    <n v="2325"/>
  </r>
  <r>
    <x v="10"/>
    <x v="3"/>
    <n v="7"/>
    <n v="3255"/>
  </r>
  <r>
    <x v="11"/>
    <x v="3"/>
    <n v="9"/>
    <n v="4185"/>
  </r>
  <r>
    <x v="12"/>
    <x v="3"/>
    <n v="8"/>
    <n v="3720"/>
  </r>
  <r>
    <x v="13"/>
    <x v="3"/>
    <n v="5"/>
    <n v="2325"/>
  </r>
  <r>
    <x v="14"/>
    <x v="3"/>
    <n v="6"/>
    <n v="2790"/>
  </r>
  <r>
    <x v="0"/>
    <x v="4"/>
    <n v="6"/>
    <n v="1740"/>
  </r>
  <r>
    <x v="1"/>
    <x v="4"/>
    <n v="8"/>
    <n v="2320"/>
  </r>
  <r>
    <x v="2"/>
    <x v="4"/>
    <n v="7"/>
    <n v="2030"/>
  </r>
  <r>
    <x v="3"/>
    <x v="4"/>
    <n v="7"/>
    <n v="2030"/>
  </r>
  <r>
    <x v="4"/>
    <x v="4"/>
    <n v="5"/>
    <n v="1450"/>
  </r>
  <r>
    <x v="5"/>
    <x v="4"/>
    <n v="4"/>
    <n v="1160"/>
  </r>
  <r>
    <x v="6"/>
    <x v="4"/>
    <n v="3"/>
    <n v="870"/>
  </r>
  <r>
    <x v="7"/>
    <x v="4"/>
    <n v="6"/>
    <n v="1740"/>
  </r>
  <r>
    <x v="8"/>
    <x v="4"/>
    <n v="9"/>
    <n v="2610"/>
  </r>
  <r>
    <x v="9"/>
    <x v="4"/>
    <n v="4"/>
    <n v="1160"/>
  </r>
  <r>
    <x v="10"/>
    <x v="4"/>
    <n v="5"/>
    <n v="1450"/>
  </r>
  <r>
    <x v="11"/>
    <x v="4"/>
    <n v="6"/>
    <n v="1740"/>
  </r>
  <r>
    <x v="12"/>
    <x v="4"/>
    <n v="8"/>
    <n v="2320"/>
  </r>
  <r>
    <x v="13"/>
    <x v="4"/>
    <n v="8"/>
    <n v="2320"/>
  </r>
  <r>
    <x v="14"/>
    <x v="4"/>
    <n v="8"/>
    <n v="2320"/>
  </r>
  <r>
    <x v="0"/>
    <x v="5"/>
    <n v="6"/>
    <n v="2700"/>
  </r>
  <r>
    <x v="1"/>
    <x v="5"/>
    <n v="4"/>
    <n v="1800"/>
  </r>
  <r>
    <x v="2"/>
    <x v="5"/>
    <n v="7"/>
    <n v="3150"/>
  </r>
  <r>
    <x v="3"/>
    <x v="5"/>
    <n v="5"/>
    <n v="2250"/>
  </r>
  <r>
    <x v="4"/>
    <x v="5"/>
    <n v="5"/>
    <n v="2250"/>
  </r>
  <r>
    <x v="5"/>
    <x v="5"/>
    <n v="7"/>
    <n v="3150"/>
  </r>
  <r>
    <x v="6"/>
    <x v="5"/>
    <n v="4"/>
    <n v="1800"/>
  </r>
  <r>
    <x v="7"/>
    <x v="5"/>
    <n v="5"/>
    <n v="2250"/>
  </r>
  <r>
    <x v="8"/>
    <x v="5"/>
    <n v="3"/>
    <n v="1350"/>
  </r>
  <r>
    <x v="9"/>
    <x v="5"/>
    <n v="4"/>
    <n v="1800"/>
  </r>
  <r>
    <x v="10"/>
    <x v="5"/>
    <n v="3"/>
    <n v="1350"/>
  </r>
  <r>
    <x v="11"/>
    <x v="5"/>
    <n v="4"/>
    <n v="1800"/>
  </r>
  <r>
    <x v="12"/>
    <x v="5"/>
    <n v="6"/>
    <n v="2700"/>
  </r>
  <r>
    <x v="13"/>
    <x v="5"/>
    <n v="7"/>
    <n v="3150"/>
  </r>
  <r>
    <x v="14"/>
    <x v="5"/>
    <n v="5"/>
    <n v="2250"/>
  </r>
  <r>
    <x v="0"/>
    <x v="6"/>
    <n v="4"/>
    <n v="2000"/>
  </r>
  <r>
    <x v="1"/>
    <x v="6"/>
    <n v="4"/>
    <n v="2000"/>
  </r>
  <r>
    <x v="2"/>
    <x v="6"/>
    <n v="6"/>
    <n v="3000"/>
  </r>
  <r>
    <x v="3"/>
    <x v="6"/>
    <n v="5"/>
    <n v="2500"/>
  </r>
  <r>
    <x v="4"/>
    <x v="6"/>
    <n v="5"/>
    <n v="2500"/>
  </r>
  <r>
    <x v="5"/>
    <x v="6"/>
    <n v="3"/>
    <n v="1500"/>
  </r>
  <r>
    <x v="6"/>
    <x v="6"/>
    <n v="3"/>
    <n v="1500"/>
  </r>
  <r>
    <x v="7"/>
    <x v="6"/>
    <n v="4"/>
    <n v="2000"/>
  </r>
  <r>
    <x v="8"/>
    <x v="6"/>
    <n v="5"/>
    <n v="2500"/>
  </r>
  <r>
    <x v="9"/>
    <x v="6"/>
    <n v="4"/>
    <n v="2000"/>
  </r>
  <r>
    <x v="10"/>
    <x v="6"/>
    <n v="5"/>
    <n v="2500"/>
  </r>
  <r>
    <x v="11"/>
    <x v="6"/>
    <n v="5"/>
    <n v="2500"/>
  </r>
  <r>
    <x v="12"/>
    <x v="6"/>
    <n v="5"/>
    <n v="2500"/>
  </r>
  <r>
    <x v="13"/>
    <x v="6"/>
    <n v="5"/>
    <n v="2500"/>
  </r>
  <r>
    <x v="14"/>
    <x v="6"/>
    <n v="4"/>
    <n v="2000"/>
  </r>
  <r>
    <x v="0"/>
    <x v="7"/>
    <n v="4"/>
    <n v="1600"/>
  </r>
  <r>
    <x v="1"/>
    <x v="7"/>
    <n v="2"/>
    <n v="800"/>
  </r>
  <r>
    <x v="2"/>
    <x v="7"/>
    <n v="4"/>
    <n v="1600"/>
  </r>
  <r>
    <x v="3"/>
    <x v="7"/>
    <n v="5"/>
    <n v="2000"/>
  </r>
  <r>
    <x v="4"/>
    <x v="7"/>
    <n v="3"/>
    <n v="1200"/>
  </r>
  <r>
    <x v="5"/>
    <x v="7"/>
    <n v="2"/>
    <n v="800"/>
  </r>
  <r>
    <x v="6"/>
    <x v="7"/>
    <n v="3"/>
    <n v="1200"/>
  </r>
  <r>
    <x v="7"/>
    <x v="7"/>
    <n v="3"/>
    <n v="1200"/>
  </r>
  <r>
    <x v="8"/>
    <x v="7"/>
    <n v="3"/>
    <n v="1200"/>
  </r>
  <r>
    <x v="9"/>
    <x v="7"/>
    <n v="4"/>
    <n v="1600"/>
  </r>
  <r>
    <x v="10"/>
    <x v="7"/>
    <n v="3"/>
    <n v="1200"/>
  </r>
  <r>
    <x v="11"/>
    <x v="7"/>
    <n v="4"/>
    <n v="1600"/>
  </r>
  <r>
    <x v="12"/>
    <x v="7"/>
    <n v="3"/>
    <n v="1200"/>
  </r>
  <r>
    <x v="13"/>
    <x v="7"/>
    <n v="3"/>
    <n v="1200"/>
  </r>
  <r>
    <x v="14"/>
    <x v="7"/>
    <n v="4"/>
    <n v="1600"/>
  </r>
  <r>
    <x v="0"/>
    <x v="8"/>
    <n v="2"/>
    <n v="1120"/>
  </r>
  <r>
    <x v="1"/>
    <x v="8"/>
    <n v="3"/>
    <n v="1680"/>
  </r>
  <r>
    <x v="2"/>
    <x v="8"/>
    <n v="3"/>
    <n v="1680"/>
  </r>
  <r>
    <x v="3"/>
    <x v="8"/>
    <n v="4"/>
    <n v="2240"/>
  </r>
  <r>
    <x v="4"/>
    <x v="8"/>
    <n v="3"/>
    <n v="1680"/>
  </r>
  <r>
    <x v="5"/>
    <x v="8"/>
    <n v="3"/>
    <n v="1680"/>
  </r>
  <r>
    <x v="6"/>
    <x v="8"/>
    <n v="5"/>
    <n v="2800"/>
  </r>
  <r>
    <x v="7"/>
    <x v="8"/>
    <n v="4"/>
    <n v="2240"/>
  </r>
  <r>
    <x v="8"/>
    <x v="8"/>
    <n v="3"/>
    <n v="1680"/>
  </r>
  <r>
    <x v="9"/>
    <x v="8"/>
    <n v="3"/>
    <n v="1680"/>
  </r>
  <r>
    <x v="10"/>
    <x v="8"/>
    <n v="3"/>
    <n v="1680"/>
  </r>
  <r>
    <x v="11"/>
    <x v="8"/>
    <n v="4"/>
    <n v="2240"/>
  </r>
  <r>
    <x v="12"/>
    <x v="8"/>
    <n v="4"/>
    <n v="2240"/>
  </r>
  <r>
    <x v="13"/>
    <x v="8"/>
    <n v="4"/>
    <n v="2240"/>
  </r>
  <r>
    <x v="14"/>
    <x v="8"/>
    <n v="3"/>
    <n v="1680"/>
  </r>
  <r>
    <x v="0"/>
    <x v="9"/>
    <n v="5"/>
    <n v="5495"/>
  </r>
  <r>
    <x v="1"/>
    <x v="9"/>
    <n v="4"/>
    <n v="4396"/>
  </r>
  <r>
    <x v="2"/>
    <x v="9"/>
    <n v="5"/>
    <n v="5495"/>
  </r>
  <r>
    <x v="3"/>
    <x v="9"/>
    <n v="2"/>
    <n v="2198"/>
  </r>
  <r>
    <x v="4"/>
    <x v="9"/>
    <n v="3"/>
    <n v="3297"/>
  </r>
  <r>
    <x v="5"/>
    <x v="9"/>
    <n v="4"/>
    <n v="4396"/>
  </r>
  <r>
    <x v="6"/>
    <x v="9"/>
    <n v="4"/>
    <n v="4396"/>
  </r>
  <r>
    <x v="7"/>
    <x v="9"/>
    <n v="4"/>
    <n v="4396"/>
  </r>
  <r>
    <x v="8"/>
    <x v="9"/>
    <n v="2"/>
    <n v="2198"/>
  </r>
  <r>
    <x v="9"/>
    <x v="9"/>
    <n v="3"/>
    <n v="3297"/>
  </r>
  <r>
    <x v="10"/>
    <x v="9"/>
    <n v="4"/>
    <n v="4396"/>
  </r>
  <r>
    <x v="11"/>
    <x v="9"/>
    <n v="5"/>
    <n v="5495"/>
  </r>
  <r>
    <x v="12"/>
    <x v="9"/>
    <n v="4"/>
    <n v="4396"/>
  </r>
  <r>
    <x v="13"/>
    <x v="9"/>
    <n v="4"/>
    <n v="4396"/>
  </r>
  <r>
    <x v="14"/>
    <x v="9"/>
    <n v="5"/>
    <n v="5495"/>
  </r>
  <r>
    <x v="0"/>
    <x v="10"/>
    <n v="11"/>
    <n v="4950"/>
  </r>
  <r>
    <x v="1"/>
    <x v="10"/>
    <n v="14"/>
    <n v="6300"/>
  </r>
  <r>
    <x v="2"/>
    <x v="10"/>
    <n v="13"/>
    <n v="5850"/>
  </r>
  <r>
    <x v="3"/>
    <x v="10"/>
    <n v="11"/>
    <n v="4950"/>
  </r>
  <r>
    <x v="4"/>
    <x v="10"/>
    <n v="15"/>
    <n v="6750"/>
  </r>
  <r>
    <x v="5"/>
    <x v="10"/>
    <n v="13"/>
    <n v="5850"/>
  </r>
  <r>
    <x v="6"/>
    <x v="10"/>
    <n v="13"/>
    <n v="5850"/>
  </r>
  <r>
    <x v="7"/>
    <x v="10"/>
    <n v="8"/>
    <n v="3600"/>
  </r>
  <r>
    <x v="8"/>
    <x v="10"/>
    <n v="17"/>
    <n v="7650"/>
  </r>
  <r>
    <x v="9"/>
    <x v="10"/>
    <n v="6"/>
    <n v="2700"/>
  </r>
  <r>
    <x v="10"/>
    <x v="10"/>
    <n v="14"/>
    <n v="6300"/>
  </r>
  <r>
    <x v="11"/>
    <x v="10"/>
    <n v="13"/>
    <n v="5850"/>
  </r>
  <r>
    <x v="12"/>
    <x v="10"/>
    <n v="5"/>
    <n v="2250"/>
  </r>
  <r>
    <x v="13"/>
    <x v="10"/>
    <n v="16"/>
    <n v="7200"/>
  </r>
  <r>
    <x v="14"/>
    <x v="10"/>
    <n v="11"/>
    <n v="4950"/>
  </r>
  <r>
    <x v="0"/>
    <x v="11"/>
    <n v="9"/>
    <n v="4500"/>
  </r>
  <r>
    <x v="1"/>
    <x v="11"/>
    <n v="4"/>
    <n v="2000"/>
  </r>
  <r>
    <x v="2"/>
    <x v="11"/>
    <n v="10"/>
    <n v="5000"/>
  </r>
  <r>
    <x v="3"/>
    <x v="11"/>
    <n v="11"/>
    <n v="5500"/>
  </r>
  <r>
    <x v="4"/>
    <x v="11"/>
    <n v="4"/>
    <n v="2000"/>
  </r>
  <r>
    <x v="5"/>
    <x v="11"/>
    <n v="7"/>
    <n v="3500"/>
  </r>
  <r>
    <x v="6"/>
    <x v="11"/>
    <n v="13"/>
    <n v="6500"/>
  </r>
  <r>
    <x v="7"/>
    <x v="11"/>
    <n v="10"/>
    <n v="5000"/>
  </r>
  <r>
    <x v="8"/>
    <x v="11"/>
    <n v="7"/>
    <n v="3500"/>
  </r>
  <r>
    <x v="9"/>
    <x v="11"/>
    <n v="5"/>
    <n v="2500"/>
  </r>
  <r>
    <x v="10"/>
    <x v="11"/>
    <n v="10"/>
    <n v="5000"/>
  </r>
  <r>
    <x v="11"/>
    <x v="11"/>
    <n v="9"/>
    <n v="4500"/>
  </r>
  <r>
    <x v="12"/>
    <x v="11"/>
    <n v="7"/>
    <n v="3500"/>
  </r>
  <r>
    <x v="13"/>
    <x v="11"/>
    <n v="8"/>
    <n v="4000"/>
  </r>
  <r>
    <x v="14"/>
    <x v="11"/>
    <n v="4"/>
    <n v="2000"/>
  </r>
  <r>
    <x v="0"/>
    <x v="12"/>
    <n v="8"/>
    <n v="7200"/>
  </r>
  <r>
    <x v="1"/>
    <x v="12"/>
    <n v="5"/>
    <n v="4500"/>
  </r>
  <r>
    <x v="2"/>
    <x v="12"/>
    <n v="6"/>
    <n v="5400"/>
  </r>
  <r>
    <x v="3"/>
    <x v="12"/>
    <n v="4"/>
    <n v="3600"/>
  </r>
  <r>
    <x v="4"/>
    <x v="12"/>
    <n v="3"/>
    <n v="2700"/>
  </r>
  <r>
    <x v="5"/>
    <x v="12"/>
    <n v="7"/>
    <n v="6300"/>
  </r>
  <r>
    <x v="6"/>
    <x v="12"/>
    <n v="8"/>
    <n v="7200"/>
  </r>
  <r>
    <x v="7"/>
    <x v="12"/>
    <n v="8"/>
    <n v="7200"/>
  </r>
  <r>
    <x v="8"/>
    <x v="12"/>
    <n v="6"/>
    <n v="5400"/>
  </r>
  <r>
    <x v="9"/>
    <x v="12"/>
    <n v="6"/>
    <n v="5400"/>
  </r>
  <r>
    <x v="10"/>
    <x v="12"/>
    <n v="6"/>
    <n v="5400"/>
  </r>
  <r>
    <x v="11"/>
    <x v="12"/>
    <n v="3"/>
    <n v="2700"/>
  </r>
  <r>
    <x v="12"/>
    <x v="12"/>
    <n v="7"/>
    <n v="6300"/>
  </r>
  <r>
    <x v="13"/>
    <x v="12"/>
    <n v="7"/>
    <n v="6300"/>
  </r>
  <r>
    <x v="14"/>
    <x v="12"/>
    <n v="8"/>
    <n v="7200"/>
  </r>
  <r>
    <x v="0"/>
    <x v="13"/>
    <n v="6"/>
    <n v="7800"/>
  </r>
  <r>
    <x v="1"/>
    <x v="13"/>
    <n v="7"/>
    <n v="9100"/>
  </r>
  <r>
    <x v="2"/>
    <x v="13"/>
    <n v="6"/>
    <n v="7800"/>
  </r>
  <r>
    <x v="3"/>
    <x v="13"/>
    <n v="4"/>
    <n v="5200"/>
  </r>
  <r>
    <x v="4"/>
    <x v="13"/>
    <n v="6"/>
    <n v="7800"/>
  </r>
  <r>
    <x v="5"/>
    <x v="13"/>
    <n v="7"/>
    <n v="9100"/>
  </r>
  <r>
    <x v="6"/>
    <x v="13"/>
    <n v="4"/>
    <n v="5200"/>
  </r>
  <r>
    <x v="7"/>
    <x v="13"/>
    <n v="4"/>
    <n v="5200"/>
  </r>
  <r>
    <x v="8"/>
    <x v="13"/>
    <n v="3"/>
    <n v="3900"/>
  </r>
  <r>
    <x v="9"/>
    <x v="13"/>
    <n v="5"/>
    <n v="6500"/>
  </r>
  <r>
    <x v="10"/>
    <x v="13"/>
    <n v="5"/>
    <n v="6500"/>
  </r>
  <r>
    <x v="11"/>
    <x v="13"/>
    <n v="5"/>
    <n v="6500"/>
  </r>
  <r>
    <x v="12"/>
    <x v="13"/>
    <n v="4"/>
    <n v="5200"/>
  </r>
  <r>
    <x v="13"/>
    <x v="13"/>
    <n v="6"/>
    <n v="7800"/>
  </r>
  <r>
    <x v="14"/>
    <x v="13"/>
    <n v="4"/>
    <n v="5200"/>
  </r>
  <r>
    <x v="0"/>
    <x v="14"/>
    <n v="6"/>
    <n v="12594"/>
  </r>
  <r>
    <x v="1"/>
    <x v="14"/>
    <n v="8"/>
    <n v="16792"/>
  </r>
  <r>
    <x v="2"/>
    <x v="14"/>
    <n v="4"/>
    <n v="8396"/>
  </r>
  <r>
    <x v="3"/>
    <x v="14"/>
    <n v="8"/>
    <n v="16792"/>
  </r>
  <r>
    <x v="4"/>
    <x v="14"/>
    <n v="5"/>
    <n v="10495"/>
  </r>
  <r>
    <x v="5"/>
    <x v="14"/>
    <n v="8"/>
    <n v="16792"/>
  </r>
  <r>
    <x v="6"/>
    <x v="14"/>
    <n v="4"/>
    <n v="8396"/>
  </r>
  <r>
    <x v="7"/>
    <x v="14"/>
    <n v="7"/>
    <n v="14693"/>
  </r>
  <r>
    <x v="8"/>
    <x v="14"/>
    <n v="6"/>
    <n v="12594"/>
  </r>
  <r>
    <x v="9"/>
    <x v="14"/>
    <n v="6"/>
    <n v="12594"/>
  </r>
  <r>
    <x v="10"/>
    <x v="14"/>
    <n v="7"/>
    <n v="14693"/>
  </r>
  <r>
    <x v="11"/>
    <x v="14"/>
    <n v="7"/>
    <n v="14693"/>
  </r>
  <r>
    <x v="12"/>
    <x v="14"/>
    <n v="6"/>
    <n v="12594"/>
  </r>
  <r>
    <x v="13"/>
    <x v="14"/>
    <n v="7"/>
    <n v="14693"/>
  </r>
  <r>
    <x v="14"/>
    <x v="14"/>
    <n v="7"/>
    <n v="14693"/>
  </r>
  <r>
    <x v="0"/>
    <x v="15"/>
    <n v="5"/>
    <n v="6500"/>
  </r>
  <r>
    <x v="1"/>
    <x v="15"/>
    <n v="7"/>
    <n v="9100"/>
  </r>
  <r>
    <x v="2"/>
    <x v="15"/>
    <n v="4"/>
    <n v="5200"/>
  </r>
  <r>
    <x v="3"/>
    <x v="15"/>
    <n v="6"/>
    <n v="7800"/>
  </r>
  <r>
    <x v="4"/>
    <x v="15"/>
    <n v="5"/>
    <n v="6500"/>
  </r>
  <r>
    <x v="5"/>
    <x v="15"/>
    <n v="4"/>
    <n v="5200"/>
  </r>
  <r>
    <x v="6"/>
    <x v="15"/>
    <n v="5"/>
    <n v="6500"/>
  </r>
  <r>
    <x v="7"/>
    <x v="15"/>
    <n v="4"/>
    <n v="5200"/>
  </r>
  <r>
    <x v="8"/>
    <x v="15"/>
    <n v="5"/>
    <n v="6500"/>
  </r>
  <r>
    <x v="9"/>
    <x v="15"/>
    <n v="6"/>
    <n v="7800"/>
  </r>
  <r>
    <x v="10"/>
    <x v="15"/>
    <n v="7"/>
    <n v="9100"/>
  </r>
  <r>
    <x v="11"/>
    <x v="15"/>
    <n v="5"/>
    <n v="6500"/>
  </r>
  <r>
    <x v="12"/>
    <x v="15"/>
    <n v="4"/>
    <n v="5200"/>
  </r>
  <r>
    <x v="13"/>
    <x v="15"/>
    <n v="4"/>
    <n v="5200"/>
  </r>
  <r>
    <x v="14"/>
    <x v="15"/>
    <n v="3"/>
    <n v="3900"/>
  </r>
  <r>
    <x v="0"/>
    <x v="16"/>
    <n v="6"/>
    <n v="15600"/>
  </r>
  <r>
    <x v="1"/>
    <x v="16"/>
    <n v="5"/>
    <n v="13000"/>
  </r>
  <r>
    <x v="2"/>
    <x v="16"/>
    <n v="7"/>
    <n v="18200"/>
  </r>
  <r>
    <x v="3"/>
    <x v="16"/>
    <n v="5"/>
    <n v="13000"/>
  </r>
  <r>
    <x v="4"/>
    <x v="16"/>
    <n v="5"/>
    <n v="13000"/>
  </r>
  <r>
    <x v="5"/>
    <x v="16"/>
    <n v="6"/>
    <n v="15600"/>
  </r>
  <r>
    <x v="6"/>
    <x v="16"/>
    <n v="5"/>
    <n v="13000"/>
  </r>
  <r>
    <x v="7"/>
    <x v="16"/>
    <n v="6"/>
    <n v="15600"/>
  </r>
  <r>
    <x v="8"/>
    <x v="16"/>
    <n v="4"/>
    <n v="10400"/>
  </r>
  <r>
    <x v="9"/>
    <x v="16"/>
    <n v="6"/>
    <n v="15600"/>
  </r>
  <r>
    <x v="10"/>
    <x v="16"/>
    <n v="5"/>
    <n v="13000"/>
  </r>
  <r>
    <x v="11"/>
    <x v="16"/>
    <n v="5"/>
    <n v="13000"/>
  </r>
  <r>
    <x v="12"/>
    <x v="16"/>
    <n v="5"/>
    <n v="13000"/>
  </r>
  <r>
    <x v="13"/>
    <x v="16"/>
    <n v="5"/>
    <n v="13000"/>
  </r>
  <r>
    <x v="14"/>
    <x v="16"/>
    <n v="7"/>
    <n v="18200"/>
  </r>
  <r>
    <x v="0"/>
    <x v="17"/>
    <n v="4"/>
    <n v="6400"/>
  </r>
  <r>
    <x v="1"/>
    <x v="17"/>
    <n v="4"/>
    <n v="6400"/>
  </r>
  <r>
    <x v="2"/>
    <x v="17"/>
    <n v="4"/>
    <n v="6400"/>
  </r>
  <r>
    <x v="3"/>
    <x v="17"/>
    <n v="3"/>
    <n v="4800"/>
  </r>
  <r>
    <x v="4"/>
    <x v="17"/>
    <n v="3"/>
    <n v="4800"/>
  </r>
  <r>
    <x v="5"/>
    <x v="17"/>
    <n v="4"/>
    <n v="6400"/>
  </r>
  <r>
    <x v="6"/>
    <x v="17"/>
    <n v="4"/>
    <n v="6400"/>
  </r>
  <r>
    <x v="7"/>
    <x v="17"/>
    <n v="3"/>
    <n v="4800"/>
  </r>
  <r>
    <x v="8"/>
    <x v="17"/>
    <n v="3"/>
    <n v="4800"/>
  </r>
  <r>
    <x v="9"/>
    <x v="17"/>
    <n v="2"/>
    <n v="3200"/>
  </r>
  <r>
    <x v="10"/>
    <x v="17"/>
    <n v="4"/>
    <n v="6400"/>
  </r>
  <r>
    <x v="11"/>
    <x v="17"/>
    <n v="2"/>
    <n v="3200"/>
  </r>
  <r>
    <x v="12"/>
    <x v="17"/>
    <n v="5"/>
    <n v="8000"/>
  </r>
  <r>
    <x v="13"/>
    <x v="17"/>
    <n v="4"/>
    <n v="6400"/>
  </r>
  <r>
    <x v="14"/>
    <x v="17"/>
    <n v="3"/>
    <n v="4800"/>
  </r>
  <r>
    <x v="0"/>
    <x v="18"/>
    <n v="2"/>
    <n v="3800"/>
  </r>
  <r>
    <x v="1"/>
    <x v="18"/>
    <n v="2"/>
    <n v="3800"/>
  </r>
  <r>
    <x v="2"/>
    <x v="18"/>
    <n v="4"/>
    <n v="7600"/>
  </r>
  <r>
    <x v="3"/>
    <x v="18"/>
    <n v="2"/>
    <n v="3800"/>
  </r>
  <r>
    <x v="4"/>
    <x v="18"/>
    <n v="4"/>
    <n v="7600"/>
  </r>
  <r>
    <x v="5"/>
    <x v="18"/>
    <n v="4"/>
    <n v="7600"/>
  </r>
  <r>
    <x v="6"/>
    <x v="18"/>
    <n v="3"/>
    <n v="5700"/>
  </r>
  <r>
    <x v="7"/>
    <x v="18"/>
    <n v="4"/>
    <n v="7600"/>
  </r>
  <r>
    <x v="8"/>
    <x v="18"/>
    <n v="3"/>
    <n v="5700"/>
  </r>
  <r>
    <x v="9"/>
    <x v="18"/>
    <n v="4"/>
    <n v="7600"/>
  </r>
  <r>
    <x v="10"/>
    <x v="18"/>
    <n v="4"/>
    <n v="7600"/>
  </r>
  <r>
    <x v="11"/>
    <x v="18"/>
    <n v="3"/>
    <n v="5700"/>
  </r>
  <r>
    <x v="12"/>
    <x v="18"/>
    <n v="4"/>
    <n v="7600"/>
  </r>
  <r>
    <x v="13"/>
    <x v="18"/>
    <n v="3"/>
    <n v="5700"/>
  </r>
  <r>
    <x v="14"/>
    <x v="18"/>
    <n v="4"/>
    <n v="7600"/>
  </r>
  <r>
    <x v="0"/>
    <x v="19"/>
    <n v="4"/>
    <n v="12400"/>
  </r>
  <r>
    <x v="1"/>
    <x v="19"/>
    <n v="3"/>
    <n v="9300"/>
  </r>
  <r>
    <x v="2"/>
    <x v="19"/>
    <n v="2"/>
    <n v="6200"/>
  </r>
  <r>
    <x v="3"/>
    <x v="19"/>
    <n v="4"/>
    <n v="12400"/>
  </r>
  <r>
    <x v="4"/>
    <x v="19"/>
    <n v="2"/>
    <n v="6200"/>
  </r>
  <r>
    <x v="5"/>
    <x v="19"/>
    <n v="2"/>
    <n v="6200"/>
  </r>
  <r>
    <x v="6"/>
    <x v="19"/>
    <n v="2"/>
    <n v="6200"/>
  </r>
  <r>
    <x v="7"/>
    <x v="19"/>
    <n v="3"/>
    <n v="9300"/>
  </r>
  <r>
    <x v="8"/>
    <x v="19"/>
    <n v="2"/>
    <n v="6200"/>
  </r>
  <r>
    <x v="9"/>
    <x v="19"/>
    <n v="3"/>
    <n v="9300"/>
  </r>
  <r>
    <x v="10"/>
    <x v="19"/>
    <n v="2"/>
    <n v="6200"/>
  </r>
  <r>
    <x v="11"/>
    <x v="19"/>
    <n v="2"/>
    <n v="6200"/>
  </r>
  <r>
    <x v="12"/>
    <x v="19"/>
    <n v="4"/>
    <n v="12400"/>
  </r>
  <r>
    <x v="13"/>
    <x v="19"/>
    <n v="3"/>
    <n v="9300"/>
  </r>
  <r>
    <x v="14"/>
    <x v="19"/>
    <n v="2"/>
    <n v="6200"/>
  </r>
  <r>
    <x v="0"/>
    <x v="20"/>
    <n v="16"/>
    <n v="193600"/>
  </r>
  <r>
    <x v="1"/>
    <x v="20"/>
    <n v="12"/>
    <n v="145200"/>
  </r>
  <r>
    <x v="2"/>
    <x v="20"/>
    <n v="6"/>
    <n v="72600"/>
  </r>
  <r>
    <x v="3"/>
    <x v="20"/>
    <n v="10"/>
    <n v="121000"/>
  </r>
  <r>
    <x v="4"/>
    <x v="20"/>
    <n v="4"/>
    <n v="48400"/>
  </r>
  <r>
    <x v="5"/>
    <x v="20"/>
    <n v="8"/>
    <n v="96800"/>
  </r>
  <r>
    <x v="6"/>
    <x v="20"/>
    <n v="13"/>
    <n v="157300"/>
  </r>
  <r>
    <x v="7"/>
    <x v="20"/>
    <n v="15"/>
    <n v="181500"/>
  </r>
  <r>
    <x v="8"/>
    <x v="20"/>
    <n v="16"/>
    <n v="193600"/>
  </r>
  <r>
    <x v="9"/>
    <x v="20"/>
    <n v="4"/>
    <n v="48400"/>
  </r>
  <r>
    <x v="10"/>
    <x v="20"/>
    <n v="13"/>
    <n v="157300"/>
  </r>
  <r>
    <x v="11"/>
    <x v="20"/>
    <n v="5"/>
    <n v="60500"/>
  </r>
  <r>
    <x v="12"/>
    <x v="20"/>
    <n v="10"/>
    <n v="121000"/>
  </r>
  <r>
    <x v="13"/>
    <x v="20"/>
    <n v="12"/>
    <n v="145200"/>
  </r>
  <r>
    <x v="14"/>
    <x v="20"/>
    <n v="14"/>
    <n v="169400"/>
  </r>
  <r>
    <x v="0"/>
    <x v="21"/>
    <n v="11"/>
    <n v="111100"/>
  </r>
  <r>
    <x v="1"/>
    <x v="21"/>
    <n v="9"/>
    <n v="90900"/>
  </r>
  <r>
    <x v="2"/>
    <x v="21"/>
    <n v="6"/>
    <n v="60600"/>
  </r>
  <r>
    <x v="3"/>
    <x v="21"/>
    <n v="10"/>
    <n v="101000"/>
  </r>
  <r>
    <x v="4"/>
    <x v="21"/>
    <n v="7"/>
    <n v="70700"/>
  </r>
  <r>
    <x v="5"/>
    <x v="21"/>
    <n v="7"/>
    <n v="70700"/>
  </r>
  <r>
    <x v="6"/>
    <x v="21"/>
    <n v="3"/>
    <n v="30300"/>
  </r>
  <r>
    <x v="7"/>
    <x v="21"/>
    <n v="8"/>
    <n v="80800"/>
  </r>
  <r>
    <x v="8"/>
    <x v="21"/>
    <n v="8"/>
    <n v="80800"/>
  </r>
  <r>
    <x v="9"/>
    <x v="21"/>
    <n v="7"/>
    <n v="70700"/>
  </r>
  <r>
    <x v="10"/>
    <x v="21"/>
    <n v="8"/>
    <n v="80800"/>
  </r>
  <r>
    <x v="11"/>
    <x v="21"/>
    <n v="8"/>
    <n v="80800"/>
  </r>
  <r>
    <x v="12"/>
    <x v="21"/>
    <n v="7"/>
    <n v="70700"/>
  </r>
  <r>
    <x v="13"/>
    <x v="21"/>
    <n v="8"/>
    <n v="80800"/>
  </r>
  <r>
    <x v="14"/>
    <x v="21"/>
    <n v="7"/>
    <n v="70700"/>
  </r>
  <r>
    <x v="0"/>
    <x v="22"/>
    <n v="8"/>
    <n v="128800"/>
  </r>
  <r>
    <x v="1"/>
    <x v="22"/>
    <n v="8"/>
    <n v="128800"/>
  </r>
  <r>
    <x v="2"/>
    <x v="22"/>
    <n v="6"/>
    <n v="96600"/>
  </r>
  <r>
    <x v="3"/>
    <x v="22"/>
    <n v="4"/>
    <n v="64400"/>
  </r>
  <r>
    <x v="4"/>
    <x v="22"/>
    <n v="6"/>
    <n v="96600"/>
  </r>
  <r>
    <x v="5"/>
    <x v="22"/>
    <n v="5"/>
    <n v="80500"/>
  </r>
  <r>
    <x v="6"/>
    <x v="22"/>
    <n v="8"/>
    <n v="128800"/>
  </r>
  <r>
    <x v="7"/>
    <x v="22"/>
    <n v="8"/>
    <n v="128800"/>
  </r>
  <r>
    <x v="8"/>
    <x v="22"/>
    <n v="8"/>
    <n v="128800"/>
  </r>
  <r>
    <x v="9"/>
    <x v="22"/>
    <n v="5"/>
    <n v="80500"/>
  </r>
  <r>
    <x v="10"/>
    <x v="22"/>
    <n v="7"/>
    <n v="112700"/>
  </r>
  <r>
    <x v="11"/>
    <x v="22"/>
    <n v="4"/>
    <n v="64400"/>
  </r>
  <r>
    <x v="12"/>
    <x v="22"/>
    <n v="8"/>
    <n v="128800"/>
  </r>
  <r>
    <x v="13"/>
    <x v="22"/>
    <n v="7"/>
    <n v="112700"/>
  </r>
  <r>
    <x v="14"/>
    <x v="22"/>
    <n v="5"/>
    <n v="80500"/>
  </r>
  <r>
    <x v="0"/>
    <x v="23"/>
    <n v="7"/>
    <n v="140700"/>
  </r>
  <r>
    <x v="1"/>
    <x v="23"/>
    <n v="7"/>
    <n v="140700"/>
  </r>
  <r>
    <x v="2"/>
    <x v="23"/>
    <n v="6"/>
    <n v="120600"/>
  </r>
  <r>
    <x v="3"/>
    <x v="23"/>
    <n v="7"/>
    <n v="140700"/>
  </r>
  <r>
    <x v="4"/>
    <x v="23"/>
    <n v="4"/>
    <n v="80400"/>
  </r>
  <r>
    <x v="5"/>
    <x v="23"/>
    <n v="7"/>
    <n v="140700"/>
  </r>
  <r>
    <x v="6"/>
    <x v="23"/>
    <n v="5"/>
    <n v="100500"/>
  </r>
  <r>
    <x v="7"/>
    <x v="23"/>
    <n v="6"/>
    <n v="120600"/>
  </r>
  <r>
    <x v="8"/>
    <x v="23"/>
    <n v="8"/>
    <n v="160800"/>
  </r>
  <r>
    <x v="9"/>
    <x v="23"/>
    <n v="6"/>
    <n v="120600"/>
  </r>
  <r>
    <x v="10"/>
    <x v="23"/>
    <n v="5"/>
    <n v="100500"/>
  </r>
  <r>
    <x v="11"/>
    <x v="23"/>
    <n v="7"/>
    <n v="140700"/>
  </r>
  <r>
    <x v="12"/>
    <x v="23"/>
    <n v="8"/>
    <n v="160800"/>
  </r>
  <r>
    <x v="13"/>
    <x v="23"/>
    <n v="4"/>
    <n v="80400"/>
  </r>
  <r>
    <x v="14"/>
    <x v="23"/>
    <n v="6"/>
    <n v="120600"/>
  </r>
  <r>
    <x v="0"/>
    <x v="24"/>
    <n v="4"/>
    <n v="32400"/>
  </r>
  <r>
    <x v="1"/>
    <x v="24"/>
    <n v="3"/>
    <n v="24300"/>
  </r>
  <r>
    <x v="2"/>
    <x v="24"/>
    <n v="5"/>
    <n v="40500"/>
  </r>
  <r>
    <x v="3"/>
    <x v="24"/>
    <n v="4"/>
    <n v="32400"/>
  </r>
  <r>
    <x v="4"/>
    <x v="24"/>
    <n v="4"/>
    <n v="32400"/>
  </r>
  <r>
    <x v="5"/>
    <x v="24"/>
    <n v="6"/>
    <n v="48600"/>
  </r>
  <r>
    <x v="6"/>
    <x v="24"/>
    <n v="5"/>
    <n v="40500"/>
  </r>
  <r>
    <x v="7"/>
    <x v="24"/>
    <n v="7"/>
    <n v="56700"/>
  </r>
  <r>
    <x v="8"/>
    <x v="24"/>
    <n v="6"/>
    <n v="48600"/>
  </r>
  <r>
    <x v="9"/>
    <x v="24"/>
    <n v="5"/>
    <n v="40500"/>
  </r>
  <r>
    <x v="10"/>
    <x v="24"/>
    <n v="5"/>
    <n v="40500"/>
  </r>
  <r>
    <x v="11"/>
    <x v="24"/>
    <n v="5"/>
    <n v="40500"/>
  </r>
  <r>
    <x v="12"/>
    <x v="24"/>
    <n v="6"/>
    <n v="48600"/>
  </r>
  <r>
    <x v="13"/>
    <x v="24"/>
    <n v="5"/>
    <n v="40500"/>
  </r>
  <r>
    <x v="14"/>
    <x v="24"/>
    <n v="4"/>
    <n v="32400"/>
  </r>
  <r>
    <x v="0"/>
    <x v="25"/>
    <n v="4"/>
    <n v="32400"/>
  </r>
  <r>
    <x v="1"/>
    <x v="25"/>
    <n v="4"/>
    <n v="32400"/>
  </r>
  <r>
    <x v="2"/>
    <x v="25"/>
    <n v="3"/>
    <n v="24300"/>
  </r>
  <r>
    <x v="3"/>
    <x v="25"/>
    <n v="3"/>
    <n v="24300"/>
  </r>
  <r>
    <x v="4"/>
    <x v="25"/>
    <n v="4"/>
    <n v="32400"/>
  </r>
  <r>
    <x v="5"/>
    <x v="25"/>
    <n v="3"/>
    <n v="24300"/>
  </r>
  <r>
    <x v="6"/>
    <x v="25"/>
    <n v="4"/>
    <n v="32400"/>
  </r>
  <r>
    <x v="7"/>
    <x v="25"/>
    <n v="4"/>
    <n v="32400"/>
  </r>
  <r>
    <x v="8"/>
    <x v="25"/>
    <n v="3"/>
    <n v="24300"/>
  </r>
  <r>
    <x v="9"/>
    <x v="25"/>
    <n v="5"/>
    <n v="40500"/>
  </r>
  <r>
    <x v="10"/>
    <x v="25"/>
    <n v="4"/>
    <n v="32400"/>
  </r>
  <r>
    <x v="11"/>
    <x v="25"/>
    <n v="4"/>
    <n v="32400"/>
  </r>
  <r>
    <x v="12"/>
    <x v="25"/>
    <n v="4"/>
    <n v="32400"/>
  </r>
  <r>
    <x v="13"/>
    <x v="25"/>
    <n v="4"/>
    <n v="32400"/>
  </r>
  <r>
    <x v="14"/>
    <x v="25"/>
    <n v="4"/>
    <n v="32400"/>
  </r>
  <r>
    <x v="0"/>
    <x v="26"/>
    <n v="4"/>
    <n v="196400"/>
  </r>
  <r>
    <x v="1"/>
    <x v="26"/>
    <n v="4"/>
    <n v="196400"/>
  </r>
  <r>
    <x v="2"/>
    <x v="26"/>
    <n v="5"/>
    <n v="245500"/>
  </r>
  <r>
    <x v="3"/>
    <x v="26"/>
    <n v="4"/>
    <n v="196400"/>
  </r>
  <r>
    <x v="4"/>
    <x v="26"/>
    <n v="4"/>
    <n v="196400"/>
  </r>
  <r>
    <x v="5"/>
    <x v="26"/>
    <n v="3"/>
    <n v="147300"/>
  </r>
  <r>
    <x v="6"/>
    <x v="26"/>
    <n v="4"/>
    <n v="196400"/>
  </r>
  <r>
    <x v="7"/>
    <x v="26"/>
    <n v="4"/>
    <n v="196400"/>
  </r>
  <r>
    <x v="8"/>
    <x v="26"/>
    <n v="4"/>
    <n v="196400"/>
  </r>
  <r>
    <x v="9"/>
    <x v="26"/>
    <n v="3"/>
    <n v="147300"/>
  </r>
  <r>
    <x v="10"/>
    <x v="26"/>
    <n v="4"/>
    <n v="196400"/>
  </r>
  <r>
    <x v="11"/>
    <x v="26"/>
    <n v="3"/>
    <n v="147300"/>
  </r>
  <r>
    <x v="12"/>
    <x v="26"/>
    <n v="4"/>
    <n v="196400"/>
  </r>
  <r>
    <x v="13"/>
    <x v="26"/>
    <n v="4"/>
    <n v="196400"/>
  </r>
  <r>
    <x v="14"/>
    <x v="26"/>
    <n v="4"/>
    <n v="196400"/>
  </r>
  <r>
    <x v="0"/>
    <x v="27"/>
    <n v="3"/>
    <n v="162300"/>
  </r>
  <r>
    <x v="1"/>
    <x v="27"/>
    <n v="2"/>
    <n v="108200"/>
  </r>
  <r>
    <x v="2"/>
    <x v="27"/>
    <n v="2"/>
    <n v="108200"/>
  </r>
  <r>
    <x v="3"/>
    <x v="27"/>
    <n v="3"/>
    <n v="162300"/>
  </r>
  <r>
    <x v="4"/>
    <x v="27"/>
    <n v="4"/>
    <n v="216400"/>
  </r>
  <r>
    <x v="5"/>
    <x v="27"/>
    <n v="4"/>
    <n v="216400"/>
  </r>
  <r>
    <x v="6"/>
    <x v="27"/>
    <n v="4"/>
    <n v="216400"/>
  </r>
  <r>
    <x v="7"/>
    <x v="27"/>
    <n v="3"/>
    <n v="162300"/>
  </r>
  <r>
    <x v="8"/>
    <x v="27"/>
    <n v="3"/>
    <n v="162300"/>
  </r>
  <r>
    <x v="9"/>
    <x v="27"/>
    <n v="3"/>
    <n v="162300"/>
  </r>
  <r>
    <x v="10"/>
    <x v="27"/>
    <n v="2"/>
    <n v="108200"/>
  </r>
  <r>
    <x v="11"/>
    <x v="27"/>
    <n v="2"/>
    <n v="108200"/>
  </r>
  <r>
    <x v="12"/>
    <x v="27"/>
    <n v="2"/>
    <n v="108200"/>
  </r>
  <r>
    <x v="13"/>
    <x v="27"/>
    <n v="3"/>
    <n v="162300"/>
  </r>
  <r>
    <x v="14"/>
    <x v="27"/>
    <n v="2"/>
    <n v="108200"/>
  </r>
  <r>
    <x v="0"/>
    <x v="28"/>
    <n v="3"/>
    <n v="165300"/>
  </r>
  <r>
    <x v="1"/>
    <x v="28"/>
    <n v="4"/>
    <n v="220400"/>
  </r>
  <r>
    <x v="2"/>
    <x v="28"/>
    <n v="2"/>
    <n v="110200"/>
  </r>
  <r>
    <x v="3"/>
    <x v="28"/>
    <n v="3"/>
    <n v="165300"/>
  </r>
  <r>
    <x v="4"/>
    <x v="28"/>
    <n v="3"/>
    <n v="165300"/>
  </r>
  <r>
    <x v="5"/>
    <x v="28"/>
    <n v="3"/>
    <n v="165300"/>
  </r>
  <r>
    <x v="6"/>
    <x v="28"/>
    <n v="4"/>
    <n v="220400"/>
  </r>
  <r>
    <x v="7"/>
    <x v="28"/>
    <n v="3"/>
    <n v="165300"/>
  </r>
  <r>
    <x v="8"/>
    <x v="28"/>
    <n v="3"/>
    <n v="165300"/>
  </r>
  <r>
    <x v="9"/>
    <x v="28"/>
    <n v="4"/>
    <n v="220400"/>
  </r>
  <r>
    <x v="10"/>
    <x v="28"/>
    <n v="4"/>
    <n v="220400"/>
  </r>
  <r>
    <x v="11"/>
    <x v="28"/>
    <n v="4"/>
    <n v="220400"/>
  </r>
  <r>
    <x v="12"/>
    <x v="28"/>
    <n v="3"/>
    <n v="165300"/>
  </r>
  <r>
    <x v="13"/>
    <x v="28"/>
    <n v="3"/>
    <n v="165300"/>
  </r>
  <r>
    <x v="14"/>
    <x v="28"/>
    <n v="4"/>
    <n v="220400"/>
  </r>
  <r>
    <x v="0"/>
    <x v="29"/>
    <n v="4"/>
    <n v="240400"/>
  </r>
  <r>
    <x v="1"/>
    <x v="29"/>
    <n v="4"/>
    <n v="240400"/>
  </r>
  <r>
    <x v="2"/>
    <x v="29"/>
    <n v="3"/>
    <n v="180300"/>
  </r>
  <r>
    <x v="3"/>
    <x v="29"/>
    <n v="3"/>
    <n v="180300"/>
  </r>
  <r>
    <x v="4"/>
    <x v="29"/>
    <n v="3"/>
    <n v="180300"/>
  </r>
  <r>
    <x v="5"/>
    <x v="29"/>
    <n v="3"/>
    <n v="180300"/>
  </r>
  <r>
    <x v="6"/>
    <x v="29"/>
    <n v="4"/>
    <n v="240400"/>
  </r>
  <r>
    <x v="7"/>
    <x v="29"/>
    <n v="2"/>
    <n v="120200"/>
  </r>
  <r>
    <x v="8"/>
    <x v="29"/>
    <n v="2"/>
    <n v="120200"/>
  </r>
  <r>
    <x v="9"/>
    <x v="29"/>
    <n v="3"/>
    <n v="180300"/>
  </r>
  <r>
    <x v="10"/>
    <x v="29"/>
    <n v="4"/>
    <n v="240400"/>
  </r>
  <r>
    <x v="11"/>
    <x v="29"/>
    <n v="4"/>
    <n v="240400"/>
  </r>
  <r>
    <x v="12"/>
    <x v="29"/>
    <n v="3"/>
    <n v="180300"/>
  </r>
  <r>
    <x v="13"/>
    <x v="29"/>
    <n v="3"/>
    <n v="180300"/>
  </r>
  <r>
    <x v="14"/>
    <x v="29"/>
    <n v="3"/>
    <n v="180300"/>
  </r>
  <r>
    <x v="15"/>
    <x v="30"/>
    <m/>
    <m/>
  </r>
  <r>
    <x v="15"/>
    <x v="30"/>
    <m/>
    <m/>
  </r>
  <r>
    <x v="15"/>
    <x v="30"/>
    <m/>
    <m/>
  </r>
  <r>
    <x v="15"/>
    <x v="30"/>
    <m/>
    <m/>
  </r>
  <r>
    <x v="15"/>
    <x v="30"/>
    <m/>
    <m/>
  </r>
  <r>
    <x v="15"/>
    <x v="3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">
  <r>
    <d v="2021-04-01T00:00:00"/>
    <x v="0"/>
    <x v="0"/>
    <s v="C"/>
    <n v="14"/>
  </r>
  <r>
    <d v="2021-04-01T00:00:00"/>
    <x v="0"/>
    <x v="1"/>
    <s v="C"/>
    <n v="5"/>
  </r>
  <r>
    <d v="2021-04-01T00:00:00"/>
    <x v="0"/>
    <x v="2"/>
    <s v="C"/>
    <n v="5"/>
  </r>
  <r>
    <d v="2021-04-01T00:00:00"/>
    <x v="0"/>
    <x v="3"/>
    <s v="C"/>
    <n v="10"/>
  </r>
  <r>
    <d v="2021-04-01T00:00:00"/>
    <x v="0"/>
    <x v="4"/>
    <s v="C"/>
    <n v="6"/>
  </r>
  <r>
    <d v="2021-04-01T00:00:00"/>
    <x v="0"/>
    <x v="5"/>
    <s v="C"/>
    <n v="6"/>
  </r>
  <r>
    <d v="2021-04-01T00:00:00"/>
    <x v="0"/>
    <x v="6"/>
    <s v="C"/>
    <n v="4"/>
  </r>
  <r>
    <d v="2021-04-01T00:00:00"/>
    <x v="0"/>
    <x v="7"/>
    <s v="C"/>
    <n v="4"/>
  </r>
  <r>
    <d v="2021-04-01T00:00:00"/>
    <x v="0"/>
    <x v="8"/>
    <s v="C"/>
    <n v="2"/>
  </r>
  <r>
    <d v="2021-04-01T00:00:00"/>
    <x v="0"/>
    <x v="9"/>
    <s v="C"/>
    <n v="5"/>
  </r>
  <r>
    <d v="2021-04-01T00:00:00"/>
    <x v="0"/>
    <x v="10"/>
    <s v="C"/>
    <n v="11"/>
  </r>
  <r>
    <d v="2021-04-01T00:00:00"/>
    <x v="0"/>
    <x v="11"/>
    <s v="C"/>
    <n v="9"/>
  </r>
  <r>
    <d v="2021-04-01T00:00:00"/>
    <x v="0"/>
    <x v="12"/>
    <s v="C"/>
    <n v="8"/>
  </r>
  <r>
    <d v="2021-04-01T00:00:00"/>
    <x v="0"/>
    <x v="13"/>
    <s v="C"/>
    <n v="6"/>
  </r>
  <r>
    <d v="2021-04-01T00:00:00"/>
    <x v="0"/>
    <x v="14"/>
    <s v="C"/>
    <n v="6"/>
  </r>
  <r>
    <d v="2021-04-01T00:00:00"/>
    <x v="0"/>
    <x v="15"/>
    <s v="C"/>
    <n v="5"/>
  </r>
  <r>
    <d v="2021-04-01T00:00:00"/>
    <x v="0"/>
    <x v="16"/>
    <s v="C"/>
    <n v="6"/>
  </r>
  <r>
    <d v="2021-04-01T00:00:00"/>
    <x v="0"/>
    <x v="17"/>
    <s v="C"/>
    <n v="4"/>
  </r>
  <r>
    <d v="2021-04-01T00:00:00"/>
    <x v="0"/>
    <x v="18"/>
    <s v="C"/>
    <n v="2"/>
  </r>
  <r>
    <d v="2021-04-01T00:00:00"/>
    <x v="0"/>
    <x v="19"/>
    <s v="C"/>
    <n v="4"/>
  </r>
  <r>
    <d v="2021-04-01T00:00:00"/>
    <x v="0"/>
    <x v="20"/>
    <s v="C"/>
    <n v="16"/>
  </r>
  <r>
    <d v="2021-04-01T00:00:00"/>
    <x v="0"/>
    <x v="21"/>
    <s v="C"/>
    <n v="11"/>
  </r>
  <r>
    <d v="2021-04-01T00:00:00"/>
    <x v="0"/>
    <x v="22"/>
    <s v="C"/>
    <n v="8"/>
  </r>
  <r>
    <d v="2021-04-01T00:00:00"/>
    <x v="0"/>
    <x v="23"/>
    <s v="C"/>
    <n v="7"/>
  </r>
  <r>
    <d v="2021-04-01T00:00:00"/>
    <x v="0"/>
    <x v="24"/>
    <s v="C"/>
    <n v="4"/>
  </r>
  <r>
    <d v="2021-04-01T00:00:00"/>
    <x v="0"/>
    <x v="25"/>
    <s v="C"/>
    <n v="4"/>
  </r>
  <r>
    <d v="2021-04-01T00:00:00"/>
    <x v="0"/>
    <x v="26"/>
    <s v="C"/>
    <n v="4"/>
  </r>
  <r>
    <d v="2021-04-01T00:00:00"/>
    <x v="0"/>
    <x v="27"/>
    <s v="C"/>
    <n v="3"/>
  </r>
  <r>
    <d v="2021-04-01T00:00:00"/>
    <x v="0"/>
    <x v="28"/>
    <s v="C"/>
    <n v="3"/>
  </r>
  <r>
    <d v="2021-04-01T00:00:00"/>
    <x v="0"/>
    <x v="29"/>
    <s v="C"/>
    <n v="4"/>
  </r>
  <r>
    <d v="2021-04-02T00:00:00"/>
    <x v="1"/>
    <x v="0"/>
    <s v="C"/>
    <n v="30"/>
  </r>
  <r>
    <d v="2021-04-02T00:00:00"/>
    <x v="1"/>
    <x v="1"/>
    <s v="C"/>
    <n v="9"/>
  </r>
  <r>
    <d v="2021-04-02T00:00:00"/>
    <x v="1"/>
    <x v="2"/>
    <s v="C"/>
    <n v="7"/>
  </r>
  <r>
    <d v="2021-04-02T00:00:00"/>
    <x v="1"/>
    <x v="3"/>
    <s v="C"/>
    <n v="10"/>
  </r>
  <r>
    <d v="2021-04-02T00:00:00"/>
    <x v="1"/>
    <x v="4"/>
    <s v="C"/>
    <n v="8"/>
  </r>
  <r>
    <d v="2021-04-02T00:00:00"/>
    <x v="1"/>
    <x v="5"/>
    <s v="C"/>
    <n v="4"/>
  </r>
  <r>
    <d v="2021-04-02T00:00:00"/>
    <x v="1"/>
    <x v="6"/>
    <s v="C"/>
    <n v="4"/>
  </r>
  <r>
    <d v="2021-04-02T00:00:00"/>
    <x v="1"/>
    <x v="7"/>
    <s v="C"/>
    <n v="2"/>
  </r>
  <r>
    <d v="2021-04-02T00:00:00"/>
    <x v="1"/>
    <x v="8"/>
    <s v="C"/>
    <n v="3"/>
  </r>
  <r>
    <d v="2021-04-02T00:00:00"/>
    <x v="1"/>
    <x v="9"/>
    <s v="C"/>
    <n v="4"/>
  </r>
  <r>
    <d v="2021-04-02T00:00:00"/>
    <x v="1"/>
    <x v="10"/>
    <s v="C"/>
    <n v="14"/>
  </r>
  <r>
    <d v="2021-04-02T00:00:00"/>
    <x v="1"/>
    <x v="11"/>
    <s v="C"/>
    <n v="4"/>
  </r>
  <r>
    <d v="2021-04-02T00:00:00"/>
    <x v="1"/>
    <x v="12"/>
    <s v="C"/>
    <n v="5"/>
  </r>
  <r>
    <d v="2021-04-02T00:00:00"/>
    <x v="1"/>
    <x v="13"/>
    <s v="C"/>
    <n v="7"/>
  </r>
  <r>
    <d v="2021-04-02T00:00:00"/>
    <x v="1"/>
    <x v="14"/>
    <s v="C"/>
    <n v="8"/>
  </r>
  <r>
    <d v="2021-04-02T00:00:00"/>
    <x v="1"/>
    <x v="15"/>
    <s v="C"/>
    <n v="7"/>
  </r>
  <r>
    <d v="2021-04-02T00:00:00"/>
    <x v="1"/>
    <x v="16"/>
    <s v="C"/>
    <n v="5"/>
  </r>
  <r>
    <d v="2021-04-02T00:00:00"/>
    <x v="1"/>
    <x v="17"/>
    <s v="C"/>
    <n v="4"/>
  </r>
  <r>
    <d v="2021-04-02T00:00:00"/>
    <x v="1"/>
    <x v="18"/>
    <s v="C"/>
    <n v="2"/>
  </r>
  <r>
    <d v="2021-04-02T00:00:00"/>
    <x v="1"/>
    <x v="19"/>
    <s v="C"/>
    <n v="3"/>
  </r>
  <r>
    <d v="2021-04-02T00:00:00"/>
    <x v="1"/>
    <x v="20"/>
    <s v="C"/>
    <n v="12"/>
  </r>
  <r>
    <d v="2021-04-02T00:00:00"/>
    <x v="1"/>
    <x v="21"/>
    <s v="C"/>
    <n v="9"/>
  </r>
  <r>
    <d v="2021-04-02T00:00:00"/>
    <x v="1"/>
    <x v="22"/>
    <s v="C"/>
    <n v="8"/>
  </r>
  <r>
    <d v="2021-04-02T00:00:00"/>
    <x v="1"/>
    <x v="23"/>
    <s v="C"/>
    <n v="7"/>
  </r>
  <r>
    <d v="2021-04-02T00:00:00"/>
    <x v="1"/>
    <x v="24"/>
    <s v="C"/>
    <n v="3"/>
  </r>
  <r>
    <d v="2021-04-02T00:00:00"/>
    <x v="1"/>
    <x v="25"/>
    <s v="C"/>
    <n v="4"/>
  </r>
  <r>
    <d v="2021-04-02T00:00:00"/>
    <x v="1"/>
    <x v="26"/>
    <s v="C"/>
    <n v="4"/>
  </r>
  <r>
    <d v="2021-04-02T00:00:00"/>
    <x v="1"/>
    <x v="27"/>
    <s v="C"/>
    <n v="2"/>
  </r>
  <r>
    <d v="2021-04-02T00:00:00"/>
    <x v="1"/>
    <x v="28"/>
    <s v="C"/>
    <n v="4"/>
  </r>
  <r>
    <d v="2021-04-02T00:00:00"/>
    <x v="1"/>
    <x v="29"/>
    <s v="C"/>
    <n v="4"/>
  </r>
  <r>
    <d v="2021-04-03T00:00:00"/>
    <x v="2"/>
    <x v="0"/>
    <s v="C"/>
    <n v="25"/>
  </r>
  <r>
    <d v="2021-04-03T00:00:00"/>
    <x v="2"/>
    <x v="1"/>
    <s v="C"/>
    <n v="15"/>
  </r>
  <r>
    <d v="2021-04-03T00:00:00"/>
    <x v="2"/>
    <x v="2"/>
    <s v="C"/>
    <n v="5"/>
  </r>
  <r>
    <d v="2021-04-03T00:00:00"/>
    <x v="2"/>
    <x v="3"/>
    <s v="C"/>
    <n v="7"/>
  </r>
  <r>
    <d v="2021-04-03T00:00:00"/>
    <x v="2"/>
    <x v="4"/>
    <s v="C"/>
    <n v="7"/>
  </r>
  <r>
    <d v="2021-04-03T00:00:00"/>
    <x v="2"/>
    <x v="5"/>
    <s v="C"/>
    <n v="7"/>
  </r>
  <r>
    <d v="2021-04-03T00:00:00"/>
    <x v="2"/>
    <x v="6"/>
    <s v="C"/>
    <n v="6"/>
  </r>
  <r>
    <d v="2021-04-03T00:00:00"/>
    <x v="2"/>
    <x v="7"/>
    <s v="C"/>
    <n v="4"/>
  </r>
  <r>
    <d v="2021-04-03T00:00:00"/>
    <x v="2"/>
    <x v="8"/>
    <s v="C"/>
    <n v="3"/>
  </r>
  <r>
    <d v="2021-04-03T00:00:00"/>
    <x v="2"/>
    <x v="9"/>
    <s v="C"/>
    <n v="5"/>
  </r>
  <r>
    <d v="2021-04-03T00:00:00"/>
    <x v="2"/>
    <x v="10"/>
    <s v="C"/>
    <n v="13"/>
  </r>
  <r>
    <d v="2021-04-03T00:00:00"/>
    <x v="2"/>
    <x v="11"/>
    <s v="C"/>
    <n v="10"/>
  </r>
  <r>
    <d v="2021-04-03T00:00:00"/>
    <x v="2"/>
    <x v="12"/>
    <s v="C"/>
    <n v="6"/>
  </r>
  <r>
    <d v="2021-04-03T00:00:00"/>
    <x v="2"/>
    <x v="13"/>
    <s v="C"/>
    <n v="6"/>
  </r>
  <r>
    <d v="2021-04-03T00:00:00"/>
    <x v="2"/>
    <x v="14"/>
    <s v="C"/>
    <n v="4"/>
  </r>
  <r>
    <d v="2021-04-03T00:00:00"/>
    <x v="2"/>
    <x v="15"/>
    <s v="C"/>
    <n v="4"/>
  </r>
  <r>
    <d v="2021-04-03T00:00:00"/>
    <x v="2"/>
    <x v="16"/>
    <s v="C"/>
    <n v="7"/>
  </r>
  <r>
    <d v="2021-04-03T00:00:00"/>
    <x v="2"/>
    <x v="17"/>
    <s v="C"/>
    <n v="4"/>
  </r>
  <r>
    <d v="2021-04-03T00:00:00"/>
    <x v="2"/>
    <x v="18"/>
    <s v="C"/>
    <n v="4"/>
  </r>
  <r>
    <d v="2021-04-03T00:00:00"/>
    <x v="2"/>
    <x v="19"/>
    <s v="C"/>
    <n v="2"/>
  </r>
  <r>
    <d v="2021-04-03T00:00:00"/>
    <x v="2"/>
    <x v="20"/>
    <s v="C"/>
    <n v="6"/>
  </r>
  <r>
    <d v="2021-04-03T00:00:00"/>
    <x v="2"/>
    <x v="21"/>
    <s v="C"/>
    <n v="6"/>
  </r>
  <r>
    <d v="2021-04-03T00:00:00"/>
    <x v="2"/>
    <x v="22"/>
    <s v="C"/>
    <n v="6"/>
  </r>
  <r>
    <d v="2021-04-03T00:00:00"/>
    <x v="2"/>
    <x v="23"/>
    <s v="C"/>
    <n v="6"/>
  </r>
  <r>
    <d v="2021-04-03T00:00:00"/>
    <x v="2"/>
    <x v="24"/>
    <s v="C"/>
    <n v="5"/>
  </r>
  <r>
    <d v="2021-04-03T00:00:00"/>
    <x v="2"/>
    <x v="25"/>
    <s v="C"/>
    <n v="3"/>
  </r>
  <r>
    <d v="2021-04-03T00:00:00"/>
    <x v="2"/>
    <x v="26"/>
    <s v="C"/>
    <n v="5"/>
  </r>
  <r>
    <d v="2021-04-03T00:00:00"/>
    <x v="2"/>
    <x v="27"/>
    <s v="C"/>
    <n v="2"/>
  </r>
  <r>
    <d v="2021-04-03T00:00:00"/>
    <x v="2"/>
    <x v="28"/>
    <s v="C"/>
    <n v="2"/>
  </r>
  <r>
    <d v="2021-04-03T00:00:00"/>
    <x v="2"/>
    <x v="29"/>
    <s v="C"/>
    <n v="3"/>
  </r>
  <r>
    <d v="2021-04-04T00:00:00"/>
    <x v="3"/>
    <x v="0"/>
    <s v="C"/>
    <n v="26"/>
  </r>
  <r>
    <d v="2021-04-04T00:00:00"/>
    <x v="3"/>
    <x v="1"/>
    <s v="C"/>
    <n v="16"/>
  </r>
  <r>
    <d v="2021-04-04T00:00:00"/>
    <x v="3"/>
    <x v="2"/>
    <s v="C"/>
    <n v="12"/>
  </r>
  <r>
    <d v="2021-04-04T00:00:00"/>
    <x v="3"/>
    <x v="3"/>
    <s v="C"/>
    <n v="8"/>
  </r>
  <r>
    <d v="2021-04-04T00:00:00"/>
    <x v="3"/>
    <x v="4"/>
    <s v="C"/>
    <n v="7"/>
  </r>
  <r>
    <d v="2021-04-04T00:00:00"/>
    <x v="3"/>
    <x v="5"/>
    <s v="C"/>
    <n v="5"/>
  </r>
  <r>
    <d v="2021-04-04T00:00:00"/>
    <x v="3"/>
    <x v="6"/>
    <s v="C"/>
    <n v="5"/>
  </r>
  <r>
    <d v="2021-04-04T00:00:00"/>
    <x v="3"/>
    <x v="7"/>
    <s v="C"/>
    <n v="5"/>
  </r>
  <r>
    <d v="2021-04-04T00:00:00"/>
    <x v="3"/>
    <x v="8"/>
    <s v="C"/>
    <n v="4"/>
  </r>
  <r>
    <d v="2021-04-04T00:00:00"/>
    <x v="3"/>
    <x v="9"/>
    <s v="C"/>
    <n v="2"/>
  </r>
  <r>
    <d v="2021-04-04T00:00:00"/>
    <x v="3"/>
    <x v="10"/>
    <s v="C"/>
    <n v="11"/>
  </r>
  <r>
    <d v="2021-04-04T00:00:00"/>
    <x v="3"/>
    <x v="11"/>
    <s v="C"/>
    <n v="11"/>
  </r>
  <r>
    <d v="2021-04-04T00:00:00"/>
    <x v="3"/>
    <x v="12"/>
    <s v="C"/>
    <n v="4"/>
  </r>
  <r>
    <d v="2021-04-04T00:00:00"/>
    <x v="3"/>
    <x v="13"/>
    <s v="C"/>
    <n v="4"/>
  </r>
  <r>
    <d v="2021-04-04T00:00:00"/>
    <x v="3"/>
    <x v="14"/>
    <s v="C"/>
    <n v="8"/>
  </r>
  <r>
    <d v="2021-04-04T00:00:00"/>
    <x v="3"/>
    <x v="15"/>
    <s v="C"/>
    <n v="6"/>
  </r>
  <r>
    <d v="2021-04-04T00:00:00"/>
    <x v="3"/>
    <x v="16"/>
    <s v="C"/>
    <n v="5"/>
  </r>
  <r>
    <d v="2021-04-04T00:00:00"/>
    <x v="3"/>
    <x v="17"/>
    <s v="C"/>
    <n v="3"/>
  </r>
  <r>
    <d v="2021-04-04T00:00:00"/>
    <x v="3"/>
    <x v="18"/>
    <s v="C"/>
    <n v="2"/>
  </r>
  <r>
    <d v="2021-04-04T00:00:00"/>
    <x v="3"/>
    <x v="19"/>
    <s v="C"/>
    <n v="4"/>
  </r>
  <r>
    <d v="2021-04-04T00:00:00"/>
    <x v="3"/>
    <x v="20"/>
    <s v="C"/>
    <n v="10"/>
  </r>
  <r>
    <d v="2021-04-04T00:00:00"/>
    <x v="3"/>
    <x v="21"/>
    <s v="C"/>
    <n v="10"/>
  </r>
  <r>
    <d v="2021-04-04T00:00:00"/>
    <x v="3"/>
    <x v="22"/>
    <s v="C"/>
    <n v="4"/>
  </r>
  <r>
    <d v="2021-04-04T00:00:00"/>
    <x v="3"/>
    <x v="23"/>
    <s v="C"/>
    <n v="7"/>
  </r>
  <r>
    <d v="2021-04-04T00:00:00"/>
    <x v="3"/>
    <x v="24"/>
    <s v="C"/>
    <n v="4"/>
  </r>
  <r>
    <d v="2021-04-04T00:00:00"/>
    <x v="3"/>
    <x v="25"/>
    <s v="C"/>
    <n v="3"/>
  </r>
  <r>
    <d v="2021-04-04T00:00:00"/>
    <x v="3"/>
    <x v="26"/>
    <s v="C"/>
    <n v="4"/>
  </r>
  <r>
    <d v="2021-04-04T00:00:00"/>
    <x v="3"/>
    <x v="27"/>
    <s v="C"/>
    <n v="3"/>
  </r>
  <r>
    <d v="2021-04-04T00:00:00"/>
    <x v="3"/>
    <x v="28"/>
    <s v="C"/>
    <n v="3"/>
  </r>
  <r>
    <d v="2021-04-04T00:00:00"/>
    <x v="3"/>
    <x v="29"/>
    <s v="C"/>
    <n v="3"/>
  </r>
  <r>
    <d v="2021-04-05T00:00:00"/>
    <x v="4"/>
    <x v="0"/>
    <s v="C"/>
    <n v="16"/>
  </r>
  <r>
    <d v="2021-04-05T00:00:00"/>
    <x v="4"/>
    <x v="1"/>
    <s v="C"/>
    <n v="8"/>
  </r>
  <r>
    <d v="2021-04-05T00:00:00"/>
    <x v="4"/>
    <x v="2"/>
    <s v="C"/>
    <n v="11"/>
  </r>
  <r>
    <d v="2021-04-05T00:00:00"/>
    <x v="4"/>
    <x v="3"/>
    <s v="C"/>
    <n v="9"/>
  </r>
  <r>
    <d v="2021-04-05T00:00:00"/>
    <x v="4"/>
    <x v="4"/>
    <s v="C"/>
    <n v="5"/>
  </r>
  <r>
    <d v="2021-04-05T00:00:00"/>
    <x v="4"/>
    <x v="5"/>
    <s v="C"/>
    <n v="5"/>
  </r>
  <r>
    <d v="2021-04-05T00:00:00"/>
    <x v="4"/>
    <x v="6"/>
    <s v="C"/>
    <n v="5"/>
  </r>
  <r>
    <d v="2021-04-05T00:00:00"/>
    <x v="4"/>
    <x v="7"/>
    <s v="C"/>
    <n v="3"/>
  </r>
  <r>
    <d v="2021-04-05T00:00:00"/>
    <x v="4"/>
    <x v="8"/>
    <s v="C"/>
    <n v="3"/>
  </r>
  <r>
    <d v="2021-04-05T00:00:00"/>
    <x v="4"/>
    <x v="9"/>
    <s v="C"/>
    <n v="3"/>
  </r>
  <r>
    <d v="2021-04-05T00:00:00"/>
    <x v="4"/>
    <x v="10"/>
    <s v="C"/>
    <n v="15"/>
  </r>
  <r>
    <d v="2021-04-05T00:00:00"/>
    <x v="4"/>
    <x v="11"/>
    <s v="C"/>
    <n v="4"/>
  </r>
  <r>
    <d v="2021-04-05T00:00:00"/>
    <x v="4"/>
    <x v="12"/>
    <s v="C"/>
    <n v="3"/>
  </r>
  <r>
    <d v="2021-04-05T00:00:00"/>
    <x v="4"/>
    <x v="13"/>
    <s v="C"/>
    <n v="6"/>
  </r>
  <r>
    <d v="2021-04-05T00:00:00"/>
    <x v="4"/>
    <x v="14"/>
    <s v="C"/>
    <n v="5"/>
  </r>
  <r>
    <d v="2021-04-05T00:00:00"/>
    <x v="4"/>
    <x v="15"/>
    <s v="C"/>
    <n v="5"/>
  </r>
  <r>
    <d v="2021-04-05T00:00:00"/>
    <x v="4"/>
    <x v="16"/>
    <s v="C"/>
    <n v="5"/>
  </r>
  <r>
    <d v="2021-04-05T00:00:00"/>
    <x v="4"/>
    <x v="17"/>
    <s v="C"/>
    <n v="3"/>
  </r>
  <r>
    <d v="2021-04-05T00:00:00"/>
    <x v="4"/>
    <x v="18"/>
    <s v="C"/>
    <n v="4"/>
  </r>
  <r>
    <d v="2021-04-05T00:00:00"/>
    <x v="4"/>
    <x v="19"/>
    <s v="C"/>
    <n v="2"/>
  </r>
  <r>
    <d v="2021-04-05T00:00:00"/>
    <x v="4"/>
    <x v="20"/>
    <s v="C"/>
    <n v="4"/>
  </r>
  <r>
    <d v="2021-04-05T00:00:00"/>
    <x v="4"/>
    <x v="21"/>
    <s v="C"/>
    <n v="7"/>
  </r>
  <r>
    <d v="2021-04-05T00:00:00"/>
    <x v="4"/>
    <x v="22"/>
    <s v="C"/>
    <n v="6"/>
  </r>
  <r>
    <d v="2021-04-05T00:00:00"/>
    <x v="4"/>
    <x v="23"/>
    <s v="C"/>
    <n v="4"/>
  </r>
  <r>
    <d v="2021-04-05T00:00:00"/>
    <x v="4"/>
    <x v="24"/>
    <s v="C"/>
    <n v="4"/>
  </r>
  <r>
    <d v="2021-04-05T00:00:00"/>
    <x v="4"/>
    <x v="25"/>
    <s v="C"/>
    <n v="4"/>
  </r>
  <r>
    <d v="2021-04-05T00:00:00"/>
    <x v="4"/>
    <x v="26"/>
    <s v="C"/>
    <n v="4"/>
  </r>
  <r>
    <d v="2021-04-05T00:00:00"/>
    <x v="4"/>
    <x v="27"/>
    <s v="C"/>
    <n v="4"/>
  </r>
  <r>
    <d v="2021-04-05T00:00:00"/>
    <x v="4"/>
    <x v="28"/>
    <s v="C"/>
    <n v="3"/>
  </r>
  <r>
    <d v="2021-04-05T00:00:00"/>
    <x v="4"/>
    <x v="29"/>
    <s v="C"/>
    <n v="3"/>
  </r>
  <r>
    <d v="2021-04-06T00:00:00"/>
    <x v="5"/>
    <x v="0"/>
    <s v="C"/>
    <n v="10"/>
  </r>
  <r>
    <d v="2021-04-06T00:00:00"/>
    <x v="5"/>
    <x v="1"/>
    <s v="C"/>
    <n v="13"/>
  </r>
  <r>
    <d v="2021-04-06T00:00:00"/>
    <x v="5"/>
    <x v="2"/>
    <s v="C"/>
    <n v="9"/>
  </r>
  <r>
    <d v="2021-04-06T00:00:00"/>
    <x v="5"/>
    <x v="3"/>
    <s v="C"/>
    <n v="3"/>
  </r>
  <r>
    <d v="2021-04-06T00:00:00"/>
    <x v="5"/>
    <x v="4"/>
    <s v="C"/>
    <n v="4"/>
  </r>
  <r>
    <d v="2021-04-06T00:00:00"/>
    <x v="5"/>
    <x v="5"/>
    <s v="C"/>
    <n v="7"/>
  </r>
  <r>
    <d v="2021-04-06T00:00:00"/>
    <x v="5"/>
    <x v="6"/>
    <s v="C"/>
    <n v="3"/>
  </r>
  <r>
    <d v="2021-04-06T00:00:00"/>
    <x v="5"/>
    <x v="7"/>
    <s v="C"/>
    <n v="2"/>
  </r>
  <r>
    <d v="2021-04-06T00:00:00"/>
    <x v="5"/>
    <x v="8"/>
    <s v="C"/>
    <n v="3"/>
  </r>
  <r>
    <d v="2021-04-06T00:00:00"/>
    <x v="5"/>
    <x v="9"/>
    <s v="C"/>
    <n v="4"/>
  </r>
  <r>
    <d v="2021-04-06T00:00:00"/>
    <x v="5"/>
    <x v="10"/>
    <s v="C"/>
    <n v="13"/>
  </r>
  <r>
    <d v="2021-04-06T00:00:00"/>
    <x v="5"/>
    <x v="11"/>
    <s v="C"/>
    <n v="7"/>
  </r>
  <r>
    <d v="2021-04-06T00:00:00"/>
    <x v="5"/>
    <x v="12"/>
    <s v="C"/>
    <n v="7"/>
  </r>
  <r>
    <d v="2021-04-06T00:00:00"/>
    <x v="5"/>
    <x v="13"/>
    <s v="C"/>
    <n v="7"/>
  </r>
  <r>
    <d v="2021-04-06T00:00:00"/>
    <x v="5"/>
    <x v="14"/>
    <s v="C"/>
    <n v="8"/>
  </r>
  <r>
    <d v="2021-04-06T00:00:00"/>
    <x v="5"/>
    <x v="15"/>
    <s v="C"/>
    <n v="4"/>
  </r>
  <r>
    <d v="2021-04-06T00:00:00"/>
    <x v="5"/>
    <x v="16"/>
    <s v="C"/>
    <n v="6"/>
  </r>
  <r>
    <d v="2021-04-06T00:00:00"/>
    <x v="5"/>
    <x v="17"/>
    <s v="C"/>
    <n v="4"/>
  </r>
  <r>
    <d v="2021-04-06T00:00:00"/>
    <x v="5"/>
    <x v="18"/>
    <s v="C"/>
    <n v="4"/>
  </r>
  <r>
    <d v="2021-04-06T00:00:00"/>
    <x v="5"/>
    <x v="19"/>
    <s v="C"/>
    <n v="2"/>
  </r>
  <r>
    <d v="2021-04-06T00:00:00"/>
    <x v="5"/>
    <x v="20"/>
    <s v="C"/>
    <n v="8"/>
  </r>
  <r>
    <d v="2021-04-06T00:00:00"/>
    <x v="5"/>
    <x v="21"/>
    <s v="C"/>
    <n v="7"/>
  </r>
  <r>
    <d v="2021-04-06T00:00:00"/>
    <x v="5"/>
    <x v="22"/>
    <s v="C"/>
    <n v="5"/>
  </r>
  <r>
    <d v="2021-04-06T00:00:00"/>
    <x v="5"/>
    <x v="23"/>
    <s v="C"/>
    <n v="7"/>
  </r>
  <r>
    <d v="2021-04-06T00:00:00"/>
    <x v="5"/>
    <x v="24"/>
    <s v="C"/>
    <n v="6"/>
  </r>
  <r>
    <d v="2021-04-06T00:00:00"/>
    <x v="5"/>
    <x v="25"/>
    <s v="C"/>
    <n v="3"/>
  </r>
  <r>
    <d v="2021-04-06T00:00:00"/>
    <x v="5"/>
    <x v="26"/>
    <s v="C"/>
    <n v="3"/>
  </r>
  <r>
    <d v="2021-04-06T00:00:00"/>
    <x v="5"/>
    <x v="27"/>
    <s v="C"/>
    <n v="4"/>
  </r>
  <r>
    <d v="2021-04-06T00:00:00"/>
    <x v="5"/>
    <x v="28"/>
    <s v="C"/>
    <n v="3"/>
  </r>
  <r>
    <d v="2021-04-06T00:00:00"/>
    <x v="5"/>
    <x v="29"/>
    <s v="C"/>
    <n v="3"/>
  </r>
  <r>
    <d v="2021-04-07T00:00:00"/>
    <x v="6"/>
    <x v="0"/>
    <s v="C"/>
    <n v="23"/>
  </r>
  <r>
    <d v="2021-04-07T00:00:00"/>
    <x v="6"/>
    <x v="1"/>
    <s v="C"/>
    <n v="11"/>
  </r>
  <r>
    <d v="2021-04-07T00:00:00"/>
    <x v="6"/>
    <x v="2"/>
    <s v="C"/>
    <n v="12"/>
  </r>
  <r>
    <d v="2021-04-07T00:00:00"/>
    <x v="6"/>
    <x v="3"/>
    <s v="C"/>
    <n v="12"/>
  </r>
  <r>
    <d v="2021-04-07T00:00:00"/>
    <x v="6"/>
    <x v="4"/>
    <s v="C"/>
    <n v="3"/>
  </r>
  <r>
    <d v="2021-04-07T00:00:00"/>
    <x v="6"/>
    <x v="5"/>
    <s v="C"/>
    <n v="4"/>
  </r>
  <r>
    <d v="2021-04-07T00:00:00"/>
    <x v="6"/>
    <x v="6"/>
    <s v="C"/>
    <n v="3"/>
  </r>
  <r>
    <d v="2021-04-07T00:00:00"/>
    <x v="6"/>
    <x v="7"/>
    <s v="C"/>
    <n v="3"/>
  </r>
  <r>
    <d v="2021-04-07T00:00:00"/>
    <x v="6"/>
    <x v="8"/>
    <s v="C"/>
    <n v="5"/>
  </r>
  <r>
    <d v="2021-04-07T00:00:00"/>
    <x v="6"/>
    <x v="9"/>
    <s v="C"/>
    <n v="4"/>
  </r>
  <r>
    <d v="2021-04-07T00:00:00"/>
    <x v="6"/>
    <x v="10"/>
    <s v="C"/>
    <n v="13"/>
  </r>
  <r>
    <d v="2021-04-07T00:00:00"/>
    <x v="6"/>
    <x v="11"/>
    <s v="C"/>
    <n v="13"/>
  </r>
  <r>
    <d v="2021-04-07T00:00:00"/>
    <x v="6"/>
    <x v="12"/>
    <s v="C"/>
    <n v="8"/>
  </r>
  <r>
    <d v="2021-04-07T00:00:00"/>
    <x v="6"/>
    <x v="13"/>
    <s v="C"/>
    <n v="4"/>
  </r>
  <r>
    <d v="2021-04-07T00:00:00"/>
    <x v="6"/>
    <x v="14"/>
    <s v="C"/>
    <n v="4"/>
  </r>
  <r>
    <d v="2021-04-07T00:00:00"/>
    <x v="6"/>
    <x v="15"/>
    <s v="C"/>
    <n v="5"/>
  </r>
  <r>
    <d v="2021-04-07T00:00:00"/>
    <x v="6"/>
    <x v="16"/>
    <s v="C"/>
    <n v="5"/>
  </r>
  <r>
    <d v="2021-04-07T00:00:00"/>
    <x v="6"/>
    <x v="17"/>
    <s v="C"/>
    <n v="4"/>
  </r>
  <r>
    <d v="2021-04-07T00:00:00"/>
    <x v="6"/>
    <x v="18"/>
    <s v="C"/>
    <n v="3"/>
  </r>
  <r>
    <d v="2021-04-07T00:00:00"/>
    <x v="6"/>
    <x v="19"/>
    <s v="C"/>
    <n v="2"/>
  </r>
  <r>
    <d v="2021-04-07T00:00:00"/>
    <x v="6"/>
    <x v="20"/>
    <s v="C"/>
    <n v="13"/>
  </r>
  <r>
    <d v="2021-04-07T00:00:00"/>
    <x v="6"/>
    <x v="21"/>
    <s v="C"/>
    <n v="3"/>
  </r>
  <r>
    <d v="2021-04-07T00:00:00"/>
    <x v="6"/>
    <x v="22"/>
    <s v="C"/>
    <n v="8"/>
  </r>
  <r>
    <d v="2021-04-07T00:00:00"/>
    <x v="6"/>
    <x v="23"/>
    <s v="C"/>
    <n v="5"/>
  </r>
  <r>
    <d v="2021-04-07T00:00:00"/>
    <x v="6"/>
    <x v="24"/>
    <s v="C"/>
    <n v="5"/>
  </r>
  <r>
    <d v="2021-04-07T00:00:00"/>
    <x v="6"/>
    <x v="25"/>
    <s v="C"/>
    <n v="4"/>
  </r>
  <r>
    <d v="2021-04-07T00:00:00"/>
    <x v="6"/>
    <x v="26"/>
    <s v="C"/>
    <n v="4"/>
  </r>
  <r>
    <d v="2021-04-07T00:00:00"/>
    <x v="6"/>
    <x v="27"/>
    <s v="C"/>
    <n v="4"/>
  </r>
  <r>
    <d v="2021-04-07T00:00:00"/>
    <x v="6"/>
    <x v="28"/>
    <s v="C"/>
    <n v="4"/>
  </r>
  <r>
    <d v="2021-04-07T00:00:00"/>
    <x v="6"/>
    <x v="29"/>
    <s v="C"/>
    <n v="4"/>
  </r>
  <r>
    <d v="2021-04-08T00:00:00"/>
    <x v="0"/>
    <x v="0"/>
    <s v="C"/>
    <n v="3"/>
  </r>
  <r>
    <d v="2021-04-08T00:00:00"/>
    <x v="0"/>
    <x v="1"/>
    <s v="C"/>
    <n v="12"/>
  </r>
  <r>
    <d v="2021-04-08T00:00:00"/>
    <x v="0"/>
    <x v="2"/>
    <s v="C"/>
    <n v="12"/>
  </r>
  <r>
    <d v="2021-04-08T00:00:00"/>
    <x v="0"/>
    <x v="3"/>
    <s v="C"/>
    <n v="3"/>
  </r>
  <r>
    <d v="2021-04-08T00:00:00"/>
    <x v="0"/>
    <x v="4"/>
    <s v="C"/>
    <n v="6"/>
  </r>
  <r>
    <d v="2021-04-08T00:00:00"/>
    <x v="0"/>
    <x v="5"/>
    <s v="C"/>
    <n v="5"/>
  </r>
  <r>
    <d v="2021-04-08T00:00:00"/>
    <x v="0"/>
    <x v="6"/>
    <s v="C"/>
    <n v="4"/>
  </r>
  <r>
    <d v="2021-04-08T00:00:00"/>
    <x v="0"/>
    <x v="7"/>
    <s v="C"/>
    <n v="3"/>
  </r>
  <r>
    <d v="2021-04-08T00:00:00"/>
    <x v="0"/>
    <x v="8"/>
    <s v="C"/>
    <n v="4"/>
  </r>
  <r>
    <d v="2021-04-08T00:00:00"/>
    <x v="0"/>
    <x v="9"/>
    <s v="C"/>
    <n v="4"/>
  </r>
  <r>
    <d v="2021-04-08T00:00:00"/>
    <x v="0"/>
    <x v="10"/>
    <s v="C"/>
    <n v="8"/>
  </r>
  <r>
    <d v="2021-04-08T00:00:00"/>
    <x v="0"/>
    <x v="11"/>
    <s v="C"/>
    <n v="10"/>
  </r>
  <r>
    <d v="2021-04-08T00:00:00"/>
    <x v="0"/>
    <x v="12"/>
    <s v="C"/>
    <n v="8"/>
  </r>
  <r>
    <d v="2021-04-08T00:00:00"/>
    <x v="0"/>
    <x v="13"/>
    <s v="C"/>
    <n v="4"/>
  </r>
  <r>
    <d v="2021-04-08T00:00:00"/>
    <x v="0"/>
    <x v="14"/>
    <s v="C"/>
    <n v="7"/>
  </r>
  <r>
    <d v="2021-04-08T00:00:00"/>
    <x v="0"/>
    <x v="15"/>
    <s v="C"/>
    <n v="4"/>
  </r>
  <r>
    <d v="2021-04-08T00:00:00"/>
    <x v="0"/>
    <x v="16"/>
    <s v="C"/>
    <n v="6"/>
  </r>
  <r>
    <d v="2021-04-08T00:00:00"/>
    <x v="0"/>
    <x v="17"/>
    <s v="C"/>
    <n v="3"/>
  </r>
  <r>
    <d v="2021-04-08T00:00:00"/>
    <x v="0"/>
    <x v="18"/>
    <s v="C"/>
    <n v="4"/>
  </r>
  <r>
    <d v="2021-04-08T00:00:00"/>
    <x v="0"/>
    <x v="19"/>
    <s v="C"/>
    <n v="3"/>
  </r>
  <r>
    <d v="2021-04-08T00:00:00"/>
    <x v="0"/>
    <x v="20"/>
    <s v="C"/>
    <n v="15"/>
  </r>
  <r>
    <d v="2021-04-08T00:00:00"/>
    <x v="0"/>
    <x v="21"/>
    <s v="C"/>
    <n v="8"/>
  </r>
  <r>
    <d v="2021-04-08T00:00:00"/>
    <x v="0"/>
    <x v="22"/>
    <s v="C"/>
    <n v="8"/>
  </r>
  <r>
    <d v="2021-04-08T00:00:00"/>
    <x v="0"/>
    <x v="23"/>
    <s v="C"/>
    <n v="6"/>
  </r>
  <r>
    <d v="2021-04-08T00:00:00"/>
    <x v="0"/>
    <x v="24"/>
    <s v="C"/>
    <n v="7"/>
  </r>
  <r>
    <d v="2021-04-08T00:00:00"/>
    <x v="0"/>
    <x v="25"/>
    <s v="C"/>
    <n v="4"/>
  </r>
  <r>
    <d v="2021-04-08T00:00:00"/>
    <x v="0"/>
    <x v="26"/>
    <s v="C"/>
    <n v="4"/>
  </r>
  <r>
    <d v="2021-04-08T00:00:00"/>
    <x v="0"/>
    <x v="27"/>
    <s v="C"/>
    <n v="3"/>
  </r>
  <r>
    <d v="2021-04-08T00:00:00"/>
    <x v="0"/>
    <x v="28"/>
    <s v="C"/>
    <n v="3"/>
  </r>
  <r>
    <d v="2021-04-08T00:00:00"/>
    <x v="0"/>
    <x v="29"/>
    <s v="C"/>
    <n v="2"/>
  </r>
  <r>
    <d v="2021-04-09T00:00:00"/>
    <x v="1"/>
    <x v="0"/>
    <s v="C"/>
    <n v="32"/>
  </r>
  <r>
    <d v="2021-04-09T00:00:00"/>
    <x v="1"/>
    <x v="1"/>
    <s v="C"/>
    <n v="13"/>
  </r>
  <r>
    <d v="2021-04-09T00:00:00"/>
    <x v="1"/>
    <x v="2"/>
    <s v="C"/>
    <n v="8"/>
  </r>
  <r>
    <d v="2021-04-09T00:00:00"/>
    <x v="1"/>
    <x v="3"/>
    <s v="C"/>
    <n v="5"/>
  </r>
  <r>
    <d v="2021-04-09T00:00:00"/>
    <x v="1"/>
    <x v="4"/>
    <s v="C"/>
    <n v="9"/>
  </r>
  <r>
    <d v="2021-04-09T00:00:00"/>
    <x v="1"/>
    <x v="5"/>
    <s v="C"/>
    <n v="3"/>
  </r>
  <r>
    <d v="2021-04-09T00:00:00"/>
    <x v="1"/>
    <x v="6"/>
    <s v="C"/>
    <n v="5"/>
  </r>
  <r>
    <d v="2021-04-09T00:00:00"/>
    <x v="1"/>
    <x v="7"/>
    <s v="C"/>
    <n v="3"/>
  </r>
  <r>
    <d v="2021-04-09T00:00:00"/>
    <x v="1"/>
    <x v="8"/>
    <s v="C"/>
    <n v="3"/>
  </r>
  <r>
    <d v="2021-04-09T00:00:00"/>
    <x v="1"/>
    <x v="9"/>
    <s v="C"/>
    <n v="2"/>
  </r>
  <r>
    <d v="2021-04-09T00:00:00"/>
    <x v="1"/>
    <x v="10"/>
    <s v="C"/>
    <n v="17"/>
  </r>
  <r>
    <d v="2021-04-09T00:00:00"/>
    <x v="1"/>
    <x v="11"/>
    <s v="C"/>
    <n v="7"/>
  </r>
  <r>
    <d v="2021-04-09T00:00:00"/>
    <x v="1"/>
    <x v="12"/>
    <s v="C"/>
    <n v="6"/>
  </r>
  <r>
    <d v="2021-04-09T00:00:00"/>
    <x v="1"/>
    <x v="13"/>
    <s v="C"/>
    <n v="3"/>
  </r>
  <r>
    <d v="2021-04-09T00:00:00"/>
    <x v="1"/>
    <x v="14"/>
    <s v="C"/>
    <n v="6"/>
  </r>
  <r>
    <d v="2021-04-09T00:00:00"/>
    <x v="1"/>
    <x v="15"/>
    <s v="C"/>
    <n v="5"/>
  </r>
  <r>
    <d v="2021-04-09T00:00:00"/>
    <x v="1"/>
    <x v="16"/>
    <s v="C"/>
    <n v="4"/>
  </r>
  <r>
    <d v="2021-04-09T00:00:00"/>
    <x v="1"/>
    <x v="17"/>
    <s v="C"/>
    <n v="3"/>
  </r>
  <r>
    <d v="2021-04-09T00:00:00"/>
    <x v="1"/>
    <x v="18"/>
    <s v="C"/>
    <n v="3"/>
  </r>
  <r>
    <d v="2021-04-09T00:00:00"/>
    <x v="1"/>
    <x v="19"/>
    <s v="C"/>
    <n v="2"/>
  </r>
  <r>
    <d v="2021-04-09T00:00:00"/>
    <x v="1"/>
    <x v="20"/>
    <s v="C"/>
    <n v="16"/>
  </r>
  <r>
    <d v="2021-04-09T00:00:00"/>
    <x v="1"/>
    <x v="21"/>
    <s v="C"/>
    <n v="8"/>
  </r>
  <r>
    <d v="2021-04-09T00:00:00"/>
    <x v="1"/>
    <x v="22"/>
    <s v="C"/>
    <n v="8"/>
  </r>
  <r>
    <d v="2021-04-09T00:00:00"/>
    <x v="1"/>
    <x v="23"/>
    <s v="C"/>
    <n v="8"/>
  </r>
  <r>
    <d v="2021-04-09T00:00:00"/>
    <x v="1"/>
    <x v="24"/>
    <s v="C"/>
    <n v="6"/>
  </r>
  <r>
    <d v="2021-04-09T00:00:00"/>
    <x v="1"/>
    <x v="25"/>
    <s v="C"/>
    <n v="3"/>
  </r>
  <r>
    <d v="2021-04-09T00:00:00"/>
    <x v="1"/>
    <x v="26"/>
    <s v="C"/>
    <n v="4"/>
  </r>
  <r>
    <d v="2021-04-09T00:00:00"/>
    <x v="1"/>
    <x v="27"/>
    <s v="C"/>
    <n v="3"/>
  </r>
  <r>
    <d v="2021-04-09T00:00:00"/>
    <x v="1"/>
    <x v="28"/>
    <s v="C"/>
    <n v="3"/>
  </r>
  <r>
    <d v="2021-04-09T00:00:00"/>
    <x v="1"/>
    <x v="29"/>
    <s v="C"/>
    <n v="2"/>
  </r>
  <r>
    <d v="2021-04-10T00:00:00"/>
    <x v="2"/>
    <x v="0"/>
    <s v="C"/>
    <n v="25"/>
  </r>
  <r>
    <d v="2021-04-10T00:00:00"/>
    <x v="2"/>
    <x v="1"/>
    <s v="C"/>
    <n v="12"/>
  </r>
  <r>
    <d v="2021-04-10T00:00:00"/>
    <x v="2"/>
    <x v="2"/>
    <s v="C"/>
    <n v="13"/>
  </r>
  <r>
    <d v="2021-04-10T00:00:00"/>
    <x v="2"/>
    <x v="3"/>
    <s v="C"/>
    <n v="5"/>
  </r>
  <r>
    <d v="2021-04-10T00:00:00"/>
    <x v="2"/>
    <x v="4"/>
    <s v="C"/>
    <n v="4"/>
  </r>
  <r>
    <d v="2021-04-10T00:00:00"/>
    <x v="2"/>
    <x v="5"/>
    <s v="C"/>
    <n v="4"/>
  </r>
  <r>
    <d v="2021-04-10T00:00:00"/>
    <x v="2"/>
    <x v="6"/>
    <s v="C"/>
    <n v="4"/>
  </r>
  <r>
    <d v="2021-04-10T00:00:00"/>
    <x v="2"/>
    <x v="7"/>
    <s v="C"/>
    <n v="4"/>
  </r>
  <r>
    <d v="2021-04-10T00:00:00"/>
    <x v="2"/>
    <x v="8"/>
    <s v="C"/>
    <n v="3"/>
  </r>
  <r>
    <d v="2021-04-10T00:00:00"/>
    <x v="2"/>
    <x v="9"/>
    <s v="C"/>
    <n v="3"/>
  </r>
  <r>
    <d v="2021-04-10T00:00:00"/>
    <x v="2"/>
    <x v="10"/>
    <s v="C"/>
    <n v="6"/>
  </r>
  <r>
    <d v="2021-04-10T00:00:00"/>
    <x v="2"/>
    <x v="11"/>
    <s v="C"/>
    <n v="5"/>
  </r>
  <r>
    <d v="2021-04-10T00:00:00"/>
    <x v="2"/>
    <x v="12"/>
    <s v="C"/>
    <n v="6"/>
  </r>
  <r>
    <d v="2021-04-10T00:00:00"/>
    <x v="2"/>
    <x v="13"/>
    <s v="C"/>
    <n v="5"/>
  </r>
  <r>
    <d v="2021-04-10T00:00:00"/>
    <x v="2"/>
    <x v="14"/>
    <s v="C"/>
    <n v="6"/>
  </r>
  <r>
    <d v="2021-04-10T00:00:00"/>
    <x v="2"/>
    <x v="15"/>
    <s v="C"/>
    <n v="6"/>
  </r>
  <r>
    <d v="2021-04-10T00:00:00"/>
    <x v="2"/>
    <x v="16"/>
    <s v="C"/>
    <n v="6"/>
  </r>
  <r>
    <d v="2021-04-10T00:00:00"/>
    <x v="2"/>
    <x v="17"/>
    <s v="C"/>
    <n v="2"/>
  </r>
  <r>
    <d v="2021-04-10T00:00:00"/>
    <x v="2"/>
    <x v="18"/>
    <s v="C"/>
    <n v="4"/>
  </r>
  <r>
    <d v="2021-04-10T00:00:00"/>
    <x v="2"/>
    <x v="19"/>
    <s v="C"/>
    <n v="3"/>
  </r>
  <r>
    <d v="2021-04-10T00:00:00"/>
    <x v="2"/>
    <x v="20"/>
    <s v="C"/>
    <n v="4"/>
  </r>
  <r>
    <d v="2021-04-10T00:00:00"/>
    <x v="2"/>
    <x v="21"/>
    <s v="C"/>
    <n v="7"/>
  </r>
  <r>
    <d v="2021-04-10T00:00:00"/>
    <x v="2"/>
    <x v="22"/>
    <s v="C"/>
    <n v="5"/>
  </r>
  <r>
    <d v="2021-04-10T00:00:00"/>
    <x v="2"/>
    <x v="23"/>
    <s v="C"/>
    <n v="6"/>
  </r>
  <r>
    <d v="2021-04-10T00:00:00"/>
    <x v="2"/>
    <x v="24"/>
    <s v="C"/>
    <n v="5"/>
  </r>
  <r>
    <d v="2021-04-10T00:00:00"/>
    <x v="2"/>
    <x v="25"/>
    <s v="C"/>
    <n v="5"/>
  </r>
  <r>
    <d v="2021-04-10T00:00:00"/>
    <x v="2"/>
    <x v="26"/>
    <s v="C"/>
    <n v="3"/>
  </r>
  <r>
    <d v="2021-04-10T00:00:00"/>
    <x v="2"/>
    <x v="27"/>
    <s v="C"/>
    <n v="3"/>
  </r>
  <r>
    <d v="2021-04-10T00:00:00"/>
    <x v="2"/>
    <x v="28"/>
    <s v="C"/>
    <n v="4"/>
  </r>
  <r>
    <d v="2021-04-10T00:00:00"/>
    <x v="2"/>
    <x v="29"/>
    <s v="C"/>
    <n v="3"/>
  </r>
  <r>
    <d v="2021-04-11T00:00:00"/>
    <x v="3"/>
    <x v="0"/>
    <s v="C"/>
    <n v="23"/>
  </r>
  <r>
    <d v="2021-04-11T00:00:00"/>
    <x v="3"/>
    <x v="1"/>
    <s v="C"/>
    <n v="3"/>
  </r>
  <r>
    <d v="2021-04-11T00:00:00"/>
    <x v="3"/>
    <x v="2"/>
    <s v="C"/>
    <n v="12"/>
  </r>
  <r>
    <d v="2021-04-11T00:00:00"/>
    <x v="3"/>
    <x v="3"/>
    <s v="C"/>
    <n v="7"/>
  </r>
  <r>
    <d v="2021-04-11T00:00:00"/>
    <x v="3"/>
    <x v="4"/>
    <s v="C"/>
    <n v="5"/>
  </r>
  <r>
    <d v="2021-04-11T00:00:00"/>
    <x v="3"/>
    <x v="5"/>
    <s v="C"/>
    <n v="3"/>
  </r>
  <r>
    <d v="2021-04-11T00:00:00"/>
    <x v="3"/>
    <x v="6"/>
    <s v="C"/>
    <n v="5"/>
  </r>
  <r>
    <d v="2021-04-11T00:00:00"/>
    <x v="3"/>
    <x v="7"/>
    <s v="C"/>
    <n v="3"/>
  </r>
  <r>
    <d v="2021-04-11T00:00:00"/>
    <x v="3"/>
    <x v="8"/>
    <s v="C"/>
    <n v="3"/>
  </r>
  <r>
    <d v="2021-04-11T00:00:00"/>
    <x v="3"/>
    <x v="9"/>
    <s v="C"/>
    <n v="4"/>
  </r>
  <r>
    <d v="2021-04-11T00:00:00"/>
    <x v="3"/>
    <x v="10"/>
    <s v="C"/>
    <n v="14"/>
  </r>
  <r>
    <d v="2021-04-11T00:00:00"/>
    <x v="3"/>
    <x v="11"/>
    <s v="C"/>
    <n v="10"/>
  </r>
  <r>
    <d v="2021-04-11T00:00:00"/>
    <x v="3"/>
    <x v="12"/>
    <s v="C"/>
    <n v="6"/>
  </r>
  <r>
    <d v="2021-04-11T00:00:00"/>
    <x v="3"/>
    <x v="13"/>
    <s v="C"/>
    <n v="5"/>
  </r>
  <r>
    <d v="2021-04-11T00:00:00"/>
    <x v="3"/>
    <x v="14"/>
    <s v="C"/>
    <n v="7"/>
  </r>
  <r>
    <d v="2021-04-11T00:00:00"/>
    <x v="3"/>
    <x v="15"/>
    <s v="C"/>
    <n v="7"/>
  </r>
  <r>
    <d v="2021-04-11T00:00:00"/>
    <x v="3"/>
    <x v="16"/>
    <s v="C"/>
    <n v="5"/>
  </r>
  <r>
    <d v="2021-04-11T00:00:00"/>
    <x v="3"/>
    <x v="17"/>
    <s v="C"/>
    <n v="4"/>
  </r>
  <r>
    <d v="2021-04-11T00:00:00"/>
    <x v="3"/>
    <x v="18"/>
    <s v="C"/>
    <n v="4"/>
  </r>
  <r>
    <d v="2021-04-11T00:00:00"/>
    <x v="3"/>
    <x v="19"/>
    <s v="C"/>
    <n v="2"/>
  </r>
  <r>
    <d v="2021-04-11T00:00:00"/>
    <x v="3"/>
    <x v="20"/>
    <s v="C"/>
    <n v="13"/>
  </r>
  <r>
    <d v="2021-04-11T00:00:00"/>
    <x v="3"/>
    <x v="21"/>
    <s v="C"/>
    <n v="8"/>
  </r>
  <r>
    <d v="2021-04-11T00:00:00"/>
    <x v="3"/>
    <x v="22"/>
    <s v="C"/>
    <n v="7"/>
  </r>
  <r>
    <d v="2021-04-11T00:00:00"/>
    <x v="3"/>
    <x v="23"/>
    <s v="C"/>
    <n v="5"/>
  </r>
  <r>
    <d v="2021-04-11T00:00:00"/>
    <x v="3"/>
    <x v="24"/>
    <s v="C"/>
    <n v="5"/>
  </r>
  <r>
    <d v="2021-04-11T00:00:00"/>
    <x v="3"/>
    <x v="25"/>
    <s v="C"/>
    <n v="4"/>
  </r>
  <r>
    <d v="2021-04-11T00:00:00"/>
    <x v="3"/>
    <x v="26"/>
    <s v="C"/>
    <n v="4"/>
  </r>
  <r>
    <d v="2021-04-11T00:00:00"/>
    <x v="3"/>
    <x v="27"/>
    <s v="C"/>
    <n v="2"/>
  </r>
  <r>
    <d v="2021-04-11T00:00:00"/>
    <x v="3"/>
    <x v="28"/>
    <s v="C"/>
    <n v="4"/>
  </r>
  <r>
    <d v="2021-04-11T00:00:00"/>
    <x v="3"/>
    <x v="29"/>
    <s v="C"/>
    <n v="4"/>
  </r>
  <r>
    <d v="2021-04-12T00:00:00"/>
    <x v="4"/>
    <x v="0"/>
    <s v="C"/>
    <n v="16"/>
  </r>
  <r>
    <d v="2021-04-12T00:00:00"/>
    <x v="4"/>
    <x v="1"/>
    <s v="C"/>
    <n v="8"/>
  </r>
  <r>
    <d v="2021-04-12T00:00:00"/>
    <x v="4"/>
    <x v="2"/>
    <s v="C"/>
    <n v="4"/>
  </r>
  <r>
    <d v="2021-04-12T00:00:00"/>
    <x v="4"/>
    <x v="3"/>
    <s v="C"/>
    <n v="9"/>
  </r>
  <r>
    <d v="2021-04-12T00:00:00"/>
    <x v="4"/>
    <x v="4"/>
    <s v="C"/>
    <n v="6"/>
  </r>
  <r>
    <d v="2021-04-12T00:00:00"/>
    <x v="4"/>
    <x v="5"/>
    <s v="C"/>
    <n v="4"/>
  </r>
  <r>
    <d v="2021-04-12T00:00:00"/>
    <x v="4"/>
    <x v="6"/>
    <s v="C"/>
    <n v="5"/>
  </r>
  <r>
    <d v="2021-04-12T00:00:00"/>
    <x v="4"/>
    <x v="7"/>
    <s v="C"/>
    <n v="4"/>
  </r>
  <r>
    <d v="2021-04-12T00:00:00"/>
    <x v="4"/>
    <x v="8"/>
    <s v="C"/>
    <n v="4"/>
  </r>
  <r>
    <d v="2021-04-12T00:00:00"/>
    <x v="4"/>
    <x v="9"/>
    <s v="C"/>
    <n v="5"/>
  </r>
  <r>
    <d v="2021-04-12T00:00:00"/>
    <x v="4"/>
    <x v="10"/>
    <s v="C"/>
    <n v="13"/>
  </r>
  <r>
    <d v="2021-04-12T00:00:00"/>
    <x v="4"/>
    <x v="11"/>
    <s v="C"/>
    <n v="9"/>
  </r>
  <r>
    <d v="2021-04-12T00:00:00"/>
    <x v="4"/>
    <x v="12"/>
    <s v="C"/>
    <n v="3"/>
  </r>
  <r>
    <d v="2021-04-12T00:00:00"/>
    <x v="4"/>
    <x v="13"/>
    <s v="C"/>
    <n v="5"/>
  </r>
  <r>
    <d v="2021-04-12T00:00:00"/>
    <x v="4"/>
    <x v="14"/>
    <s v="C"/>
    <n v="7"/>
  </r>
  <r>
    <d v="2021-04-12T00:00:00"/>
    <x v="4"/>
    <x v="15"/>
    <s v="C"/>
    <n v="5"/>
  </r>
  <r>
    <d v="2021-04-12T00:00:00"/>
    <x v="4"/>
    <x v="16"/>
    <s v="C"/>
    <n v="5"/>
  </r>
  <r>
    <d v="2021-04-12T00:00:00"/>
    <x v="4"/>
    <x v="17"/>
    <s v="C"/>
    <n v="2"/>
  </r>
  <r>
    <d v="2021-04-12T00:00:00"/>
    <x v="4"/>
    <x v="18"/>
    <s v="C"/>
    <n v="3"/>
  </r>
  <r>
    <d v="2021-04-12T00:00:00"/>
    <x v="4"/>
    <x v="19"/>
    <s v="C"/>
    <n v="2"/>
  </r>
  <r>
    <d v="2021-04-12T00:00:00"/>
    <x v="4"/>
    <x v="20"/>
    <s v="C"/>
    <n v="5"/>
  </r>
  <r>
    <d v="2021-04-12T00:00:00"/>
    <x v="4"/>
    <x v="21"/>
    <s v="C"/>
    <n v="8"/>
  </r>
  <r>
    <d v="2021-04-12T00:00:00"/>
    <x v="4"/>
    <x v="22"/>
    <s v="C"/>
    <n v="4"/>
  </r>
  <r>
    <d v="2021-04-12T00:00:00"/>
    <x v="4"/>
    <x v="23"/>
    <s v="C"/>
    <n v="7"/>
  </r>
  <r>
    <d v="2021-04-12T00:00:00"/>
    <x v="4"/>
    <x v="24"/>
    <s v="C"/>
    <n v="5"/>
  </r>
  <r>
    <d v="2021-04-12T00:00:00"/>
    <x v="4"/>
    <x v="25"/>
    <s v="C"/>
    <n v="4"/>
  </r>
  <r>
    <d v="2021-04-12T00:00:00"/>
    <x v="4"/>
    <x v="26"/>
    <s v="C"/>
    <n v="3"/>
  </r>
  <r>
    <d v="2021-04-12T00:00:00"/>
    <x v="4"/>
    <x v="27"/>
    <s v="C"/>
    <n v="2"/>
  </r>
  <r>
    <d v="2021-04-12T00:00:00"/>
    <x v="4"/>
    <x v="28"/>
    <s v="C"/>
    <n v="4"/>
  </r>
  <r>
    <d v="2021-04-12T00:00:00"/>
    <x v="4"/>
    <x v="29"/>
    <s v="C"/>
    <n v="4"/>
  </r>
  <r>
    <d v="2021-04-13T00:00:00"/>
    <x v="5"/>
    <x v="0"/>
    <s v="C"/>
    <n v="15"/>
  </r>
  <r>
    <d v="2021-04-13T00:00:00"/>
    <x v="5"/>
    <x v="1"/>
    <s v="C"/>
    <n v="15"/>
  </r>
  <r>
    <d v="2021-04-13T00:00:00"/>
    <x v="5"/>
    <x v="2"/>
    <s v="C"/>
    <n v="4"/>
  </r>
  <r>
    <d v="2021-04-13T00:00:00"/>
    <x v="5"/>
    <x v="3"/>
    <s v="C"/>
    <n v="8"/>
  </r>
  <r>
    <d v="2021-04-13T00:00:00"/>
    <x v="5"/>
    <x v="4"/>
    <s v="C"/>
    <n v="8"/>
  </r>
  <r>
    <d v="2021-04-13T00:00:00"/>
    <x v="5"/>
    <x v="5"/>
    <s v="C"/>
    <n v="6"/>
  </r>
  <r>
    <d v="2021-04-13T00:00:00"/>
    <x v="5"/>
    <x v="6"/>
    <s v="C"/>
    <n v="5"/>
  </r>
  <r>
    <d v="2021-04-13T00:00:00"/>
    <x v="5"/>
    <x v="7"/>
    <s v="C"/>
    <n v="3"/>
  </r>
  <r>
    <d v="2021-04-13T00:00:00"/>
    <x v="5"/>
    <x v="8"/>
    <s v="C"/>
    <n v="4"/>
  </r>
  <r>
    <d v="2021-04-13T00:00:00"/>
    <x v="5"/>
    <x v="9"/>
    <s v="C"/>
    <n v="4"/>
  </r>
  <r>
    <d v="2021-04-13T00:00:00"/>
    <x v="5"/>
    <x v="10"/>
    <s v="C"/>
    <n v="5"/>
  </r>
  <r>
    <d v="2021-04-13T00:00:00"/>
    <x v="5"/>
    <x v="11"/>
    <s v="C"/>
    <n v="7"/>
  </r>
  <r>
    <d v="2021-04-13T00:00:00"/>
    <x v="5"/>
    <x v="12"/>
    <s v="C"/>
    <n v="7"/>
  </r>
  <r>
    <d v="2021-04-13T00:00:00"/>
    <x v="5"/>
    <x v="13"/>
    <s v="C"/>
    <n v="4"/>
  </r>
  <r>
    <d v="2021-04-13T00:00:00"/>
    <x v="5"/>
    <x v="14"/>
    <s v="C"/>
    <n v="6"/>
  </r>
  <r>
    <d v="2021-04-13T00:00:00"/>
    <x v="5"/>
    <x v="15"/>
    <s v="C"/>
    <n v="4"/>
  </r>
  <r>
    <d v="2021-04-13T00:00:00"/>
    <x v="5"/>
    <x v="16"/>
    <s v="C"/>
    <n v="5"/>
  </r>
  <r>
    <d v="2021-04-13T00:00:00"/>
    <x v="5"/>
    <x v="17"/>
    <s v="C"/>
    <n v="5"/>
  </r>
  <r>
    <d v="2021-04-13T00:00:00"/>
    <x v="5"/>
    <x v="18"/>
    <s v="C"/>
    <n v="4"/>
  </r>
  <r>
    <d v="2021-04-13T00:00:00"/>
    <x v="5"/>
    <x v="19"/>
    <s v="C"/>
    <n v="4"/>
  </r>
  <r>
    <d v="2021-04-13T00:00:00"/>
    <x v="5"/>
    <x v="20"/>
    <s v="C"/>
    <n v="10"/>
  </r>
  <r>
    <d v="2021-04-13T00:00:00"/>
    <x v="5"/>
    <x v="21"/>
    <s v="C"/>
    <n v="7"/>
  </r>
  <r>
    <d v="2021-04-13T00:00:00"/>
    <x v="5"/>
    <x v="22"/>
    <s v="C"/>
    <n v="8"/>
  </r>
  <r>
    <d v="2021-04-13T00:00:00"/>
    <x v="5"/>
    <x v="23"/>
    <s v="C"/>
    <n v="8"/>
  </r>
  <r>
    <d v="2021-04-13T00:00:00"/>
    <x v="5"/>
    <x v="24"/>
    <s v="C"/>
    <n v="6"/>
  </r>
  <r>
    <d v="2021-04-13T00:00:00"/>
    <x v="5"/>
    <x v="25"/>
    <s v="C"/>
    <n v="4"/>
  </r>
  <r>
    <d v="2021-04-13T00:00:00"/>
    <x v="5"/>
    <x v="26"/>
    <s v="C"/>
    <n v="4"/>
  </r>
  <r>
    <d v="2021-04-13T00:00:00"/>
    <x v="5"/>
    <x v="27"/>
    <s v="C"/>
    <n v="2"/>
  </r>
  <r>
    <d v="2021-04-13T00:00:00"/>
    <x v="5"/>
    <x v="28"/>
    <s v="C"/>
    <n v="3"/>
  </r>
  <r>
    <d v="2021-04-13T00:00:00"/>
    <x v="5"/>
    <x v="29"/>
    <s v="C"/>
    <n v="3"/>
  </r>
  <r>
    <d v="2021-04-14T00:00:00"/>
    <x v="6"/>
    <x v="0"/>
    <s v="C"/>
    <n v="30"/>
  </r>
  <r>
    <d v="2021-04-14T00:00:00"/>
    <x v="6"/>
    <x v="1"/>
    <s v="C"/>
    <n v="3"/>
  </r>
  <r>
    <d v="2021-04-14T00:00:00"/>
    <x v="6"/>
    <x v="2"/>
    <s v="C"/>
    <n v="6"/>
  </r>
  <r>
    <d v="2021-04-14T00:00:00"/>
    <x v="6"/>
    <x v="3"/>
    <s v="C"/>
    <n v="5"/>
  </r>
  <r>
    <d v="2021-04-14T00:00:00"/>
    <x v="6"/>
    <x v="4"/>
    <s v="C"/>
    <n v="8"/>
  </r>
  <r>
    <d v="2021-04-14T00:00:00"/>
    <x v="6"/>
    <x v="5"/>
    <s v="C"/>
    <n v="7"/>
  </r>
  <r>
    <d v="2021-04-14T00:00:00"/>
    <x v="6"/>
    <x v="6"/>
    <s v="C"/>
    <n v="5"/>
  </r>
  <r>
    <d v="2021-04-14T00:00:00"/>
    <x v="6"/>
    <x v="7"/>
    <s v="C"/>
    <n v="3"/>
  </r>
  <r>
    <d v="2021-04-14T00:00:00"/>
    <x v="6"/>
    <x v="8"/>
    <s v="C"/>
    <n v="4"/>
  </r>
  <r>
    <d v="2021-04-14T00:00:00"/>
    <x v="6"/>
    <x v="9"/>
    <s v="C"/>
    <n v="4"/>
  </r>
  <r>
    <d v="2021-04-14T00:00:00"/>
    <x v="6"/>
    <x v="10"/>
    <s v="C"/>
    <n v="16"/>
  </r>
  <r>
    <d v="2021-04-14T00:00:00"/>
    <x v="6"/>
    <x v="11"/>
    <s v="C"/>
    <n v="8"/>
  </r>
  <r>
    <d v="2021-04-14T00:00:00"/>
    <x v="6"/>
    <x v="12"/>
    <s v="C"/>
    <n v="7"/>
  </r>
  <r>
    <d v="2021-04-14T00:00:00"/>
    <x v="6"/>
    <x v="13"/>
    <s v="C"/>
    <n v="6"/>
  </r>
  <r>
    <d v="2021-04-14T00:00:00"/>
    <x v="6"/>
    <x v="14"/>
    <s v="C"/>
    <n v="7"/>
  </r>
  <r>
    <d v="2021-04-14T00:00:00"/>
    <x v="6"/>
    <x v="15"/>
    <s v="C"/>
    <n v="4"/>
  </r>
  <r>
    <d v="2021-04-14T00:00:00"/>
    <x v="6"/>
    <x v="16"/>
    <s v="C"/>
    <n v="5"/>
  </r>
  <r>
    <d v="2021-04-14T00:00:00"/>
    <x v="6"/>
    <x v="17"/>
    <s v="C"/>
    <n v="4"/>
  </r>
  <r>
    <d v="2021-04-14T00:00:00"/>
    <x v="6"/>
    <x v="18"/>
    <s v="C"/>
    <n v="3"/>
  </r>
  <r>
    <d v="2021-04-14T00:00:00"/>
    <x v="6"/>
    <x v="19"/>
    <s v="C"/>
    <n v="3"/>
  </r>
  <r>
    <d v="2021-04-14T00:00:00"/>
    <x v="6"/>
    <x v="20"/>
    <s v="C"/>
    <n v="12"/>
  </r>
  <r>
    <d v="2021-04-14T00:00:00"/>
    <x v="6"/>
    <x v="21"/>
    <s v="C"/>
    <n v="8"/>
  </r>
  <r>
    <d v="2021-04-14T00:00:00"/>
    <x v="6"/>
    <x v="22"/>
    <s v="C"/>
    <n v="7"/>
  </r>
  <r>
    <d v="2021-04-14T00:00:00"/>
    <x v="6"/>
    <x v="23"/>
    <s v="C"/>
    <n v="4"/>
  </r>
  <r>
    <d v="2021-04-14T00:00:00"/>
    <x v="6"/>
    <x v="24"/>
    <s v="C"/>
    <n v="5"/>
  </r>
  <r>
    <d v="2021-04-14T00:00:00"/>
    <x v="6"/>
    <x v="25"/>
    <s v="C"/>
    <n v="4"/>
  </r>
  <r>
    <d v="2021-04-14T00:00:00"/>
    <x v="6"/>
    <x v="26"/>
    <s v="C"/>
    <n v="4"/>
  </r>
  <r>
    <d v="2021-04-14T00:00:00"/>
    <x v="6"/>
    <x v="27"/>
    <s v="C"/>
    <n v="3"/>
  </r>
  <r>
    <d v="2021-04-14T00:00:00"/>
    <x v="6"/>
    <x v="28"/>
    <s v="C"/>
    <n v="3"/>
  </r>
  <r>
    <d v="2021-04-14T00:00:00"/>
    <x v="6"/>
    <x v="29"/>
    <s v="C"/>
    <n v="3"/>
  </r>
  <r>
    <d v="2021-04-15T00:00:00"/>
    <x v="0"/>
    <x v="0"/>
    <s v="C"/>
    <n v="3"/>
  </r>
  <r>
    <d v="2021-04-15T00:00:00"/>
    <x v="0"/>
    <x v="1"/>
    <s v="C"/>
    <n v="18"/>
  </r>
  <r>
    <d v="2021-04-15T00:00:00"/>
    <x v="0"/>
    <x v="2"/>
    <s v="C"/>
    <n v="5"/>
  </r>
  <r>
    <d v="2021-04-15T00:00:00"/>
    <x v="0"/>
    <x v="3"/>
    <s v="C"/>
    <n v="6"/>
  </r>
  <r>
    <d v="2021-04-15T00:00:00"/>
    <x v="0"/>
    <x v="4"/>
    <s v="C"/>
    <n v="8"/>
  </r>
  <r>
    <d v="2021-04-15T00:00:00"/>
    <x v="0"/>
    <x v="5"/>
    <s v="C"/>
    <n v="5"/>
  </r>
  <r>
    <d v="2021-04-15T00:00:00"/>
    <x v="0"/>
    <x v="6"/>
    <s v="C"/>
    <n v="4"/>
  </r>
  <r>
    <d v="2021-04-15T00:00:00"/>
    <x v="0"/>
    <x v="7"/>
    <s v="C"/>
    <n v="4"/>
  </r>
  <r>
    <d v="2021-04-15T00:00:00"/>
    <x v="0"/>
    <x v="8"/>
    <s v="C"/>
    <n v="3"/>
  </r>
  <r>
    <d v="2021-04-15T00:00:00"/>
    <x v="0"/>
    <x v="9"/>
    <s v="C"/>
    <n v="5"/>
  </r>
  <r>
    <d v="2021-04-15T00:00:00"/>
    <x v="0"/>
    <x v="10"/>
    <s v="C"/>
    <n v="11"/>
  </r>
  <r>
    <d v="2021-04-15T00:00:00"/>
    <x v="0"/>
    <x v="11"/>
    <s v="C"/>
    <n v="4"/>
  </r>
  <r>
    <d v="2021-04-15T00:00:00"/>
    <x v="0"/>
    <x v="12"/>
    <s v="C"/>
    <n v="8"/>
  </r>
  <r>
    <d v="2021-04-15T00:00:00"/>
    <x v="0"/>
    <x v="13"/>
    <s v="C"/>
    <n v="4"/>
  </r>
  <r>
    <d v="2021-04-15T00:00:00"/>
    <x v="0"/>
    <x v="14"/>
    <s v="C"/>
    <n v="7"/>
  </r>
  <r>
    <d v="2021-04-15T00:00:00"/>
    <x v="0"/>
    <x v="15"/>
    <s v="C"/>
    <n v="3"/>
  </r>
  <r>
    <d v="2021-04-15T00:00:00"/>
    <x v="0"/>
    <x v="16"/>
    <s v="C"/>
    <n v="7"/>
  </r>
  <r>
    <d v="2021-04-15T00:00:00"/>
    <x v="0"/>
    <x v="17"/>
    <s v="C"/>
    <n v="3"/>
  </r>
  <r>
    <d v="2021-04-15T00:00:00"/>
    <x v="0"/>
    <x v="18"/>
    <s v="C"/>
    <n v="4"/>
  </r>
  <r>
    <d v="2021-04-15T00:00:00"/>
    <x v="0"/>
    <x v="19"/>
    <s v="C"/>
    <n v="2"/>
  </r>
  <r>
    <d v="2021-04-15T00:00:00"/>
    <x v="0"/>
    <x v="20"/>
    <s v="C"/>
    <n v="14"/>
  </r>
  <r>
    <d v="2021-04-15T00:00:00"/>
    <x v="0"/>
    <x v="21"/>
    <s v="C"/>
    <n v="7"/>
  </r>
  <r>
    <d v="2021-04-15T00:00:00"/>
    <x v="0"/>
    <x v="22"/>
    <s v="C"/>
    <n v="5"/>
  </r>
  <r>
    <d v="2021-04-15T00:00:00"/>
    <x v="0"/>
    <x v="23"/>
    <s v="C"/>
    <n v="6"/>
  </r>
  <r>
    <d v="2021-04-15T00:00:00"/>
    <x v="0"/>
    <x v="24"/>
    <s v="C"/>
    <n v="4"/>
  </r>
  <r>
    <d v="2021-04-15T00:00:00"/>
    <x v="0"/>
    <x v="25"/>
    <s v="C"/>
    <n v="4"/>
  </r>
  <r>
    <d v="2021-04-15T00:00:00"/>
    <x v="0"/>
    <x v="26"/>
    <s v="C"/>
    <n v="4"/>
  </r>
  <r>
    <d v="2021-04-15T00:00:00"/>
    <x v="0"/>
    <x v="27"/>
    <s v="C"/>
    <n v="2"/>
  </r>
  <r>
    <d v="2021-04-15T00:00:00"/>
    <x v="0"/>
    <x v="28"/>
    <s v="C"/>
    <n v="4"/>
  </r>
  <r>
    <d v="2021-04-15T00:00:00"/>
    <x v="0"/>
    <x v="29"/>
    <s v="C"/>
    <n v="3"/>
  </r>
  <r>
    <m/>
    <x v="7"/>
    <x v="30"/>
    <m/>
    <m/>
  </r>
  <r>
    <m/>
    <x v="7"/>
    <x v="30"/>
    <m/>
    <m/>
  </r>
  <r>
    <m/>
    <x v="7"/>
    <x v="30"/>
    <m/>
    <m/>
  </r>
  <r>
    <m/>
    <x v="7"/>
    <x v="30"/>
    <m/>
    <m/>
  </r>
  <r>
    <m/>
    <x v="7"/>
    <x v="30"/>
    <m/>
    <m/>
  </r>
  <r>
    <m/>
    <x v="7"/>
    <x v="30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">
  <r>
    <d v="2021-04-01T00:00:00"/>
    <x v="0"/>
    <n v="14"/>
    <n v="5600"/>
    <x v="0"/>
  </r>
  <r>
    <d v="2021-04-02T00:00:00"/>
    <x v="0"/>
    <n v="30"/>
    <n v="12000"/>
    <x v="1"/>
  </r>
  <r>
    <d v="2021-04-03T00:00:00"/>
    <x v="0"/>
    <n v="25"/>
    <n v="10000"/>
    <x v="2"/>
  </r>
  <r>
    <d v="2021-04-04T00:00:00"/>
    <x v="0"/>
    <n v="26"/>
    <n v="10400"/>
    <x v="3"/>
  </r>
  <r>
    <d v="2021-04-05T00:00:00"/>
    <x v="0"/>
    <n v="16"/>
    <n v="6400"/>
    <x v="1"/>
  </r>
  <r>
    <d v="2021-04-06T00:00:00"/>
    <x v="0"/>
    <n v="10"/>
    <n v="4000"/>
    <x v="4"/>
  </r>
  <r>
    <d v="2021-04-07T00:00:00"/>
    <x v="0"/>
    <n v="23"/>
    <n v="9200"/>
    <x v="1"/>
  </r>
  <r>
    <d v="2021-04-08T00:00:00"/>
    <x v="0"/>
    <n v="3"/>
    <n v="1200"/>
    <x v="4"/>
  </r>
  <r>
    <d v="2021-04-09T00:00:00"/>
    <x v="0"/>
    <n v="32"/>
    <n v="12800"/>
    <x v="2"/>
  </r>
  <r>
    <d v="2021-04-10T00:00:00"/>
    <x v="0"/>
    <n v="25"/>
    <n v="10000"/>
    <x v="2"/>
  </r>
  <r>
    <d v="2021-04-11T00:00:00"/>
    <x v="0"/>
    <n v="23"/>
    <n v="9200"/>
    <x v="1"/>
  </r>
  <r>
    <d v="2021-04-12T00:00:00"/>
    <x v="0"/>
    <n v="16"/>
    <n v="6400"/>
    <x v="1"/>
  </r>
  <r>
    <d v="2021-04-13T00:00:00"/>
    <x v="0"/>
    <n v="15"/>
    <n v="6000"/>
    <x v="5"/>
  </r>
  <r>
    <d v="2021-04-14T00:00:00"/>
    <x v="0"/>
    <n v="30"/>
    <n v="12000"/>
    <x v="1"/>
  </r>
  <r>
    <d v="2021-04-15T00:00:00"/>
    <x v="0"/>
    <n v="3"/>
    <n v="1200"/>
    <x v="4"/>
  </r>
  <r>
    <d v="2021-04-01T00:00:00"/>
    <x v="1"/>
    <n v="5"/>
    <n v="1500"/>
    <x v="1"/>
  </r>
  <r>
    <d v="2021-04-02T00:00:00"/>
    <x v="1"/>
    <n v="9"/>
    <n v="2700"/>
    <x v="3"/>
  </r>
  <r>
    <d v="2021-04-03T00:00:00"/>
    <x v="1"/>
    <n v="15"/>
    <n v="4500"/>
    <x v="6"/>
  </r>
  <r>
    <d v="2021-04-04T00:00:00"/>
    <x v="1"/>
    <n v="16"/>
    <n v="4800"/>
    <x v="3"/>
  </r>
  <r>
    <d v="2021-04-05T00:00:00"/>
    <x v="1"/>
    <n v="8"/>
    <n v="2400"/>
    <x v="6"/>
  </r>
  <r>
    <d v="2021-04-06T00:00:00"/>
    <x v="1"/>
    <n v="13"/>
    <n v="3900"/>
    <x v="5"/>
  </r>
  <r>
    <d v="2021-04-07T00:00:00"/>
    <x v="1"/>
    <n v="11"/>
    <n v="3300"/>
    <x v="4"/>
  </r>
  <r>
    <d v="2021-04-08T00:00:00"/>
    <x v="1"/>
    <n v="12"/>
    <n v="3600"/>
    <x v="1"/>
  </r>
  <r>
    <d v="2021-04-09T00:00:00"/>
    <x v="1"/>
    <n v="13"/>
    <n v="3900"/>
    <x v="5"/>
  </r>
  <r>
    <d v="2021-04-10T00:00:00"/>
    <x v="1"/>
    <n v="12"/>
    <n v="3600"/>
    <x v="1"/>
  </r>
  <r>
    <d v="2021-04-11T00:00:00"/>
    <x v="1"/>
    <n v="3"/>
    <n v="900"/>
    <x v="2"/>
  </r>
  <r>
    <d v="2021-04-12T00:00:00"/>
    <x v="1"/>
    <n v="8"/>
    <n v="2400"/>
    <x v="6"/>
  </r>
  <r>
    <d v="2021-04-13T00:00:00"/>
    <x v="1"/>
    <n v="15"/>
    <n v="4500"/>
    <x v="6"/>
  </r>
  <r>
    <d v="2021-04-14T00:00:00"/>
    <x v="1"/>
    <n v="3"/>
    <n v="900"/>
    <x v="2"/>
  </r>
  <r>
    <d v="2021-04-15T00:00:00"/>
    <x v="1"/>
    <n v="18"/>
    <n v="5400"/>
    <x v="4"/>
  </r>
  <r>
    <d v="2021-04-01T00:00:00"/>
    <x v="2"/>
    <n v="5"/>
    <n v="1950"/>
    <x v="2"/>
  </r>
  <r>
    <d v="2021-04-02T00:00:00"/>
    <x v="2"/>
    <n v="7"/>
    <n v="2730"/>
    <x v="0"/>
  </r>
  <r>
    <d v="2021-04-03T00:00:00"/>
    <x v="2"/>
    <n v="5"/>
    <n v="1950"/>
    <x v="2"/>
  </r>
  <r>
    <d v="2021-04-04T00:00:00"/>
    <x v="2"/>
    <n v="12"/>
    <n v="4680"/>
    <x v="2"/>
  </r>
  <r>
    <d v="2021-04-05T00:00:00"/>
    <x v="2"/>
    <n v="11"/>
    <n v="4290"/>
    <x v="6"/>
  </r>
  <r>
    <d v="2021-04-06T00:00:00"/>
    <x v="2"/>
    <n v="9"/>
    <n v="3510"/>
    <x v="4"/>
  </r>
  <r>
    <d v="2021-04-07T00:00:00"/>
    <x v="2"/>
    <n v="12"/>
    <n v="4680"/>
    <x v="2"/>
  </r>
  <r>
    <d v="2021-04-08T00:00:00"/>
    <x v="2"/>
    <n v="12"/>
    <n v="4680"/>
    <x v="2"/>
  </r>
  <r>
    <d v="2021-04-09T00:00:00"/>
    <x v="2"/>
    <n v="8"/>
    <n v="3120"/>
    <x v="3"/>
  </r>
  <r>
    <d v="2021-04-10T00:00:00"/>
    <x v="2"/>
    <n v="13"/>
    <n v="5070"/>
    <x v="1"/>
  </r>
  <r>
    <d v="2021-04-11T00:00:00"/>
    <x v="2"/>
    <n v="12"/>
    <n v="4680"/>
    <x v="2"/>
  </r>
  <r>
    <d v="2021-04-12T00:00:00"/>
    <x v="2"/>
    <n v="4"/>
    <n v="1560"/>
    <x v="6"/>
  </r>
  <r>
    <d v="2021-04-13T00:00:00"/>
    <x v="2"/>
    <n v="4"/>
    <n v="1560"/>
    <x v="6"/>
  </r>
  <r>
    <d v="2021-04-14T00:00:00"/>
    <x v="2"/>
    <n v="6"/>
    <n v="2340"/>
    <x v="1"/>
  </r>
  <r>
    <d v="2021-04-15T00:00:00"/>
    <x v="2"/>
    <n v="5"/>
    <n v="1950"/>
    <x v="2"/>
  </r>
  <r>
    <d v="2021-04-01T00:00:00"/>
    <x v="3"/>
    <n v="10"/>
    <n v="4650"/>
    <x v="1"/>
  </r>
  <r>
    <d v="2021-04-02T00:00:00"/>
    <x v="3"/>
    <n v="10"/>
    <n v="4650"/>
    <x v="1"/>
  </r>
  <r>
    <d v="2021-04-03T00:00:00"/>
    <x v="3"/>
    <n v="7"/>
    <n v="3255"/>
    <x v="0"/>
  </r>
  <r>
    <d v="2021-04-04T00:00:00"/>
    <x v="3"/>
    <n v="8"/>
    <n v="3720"/>
    <x v="4"/>
  </r>
  <r>
    <d v="2021-04-05T00:00:00"/>
    <x v="3"/>
    <n v="9"/>
    <n v="4185"/>
    <x v="6"/>
  </r>
  <r>
    <d v="2021-04-06T00:00:00"/>
    <x v="3"/>
    <n v="3"/>
    <n v="1395"/>
    <x v="1"/>
  </r>
  <r>
    <d v="2021-04-07T00:00:00"/>
    <x v="3"/>
    <n v="12"/>
    <n v="5580"/>
    <x v="5"/>
  </r>
  <r>
    <d v="2021-04-08T00:00:00"/>
    <x v="3"/>
    <n v="3"/>
    <n v="1395"/>
    <x v="1"/>
  </r>
  <r>
    <d v="2021-04-09T00:00:00"/>
    <x v="3"/>
    <n v="5"/>
    <n v="2325"/>
    <x v="5"/>
  </r>
  <r>
    <d v="2021-04-10T00:00:00"/>
    <x v="3"/>
    <n v="5"/>
    <n v="2325"/>
    <x v="5"/>
  </r>
  <r>
    <d v="2021-04-11T00:00:00"/>
    <x v="3"/>
    <n v="7"/>
    <n v="3255"/>
    <x v="0"/>
  </r>
  <r>
    <d v="2021-04-12T00:00:00"/>
    <x v="3"/>
    <n v="9"/>
    <n v="4185"/>
    <x v="6"/>
  </r>
  <r>
    <d v="2021-04-13T00:00:00"/>
    <x v="3"/>
    <n v="8"/>
    <n v="3720"/>
    <x v="4"/>
  </r>
  <r>
    <d v="2021-04-14T00:00:00"/>
    <x v="3"/>
    <n v="5"/>
    <n v="2325"/>
    <x v="5"/>
  </r>
  <r>
    <d v="2021-04-15T00:00:00"/>
    <x v="3"/>
    <n v="6"/>
    <n v="2790"/>
    <x v="2"/>
  </r>
  <r>
    <d v="2021-04-01T00:00:00"/>
    <x v="4"/>
    <n v="6"/>
    <n v="1740"/>
    <x v="2"/>
  </r>
  <r>
    <d v="2021-04-02T00:00:00"/>
    <x v="4"/>
    <n v="8"/>
    <n v="2320"/>
    <x v="4"/>
  </r>
  <r>
    <d v="2021-04-03T00:00:00"/>
    <x v="4"/>
    <n v="7"/>
    <n v="2030"/>
    <x v="0"/>
  </r>
  <r>
    <d v="2021-04-04T00:00:00"/>
    <x v="4"/>
    <n v="7"/>
    <n v="2030"/>
    <x v="0"/>
  </r>
  <r>
    <d v="2021-04-05T00:00:00"/>
    <x v="4"/>
    <n v="5"/>
    <n v="1450"/>
    <x v="5"/>
  </r>
  <r>
    <d v="2021-04-06T00:00:00"/>
    <x v="4"/>
    <n v="4"/>
    <n v="1160"/>
    <x v="3"/>
  </r>
  <r>
    <d v="2021-04-07T00:00:00"/>
    <x v="4"/>
    <n v="3"/>
    <n v="870"/>
    <x v="1"/>
  </r>
  <r>
    <d v="2021-04-08T00:00:00"/>
    <x v="4"/>
    <n v="6"/>
    <n v="1740"/>
    <x v="2"/>
  </r>
  <r>
    <d v="2021-04-09T00:00:00"/>
    <x v="4"/>
    <n v="9"/>
    <n v="2610"/>
    <x v="6"/>
  </r>
  <r>
    <d v="2021-04-10T00:00:00"/>
    <x v="4"/>
    <n v="4"/>
    <n v="1160"/>
    <x v="3"/>
  </r>
  <r>
    <d v="2021-04-11T00:00:00"/>
    <x v="4"/>
    <n v="5"/>
    <n v="1450"/>
    <x v="5"/>
  </r>
  <r>
    <d v="2021-04-12T00:00:00"/>
    <x v="4"/>
    <n v="6"/>
    <n v="1740"/>
    <x v="2"/>
  </r>
  <r>
    <d v="2021-04-13T00:00:00"/>
    <x v="4"/>
    <n v="8"/>
    <n v="2320"/>
    <x v="4"/>
  </r>
  <r>
    <d v="2021-04-14T00:00:00"/>
    <x v="4"/>
    <n v="8"/>
    <n v="2320"/>
    <x v="4"/>
  </r>
  <r>
    <d v="2021-04-15T00:00:00"/>
    <x v="4"/>
    <n v="8"/>
    <n v="2320"/>
    <x v="4"/>
  </r>
  <r>
    <d v="2021-04-01T00:00:00"/>
    <x v="5"/>
    <n v="6"/>
    <n v="2700"/>
    <x v="3"/>
  </r>
  <r>
    <d v="2021-04-02T00:00:00"/>
    <x v="5"/>
    <n v="4"/>
    <n v="1800"/>
    <x v="5"/>
  </r>
  <r>
    <d v="2021-04-03T00:00:00"/>
    <x v="5"/>
    <n v="7"/>
    <n v="3150"/>
    <x v="0"/>
  </r>
  <r>
    <d v="2021-04-04T00:00:00"/>
    <x v="5"/>
    <n v="5"/>
    <n v="2250"/>
    <x v="4"/>
  </r>
  <r>
    <d v="2021-04-05T00:00:00"/>
    <x v="5"/>
    <n v="5"/>
    <n v="2250"/>
    <x v="4"/>
  </r>
  <r>
    <d v="2021-04-06T00:00:00"/>
    <x v="5"/>
    <n v="7"/>
    <n v="3150"/>
    <x v="0"/>
  </r>
  <r>
    <d v="2021-04-07T00:00:00"/>
    <x v="5"/>
    <n v="4"/>
    <n v="1800"/>
    <x v="5"/>
  </r>
  <r>
    <d v="2021-04-08T00:00:00"/>
    <x v="5"/>
    <n v="5"/>
    <n v="2250"/>
    <x v="4"/>
  </r>
  <r>
    <d v="2021-04-09T00:00:00"/>
    <x v="5"/>
    <n v="3"/>
    <n v="1350"/>
    <x v="6"/>
  </r>
  <r>
    <d v="2021-04-10T00:00:00"/>
    <x v="5"/>
    <n v="4"/>
    <n v="1800"/>
    <x v="5"/>
  </r>
  <r>
    <d v="2021-04-11T00:00:00"/>
    <x v="5"/>
    <n v="3"/>
    <n v="1350"/>
    <x v="6"/>
  </r>
  <r>
    <d v="2021-04-12T00:00:00"/>
    <x v="5"/>
    <n v="4"/>
    <n v="1800"/>
    <x v="5"/>
  </r>
  <r>
    <d v="2021-04-13T00:00:00"/>
    <x v="5"/>
    <n v="6"/>
    <n v="2700"/>
    <x v="3"/>
  </r>
  <r>
    <d v="2021-04-14T00:00:00"/>
    <x v="5"/>
    <n v="7"/>
    <n v="3150"/>
    <x v="0"/>
  </r>
  <r>
    <d v="2021-04-15T00:00:00"/>
    <x v="5"/>
    <n v="5"/>
    <n v="2250"/>
    <x v="4"/>
  </r>
  <r>
    <d v="2021-04-01T00:00:00"/>
    <x v="6"/>
    <n v="4"/>
    <n v="2000"/>
    <x v="3"/>
  </r>
  <r>
    <d v="2021-04-02T00:00:00"/>
    <x v="6"/>
    <n v="4"/>
    <n v="2000"/>
    <x v="3"/>
  </r>
  <r>
    <d v="2021-04-03T00:00:00"/>
    <x v="6"/>
    <n v="6"/>
    <n v="3000"/>
    <x v="2"/>
  </r>
  <r>
    <d v="2021-04-04T00:00:00"/>
    <x v="6"/>
    <n v="5"/>
    <n v="2500"/>
    <x v="5"/>
  </r>
  <r>
    <d v="2021-04-05T00:00:00"/>
    <x v="6"/>
    <n v="5"/>
    <n v="2500"/>
    <x v="5"/>
  </r>
  <r>
    <d v="2021-04-06T00:00:00"/>
    <x v="6"/>
    <n v="3"/>
    <n v="1500"/>
    <x v="1"/>
  </r>
  <r>
    <d v="2021-04-07T00:00:00"/>
    <x v="6"/>
    <n v="3"/>
    <n v="1500"/>
    <x v="1"/>
  </r>
  <r>
    <d v="2021-04-08T00:00:00"/>
    <x v="6"/>
    <n v="4"/>
    <n v="2000"/>
    <x v="3"/>
  </r>
  <r>
    <d v="2021-04-09T00:00:00"/>
    <x v="6"/>
    <n v="5"/>
    <n v="2500"/>
    <x v="5"/>
  </r>
  <r>
    <d v="2021-04-10T00:00:00"/>
    <x v="6"/>
    <n v="4"/>
    <n v="2000"/>
    <x v="3"/>
  </r>
  <r>
    <d v="2021-04-11T00:00:00"/>
    <x v="6"/>
    <n v="5"/>
    <n v="2500"/>
    <x v="5"/>
  </r>
  <r>
    <d v="2021-04-12T00:00:00"/>
    <x v="6"/>
    <n v="5"/>
    <n v="2500"/>
    <x v="5"/>
  </r>
  <r>
    <d v="2021-04-13T00:00:00"/>
    <x v="6"/>
    <n v="5"/>
    <n v="2500"/>
    <x v="5"/>
  </r>
  <r>
    <d v="2021-04-14T00:00:00"/>
    <x v="6"/>
    <n v="5"/>
    <n v="2500"/>
    <x v="5"/>
  </r>
  <r>
    <d v="2021-04-15T00:00:00"/>
    <x v="6"/>
    <n v="4"/>
    <n v="2000"/>
    <x v="3"/>
  </r>
  <r>
    <d v="2021-04-01T00:00:00"/>
    <x v="7"/>
    <n v="4"/>
    <n v="1600"/>
    <x v="2"/>
  </r>
  <r>
    <d v="2021-04-02T00:00:00"/>
    <x v="7"/>
    <n v="2"/>
    <n v="800"/>
    <x v="1"/>
  </r>
  <r>
    <d v="2021-04-03T00:00:00"/>
    <x v="7"/>
    <n v="4"/>
    <n v="1600"/>
    <x v="2"/>
  </r>
  <r>
    <d v="2021-04-04T00:00:00"/>
    <x v="7"/>
    <n v="5"/>
    <n v="2000"/>
    <x v="3"/>
  </r>
  <r>
    <d v="2021-04-05T00:00:00"/>
    <x v="7"/>
    <n v="3"/>
    <n v="1200"/>
    <x v="4"/>
  </r>
  <r>
    <d v="2021-04-06T00:00:00"/>
    <x v="7"/>
    <n v="2"/>
    <n v="800"/>
    <x v="1"/>
  </r>
  <r>
    <d v="2021-04-07T00:00:00"/>
    <x v="7"/>
    <n v="3"/>
    <n v="1200"/>
    <x v="4"/>
  </r>
  <r>
    <d v="2021-04-08T00:00:00"/>
    <x v="7"/>
    <n v="3"/>
    <n v="1200"/>
    <x v="4"/>
  </r>
  <r>
    <d v="2021-04-09T00:00:00"/>
    <x v="7"/>
    <n v="3"/>
    <n v="1200"/>
    <x v="4"/>
  </r>
  <r>
    <d v="2021-04-10T00:00:00"/>
    <x v="7"/>
    <n v="4"/>
    <n v="1600"/>
    <x v="2"/>
  </r>
  <r>
    <d v="2021-04-11T00:00:00"/>
    <x v="7"/>
    <n v="3"/>
    <n v="1200"/>
    <x v="4"/>
  </r>
  <r>
    <d v="2021-04-12T00:00:00"/>
    <x v="7"/>
    <n v="4"/>
    <n v="1600"/>
    <x v="2"/>
  </r>
  <r>
    <d v="2021-04-13T00:00:00"/>
    <x v="7"/>
    <n v="3"/>
    <n v="1200"/>
    <x v="4"/>
  </r>
  <r>
    <d v="2021-04-14T00:00:00"/>
    <x v="7"/>
    <n v="3"/>
    <n v="1200"/>
    <x v="4"/>
  </r>
  <r>
    <d v="2021-04-15T00:00:00"/>
    <x v="7"/>
    <n v="4"/>
    <n v="1600"/>
    <x v="2"/>
  </r>
  <r>
    <d v="2021-04-01T00:00:00"/>
    <x v="8"/>
    <n v="2"/>
    <n v="1120"/>
    <x v="0"/>
  </r>
  <r>
    <d v="2021-04-02T00:00:00"/>
    <x v="8"/>
    <n v="3"/>
    <n v="1680"/>
    <x v="0"/>
  </r>
  <r>
    <d v="2021-04-03T00:00:00"/>
    <x v="8"/>
    <n v="3"/>
    <n v="1680"/>
    <x v="0"/>
  </r>
  <r>
    <d v="2021-04-04T00:00:00"/>
    <x v="8"/>
    <n v="4"/>
    <n v="2240"/>
    <x v="0"/>
  </r>
  <r>
    <d v="2021-04-05T00:00:00"/>
    <x v="8"/>
    <n v="3"/>
    <n v="1680"/>
    <x v="0"/>
  </r>
  <r>
    <d v="2021-04-06T00:00:00"/>
    <x v="8"/>
    <n v="3"/>
    <n v="1680"/>
    <x v="0"/>
  </r>
  <r>
    <d v="2021-04-07T00:00:00"/>
    <x v="8"/>
    <n v="5"/>
    <n v="2800"/>
    <x v="0"/>
  </r>
  <r>
    <d v="2021-04-08T00:00:00"/>
    <x v="8"/>
    <n v="4"/>
    <n v="2240"/>
    <x v="0"/>
  </r>
  <r>
    <d v="2021-04-09T00:00:00"/>
    <x v="8"/>
    <n v="3"/>
    <n v="1680"/>
    <x v="0"/>
  </r>
  <r>
    <d v="2021-04-10T00:00:00"/>
    <x v="8"/>
    <n v="3"/>
    <n v="1680"/>
    <x v="0"/>
  </r>
  <r>
    <d v="2021-04-11T00:00:00"/>
    <x v="8"/>
    <n v="3"/>
    <n v="1680"/>
    <x v="0"/>
  </r>
  <r>
    <d v="2021-04-12T00:00:00"/>
    <x v="8"/>
    <n v="4"/>
    <n v="2240"/>
    <x v="0"/>
  </r>
  <r>
    <d v="2021-04-13T00:00:00"/>
    <x v="8"/>
    <n v="4"/>
    <n v="2240"/>
    <x v="0"/>
  </r>
  <r>
    <d v="2021-04-14T00:00:00"/>
    <x v="8"/>
    <n v="4"/>
    <n v="2240"/>
    <x v="0"/>
  </r>
  <r>
    <d v="2021-04-15T00:00:00"/>
    <x v="8"/>
    <n v="3"/>
    <n v="1680"/>
    <x v="0"/>
  </r>
  <r>
    <d v="2021-04-01T00:00:00"/>
    <x v="9"/>
    <n v="5"/>
    <n v="5495"/>
    <x v="0"/>
  </r>
  <r>
    <d v="2021-04-02T00:00:00"/>
    <x v="9"/>
    <n v="4"/>
    <n v="4396"/>
    <x v="0"/>
  </r>
  <r>
    <d v="2021-04-03T00:00:00"/>
    <x v="9"/>
    <n v="5"/>
    <n v="5495"/>
    <x v="0"/>
  </r>
  <r>
    <d v="2021-04-04T00:00:00"/>
    <x v="9"/>
    <n v="2"/>
    <n v="2198"/>
    <x v="0"/>
  </r>
  <r>
    <d v="2021-04-05T00:00:00"/>
    <x v="9"/>
    <n v="3"/>
    <n v="3297"/>
    <x v="0"/>
  </r>
  <r>
    <d v="2021-04-06T00:00:00"/>
    <x v="9"/>
    <n v="4"/>
    <n v="4396"/>
    <x v="0"/>
  </r>
  <r>
    <d v="2021-04-07T00:00:00"/>
    <x v="9"/>
    <n v="4"/>
    <n v="4396"/>
    <x v="0"/>
  </r>
  <r>
    <d v="2021-04-08T00:00:00"/>
    <x v="9"/>
    <n v="4"/>
    <n v="4396"/>
    <x v="0"/>
  </r>
  <r>
    <d v="2021-04-09T00:00:00"/>
    <x v="9"/>
    <n v="2"/>
    <n v="2198"/>
    <x v="0"/>
  </r>
  <r>
    <d v="2021-04-10T00:00:00"/>
    <x v="9"/>
    <n v="3"/>
    <n v="3297"/>
    <x v="0"/>
  </r>
  <r>
    <d v="2021-04-11T00:00:00"/>
    <x v="9"/>
    <n v="4"/>
    <n v="4396"/>
    <x v="0"/>
  </r>
  <r>
    <d v="2021-04-12T00:00:00"/>
    <x v="9"/>
    <n v="5"/>
    <n v="5495"/>
    <x v="0"/>
  </r>
  <r>
    <d v="2021-04-13T00:00:00"/>
    <x v="9"/>
    <n v="4"/>
    <n v="4396"/>
    <x v="0"/>
  </r>
  <r>
    <d v="2021-04-14T00:00:00"/>
    <x v="9"/>
    <n v="4"/>
    <n v="4396"/>
    <x v="0"/>
  </r>
  <r>
    <d v="2021-04-15T00:00:00"/>
    <x v="9"/>
    <n v="5"/>
    <n v="5495"/>
    <x v="0"/>
  </r>
  <r>
    <d v="2021-04-01T00:00:00"/>
    <x v="10"/>
    <n v="11"/>
    <n v="4950"/>
    <x v="5"/>
  </r>
  <r>
    <d v="2021-04-02T00:00:00"/>
    <x v="10"/>
    <n v="14"/>
    <n v="6300"/>
    <x v="0"/>
  </r>
  <r>
    <d v="2021-04-03T00:00:00"/>
    <x v="10"/>
    <n v="13"/>
    <n v="5850"/>
    <x v="3"/>
  </r>
  <r>
    <d v="2021-04-04T00:00:00"/>
    <x v="10"/>
    <n v="11"/>
    <n v="4950"/>
    <x v="5"/>
  </r>
  <r>
    <d v="2021-04-05T00:00:00"/>
    <x v="10"/>
    <n v="15"/>
    <n v="6750"/>
    <x v="1"/>
  </r>
  <r>
    <d v="2021-04-06T00:00:00"/>
    <x v="10"/>
    <n v="13"/>
    <n v="5850"/>
    <x v="3"/>
  </r>
  <r>
    <d v="2021-04-07T00:00:00"/>
    <x v="10"/>
    <n v="13"/>
    <n v="5850"/>
    <x v="3"/>
  </r>
  <r>
    <d v="2021-04-08T00:00:00"/>
    <x v="10"/>
    <n v="8"/>
    <n v="3600"/>
    <x v="1"/>
  </r>
  <r>
    <d v="2021-04-09T00:00:00"/>
    <x v="10"/>
    <n v="17"/>
    <n v="7650"/>
    <x v="6"/>
  </r>
  <r>
    <d v="2021-04-10T00:00:00"/>
    <x v="10"/>
    <n v="6"/>
    <n v="2700"/>
    <x v="3"/>
  </r>
  <r>
    <d v="2021-04-11T00:00:00"/>
    <x v="10"/>
    <n v="14"/>
    <n v="6300"/>
    <x v="0"/>
  </r>
  <r>
    <d v="2021-04-12T00:00:00"/>
    <x v="10"/>
    <n v="13"/>
    <n v="5850"/>
    <x v="3"/>
  </r>
  <r>
    <d v="2021-04-13T00:00:00"/>
    <x v="10"/>
    <n v="5"/>
    <n v="2250"/>
    <x v="4"/>
  </r>
  <r>
    <d v="2021-04-14T00:00:00"/>
    <x v="10"/>
    <n v="16"/>
    <n v="7200"/>
    <x v="2"/>
  </r>
  <r>
    <d v="2021-04-15T00:00:00"/>
    <x v="10"/>
    <n v="11"/>
    <n v="4950"/>
    <x v="5"/>
  </r>
  <r>
    <d v="2021-04-01T00:00:00"/>
    <x v="11"/>
    <n v="9"/>
    <n v="4500"/>
    <x v="6"/>
  </r>
  <r>
    <d v="2021-04-02T00:00:00"/>
    <x v="11"/>
    <n v="4"/>
    <n v="2000"/>
    <x v="3"/>
  </r>
  <r>
    <d v="2021-04-03T00:00:00"/>
    <x v="11"/>
    <n v="10"/>
    <n v="5000"/>
    <x v="1"/>
  </r>
  <r>
    <d v="2021-04-04T00:00:00"/>
    <x v="11"/>
    <n v="11"/>
    <n v="5500"/>
    <x v="3"/>
  </r>
  <r>
    <d v="2021-04-05T00:00:00"/>
    <x v="11"/>
    <n v="4"/>
    <n v="2000"/>
    <x v="3"/>
  </r>
  <r>
    <d v="2021-04-06T00:00:00"/>
    <x v="11"/>
    <n v="7"/>
    <n v="3500"/>
    <x v="0"/>
  </r>
  <r>
    <d v="2021-04-07T00:00:00"/>
    <x v="11"/>
    <n v="13"/>
    <n v="6500"/>
    <x v="2"/>
  </r>
  <r>
    <d v="2021-04-08T00:00:00"/>
    <x v="11"/>
    <n v="10"/>
    <n v="5000"/>
    <x v="1"/>
  </r>
  <r>
    <d v="2021-04-09T00:00:00"/>
    <x v="11"/>
    <n v="7"/>
    <n v="3500"/>
    <x v="0"/>
  </r>
  <r>
    <d v="2021-04-10T00:00:00"/>
    <x v="11"/>
    <n v="5"/>
    <n v="2500"/>
    <x v="5"/>
  </r>
  <r>
    <d v="2021-04-11T00:00:00"/>
    <x v="11"/>
    <n v="10"/>
    <n v="5000"/>
    <x v="1"/>
  </r>
  <r>
    <d v="2021-04-12T00:00:00"/>
    <x v="11"/>
    <n v="9"/>
    <n v="4500"/>
    <x v="6"/>
  </r>
  <r>
    <d v="2021-04-13T00:00:00"/>
    <x v="11"/>
    <n v="7"/>
    <n v="3500"/>
    <x v="0"/>
  </r>
  <r>
    <d v="2021-04-14T00:00:00"/>
    <x v="11"/>
    <n v="8"/>
    <n v="4000"/>
    <x v="4"/>
  </r>
  <r>
    <d v="2021-04-15T00:00:00"/>
    <x v="11"/>
    <n v="4"/>
    <n v="2000"/>
    <x v="3"/>
  </r>
  <r>
    <d v="2021-04-01T00:00:00"/>
    <x v="12"/>
    <n v="8"/>
    <n v="7200"/>
    <x v="2"/>
  </r>
  <r>
    <d v="2021-04-02T00:00:00"/>
    <x v="12"/>
    <n v="5"/>
    <n v="4500"/>
    <x v="6"/>
  </r>
  <r>
    <d v="2021-04-03T00:00:00"/>
    <x v="12"/>
    <n v="6"/>
    <n v="5400"/>
    <x v="4"/>
  </r>
  <r>
    <d v="2021-04-04T00:00:00"/>
    <x v="12"/>
    <n v="4"/>
    <n v="3600"/>
    <x v="1"/>
  </r>
  <r>
    <d v="2021-04-05T00:00:00"/>
    <x v="12"/>
    <n v="3"/>
    <n v="2700"/>
    <x v="3"/>
  </r>
  <r>
    <d v="2021-04-06T00:00:00"/>
    <x v="12"/>
    <n v="7"/>
    <n v="6300"/>
    <x v="0"/>
  </r>
  <r>
    <d v="2021-04-07T00:00:00"/>
    <x v="12"/>
    <n v="8"/>
    <n v="7200"/>
    <x v="2"/>
  </r>
  <r>
    <d v="2021-04-08T00:00:00"/>
    <x v="12"/>
    <n v="8"/>
    <n v="7200"/>
    <x v="2"/>
  </r>
  <r>
    <d v="2021-04-09T00:00:00"/>
    <x v="12"/>
    <n v="6"/>
    <n v="5400"/>
    <x v="4"/>
  </r>
  <r>
    <d v="2021-04-10T00:00:00"/>
    <x v="12"/>
    <n v="6"/>
    <n v="5400"/>
    <x v="4"/>
  </r>
  <r>
    <d v="2021-04-11T00:00:00"/>
    <x v="12"/>
    <n v="6"/>
    <n v="5400"/>
    <x v="4"/>
  </r>
  <r>
    <d v="2021-04-12T00:00:00"/>
    <x v="12"/>
    <n v="3"/>
    <n v="2700"/>
    <x v="3"/>
  </r>
  <r>
    <d v="2021-04-13T00:00:00"/>
    <x v="12"/>
    <n v="7"/>
    <n v="6300"/>
    <x v="0"/>
  </r>
  <r>
    <d v="2021-04-14T00:00:00"/>
    <x v="12"/>
    <n v="7"/>
    <n v="6300"/>
    <x v="0"/>
  </r>
  <r>
    <d v="2021-04-15T00:00:00"/>
    <x v="12"/>
    <n v="8"/>
    <n v="7200"/>
    <x v="2"/>
  </r>
  <r>
    <d v="2021-04-01T00:00:00"/>
    <x v="13"/>
    <n v="6"/>
    <n v="7800"/>
    <x v="1"/>
  </r>
  <r>
    <d v="2021-04-02T00:00:00"/>
    <x v="13"/>
    <n v="7"/>
    <n v="9100"/>
    <x v="0"/>
  </r>
  <r>
    <d v="2021-04-03T00:00:00"/>
    <x v="13"/>
    <n v="6"/>
    <n v="7800"/>
    <x v="1"/>
  </r>
  <r>
    <d v="2021-04-04T00:00:00"/>
    <x v="13"/>
    <n v="4"/>
    <n v="5200"/>
    <x v="6"/>
  </r>
  <r>
    <d v="2021-04-05T00:00:00"/>
    <x v="13"/>
    <n v="6"/>
    <n v="7800"/>
    <x v="1"/>
  </r>
  <r>
    <d v="2021-04-06T00:00:00"/>
    <x v="13"/>
    <n v="7"/>
    <n v="9100"/>
    <x v="0"/>
  </r>
  <r>
    <d v="2021-04-07T00:00:00"/>
    <x v="13"/>
    <n v="4"/>
    <n v="5200"/>
    <x v="6"/>
  </r>
  <r>
    <d v="2021-04-08T00:00:00"/>
    <x v="13"/>
    <n v="4"/>
    <n v="5200"/>
    <x v="6"/>
  </r>
  <r>
    <d v="2021-04-09T00:00:00"/>
    <x v="13"/>
    <n v="3"/>
    <n v="3900"/>
    <x v="5"/>
  </r>
  <r>
    <d v="2021-04-10T00:00:00"/>
    <x v="13"/>
    <n v="5"/>
    <n v="6500"/>
    <x v="2"/>
  </r>
  <r>
    <d v="2021-04-11T00:00:00"/>
    <x v="13"/>
    <n v="5"/>
    <n v="6500"/>
    <x v="2"/>
  </r>
  <r>
    <d v="2021-04-12T00:00:00"/>
    <x v="13"/>
    <n v="5"/>
    <n v="6500"/>
    <x v="2"/>
  </r>
  <r>
    <d v="2021-04-13T00:00:00"/>
    <x v="13"/>
    <n v="4"/>
    <n v="5200"/>
    <x v="6"/>
  </r>
  <r>
    <d v="2021-04-14T00:00:00"/>
    <x v="13"/>
    <n v="6"/>
    <n v="7800"/>
    <x v="1"/>
  </r>
  <r>
    <d v="2021-04-15T00:00:00"/>
    <x v="13"/>
    <n v="4"/>
    <n v="5200"/>
    <x v="6"/>
  </r>
  <r>
    <d v="2021-04-01T00:00:00"/>
    <x v="14"/>
    <n v="6"/>
    <n v="12594"/>
    <x v="5"/>
  </r>
  <r>
    <d v="2021-04-02T00:00:00"/>
    <x v="14"/>
    <n v="8"/>
    <n v="16792"/>
    <x v="6"/>
  </r>
  <r>
    <d v="2021-04-03T00:00:00"/>
    <x v="14"/>
    <n v="4"/>
    <n v="8396"/>
    <x v="4"/>
  </r>
  <r>
    <d v="2021-04-04T00:00:00"/>
    <x v="14"/>
    <n v="8"/>
    <n v="16792"/>
    <x v="6"/>
  </r>
  <r>
    <d v="2021-04-05T00:00:00"/>
    <x v="14"/>
    <n v="5"/>
    <n v="10495"/>
    <x v="1"/>
  </r>
  <r>
    <d v="2021-04-06T00:00:00"/>
    <x v="14"/>
    <n v="8"/>
    <n v="16792"/>
    <x v="6"/>
  </r>
  <r>
    <d v="2021-04-07T00:00:00"/>
    <x v="14"/>
    <n v="4"/>
    <n v="8396"/>
    <x v="4"/>
  </r>
  <r>
    <d v="2021-04-08T00:00:00"/>
    <x v="14"/>
    <n v="7"/>
    <n v="14693"/>
    <x v="0"/>
  </r>
  <r>
    <d v="2021-04-09T00:00:00"/>
    <x v="14"/>
    <n v="6"/>
    <n v="12594"/>
    <x v="5"/>
  </r>
  <r>
    <d v="2021-04-10T00:00:00"/>
    <x v="14"/>
    <n v="6"/>
    <n v="12594"/>
    <x v="5"/>
  </r>
  <r>
    <d v="2021-04-11T00:00:00"/>
    <x v="14"/>
    <n v="7"/>
    <n v="14693"/>
    <x v="0"/>
  </r>
  <r>
    <d v="2021-04-12T00:00:00"/>
    <x v="14"/>
    <n v="7"/>
    <n v="14693"/>
    <x v="0"/>
  </r>
  <r>
    <d v="2021-04-13T00:00:00"/>
    <x v="14"/>
    <n v="6"/>
    <n v="12594"/>
    <x v="5"/>
  </r>
  <r>
    <d v="2021-04-14T00:00:00"/>
    <x v="14"/>
    <n v="7"/>
    <n v="14693"/>
    <x v="0"/>
  </r>
  <r>
    <d v="2021-04-15T00:00:00"/>
    <x v="14"/>
    <n v="7"/>
    <n v="14693"/>
    <x v="0"/>
  </r>
  <r>
    <d v="2021-04-01T00:00:00"/>
    <x v="15"/>
    <n v="5"/>
    <n v="6500"/>
    <x v="2"/>
  </r>
  <r>
    <d v="2021-04-02T00:00:00"/>
    <x v="15"/>
    <n v="7"/>
    <n v="9100"/>
    <x v="0"/>
  </r>
  <r>
    <d v="2021-04-03T00:00:00"/>
    <x v="15"/>
    <n v="4"/>
    <n v="5200"/>
    <x v="6"/>
  </r>
  <r>
    <d v="2021-04-04T00:00:00"/>
    <x v="15"/>
    <n v="6"/>
    <n v="7800"/>
    <x v="1"/>
  </r>
  <r>
    <d v="2021-04-05T00:00:00"/>
    <x v="15"/>
    <n v="5"/>
    <n v="6500"/>
    <x v="2"/>
  </r>
  <r>
    <d v="2021-04-06T00:00:00"/>
    <x v="15"/>
    <n v="4"/>
    <n v="5200"/>
    <x v="6"/>
  </r>
  <r>
    <d v="2021-04-07T00:00:00"/>
    <x v="15"/>
    <n v="5"/>
    <n v="6500"/>
    <x v="2"/>
  </r>
  <r>
    <d v="2021-04-08T00:00:00"/>
    <x v="15"/>
    <n v="4"/>
    <n v="5200"/>
    <x v="6"/>
  </r>
  <r>
    <d v="2021-04-09T00:00:00"/>
    <x v="15"/>
    <n v="5"/>
    <n v="6500"/>
    <x v="2"/>
  </r>
  <r>
    <d v="2021-04-10T00:00:00"/>
    <x v="15"/>
    <n v="6"/>
    <n v="7800"/>
    <x v="1"/>
  </r>
  <r>
    <d v="2021-04-11T00:00:00"/>
    <x v="15"/>
    <n v="7"/>
    <n v="9100"/>
    <x v="0"/>
  </r>
  <r>
    <d v="2021-04-12T00:00:00"/>
    <x v="15"/>
    <n v="5"/>
    <n v="6500"/>
    <x v="2"/>
  </r>
  <r>
    <d v="2021-04-13T00:00:00"/>
    <x v="15"/>
    <n v="4"/>
    <n v="5200"/>
    <x v="6"/>
  </r>
  <r>
    <d v="2021-04-14T00:00:00"/>
    <x v="15"/>
    <n v="4"/>
    <n v="5200"/>
    <x v="6"/>
  </r>
  <r>
    <d v="2021-04-15T00:00:00"/>
    <x v="15"/>
    <n v="3"/>
    <n v="3900"/>
    <x v="5"/>
  </r>
  <r>
    <d v="2021-04-01T00:00:00"/>
    <x v="16"/>
    <n v="6"/>
    <n v="15600"/>
    <x v="2"/>
  </r>
  <r>
    <d v="2021-04-02T00:00:00"/>
    <x v="16"/>
    <n v="5"/>
    <n v="13000"/>
    <x v="5"/>
  </r>
  <r>
    <d v="2021-04-03T00:00:00"/>
    <x v="16"/>
    <n v="7"/>
    <n v="18200"/>
    <x v="0"/>
  </r>
  <r>
    <d v="2021-04-04T00:00:00"/>
    <x v="16"/>
    <n v="5"/>
    <n v="13000"/>
    <x v="5"/>
  </r>
  <r>
    <d v="2021-04-05T00:00:00"/>
    <x v="16"/>
    <n v="5"/>
    <n v="13000"/>
    <x v="5"/>
  </r>
  <r>
    <d v="2021-04-06T00:00:00"/>
    <x v="16"/>
    <n v="6"/>
    <n v="15600"/>
    <x v="2"/>
  </r>
  <r>
    <d v="2021-04-07T00:00:00"/>
    <x v="16"/>
    <n v="5"/>
    <n v="13000"/>
    <x v="5"/>
  </r>
  <r>
    <d v="2021-04-08T00:00:00"/>
    <x v="16"/>
    <n v="6"/>
    <n v="15600"/>
    <x v="2"/>
  </r>
  <r>
    <d v="2021-04-09T00:00:00"/>
    <x v="16"/>
    <n v="4"/>
    <n v="10400"/>
    <x v="3"/>
  </r>
  <r>
    <d v="2021-04-10T00:00:00"/>
    <x v="16"/>
    <n v="6"/>
    <n v="15600"/>
    <x v="2"/>
  </r>
  <r>
    <d v="2021-04-11T00:00:00"/>
    <x v="16"/>
    <n v="5"/>
    <n v="13000"/>
    <x v="5"/>
  </r>
  <r>
    <d v="2021-04-12T00:00:00"/>
    <x v="16"/>
    <n v="5"/>
    <n v="13000"/>
    <x v="5"/>
  </r>
  <r>
    <d v="2021-04-13T00:00:00"/>
    <x v="16"/>
    <n v="5"/>
    <n v="13000"/>
    <x v="5"/>
  </r>
  <r>
    <d v="2021-04-14T00:00:00"/>
    <x v="16"/>
    <n v="5"/>
    <n v="13000"/>
    <x v="5"/>
  </r>
  <r>
    <d v="2021-04-15T00:00:00"/>
    <x v="16"/>
    <n v="7"/>
    <n v="18200"/>
    <x v="0"/>
  </r>
  <r>
    <d v="2021-04-01T00:00:00"/>
    <x v="17"/>
    <n v="4"/>
    <n v="6400"/>
    <x v="1"/>
  </r>
  <r>
    <d v="2021-04-02T00:00:00"/>
    <x v="17"/>
    <n v="4"/>
    <n v="6400"/>
    <x v="1"/>
  </r>
  <r>
    <d v="2021-04-03T00:00:00"/>
    <x v="17"/>
    <n v="4"/>
    <n v="6400"/>
    <x v="1"/>
  </r>
  <r>
    <d v="2021-04-04T00:00:00"/>
    <x v="17"/>
    <n v="3"/>
    <n v="4800"/>
    <x v="3"/>
  </r>
  <r>
    <d v="2021-04-05T00:00:00"/>
    <x v="17"/>
    <n v="3"/>
    <n v="4800"/>
    <x v="3"/>
  </r>
  <r>
    <d v="2021-04-06T00:00:00"/>
    <x v="17"/>
    <n v="4"/>
    <n v="6400"/>
    <x v="1"/>
  </r>
  <r>
    <d v="2021-04-07T00:00:00"/>
    <x v="17"/>
    <n v="4"/>
    <n v="6400"/>
    <x v="1"/>
  </r>
  <r>
    <d v="2021-04-08T00:00:00"/>
    <x v="17"/>
    <n v="3"/>
    <n v="4800"/>
    <x v="3"/>
  </r>
  <r>
    <d v="2021-04-09T00:00:00"/>
    <x v="17"/>
    <n v="3"/>
    <n v="4800"/>
    <x v="3"/>
  </r>
  <r>
    <d v="2021-04-10T00:00:00"/>
    <x v="17"/>
    <n v="2"/>
    <n v="3200"/>
    <x v="5"/>
  </r>
  <r>
    <d v="2021-04-11T00:00:00"/>
    <x v="17"/>
    <n v="4"/>
    <n v="6400"/>
    <x v="1"/>
  </r>
  <r>
    <d v="2021-04-12T00:00:00"/>
    <x v="17"/>
    <n v="2"/>
    <n v="3200"/>
    <x v="5"/>
  </r>
  <r>
    <d v="2021-04-13T00:00:00"/>
    <x v="17"/>
    <n v="5"/>
    <n v="8000"/>
    <x v="6"/>
  </r>
  <r>
    <d v="2021-04-14T00:00:00"/>
    <x v="17"/>
    <n v="4"/>
    <n v="6400"/>
    <x v="1"/>
  </r>
  <r>
    <d v="2021-04-15T00:00:00"/>
    <x v="17"/>
    <n v="3"/>
    <n v="4800"/>
    <x v="3"/>
  </r>
  <r>
    <d v="2021-04-01T00:00:00"/>
    <x v="18"/>
    <n v="2"/>
    <n v="3800"/>
    <x v="6"/>
  </r>
  <r>
    <d v="2021-04-02T00:00:00"/>
    <x v="18"/>
    <n v="2"/>
    <n v="3800"/>
    <x v="6"/>
  </r>
  <r>
    <d v="2021-04-03T00:00:00"/>
    <x v="18"/>
    <n v="4"/>
    <n v="7600"/>
    <x v="3"/>
  </r>
  <r>
    <d v="2021-04-04T00:00:00"/>
    <x v="18"/>
    <n v="2"/>
    <n v="3800"/>
    <x v="6"/>
  </r>
  <r>
    <d v="2021-04-05T00:00:00"/>
    <x v="18"/>
    <n v="4"/>
    <n v="7600"/>
    <x v="3"/>
  </r>
  <r>
    <d v="2021-04-06T00:00:00"/>
    <x v="18"/>
    <n v="4"/>
    <n v="7600"/>
    <x v="3"/>
  </r>
  <r>
    <d v="2021-04-07T00:00:00"/>
    <x v="18"/>
    <n v="3"/>
    <n v="5700"/>
    <x v="1"/>
  </r>
  <r>
    <d v="2021-04-08T00:00:00"/>
    <x v="18"/>
    <n v="4"/>
    <n v="7600"/>
    <x v="3"/>
  </r>
  <r>
    <d v="2021-04-09T00:00:00"/>
    <x v="18"/>
    <n v="3"/>
    <n v="5700"/>
    <x v="1"/>
  </r>
  <r>
    <d v="2021-04-10T00:00:00"/>
    <x v="18"/>
    <n v="4"/>
    <n v="7600"/>
    <x v="3"/>
  </r>
  <r>
    <d v="2021-04-11T00:00:00"/>
    <x v="18"/>
    <n v="4"/>
    <n v="7600"/>
    <x v="3"/>
  </r>
  <r>
    <d v="2021-04-12T00:00:00"/>
    <x v="18"/>
    <n v="3"/>
    <n v="5700"/>
    <x v="1"/>
  </r>
  <r>
    <d v="2021-04-13T00:00:00"/>
    <x v="18"/>
    <n v="4"/>
    <n v="7600"/>
    <x v="3"/>
  </r>
  <r>
    <d v="2021-04-14T00:00:00"/>
    <x v="18"/>
    <n v="3"/>
    <n v="5700"/>
    <x v="1"/>
  </r>
  <r>
    <d v="2021-04-15T00:00:00"/>
    <x v="18"/>
    <n v="4"/>
    <n v="7600"/>
    <x v="3"/>
  </r>
  <r>
    <d v="2021-04-01T00:00:00"/>
    <x v="19"/>
    <n v="4"/>
    <n v="12400"/>
    <x v="4"/>
  </r>
  <r>
    <d v="2021-04-02T00:00:00"/>
    <x v="19"/>
    <n v="3"/>
    <n v="9300"/>
    <x v="2"/>
  </r>
  <r>
    <d v="2021-04-03T00:00:00"/>
    <x v="19"/>
    <n v="2"/>
    <n v="6200"/>
    <x v="3"/>
  </r>
  <r>
    <d v="2021-04-04T00:00:00"/>
    <x v="19"/>
    <n v="4"/>
    <n v="12400"/>
    <x v="4"/>
  </r>
  <r>
    <d v="2021-04-05T00:00:00"/>
    <x v="19"/>
    <n v="2"/>
    <n v="6200"/>
    <x v="3"/>
  </r>
  <r>
    <d v="2021-04-06T00:00:00"/>
    <x v="19"/>
    <n v="2"/>
    <n v="6200"/>
    <x v="3"/>
  </r>
  <r>
    <d v="2021-04-07T00:00:00"/>
    <x v="19"/>
    <n v="2"/>
    <n v="6200"/>
    <x v="3"/>
  </r>
  <r>
    <d v="2021-04-08T00:00:00"/>
    <x v="19"/>
    <n v="3"/>
    <n v="9300"/>
    <x v="2"/>
  </r>
  <r>
    <d v="2021-04-09T00:00:00"/>
    <x v="19"/>
    <n v="2"/>
    <n v="6200"/>
    <x v="3"/>
  </r>
  <r>
    <d v="2021-04-10T00:00:00"/>
    <x v="19"/>
    <n v="3"/>
    <n v="9300"/>
    <x v="2"/>
  </r>
  <r>
    <d v="2021-04-11T00:00:00"/>
    <x v="19"/>
    <n v="2"/>
    <n v="6200"/>
    <x v="3"/>
  </r>
  <r>
    <d v="2021-04-12T00:00:00"/>
    <x v="19"/>
    <n v="2"/>
    <n v="6200"/>
    <x v="3"/>
  </r>
  <r>
    <d v="2021-04-13T00:00:00"/>
    <x v="19"/>
    <n v="4"/>
    <n v="12400"/>
    <x v="4"/>
  </r>
  <r>
    <d v="2021-04-14T00:00:00"/>
    <x v="19"/>
    <n v="3"/>
    <n v="9300"/>
    <x v="2"/>
  </r>
  <r>
    <d v="2021-04-15T00:00:00"/>
    <x v="19"/>
    <n v="2"/>
    <n v="6200"/>
    <x v="3"/>
  </r>
  <r>
    <d v="2021-04-01T00:00:00"/>
    <x v="20"/>
    <n v="16"/>
    <n v="193600"/>
    <x v="5"/>
  </r>
  <r>
    <d v="2021-04-02T00:00:00"/>
    <x v="20"/>
    <n v="12"/>
    <n v="145200"/>
    <x v="6"/>
  </r>
  <r>
    <d v="2021-04-03T00:00:00"/>
    <x v="20"/>
    <n v="6"/>
    <n v="72600"/>
    <x v="4"/>
  </r>
  <r>
    <d v="2021-04-04T00:00:00"/>
    <x v="20"/>
    <n v="10"/>
    <n v="121000"/>
    <x v="3"/>
  </r>
  <r>
    <d v="2021-04-05T00:00:00"/>
    <x v="20"/>
    <n v="4"/>
    <n v="48400"/>
    <x v="1"/>
  </r>
  <r>
    <d v="2021-04-06T00:00:00"/>
    <x v="20"/>
    <n v="8"/>
    <n v="96800"/>
    <x v="2"/>
  </r>
  <r>
    <d v="2021-04-07T00:00:00"/>
    <x v="20"/>
    <n v="13"/>
    <n v="157300"/>
    <x v="4"/>
  </r>
  <r>
    <d v="2021-04-08T00:00:00"/>
    <x v="20"/>
    <n v="15"/>
    <n v="181500"/>
    <x v="2"/>
  </r>
  <r>
    <d v="2021-04-09T00:00:00"/>
    <x v="20"/>
    <n v="16"/>
    <n v="193600"/>
    <x v="5"/>
  </r>
  <r>
    <d v="2021-04-10T00:00:00"/>
    <x v="20"/>
    <n v="4"/>
    <n v="48400"/>
    <x v="1"/>
  </r>
  <r>
    <d v="2021-04-11T00:00:00"/>
    <x v="20"/>
    <n v="13"/>
    <n v="157300"/>
    <x v="4"/>
  </r>
  <r>
    <d v="2021-04-12T00:00:00"/>
    <x v="20"/>
    <n v="5"/>
    <n v="60500"/>
    <x v="6"/>
  </r>
  <r>
    <d v="2021-04-13T00:00:00"/>
    <x v="20"/>
    <n v="10"/>
    <n v="121000"/>
    <x v="3"/>
  </r>
  <r>
    <d v="2021-04-14T00:00:00"/>
    <x v="20"/>
    <n v="12"/>
    <n v="145200"/>
    <x v="6"/>
  </r>
  <r>
    <d v="2021-04-15T00:00:00"/>
    <x v="20"/>
    <n v="14"/>
    <n v="169400"/>
    <x v="0"/>
  </r>
  <r>
    <d v="2021-04-01T00:00:00"/>
    <x v="21"/>
    <n v="11"/>
    <n v="111100"/>
    <x v="4"/>
  </r>
  <r>
    <d v="2021-04-02T00:00:00"/>
    <x v="21"/>
    <n v="9"/>
    <n v="90900"/>
    <x v="3"/>
  </r>
  <r>
    <d v="2021-04-03T00:00:00"/>
    <x v="21"/>
    <n v="6"/>
    <n v="60600"/>
    <x v="5"/>
  </r>
  <r>
    <d v="2021-04-04T00:00:00"/>
    <x v="21"/>
    <n v="10"/>
    <n v="101000"/>
    <x v="2"/>
  </r>
  <r>
    <d v="2021-04-05T00:00:00"/>
    <x v="21"/>
    <n v="7"/>
    <n v="70700"/>
    <x v="0"/>
  </r>
  <r>
    <d v="2021-04-06T00:00:00"/>
    <x v="21"/>
    <n v="7"/>
    <n v="70700"/>
    <x v="0"/>
  </r>
  <r>
    <d v="2021-04-07T00:00:00"/>
    <x v="21"/>
    <n v="3"/>
    <n v="30300"/>
    <x v="2"/>
  </r>
  <r>
    <d v="2021-04-08T00:00:00"/>
    <x v="21"/>
    <n v="8"/>
    <n v="80800"/>
    <x v="6"/>
  </r>
  <r>
    <d v="2021-04-09T00:00:00"/>
    <x v="21"/>
    <n v="8"/>
    <n v="80800"/>
    <x v="6"/>
  </r>
  <r>
    <d v="2021-04-10T00:00:00"/>
    <x v="21"/>
    <n v="7"/>
    <n v="70700"/>
    <x v="0"/>
  </r>
  <r>
    <d v="2021-04-11T00:00:00"/>
    <x v="21"/>
    <n v="8"/>
    <n v="80800"/>
    <x v="6"/>
  </r>
  <r>
    <d v="2021-04-12T00:00:00"/>
    <x v="21"/>
    <n v="8"/>
    <n v="80800"/>
    <x v="6"/>
  </r>
  <r>
    <d v="2021-04-13T00:00:00"/>
    <x v="21"/>
    <n v="7"/>
    <n v="70700"/>
    <x v="0"/>
  </r>
  <r>
    <d v="2021-04-14T00:00:00"/>
    <x v="21"/>
    <n v="8"/>
    <n v="80800"/>
    <x v="6"/>
  </r>
  <r>
    <d v="2021-04-15T00:00:00"/>
    <x v="21"/>
    <n v="7"/>
    <n v="70700"/>
    <x v="0"/>
  </r>
  <r>
    <d v="2021-04-01T00:00:00"/>
    <x v="22"/>
    <n v="8"/>
    <n v="128800"/>
    <x v="0"/>
  </r>
  <r>
    <d v="2021-04-02T00:00:00"/>
    <x v="22"/>
    <n v="8"/>
    <n v="128800"/>
    <x v="0"/>
  </r>
  <r>
    <d v="2021-04-03T00:00:00"/>
    <x v="22"/>
    <n v="6"/>
    <n v="96600"/>
    <x v="0"/>
  </r>
  <r>
    <d v="2021-04-04T00:00:00"/>
    <x v="22"/>
    <n v="4"/>
    <n v="64400"/>
    <x v="0"/>
  </r>
  <r>
    <d v="2021-04-05T00:00:00"/>
    <x v="22"/>
    <n v="6"/>
    <n v="96600"/>
    <x v="0"/>
  </r>
  <r>
    <d v="2021-04-06T00:00:00"/>
    <x v="22"/>
    <n v="5"/>
    <n v="80500"/>
    <x v="0"/>
  </r>
  <r>
    <d v="2021-04-07T00:00:00"/>
    <x v="22"/>
    <n v="8"/>
    <n v="128800"/>
    <x v="0"/>
  </r>
  <r>
    <d v="2021-04-08T00:00:00"/>
    <x v="22"/>
    <n v="8"/>
    <n v="128800"/>
    <x v="0"/>
  </r>
  <r>
    <d v="2021-04-09T00:00:00"/>
    <x v="22"/>
    <n v="8"/>
    <n v="128800"/>
    <x v="0"/>
  </r>
  <r>
    <d v="2021-04-10T00:00:00"/>
    <x v="22"/>
    <n v="5"/>
    <n v="80500"/>
    <x v="0"/>
  </r>
  <r>
    <d v="2021-04-11T00:00:00"/>
    <x v="22"/>
    <n v="7"/>
    <n v="112700"/>
    <x v="0"/>
  </r>
  <r>
    <d v="2021-04-12T00:00:00"/>
    <x v="22"/>
    <n v="4"/>
    <n v="64400"/>
    <x v="0"/>
  </r>
  <r>
    <d v="2021-04-13T00:00:00"/>
    <x v="22"/>
    <n v="8"/>
    <n v="128800"/>
    <x v="0"/>
  </r>
  <r>
    <d v="2021-04-14T00:00:00"/>
    <x v="22"/>
    <n v="7"/>
    <n v="112700"/>
    <x v="0"/>
  </r>
  <r>
    <d v="2021-04-15T00:00:00"/>
    <x v="22"/>
    <n v="5"/>
    <n v="80500"/>
    <x v="0"/>
  </r>
  <r>
    <d v="2021-04-01T00:00:00"/>
    <x v="23"/>
    <n v="7"/>
    <n v="140700"/>
    <x v="0"/>
  </r>
  <r>
    <d v="2021-04-02T00:00:00"/>
    <x v="23"/>
    <n v="7"/>
    <n v="140700"/>
    <x v="0"/>
  </r>
  <r>
    <d v="2021-04-03T00:00:00"/>
    <x v="23"/>
    <n v="6"/>
    <n v="120600"/>
    <x v="2"/>
  </r>
  <r>
    <d v="2021-04-04T00:00:00"/>
    <x v="23"/>
    <n v="7"/>
    <n v="140700"/>
    <x v="0"/>
  </r>
  <r>
    <d v="2021-04-05T00:00:00"/>
    <x v="23"/>
    <n v="4"/>
    <n v="80400"/>
    <x v="3"/>
  </r>
  <r>
    <d v="2021-04-06T00:00:00"/>
    <x v="23"/>
    <n v="7"/>
    <n v="140700"/>
    <x v="0"/>
  </r>
  <r>
    <d v="2021-04-07T00:00:00"/>
    <x v="23"/>
    <n v="5"/>
    <n v="100500"/>
    <x v="5"/>
  </r>
  <r>
    <d v="2021-04-08T00:00:00"/>
    <x v="23"/>
    <n v="6"/>
    <n v="120600"/>
    <x v="2"/>
  </r>
  <r>
    <d v="2021-04-09T00:00:00"/>
    <x v="23"/>
    <n v="8"/>
    <n v="160800"/>
    <x v="4"/>
  </r>
  <r>
    <d v="2021-04-10T00:00:00"/>
    <x v="23"/>
    <n v="6"/>
    <n v="120600"/>
    <x v="2"/>
  </r>
  <r>
    <d v="2021-04-11T00:00:00"/>
    <x v="23"/>
    <n v="5"/>
    <n v="100500"/>
    <x v="5"/>
  </r>
  <r>
    <d v="2021-04-12T00:00:00"/>
    <x v="23"/>
    <n v="7"/>
    <n v="140700"/>
    <x v="0"/>
  </r>
  <r>
    <d v="2021-04-13T00:00:00"/>
    <x v="23"/>
    <n v="8"/>
    <n v="160800"/>
    <x v="4"/>
  </r>
  <r>
    <d v="2021-04-14T00:00:00"/>
    <x v="23"/>
    <n v="4"/>
    <n v="80400"/>
    <x v="3"/>
  </r>
  <r>
    <d v="2021-04-15T00:00:00"/>
    <x v="23"/>
    <n v="6"/>
    <n v="120600"/>
    <x v="2"/>
  </r>
  <r>
    <d v="2021-04-01T00:00:00"/>
    <x v="24"/>
    <n v="4"/>
    <n v="32400"/>
    <x v="2"/>
  </r>
  <r>
    <d v="2021-04-02T00:00:00"/>
    <x v="24"/>
    <n v="3"/>
    <n v="24300"/>
    <x v="4"/>
  </r>
  <r>
    <d v="2021-04-03T00:00:00"/>
    <x v="24"/>
    <n v="5"/>
    <n v="40500"/>
    <x v="3"/>
  </r>
  <r>
    <d v="2021-04-04T00:00:00"/>
    <x v="24"/>
    <n v="4"/>
    <n v="32400"/>
    <x v="2"/>
  </r>
  <r>
    <d v="2021-04-05T00:00:00"/>
    <x v="24"/>
    <n v="4"/>
    <n v="32400"/>
    <x v="2"/>
  </r>
  <r>
    <d v="2021-04-06T00:00:00"/>
    <x v="24"/>
    <n v="6"/>
    <n v="48600"/>
    <x v="6"/>
  </r>
  <r>
    <d v="2021-04-07T00:00:00"/>
    <x v="24"/>
    <n v="5"/>
    <n v="40500"/>
    <x v="3"/>
  </r>
  <r>
    <d v="2021-04-08T00:00:00"/>
    <x v="24"/>
    <n v="7"/>
    <n v="56700"/>
    <x v="0"/>
  </r>
  <r>
    <d v="2021-04-09T00:00:00"/>
    <x v="24"/>
    <n v="6"/>
    <n v="48600"/>
    <x v="6"/>
  </r>
  <r>
    <d v="2021-04-10T00:00:00"/>
    <x v="24"/>
    <n v="5"/>
    <n v="40500"/>
    <x v="3"/>
  </r>
  <r>
    <d v="2021-04-11T00:00:00"/>
    <x v="24"/>
    <n v="5"/>
    <n v="40500"/>
    <x v="3"/>
  </r>
  <r>
    <d v="2021-04-12T00:00:00"/>
    <x v="24"/>
    <n v="5"/>
    <n v="40500"/>
    <x v="3"/>
  </r>
  <r>
    <d v="2021-04-13T00:00:00"/>
    <x v="24"/>
    <n v="6"/>
    <n v="48600"/>
    <x v="6"/>
  </r>
  <r>
    <d v="2021-04-14T00:00:00"/>
    <x v="24"/>
    <n v="5"/>
    <n v="40500"/>
    <x v="3"/>
  </r>
  <r>
    <d v="2021-04-15T00:00:00"/>
    <x v="24"/>
    <n v="4"/>
    <n v="32400"/>
    <x v="2"/>
  </r>
  <r>
    <d v="2021-04-01T00:00:00"/>
    <x v="25"/>
    <n v="4"/>
    <n v="32400"/>
    <x v="2"/>
  </r>
  <r>
    <d v="2021-04-02T00:00:00"/>
    <x v="25"/>
    <n v="4"/>
    <n v="32400"/>
    <x v="2"/>
  </r>
  <r>
    <d v="2021-04-03T00:00:00"/>
    <x v="25"/>
    <n v="3"/>
    <n v="24300"/>
    <x v="4"/>
  </r>
  <r>
    <d v="2021-04-04T00:00:00"/>
    <x v="25"/>
    <n v="3"/>
    <n v="24300"/>
    <x v="4"/>
  </r>
  <r>
    <d v="2021-04-05T00:00:00"/>
    <x v="25"/>
    <n v="4"/>
    <n v="32400"/>
    <x v="2"/>
  </r>
  <r>
    <d v="2021-04-06T00:00:00"/>
    <x v="25"/>
    <n v="3"/>
    <n v="24300"/>
    <x v="4"/>
  </r>
  <r>
    <d v="2021-04-07T00:00:00"/>
    <x v="25"/>
    <n v="4"/>
    <n v="32400"/>
    <x v="2"/>
  </r>
  <r>
    <d v="2021-04-08T00:00:00"/>
    <x v="25"/>
    <n v="4"/>
    <n v="32400"/>
    <x v="2"/>
  </r>
  <r>
    <d v="2021-04-09T00:00:00"/>
    <x v="25"/>
    <n v="3"/>
    <n v="24300"/>
    <x v="4"/>
  </r>
  <r>
    <d v="2021-04-10T00:00:00"/>
    <x v="25"/>
    <n v="5"/>
    <n v="40500"/>
    <x v="3"/>
  </r>
  <r>
    <d v="2021-04-11T00:00:00"/>
    <x v="25"/>
    <n v="4"/>
    <n v="32400"/>
    <x v="2"/>
  </r>
  <r>
    <d v="2021-04-12T00:00:00"/>
    <x v="25"/>
    <n v="4"/>
    <n v="32400"/>
    <x v="2"/>
  </r>
  <r>
    <d v="2021-04-13T00:00:00"/>
    <x v="25"/>
    <n v="4"/>
    <n v="32400"/>
    <x v="2"/>
  </r>
  <r>
    <d v="2021-04-14T00:00:00"/>
    <x v="25"/>
    <n v="4"/>
    <n v="32400"/>
    <x v="2"/>
  </r>
  <r>
    <d v="2021-04-15T00:00:00"/>
    <x v="25"/>
    <n v="4"/>
    <n v="32400"/>
    <x v="2"/>
  </r>
  <r>
    <d v="2021-04-01T00:00:00"/>
    <x v="26"/>
    <n v="4"/>
    <n v="196400"/>
    <x v="5"/>
  </r>
  <r>
    <d v="2021-04-02T00:00:00"/>
    <x v="26"/>
    <n v="4"/>
    <n v="196400"/>
    <x v="5"/>
  </r>
  <r>
    <d v="2021-04-03T00:00:00"/>
    <x v="26"/>
    <n v="5"/>
    <n v="245500"/>
    <x v="4"/>
  </r>
  <r>
    <d v="2021-04-04T00:00:00"/>
    <x v="26"/>
    <n v="4"/>
    <n v="196400"/>
    <x v="5"/>
  </r>
  <r>
    <d v="2021-04-05T00:00:00"/>
    <x v="26"/>
    <n v="4"/>
    <n v="196400"/>
    <x v="5"/>
  </r>
  <r>
    <d v="2021-04-06T00:00:00"/>
    <x v="26"/>
    <n v="3"/>
    <n v="147300"/>
    <x v="6"/>
  </r>
  <r>
    <d v="2021-04-07T00:00:00"/>
    <x v="26"/>
    <n v="4"/>
    <n v="196400"/>
    <x v="5"/>
  </r>
  <r>
    <d v="2021-04-08T00:00:00"/>
    <x v="26"/>
    <n v="4"/>
    <n v="196400"/>
    <x v="5"/>
  </r>
  <r>
    <d v="2021-04-09T00:00:00"/>
    <x v="26"/>
    <n v="4"/>
    <n v="196400"/>
    <x v="5"/>
  </r>
  <r>
    <d v="2021-04-10T00:00:00"/>
    <x v="26"/>
    <n v="3"/>
    <n v="147300"/>
    <x v="6"/>
  </r>
  <r>
    <d v="2021-04-11T00:00:00"/>
    <x v="26"/>
    <n v="4"/>
    <n v="196400"/>
    <x v="5"/>
  </r>
  <r>
    <d v="2021-04-12T00:00:00"/>
    <x v="26"/>
    <n v="3"/>
    <n v="147300"/>
    <x v="6"/>
  </r>
  <r>
    <d v="2021-04-13T00:00:00"/>
    <x v="26"/>
    <n v="4"/>
    <n v="196400"/>
    <x v="5"/>
  </r>
  <r>
    <d v="2021-04-14T00:00:00"/>
    <x v="26"/>
    <n v="4"/>
    <n v="196400"/>
    <x v="5"/>
  </r>
  <r>
    <d v="2021-04-15T00:00:00"/>
    <x v="26"/>
    <n v="4"/>
    <n v="196400"/>
    <x v="5"/>
  </r>
  <r>
    <d v="2021-04-01T00:00:00"/>
    <x v="27"/>
    <n v="3"/>
    <n v="162300"/>
    <x v="3"/>
  </r>
  <r>
    <d v="2021-04-02T00:00:00"/>
    <x v="27"/>
    <n v="2"/>
    <n v="108200"/>
    <x v="5"/>
  </r>
  <r>
    <d v="2021-04-03T00:00:00"/>
    <x v="27"/>
    <n v="2"/>
    <n v="108200"/>
    <x v="5"/>
  </r>
  <r>
    <d v="2021-04-04T00:00:00"/>
    <x v="27"/>
    <n v="3"/>
    <n v="162300"/>
    <x v="3"/>
  </r>
  <r>
    <d v="2021-04-05T00:00:00"/>
    <x v="27"/>
    <n v="4"/>
    <n v="216400"/>
    <x v="1"/>
  </r>
  <r>
    <d v="2021-04-06T00:00:00"/>
    <x v="27"/>
    <n v="4"/>
    <n v="216400"/>
    <x v="1"/>
  </r>
  <r>
    <d v="2021-04-07T00:00:00"/>
    <x v="27"/>
    <n v="4"/>
    <n v="216400"/>
    <x v="1"/>
  </r>
  <r>
    <d v="2021-04-08T00:00:00"/>
    <x v="27"/>
    <n v="3"/>
    <n v="162300"/>
    <x v="3"/>
  </r>
  <r>
    <d v="2021-04-09T00:00:00"/>
    <x v="27"/>
    <n v="3"/>
    <n v="162300"/>
    <x v="3"/>
  </r>
  <r>
    <d v="2021-04-10T00:00:00"/>
    <x v="27"/>
    <n v="3"/>
    <n v="162300"/>
    <x v="3"/>
  </r>
  <r>
    <d v="2021-04-11T00:00:00"/>
    <x v="27"/>
    <n v="2"/>
    <n v="108200"/>
    <x v="5"/>
  </r>
  <r>
    <d v="2021-04-12T00:00:00"/>
    <x v="27"/>
    <n v="2"/>
    <n v="108200"/>
    <x v="5"/>
  </r>
  <r>
    <d v="2021-04-13T00:00:00"/>
    <x v="27"/>
    <n v="2"/>
    <n v="108200"/>
    <x v="5"/>
  </r>
  <r>
    <d v="2021-04-14T00:00:00"/>
    <x v="27"/>
    <n v="3"/>
    <n v="162300"/>
    <x v="3"/>
  </r>
  <r>
    <d v="2021-04-15T00:00:00"/>
    <x v="27"/>
    <n v="2"/>
    <n v="108200"/>
    <x v="5"/>
  </r>
  <r>
    <d v="2021-04-01T00:00:00"/>
    <x v="28"/>
    <n v="3"/>
    <n v="165300"/>
    <x v="1"/>
  </r>
  <r>
    <d v="2021-04-02T00:00:00"/>
    <x v="28"/>
    <n v="4"/>
    <n v="220400"/>
    <x v="3"/>
  </r>
  <r>
    <d v="2021-04-03T00:00:00"/>
    <x v="28"/>
    <n v="2"/>
    <n v="110200"/>
    <x v="6"/>
  </r>
  <r>
    <d v="2021-04-04T00:00:00"/>
    <x v="28"/>
    <n v="3"/>
    <n v="165300"/>
    <x v="1"/>
  </r>
  <r>
    <d v="2021-04-05T00:00:00"/>
    <x v="28"/>
    <n v="3"/>
    <n v="165300"/>
    <x v="1"/>
  </r>
  <r>
    <d v="2021-04-06T00:00:00"/>
    <x v="28"/>
    <n v="3"/>
    <n v="165300"/>
    <x v="1"/>
  </r>
  <r>
    <d v="2021-04-07T00:00:00"/>
    <x v="28"/>
    <n v="4"/>
    <n v="220400"/>
    <x v="3"/>
  </r>
  <r>
    <d v="2021-04-08T00:00:00"/>
    <x v="28"/>
    <n v="3"/>
    <n v="165300"/>
    <x v="1"/>
  </r>
  <r>
    <d v="2021-04-09T00:00:00"/>
    <x v="28"/>
    <n v="3"/>
    <n v="165300"/>
    <x v="1"/>
  </r>
  <r>
    <d v="2021-04-10T00:00:00"/>
    <x v="28"/>
    <n v="4"/>
    <n v="220400"/>
    <x v="3"/>
  </r>
  <r>
    <d v="2021-04-11T00:00:00"/>
    <x v="28"/>
    <n v="4"/>
    <n v="220400"/>
    <x v="3"/>
  </r>
  <r>
    <d v="2021-04-12T00:00:00"/>
    <x v="28"/>
    <n v="4"/>
    <n v="220400"/>
    <x v="3"/>
  </r>
  <r>
    <d v="2021-04-13T00:00:00"/>
    <x v="28"/>
    <n v="3"/>
    <n v="165300"/>
    <x v="1"/>
  </r>
  <r>
    <d v="2021-04-14T00:00:00"/>
    <x v="28"/>
    <n v="3"/>
    <n v="165300"/>
    <x v="1"/>
  </r>
  <r>
    <d v="2021-04-15T00:00:00"/>
    <x v="28"/>
    <n v="4"/>
    <n v="220400"/>
    <x v="3"/>
  </r>
  <r>
    <d v="2021-04-01T00:00:00"/>
    <x v="29"/>
    <n v="4"/>
    <n v="240400"/>
    <x v="6"/>
  </r>
  <r>
    <d v="2021-04-02T00:00:00"/>
    <x v="29"/>
    <n v="4"/>
    <n v="240400"/>
    <x v="6"/>
  </r>
  <r>
    <d v="2021-04-03T00:00:00"/>
    <x v="29"/>
    <n v="3"/>
    <n v="180300"/>
    <x v="5"/>
  </r>
  <r>
    <d v="2021-04-04T00:00:00"/>
    <x v="29"/>
    <n v="3"/>
    <n v="180300"/>
    <x v="5"/>
  </r>
  <r>
    <d v="2021-04-05T00:00:00"/>
    <x v="29"/>
    <n v="3"/>
    <n v="180300"/>
    <x v="5"/>
  </r>
  <r>
    <d v="2021-04-06T00:00:00"/>
    <x v="29"/>
    <n v="3"/>
    <n v="180300"/>
    <x v="5"/>
  </r>
  <r>
    <d v="2021-04-07T00:00:00"/>
    <x v="29"/>
    <n v="4"/>
    <n v="240400"/>
    <x v="6"/>
  </r>
  <r>
    <d v="2021-04-08T00:00:00"/>
    <x v="29"/>
    <n v="2"/>
    <n v="120200"/>
    <x v="4"/>
  </r>
  <r>
    <d v="2021-04-09T00:00:00"/>
    <x v="29"/>
    <n v="2"/>
    <n v="120200"/>
    <x v="4"/>
  </r>
  <r>
    <d v="2021-04-10T00:00:00"/>
    <x v="29"/>
    <n v="3"/>
    <n v="180300"/>
    <x v="5"/>
  </r>
  <r>
    <d v="2021-04-11T00:00:00"/>
    <x v="29"/>
    <n v="4"/>
    <n v="240400"/>
    <x v="6"/>
  </r>
  <r>
    <d v="2021-04-12T00:00:00"/>
    <x v="29"/>
    <n v="4"/>
    <n v="240400"/>
    <x v="6"/>
  </r>
  <r>
    <d v="2021-04-13T00:00:00"/>
    <x v="29"/>
    <n v="3"/>
    <n v="180300"/>
    <x v="5"/>
  </r>
  <r>
    <d v="2021-04-14T00:00:00"/>
    <x v="29"/>
    <n v="3"/>
    <n v="180300"/>
    <x v="5"/>
  </r>
  <r>
    <d v="2021-04-15T00:00:00"/>
    <x v="29"/>
    <n v="3"/>
    <n v="180300"/>
    <x v="5"/>
  </r>
  <r>
    <m/>
    <x v="30"/>
    <m/>
    <m/>
    <x v="7"/>
  </r>
  <r>
    <m/>
    <x v="30"/>
    <m/>
    <m/>
    <x v="7"/>
  </r>
  <r>
    <m/>
    <x v="30"/>
    <m/>
    <m/>
    <x v="7"/>
  </r>
  <r>
    <m/>
    <x v="30"/>
    <m/>
    <m/>
    <x v="7"/>
  </r>
  <r>
    <m/>
    <x v="30"/>
    <m/>
    <m/>
    <x v="7"/>
  </r>
  <r>
    <m/>
    <x v="30"/>
    <m/>
    <m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">
  <r>
    <x v="0"/>
    <x v="0"/>
    <n v="14"/>
  </r>
  <r>
    <x v="1"/>
    <x v="0"/>
    <n v="30"/>
  </r>
  <r>
    <x v="2"/>
    <x v="0"/>
    <n v="25"/>
  </r>
  <r>
    <x v="3"/>
    <x v="0"/>
    <n v="26"/>
  </r>
  <r>
    <x v="4"/>
    <x v="0"/>
    <n v="16"/>
  </r>
  <r>
    <x v="5"/>
    <x v="0"/>
    <n v="10"/>
  </r>
  <r>
    <x v="6"/>
    <x v="0"/>
    <n v="23"/>
  </r>
  <r>
    <x v="7"/>
    <x v="0"/>
    <n v="3"/>
  </r>
  <r>
    <x v="8"/>
    <x v="0"/>
    <n v="32"/>
  </r>
  <r>
    <x v="9"/>
    <x v="0"/>
    <n v="25"/>
  </r>
  <r>
    <x v="10"/>
    <x v="0"/>
    <n v="23"/>
  </r>
  <r>
    <x v="11"/>
    <x v="0"/>
    <n v="16"/>
  </r>
  <r>
    <x v="12"/>
    <x v="0"/>
    <n v="15"/>
  </r>
  <r>
    <x v="13"/>
    <x v="0"/>
    <n v="30"/>
  </r>
  <r>
    <x v="14"/>
    <x v="0"/>
    <n v="3"/>
  </r>
  <r>
    <x v="0"/>
    <x v="1"/>
    <n v="5"/>
  </r>
  <r>
    <x v="1"/>
    <x v="1"/>
    <n v="9"/>
  </r>
  <r>
    <x v="2"/>
    <x v="1"/>
    <n v="15"/>
  </r>
  <r>
    <x v="3"/>
    <x v="1"/>
    <n v="16"/>
  </r>
  <r>
    <x v="4"/>
    <x v="1"/>
    <n v="8"/>
  </r>
  <r>
    <x v="5"/>
    <x v="1"/>
    <n v="13"/>
  </r>
  <r>
    <x v="6"/>
    <x v="1"/>
    <n v="11"/>
  </r>
  <r>
    <x v="7"/>
    <x v="1"/>
    <n v="12"/>
  </r>
  <r>
    <x v="8"/>
    <x v="1"/>
    <n v="13"/>
  </r>
  <r>
    <x v="9"/>
    <x v="1"/>
    <n v="12"/>
  </r>
  <r>
    <x v="10"/>
    <x v="1"/>
    <n v="3"/>
  </r>
  <r>
    <x v="11"/>
    <x v="1"/>
    <n v="8"/>
  </r>
  <r>
    <x v="12"/>
    <x v="1"/>
    <n v="15"/>
  </r>
  <r>
    <x v="13"/>
    <x v="1"/>
    <n v="3"/>
  </r>
  <r>
    <x v="14"/>
    <x v="1"/>
    <n v="18"/>
  </r>
  <r>
    <x v="0"/>
    <x v="2"/>
    <n v="5"/>
  </r>
  <r>
    <x v="1"/>
    <x v="2"/>
    <n v="7"/>
  </r>
  <r>
    <x v="2"/>
    <x v="2"/>
    <n v="5"/>
  </r>
  <r>
    <x v="3"/>
    <x v="2"/>
    <n v="12"/>
  </r>
  <r>
    <x v="4"/>
    <x v="2"/>
    <n v="11"/>
  </r>
  <r>
    <x v="5"/>
    <x v="2"/>
    <n v="9"/>
  </r>
  <r>
    <x v="6"/>
    <x v="2"/>
    <n v="12"/>
  </r>
  <r>
    <x v="7"/>
    <x v="2"/>
    <n v="12"/>
  </r>
  <r>
    <x v="8"/>
    <x v="2"/>
    <n v="8"/>
  </r>
  <r>
    <x v="9"/>
    <x v="2"/>
    <n v="13"/>
  </r>
  <r>
    <x v="10"/>
    <x v="2"/>
    <n v="12"/>
  </r>
  <r>
    <x v="11"/>
    <x v="2"/>
    <n v="4"/>
  </r>
  <r>
    <x v="12"/>
    <x v="2"/>
    <n v="4"/>
  </r>
  <r>
    <x v="13"/>
    <x v="2"/>
    <n v="6"/>
  </r>
  <r>
    <x v="14"/>
    <x v="2"/>
    <n v="5"/>
  </r>
  <r>
    <x v="0"/>
    <x v="3"/>
    <n v="10"/>
  </r>
  <r>
    <x v="1"/>
    <x v="3"/>
    <n v="10"/>
  </r>
  <r>
    <x v="2"/>
    <x v="3"/>
    <n v="7"/>
  </r>
  <r>
    <x v="3"/>
    <x v="3"/>
    <n v="8"/>
  </r>
  <r>
    <x v="4"/>
    <x v="3"/>
    <n v="9"/>
  </r>
  <r>
    <x v="5"/>
    <x v="3"/>
    <n v="3"/>
  </r>
  <r>
    <x v="6"/>
    <x v="3"/>
    <n v="12"/>
  </r>
  <r>
    <x v="7"/>
    <x v="3"/>
    <n v="3"/>
  </r>
  <r>
    <x v="8"/>
    <x v="3"/>
    <n v="5"/>
  </r>
  <r>
    <x v="9"/>
    <x v="3"/>
    <n v="5"/>
  </r>
  <r>
    <x v="10"/>
    <x v="3"/>
    <n v="7"/>
  </r>
  <r>
    <x v="11"/>
    <x v="3"/>
    <n v="9"/>
  </r>
  <r>
    <x v="12"/>
    <x v="3"/>
    <n v="8"/>
  </r>
  <r>
    <x v="13"/>
    <x v="3"/>
    <n v="5"/>
  </r>
  <r>
    <x v="14"/>
    <x v="3"/>
    <n v="6"/>
  </r>
  <r>
    <x v="0"/>
    <x v="4"/>
    <n v="6"/>
  </r>
  <r>
    <x v="1"/>
    <x v="4"/>
    <n v="8"/>
  </r>
  <r>
    <x v="2"/>
    <x v="4"/>
    <n v="7"/>
  </r>
  <r>
    <x v="3"/>
    <x v="4"/>
    <n v="7"/>
  </r>
  <r>
    <x v="4"/>
    <x v="4"/>
    <n v="5"/>
  </r>
  <r>
    <x v="5"/>
    <x v="4"/>
    <n v="4"/>
  </r>
  <r>
    <x v="6"/>
    <x v="4"/>
    <n v="3"/>
  </r>
  <r>
    <x v="7"/>
    <x v="4"/>
    <n v="6"/>
  </r>
  <r>
    <x v="8"/>
    <x v="4"/>
    <n v="9"/>
  </r>
  <r>
    <x v="9"/>
    <x v="4"/>
    <n v="4"/>
  </r>
  <r>
    <x v="10"/>
    <x v="4"/>
    <n v="5"/>
  </r>
  <r>
    <x v="11"/>
    <x v="4"/>
    <n v="6"/>
  </r>
  <r>
    <x v="12"/>
    <x v="4"/>
    <n v="8"/>
  </r>
  <r>
    <x v="13"/>
    <x v="4"/>
    <n v="8"/>
  </r>
  <r>
    <x v="14"/>
    <x v="4"/>
    <n v="8"/>
  </r>
  <r>
    <x v="0"/>
    <x v="5"/>
    <n v="6"/>
  </r>
  <r>
    <x v="1"/>
    <x v="5"/>
    <n v="4"/>
  </r>
  <r>
    <x v="2"/>
    <x v="5"/>
    <n v="7"/>
  </r>
  <r>
    <x v="3"/>
    <x v="5"/>
    <n v="5"/>
  </r>
  <r>
    <x v="4"/>
    <x v="5"/>
    <n v="5"/>
  </r>
  <r>
    <x v="5"/>
    <x v="5"/>
    <n v="7"/>
  </r>
  <r>
    <x v="6"/>
    <x v="5"/>
    <n v="4"/>
  </r>
  <r>
    <x v="7"/>
    <x v="5"/>
    <n v="5"/>
  </r>
  <r>
    <x v="8"/>
    <x v="5"/>
    <n v="3"/>
  </r>
  <r>
    <x v="9"/>
    <x v="5"/>
    <n v="4"/>
  </r>
  <r>
    <x v="10"/>
    <x v="5"/>
    <n v="3"/>
  </r>
  <r>
    <x v="11"/>
    <x v="5"/>
    <n v="4"/>
  </r>
  <r>
    <x v="12"/>
    <x v="5"/>
    <n v="6"/>
  </r>
  <r>
    <x v="13"/>
    <x v="5"/>
    <n v="7"/>
  </r>
  <r>
    <x v="14"/>
    <x v="5"/>
    <n v="5"/>
  </r>
  <r>
    <x v="0"/>
    <x v="6"/>
    <n v="4"/>
  </r>
  <r>
    <x v="1"/>
    <x v="6"/>
    <n v="4"/>
  </r>
  <r>
    <x v="2"/>
    <x v="6"/>
    <n v="6"/>
  </r>
  <r>
    <x v="3"/>
    <x v="6"/>
    <n v="5"/>
  </r>
  <r>
    <x v="4"/>
    <x v="6"/>
    <n v="5"/>
  </r>
  <r>
    <x v="5"/>
    <x v="6"/>
    <n v="3"/>
  </r>
  <r>
    <x v="6"/>
    <x v="6"/>
    <n v="3"/>
  </r>
  <r>
    <x v="7"/>
    <x v="6"/>
    <n v="4"/>
  </r>
  <r>
    <x v="8"/>
    <x v="6"/>
    <n v="5"/>
  </r>
  <r>
    <x v="9"/>
    <x v="6"/>
    <n v="4"/>
  </r>
  <r>
    <x v="10"/>
    <x v="6"/>
    <n v="5"/>
  </r>
  <r>
    <x v="11"/>
    <x v="6"/>
    <n v="5"/>
  </r>
  <r>
    <x v="12"/>
    <x v="6"/>
    <n v="5"/>
  </r>
  <r>
    <x v="13"/>
    <x v="6"/>
    <n v="5"/>
  </r>
  <r>
    <x v="14"/>
    <x v="6"/>
    <n v="4"/>
  </r>
  <r>
    <x v="0"/>
    <x v="7"/>
    <n v="4"/>
  </r>
  <r>
    <x v="1"/>
    <x v="7"/>
    <n v="2"/>
  </r>
  <r>
    <x v="2"/>
    <x v="7"/>
    <n v="4"/>
  </r>
  <r>
    <x v="3"/>
    <x v="7"/>
    <n v="5"/>
  </r>
  <r>
    <x v="4"/>
    <x v="7"/>
    <n v="3"/>
  </r>
  <r>
    <x v="5"/>
    <x v="7"/>
    <n v="2"/>
  </r>
  <r>
    <x v="6"/>
    <x v="7"/>
    <n v="3"/>
  </r>
  <r>
    <x v="7"/>
    <x v="7"/>
    <n v="3"/>
  </r>
  <r>
    <x v="8"/>
    <x v="7"/>
    <n v="3"/>
  </r>
  <r>
    <x v="9"/>
    <x v="7"/>
    <n v="4"/>
  </r>
  <r>
    <x v="10"/>
    <x v="7"/>
    <n v="3"/>
  </r>
  <r>
    <x v="11"/>
    <x v="7"/>
    <n v="4"/>
  </r>
  <r>
    <x v="12"/>
    <x v="7"/>
    <n v="3"/>
  </r>
  <r>
    <x v="13"/>
    <x v="7"/>
    <n v="3"/>
  </r>
  <r>
    <x v="14"/>
    <x v="7"/>
    <n v="4"/>
  </r>
  <r>
    <x v="0"/>
    <x v="8"/>
    <n v="2"/>
  </r>
  <r>
    <x v="1"/>
    <x v="8"/>
    <n v="3"/>
  </r>
  <r>
    <x v="2"/>
    <x v="8"/>
    <n v="3"/>
  </r>
  <r>
    <x v="3"/>
    <x v="8"/>
    <n v="4"/>
  </r>
  <r>
    <x v="4"/>
    <x v="8"/>
    <n v="3"/>
  </r>
  <r>
    <x v="5"/>
    <x v="8"/>
    <n v="3"/>
  </r>
  <r>
    <x v="6"/>
    <x v="8"/>
    <n v="5"/>
  </r>
  <r>
    <x v="7"/>
    <x v="8"/>
    <n v="4"/>
  </r>
  <r>
    <x v="8"/>
    <x v="8"/>
    <n v="3"/>
  </r>
  <r>
    <x v="9"/>
    <x v="8"/>
    <n v="3"/>
  </r>
  <r>
    <x v="10"/>
    <x v="8"/>
    <n v="3"/>
  </r>
  <r>
    <x v="11"/>
    <x v="8"/>
    <n v="4"/>
  </r>
  <r>
    <x v="12"/>
    <x v="8"/>
    <n v="4"/>
  </r>
  <r>
    <x v="13"/>
    <x v="8"/>
    <n v="4"/>
  </r>
  <r>
    <x v="14"/>
    <x v="8"/>
    <n v="3"/>
  </r>
  <r>
    <x v="0"/>
    <x v="9"/>
    <n v="5"/>
  </r>
  <r>
    <x v="1"/>
    <x v="9"/>
    <n v="4"/>
  </r>
  <r>
    <x v="2"/>
    <x v="9"/>
    <n v="5"/>
  </r>
  <r>
    <x v="3"/>
    <x v="9"/>
    <n v="2"/>
  </r>
  <r>
    <x v="4"/>
    <x v="9"/>
    <n v="3"/>
  </r>
  <r>
    <x v="5"/>
    <x v="9"/>
    <n v="4"/>
  </r>
  <r>
    <x v="6"/>
    <x v="9"/>
    <n v="4"/>
  </r>
  <r>
    <x v="7"/>
    <x v="9"/>
    <n v="4"/>
  </r>
  <r>
    <x v="8"/>
    <x v="9"/>
    <n v="2"/>
  </r>
  <r>
    <x v="9"/>
    <x v="9"/>
    <n v="3"/>
  </r>
  <r>
    <x v="10"/>
    <x v="9"/>
    <n v="4"/>
  </r>
  <r>
    <x v="11"/>
    <x v="9"/>
    <n v="5"/>
  </r>
  <r>
    <x v="12"/>
    <x v="9"/>
    <n v="4"/>
  </r>
  <r>
    <x v="13"/>
    <x v="9"/>
    <n v="4"/>
  </r>
  <r>
    <x v="14"/>
    <x v="9"/>
    <n v="5"/>
  </r>
  <r>
    <x v="0"/>
    <x v="10"/>
    <n v="11"/>
  </r>
  <r>
    <x v="1"/>
    <x v="10"/>
    <n v="14"/>
  </r>
  <r>
    <x v="2"/>
    <x v="10"/>
    <n v="13"/>
  </r>
  <r>
    <x v="3"/>
    <x v="10"/>
    <n v="11"/>
  </r>
  <r>
    <x v="4"/>
    <x v="10"/>
    <n v="15"/>
  </r>
  <r>
    <x v="5"/>
    <x v="10"/>
    <n v="13"/>
  </r>
  <r>
    <x v="6"/>
    <x v="10"/>
    <n v="13"/>
  </r>
  <r>
    <x v="7"/>
    <x v="10"/>
    <n v="8"/>
  </r>
  <r>
    <x v="8"/>
    <x v="10"/>
    <n v="17"/>
  </r>
  <r>
    <x v="9"/>
    <x v="10"/>
    <n v="6"/>
  </r>
  <r>
    <x v="10"/>
    <x v="10"/>
    <n v="14"/>
  </r>
  <r>
    <x v="11"/>
    <x v="10"/>
    <n v="13"/>
  </r>
  <r>
    <x v="12"/>
    <x v="10"/>
    <n v="5"/>
  </r>
  <r>
    <x v="13"/>
    <x v="10"/>
    <n v="16"/>
  </r>
  <r>
    <x v="14"/>
    <x v="10"/>
    <n v="11"/>
  </r>
  <r>
    <x v="0"/>
    <x v="11"/>
    <n v="9"/>
  </r>
  <r>
    <x v="1"/>
    <x v="11"/>
    <n v="4"/>
  </r>
  <r>
    <x v="2"/>
    <x v="11"/>
    <n v="10"/>
  </r>
  <r>
    <x v="3"/>
    <x v="11"/>
    <n v="11"/>
  </r>
  <r>
    <x v="4"/>
    <x v="11"/>
    <n v="4"/>
  </r>
  <r>
    <x v="5"/>
    <x v="11"/>
    <n v="7"/>
  </r>
  <r>
    <x v="6"/>
    <x v="11"/>
    <n v="13"/>
  </r>
  <r>
    <x v="7"/>
    <x v="11"/>
    <n v="10"/>
  </r>
  <r>
    <x v="8"/>
    <x v="11"/>
    <n v="7"/>
  </r>
  <r>
    <x v="9"/>
    <x v="11"/>
    <n v="5"/>
  </r>
  <r>
    <x v="10"/>
    <x v="11"/>
    <n v="10"/>
  </r>
  <r>
    <x v="11"/>
    <x v="11"/>
    <n v="9"/>
  </r>
  <r>
    <x v="12"/>
    <x v="11"/>
    <n v="7"/>
  </r>
  <r>
    <x v="13"/>
    <x v="11"/>
    <n v="8"/>
  </r>
  <r>
    <x v="14"/>
    <x v="11"/>
    <n v="4"/>
  </r>
  <r>
    <x v="0"/>
    <x v="12"/>
    <n v="8"/>
  </r>
  <r>
    <x v="1"/>
    <x v="12"/>
    <n v="5"/>
  </r>
  <r>
    <x v="2"/>
    <x v="12"/>
    <n v="6"/>
  </r>
  <r>
    <x v="3"/>
    <x v="12"/>
    <n v="4"/>
  </r>
  <r>
    <x v="4"/>
    <x v="12"/>
    <n v="3"/>
  </r>
  <r>
    <x v="5"/>
    <x v="12"/>
    <n v="7"/>
  </r>
  <r>
    <x v="6"/>
    <x v="12"/>
    <n v="8"/>
  </r>
  <r>
    <x v="7"/>
    <x v="12"/>
    <n v="8"/>
  </r>
  <r>
    <x v="8"/>
    <x v="12"/>
    <n v="6"/>
  </r>
  <r>
    <x v="9"/>
    <x v="12"/>
    <n v="6"/>
  </r>
  <r>
    <x v="10"/>
    <x v="12"/>
    <n v="6"/>
  </r>
  <r>
    <x v="11"/>
    <x v="12"/>
    <n v="3"/>
  </r>
  <r>
    <x v="12"/>
    <x v="12"/>
    <n v="7"/>
  </r>
  <r>
    <x v="13"/>
    <x v="12"/>
    <n v="7"/>
  </r>
  <r>
    <x v="14"/>
    <x v="12"/>
    <n v="8"/>
  </r>
  <r>
    <x v="0"/>
    <x v="13"/>
    <n v="6"/>
  </r>
  <r>
    <x v="1"/>
    <x v="13"/>
    <n v="7"/>
  </r>
  <r>
    <x v="2"/>
    <x v="13"/>
    <n v="6"/>
  </r>
  <r>
    <x v="3"/>
    <x v="13"/>
    <n v="4"/>
  </r>
  <r>
    <x v="4"/>
    <x v="13"/>
    <n v="6"/>
  </r>
  <r>
    <x v="5"/>
    <x v="13"/>
    <n v="7"/>
  </r>
  <r>
    <x v="6"/>
    <x v="13"/>
    <n v="4"/>
  </r>
  <r>
    <x v="7"/>
    <x v="13"/>
    <n v="4"/>
  </r>
  <r>
    <x v="8"/>
    <x v="13"/>
    <n v="3"/>
  </r>
  <r>
    <x v="9"/>
    <x v="13"/>
    <n v="5"/>
  </r>
  <r>
    <x v="10"/>
    <x v="13"/>
    <n v="5"/>
  </r>
  <r>
    <x v="11"/>
    <x v="13"/>
    <n v="5"/>
  </r>
  <r>
    <x v="12"/>
    <x v="13"/>
    <n v="4"/>
  </r>
  <r>
    <x v="13"/>
    <x v="13"/>
    <n v="6"/>
  </r>
  <r>
    <x v="14"/>
    <x v="13"/>
    <n v="4"/>
  </r>
  <r>
    <x v="0"/>
    <x v="14"/>
    <n v="6"/>
  </r>
  <r>
    <x v="1"/>
    <x v="14"/>
    <n v="8"/>
  </r>
  <r>
    <x v="2"/>
    <x v="14"/>
    <n v="4"/>
  </r>
  <r>
    <x v="3"/>
    <x v="14"/>
    <n v="8"/>
  </r>
  <r>
    <x v="4"/>
    <x v="14"/>
    <n v="5"/>
  </r>
  <r>
    <x v="5"/>
    <x v="14"/>
    <n v="8"/>
  </r>
  <r>
    <x v="6"/>
    <x v="14"/>
    <n v="4"/>
  </r>
  <r>
    <x v="7"/>
    <x v="14"/>
    <n v="7"/>
  </r>
  <r>
    <x v="8"/>
    <x v="14"/>
    <n v="6"/>
  </r>
  <r>
    <x v="9"/>
    <x v="14"/>
    <n v="6"/>
  </r>
  <r>
    <x v="10"/>
    <x v="14"/>
    <n v="7"/>
  </r>
  <r>
    <x v="11"/>
    <x v="14"/>
    <n v="7"/>
  </r>
  <r>
    <x v="12"/>
    <x v="14"/>
    <n v="6"/>
  </r>
  <r>
    <x v="13"/>
    <x v="14"/>
    <n v="7"/>
  </r>
  <r>
    <x v="14"/>
    <x v="14"/>
    <n v="7"/>
  </r>
  <r>
    <x v="0"/>
    <x v="15"/>
    <n v="5"/>
  </r>
  <r>
    <x v="1"/>
    <x v="15"/>
    <n v="7"/>
  </r>
  <r>
    <x v="2"/>
    <x v="15"/>
    <n v="4"/>
  </r>
  <r>
    <x v="3"/>
    <x v="15"/>
    <n v="6"/>
  </r>
  <r>
    <x v="4"/>
    <x v="15"/>
    <n v="5"/>
  </r>
  <r>
    <x v="5"/>
    <x v="15"/>
    <n v="4"/>
  </r>
  <r>
    <x v="6"/>
    <x v="15"/>
    <n v="5"/>
  </r>
  <r>
    <x v="7"/>
    <x v="15"/>
    <n v="4"/>
  </r>
  <r>
    <x v="8"/>
    <x v="15"/>
    <n v="5"/>
  </r>
  <r>
    <x v="9"/>
    <x v="15"/>
    <n v="6"/>
  </r>
  <r>
    <x v="10"/>
    <x v="15"/>
    <n v="7"/>
  </r>
  <r>
    <x v="11"/>
    <x v="15"/>
    <n v="5"/>
  </r>
  <r>
    <x v="12"/>
    <x v="15"/>
    <n v="4"/>
  </r>
  <r>
    <x v="13"/>
    <x v="15"/>
    <n v="4"/>
  </r>
  <r>
    <x v="14"/>
    <x v="15"/>
    <n v="3"/>
  </r>
  <r>
    <x v="0"/>
    <x v="16"/>
    <n v="6"/>
  </r>
  <r>
    <x v="1"/>
    <x v="16"/>
    <n v="5"/>
  </r>
  <r>
    <x v="2"/>
    <x v="16"/>
    <n v="7"/>
  </r>
  <r>
    <x v="3"/>
    <x v="16"/>
    <n v="5"/>
  </r>
  <r>
    <x v="4"/>
    <x v="16"/>
    <n v="5"/>
  </r>
  <r>
    <x v="5"/>
    <x v="16"/>
    <n v="6"/>
  </r>
  <r>
    <x v="6"/>
    <x v="16"/>
    <n v="5"/>
  </r>
  <r>
    <x v="7"/>
    <x v="16"/>
    <n v="6"/>
  </r>
  <r>
    <x v="8"/>
    <x v="16"/>
    <n v="4"/>
  </r>
  <r>
    <x v="9"/>
    <x v="16"/>
    <n v="6"/>
  </r>
  <r>
    <x v="10"/>
    <x v="16"/>
    <n v="5"/>
  </r>
  <r>
    <x v="11"/>
    <x v="16"/>
    <n v="5"/>
  </r>
  <r>
    <x v="12"/>
    <x v="16"/>
    <n v="5"/>
  </r>
  <r>
    <x v="13"/>
    <x v="16"/>
    <n v="5"/>
  </r>
  <r>
    <x v="14"/>
    <x v="16"/>
    <n v="7"/>
  </r>
  <r>
    <x v="0"/>
    <x v="17"/>
    <n v="4"/>
  </r>
  <r>
    <x v="1"/>
    <x v="17"/>
    <n v="4"/>
  </r>
  <r>
    <x v="2"/>
    <x v="17"/>
    <n v="4"/>
  </r>
  <r>
    <x v="3"/>
    <x v="17"/>
    <n v="3"/>
  </r>
  <r>
    <x v="4"/>
    <x v="17"/>
    <n v="3"/>
  </r>
  <r>
    <x v="5"/>
    <x v="17"/>
    <n v="4"/>
  </r>
  <r>
    <x v="6"/>
    <x v="17"/>
    <n v="4"/>
  </r>
  <r>
    <x v="7"/>
    <x v="17"/>
    <n v="3"/>
  </r>
  <r>
    <x v="8"/>
    <x v="17"/>
    <n v="3"/>
  </r>
  <r>
    <x v="9"/>
    <x v="17"/>
    <n v="2"/>
  </r>
  <r>
    <x v="10"/>
    <x v="17"/>
    <n v="4"/>
  </r>
  <r>
    <x v="11"/>
    <x v="17"/>
    <n v="2"/>
  </r>
  <r>
    <x v="12"/>
    <x v="17"/>
    <n v="5"/>
  </r>
  <r>
    <x v="13"/>
    <x v="17"/>
    <n v="4"/>
  </r>
  <r>
    <x v="14"/>
    <x v="17"/>
    <n v="3"/>
  </r>
  <r>
    <x v="0"/>
    <x v="18"/>
    <n v="2"/>
  </r>
  <r>
    <x v="1"/>
    <x v="18"/>
    <n v="2"/>
  </r>
  <r>
    <x v="2"/>
    <x v="18"/>
    <n v="4"/>
  </r>
  <r>
    <x v="3"/>
    <x v="18"/>
    <n v="2"/>
  </r>
  <r>
    <x v="4"/>
    <x v="18"/>
    <n v="4"/>
  </r>
  <r>
    <x v="5"/>
    <x v="18"/>
    <n v="4"/>
  </r>
  <r>
    <x v="6"/>
    <x v="18"/>
    <n v="3"/>
  </r>
  <r>
    <x v="7"/>
    <x v="18"/>
    <n v="4"/>
  </r>
  <r>
    <x v="8"/>
    <x v="18"/>
    <n v="3"/>
  </r>
  <r>
    <x v="9"/>
    <x v="18"/>
    <n v="4"/>
  </r>
  <r>
    <x v="10"/>
    <x v="18"/>
    <n v="4"/>
  </r>
  <r>
    <x v="11"/>
    <x v="18"/>
    <n v="3"/>
  </r>
  <r>
    <x v="12"/>
    <x v="18"/>
    <n v="4"/>
  </r>
  <r>
    <x v="13"/>
    <x v="18"/>
    <n v="3"/>
  </r>
  <r>
    <x v="14"/>
    <x v="18"/>
    <n v="4"/>
  </r>
  <r>
    <x v="0"/>
    <x v="19"/>
    <n v="4"/>
  </r>
  <r>
    <x v="1"/>
    <x v="19"/>
    <n v="3"/>
  </r>
  <r>
    <x v="2"/>
    <x v="19"/>
    <n v="2"/>
  </r>
  <r>
    <x v="3"/>
    <x v="19"/>
    <n v="4"/>
  </r>
  <r>
    <x v="4"/>
    <x v="19"/>
    <n v="2"/>
  </r>
  <r>
    <x v="5"/>
    <x v="19"/>
    <n v="2"/>
  </r>
  <r>
    <x v="6"/>
    <x v="19"/>
    <n v="2"/>
  </r>
  <r>
    <x v="7"/>
    <x v="19"/>
    <n v="3"/>
  </r>
  <r>
    <x v="8"/>
    <x v="19"/>
    <n v="2"/>
  </r>
  <r>
    <x v="9"/>
    <x v="19"/>
    <n v="3"/>
  </r>
  <r>
    <x v="10"/>
    <x v="19"/>
    <n v="2"/>
  </r>
  <r>
    <x v="11"/>
    <x v="19"/>
    <n v="2"/>
  </r>
  <r>
    <x v="12"/>
    <x v="19"/>
    <n v="4"/>
  </r>
  <r>
    <x v="13"/>
    <x v="19"/>
    <n v="3"/>
  </r>
  <r>
    <x v="14"/>
    <x v="19"/>
    <n v="2"/>
  </r>
  <r>
    <x v="0"/>
    <x v="20"/>
    <n v="16"/>
  </r>
  <r>
    <x v="1"/>
    <x v="20"/>
    <n v="12"/>
  </r>
  <r>
    <x v="2"/>
    <x v="20"/>
    <n v="6"/>
  </r>
  <r>
    <x v="3"/>
    <x v="20"/>
    <n v="10"/>
  </r>
  <r>
    <x v="4"/>
    <x v="20"/>
    <n v="4"/>
  </r>
  <r>
    <x v="5"/>
    <x v="20"/>
    <n v="8"/>
  </r>
  <r>
    <x v="6"/>
    <x v="20"/>
    <n v="13"/>
  </r>
  <r>
    <x v="7"/>
    <x v="20"/>
    <n v="15"/>
  </r>
  <r>
    <x v="8"/>
    <x v="20"/>
    <n v="16"/>
  </r>
  <r>
    <x v="9"/>
    <x v="20"/>
    <n v="4"/>
  </r>
  <r>
    <x v="10"/>
    <x v="20"/>
    <n v="13"/>
  </r>
  <r>
    <x v="11"/>
    <x v="20"/>
    <n v="5"/>
  </r>
  <r>
    <x v="12"/>
    <x v="20"/>
    <n v="10"/>
  </r>
  <r>
    <x v="13"/>
    <x v="20"/>
    <n v="12"/>
  </r>
  <r>
    <x v="14"/>
    <x v="20"/>
    <n v="14"/>
  </r>
  <r>
    <x v="0"/>
    <x v="21"/>
    <n v="11"/>
  </r>
  <r>
    <x v="1"/>
    <x v="21"/>
    <n v="9"/>
  </r>
  <r>
    <x v="2"/>
    <x v="21"/>
    <n v="6"/>
  </r>
  <r>
    <x v="3"/>
    <x v="21"/>
    <n v="10"/>
  </r>
  <r>
    <x v="4"/>
    <x v="21"/>
    <n v="7"/>
  </r>
  <r>
    <x v="5"/>
    <x v="21"/>
    <n v="7"/>
  </r>
  <r>
    <x v="6"/>
    <x v="21"/>
    <n v="3"/>
  </r>
  <r>
    <x v="7"/>
    <x v="21"/>
    <n v="8"/>
  </r>
  <r>
    <x v="8"/>
    <x v="21"/>
    <n v="8"/>
  </r>
  <r>
    <x v="9"/>
    <x v="21"/>
    <n v="7"/>
  </r>
  <r>
    <x v="10"/>
    <x v="21"/>
    <n v="8"/>
  </r>
  <r>
    <x v="11"/>
    <x v="21"/>
    <n v="8"/>
  </r>
  <r>
    <x v="12"/>
    <x v="21"/>
    <n v="7"/>
  </r>
  <r>
    <x v="13"/>
    <x v="21"/>
    <n v="8"/>
  </r>
  <r>
    <x v="14"/>
    <x v="21"/>
    <n v="7"/>
  </r>
  <r>
    <x v="0"/>
    <x v="22"/>
    <n v="8"/>
  </r>
  <r>
    <x v="1"/>
    <x v="22"/>
    <n v="8"/>
  </r>
  <r>
    <x v="2"/>
    <x v="22"/>
    <n v="6"/>
  </r>
  <r>
    <x v="3"/>
    <x v="22"/>
    <n v="4"/>
  </r>
  <r>
    <x v="4"/>
    <x v="22"/>
    <n v="6"/>
  </r>
  <r>
    <x v="5"/>
    <x v="22"/>
    <n v="5"/>
  </r>
  <r>
    <x v="6"/>
    <x v="22"/>
    <n v="8"/>
  </r>
  <r>
    <x v="7"/>
    <x v="22"/>
    <n v="8"/>
  </r>
  <r>
    <x v="8"/>
    <x v="22"/>
    <n v="8"/>
  </r>
  <r>
    <x v="9"/>
    <x v="22"/>
    <n v="5"/>
  </r>
  <r>
    <x v="10"/>
    <x v="22"/>
    <n v="7"/>
  </r>
  <r>
    <x v="11"/>
    <x v="22"/>
    <n v="4"/>
  </r>
  <r>
    <x v="12"/>
    <x v="22"/>
    <n v="8"/>
  </r>
  <r>
    <x v="13"/>
    <x v="22"/>
    <n v="7"/>
  </r>
  <r>
    <x v="14"/>
    <x v="22"/>
    <n v="5"/>
  </r>
  <r>
    <x v="0"/>
    <x v="23"/>
    <n v="7"/>
  </r>
  <r>
    <x v="1"/>
    <x v="23"/>
    <n v="7"/>
  </r>
  <r>
    <x v="2"/>
    <x v="23"/>
    <n v="6"/>
  </r>
  <r>
    <x v="3"/>
    <x v="23"/>
    <n v="7"/>
  </r>
  <r>
    <x v="4"/>
    <x v="23"/>
    <n v="4"/>
  </r>
  <r>
    <x v="5"/>
    <x v="23"/>
    <n v="7"/>
  </r>
  <r>
    <x v="6"/>
    <x v="23"/>
    <n v="5"/>
  </r>
  <r>
    <x v="7"/>
    <x v="23"/>
    <n v="6"/>
  </r>
  <r>
    <x v="8"/>
    <x v="23"/>
    <n v="8"/>
  </r>
  <r>
    <x v="9"/>
    <x v="23"/>
    <n v="6"/>
  </r>
  <r>
    <x v="10"/>
    <x v="23"/>
    <n v="5"/>
  </r>
  <r>
    <x v="11"/>
    <x v="23"/>
    <n v="7"/>
  </r>
  <r>
    <x v="12"/>
    <x v="23"/>
    <n v="8"/>
  </r>
  <r>
    <x v="13"/>
    <x v="23"/>
    <n v="4"/>
  </r>
  <r>
    <x v="14"/>
    <x v="23"/>
    <n v="6"/>
  </r>
  <r>
    <x v="0"/>
    <x v="24"/>
    <n v="4"/>
  </r>
  <r>
    <x v="1"/>
    <x v="24"/>
    <n v="3"/>
  </r>
  <r>
    <x v="2"/>
    <x v="24"/>
    <n v="5"/>
  </r>
  <r>
    <x v="3"/>
    <x v="24"/>
    <n v="4"/>
  </r>
  <r>
    <x v="4"/>
    <x v="24"/>
    <n v="4"/>
  </r>
  <r>
    <x v="5"/>
    <x v="24"/>
    <n v="6"/>
  </r>
  <r>
    <x v="6"/>
    <x v="24"/>
    <n v="5"/>
  </r>
  <r>
    <x v="7"/>
    <x v="24"/>
    <n v="7"/>
  </r>
  <r>
    <x v="8"/>
    <x v="24"/>
    <n v="6"/>
  </r>
  <r>
    <x v="9"/>
    <x v="24"/>
    <n v="5"/>
  </r>
  <r>
    <x v="10"/>
    <x v="24"/>
    <n v="5"/>
  </r>
  <r>
    <x v="11"/>
    <x v="24"/>
    <n v="5"/>
  </r>
  <r>
    <x v="12"/>
    <x v="24"/>
    <n v="6"/>
  </r>
  <r>
    <x v="13"/>
    <x v="24"/>
    <n v="5"/>
  </r>
  <r>
    <x v="14"/>
    <x v="24"/>
    <n v="4"/>
  </r>
  <r>
    <x v="0"/>
    <x v="25"/>
    <n v="4"/>
  </r>
  <r>
    <x v="1"/>
    <x v="25"/>
    <n v="4"/>
  </r>
  <r>
    <x v="2"/>
    <x v="25"/>
    <n v="3"/>
  </r>
  <r>
    <x v="3"/>
    <x v="25"/>
    <n v="3"/>
  </r>
  <r>
    <x v="4"/>
    <x v="25"/>
    <n v="4"/>
  </r>
  <r>
    <x v="5"/>
    <x v="25"/>
    <n v="3"/>
  </r>
  <r>
    <x v="6"/>
    <x v="25"/>
    <n v="4"/>
  </r>
  <r>
    <x v="7"/>
    <x v="25"/>
    <n v="4"/>
  </r>
  <r>
    <x v="8"/>
    <x v="25"/>
    <n v="3"/>
  </r>
  <r>
    <x v="9"/>
    <x v="25"/>
    <n v="5"/>
  </r>
  <r>
    <x v="10"/>
    <x v="25"/>
    <n v="4"/>
  </r>
  <r>
    <x v="11"/>
    <x v="25"/>
    <n v="4"/>
  </r>
  <r>
    <x v="12"/>
    <x v="25"/>
    <n v="4"/>
  </r>
  <r>
    <x v="13"/>
    <x v="25"/>
    <n v="4"/>
  </r>
  <r>
    <x v="14"/>
    <x v="25"/>
    <n v="4"/>
  </r>
  <r>
    <x v="0"/>
    <x v="26"/>
    <n v="4"/>
  </r>
  <r>
    <x v="1"/>
    <x v="26"/>
    <n v="4"/>
  </r>
  <r>
    <x v="2"/>
    <x v="26"/>
    <n v="5"/>
  </r>
  <r>
    <x v="3"/>
    <x v="26"/>
    <n v="4"/>
  </r>
  <r>
    <x v="4"/>
    <x v="26"/>
    <n v="4"/>
  </r>
  <r>
    <x v="5"/>
    <x v="26"/>
    <n v="3"/>
  </r>
  <r>
    <x v="6"/>
    <x v="26"/>
    <n v="4"/>
  </r>
  <r>
    <x v="7"/>
    <x v="26"/>
    <n v="4"/>
  </r>
  <r>
    <x v="8"/>
    <x v="26"/>
    <n v="4"/>
  </r>
  <r>
    <x v="9"/>
    <x v="26"/>
    <n v="3"/>
  </r>
  <r>
    <x v="10"/>
    <x v="26"/>
    <n v="4"/>
  </r>
  <r>
    <x v="11"/>
    <x v="26"/>
    <n v="3"/>
  </r>
  <r>
    <x v="12"/>
    <x v="26"/>
    <n v="4"/>
  </r>
  <r>
    <x v="13"/>
    <x v="26"/>
    <n v="4"/>
  </r>
  <r>
    <x v="14"/>
    <x v="26"/>
    <n v="4"/>
  </r>
  <r>
    <x v="0"/>
    <x v="27"/>
    <n v="3"/>
  </r>
  <r>
    <x v="1"/>
    <x v="27"/>
    <n v="2"/>
  </r>
  <r>
    <x v="2"/>
    <x v="27"/>
    <n v="2"/>
  </r>
  <r>
    <x v="3"/>
    <x v="27"/>
    <n v="3"/>
  </r>
  <r>
    <x v="4"/>
    <x v="27"/>
    <n v="4"/>
  </r>
  <r>
    <x v="5"/>
    <x v="27"/>
    <n v="4"/>
  </r>
  <r>
    <x v="6"/>
    <x v="27"/>
    <n v="4"/>
  </r>
  <r>
    <x v="7"/>
    <x v="27"/>
    <n v="3"/>
  </r>
  <r>
    <x v="8"/>
    <x v="27"/>
    <n v="3"/>
  </r>
  <r>
    <x v="9"/>
    <x v="27"/>
    <n v="3"/>
  </r>
  <r>
    <x v="10"/>
    <x v="27"/>
    <n v="2"/>
  </r>
  <r>
    <x v="11"/>
    <x v="27"/>
    <n v="2"/>
  </r>
  <r>
    <x v="12"/>
    <x v="27"/>
    <n v="2"/>
  </r>
  <r>
    <x v="13"/>
    <x v="27"/>
    <n v="3"/>
  </r>
  <r>
    <x v="14"/>
    <x v="27"/>
    <n v="2"/>
  </r>
  <r>
    <x v="0"/>
    <x v="28"/>
    <n v="3"/>
  </r>
  <r>
    <x v="1"/>
    <x v="28"/>
    <n v="4"/>
  </r>
  <r>
    <x v="2"/>
    <x v="28"/>
    <n v="2"/>
  </r>
  <r>
    <x v="3"/>
    <x v="28"/>
    <n v="3"/>
  </r>
  <r>
    <x v="4"/>
    <x v="28"/>
    <n v="3"/>
  </r>
  <r>
    <x v="5"/>
    <x v="28"/>
    <n v="3"/>
  </r>
  <r>
    <x v="6"/>
    <x v="28"/>
    <n v="4"/>
  </r>
  <r>
    <x v="7"/>
    <x v="28"/>
    <n v="3"/>
  </r>
  <r>
    <x v="8"/>
    <x v="28"/>
    <n v="3"/>
  </r>
  <r>
    <x v="9"/>
    <x v="28"/>
    <n v="4"/>
  </r>
  <r>
    <x v="10"/>
    <x v="28"/>
    <n v="4"/>
  </r>
  <r>
    <x v="11"/>
    <x v="28"/>
    <n v="4"/>
  </r>
  <r>
    <x v="12"/>
    <x v="28"/>
    <n v="3"/>
  </r>
  <r>
    <x v="13"/>
    <x v="28"/>
    <n v="3"/>
  </r>
  <r>
    <x v="14"/>
    <x v="28"/>
    <n v="4"/>
  </r>
  <r>
    <x v="0"/>
    <x v="29"/>
    <n v="4"/>
  </r>
  <r>
    <x v="1"/>
    <x v="29"/>
    <n v="4"/>
  </r>
  <r>
    <x v="2"/>
    <x v="29"/>
    <n v="3"/>
  </r>
  <r>
    <x v="3"/>
    <x v="29"/>
    <n v="3"/>
  </r>
  <r>
    <x v="4"/>
    <x v="29"/>
    <n v="3"/>
  </r>
  <r>
    <x v="5"/>
    <x v="29"/>
    <n v="3"/>
  </r>
  <r>
    <x v="6"/>
    <x v="29"/>
    <n v="4"/>
  </r>
  <r>
    <x v="7"/>
    <x v="29"/>
    <n v="2"/>
  </r>
  <r>
    <x v="8"/>
    <x v="29"/>
    <n v="2"/>
  </r>
  <r>
    <x v="9"/>
    <x v="29"/>
    <n v="3"/>
  </r>
  <r>
    <x v="10"/>
    <x v="29"/>
    <n v="4"/>
  </r>
  <r>
    <x v="11"/>
    <x v="29"/>
    <n v="4"/>
  </r>
  <r>
    <x v="12"/>
    <x v="29"/>
    <n v="3"/>
  </r>
  <r>
    <x v="13"/>
    <x v="29"/>
    <n v="3"/>
  </r>
  <r>
    <x v="14"/>
    <x v="29"/>
    <n v="3"/>
  </r>
  <r>
    <x v="15"/>
    <x v="30"/>
    <m/>
  </r>
  <r>
    <x v="15"/>
    <x v="30"/>
    <m/>
  </r>
  <r>
    <x v="15"/>
    <x v="30"/>
    <m/>
  </r>
  <r>
    <x v="15"/>
    <x v="30"/>
    <m/>
  </r>
  <r>
    <x v="15"/>
    <x v="30"/>
    <m/>
  </r>
  <r>
    <x v="15"/>
    <x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F2CD2-0483-436D-AE73-297283415309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82:B98" firstHeaderRow="1" firstDataRow="1" firstDataCol="1"/>
  <pivotFields count="7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dataField="1" showAll="0">
      <items count="23">
        <item x="5"/>
        <item x="11"/>
        <item x="4"/>
        <item x="1"/>
        <item x="3"/>
        <item x="10"/>
        <item x="8"/>
        <item x="7"/>
        <item x="2"/>
        <item x="6"/>
        <item x="13"/>
        <item x="16"/>
        <item x="0"/>
        <item x="15"/>
        <item x="9"/>
        <item x="20"/>
        <item x="21"/>
        <item x="18"/>
        <item x="14"/>
        <item x="17"/>
        <item x="12"/>
        <item x="19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Volume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EBE18-2A3A-4359-91CA-DBBDAB280327}" name="PivotTable10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3" firstHeaderRow="1" firstDataRow="2" firstDataCol="1"/>
  <pivotFields count="5">
    <pivotField showAll="0"/>
    <pivotField axis="axisRow" showAll="0">
      <items count="9">
        <item x="4"/>
        <item x="5"/>
        <item x="6"/>
        <item x="0"/>
        <item x="1"/>
        <item x="2"/>
        <item x="3"/>
        <item x="7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Volu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2D770-D719-464D-B9C8-5CD511DFC8F9}" name="PivotTable13" cacheId="46" applyNumberFormats="0" applyBorderFormats="0" applyFontFormats="0" applyPatternFormats="0" applyAlignmentFormats="0" applyWidthHeightFormats="1" dataCaption="Values" grandTotalCaption="REVENUE" updatedVersion="7" minRefreshableVersion="3" useAutoFormatting="1" itemPrintTitles="1" createdVersion="7" indent="0" outline="1" outlineData="1" multipleFieldFilters="0" rowHeaderCaption="DAYS ">
  <location ref="A3:AG13" firstHeaderRow="1" firstDataRow="2" firstDataCol="1"/>
  <pivotFields count="5">
    <pivotField showAll="0"/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axis="axisRow" showAll="0">
      <items count="9">
        <item x="1"/>
        <item x="4"/>
        <item x="2"/>
        <item x="3"/>
        <item x="6"/>
        <item x="0"/>
        <item x="5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Revn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ABB20-D508-463B-81AA-CD2F69EFB291}" name="PivotTable20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R36" firstHeaderRow="1" firstDataRow="2" firstDataCol="1"/>
  <pivotFields count="3"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Volu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E8700-BEFC-4490-A858-95D8A950A98A}" name="PivotTable9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21" firstHeaderRow="1" firstDataRow="2" firstDataCol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Revn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opLeftCell="A4" workbookViewId="0">
      <selection activeCell="H9" sqref="H9"/>
    </sheetView>
  </sheetViews>
  <sheetFormatPr defaultColWidth="9.1796875" defaultRowHeight="14.5" x14ac:dyDescent="0.35"/>
  <cols>
    <col min="1" max="3" width="9.1796875" style="7"/>
    <col min="4" max="4" width="15.26953125" style="7" bestFit="1" customWidth="1"/>
    <col min="5" max="5" width="10.7265625" style="7" bestFit="1" customWidth="1"/>
    <col min="6" max="16384" width="9.1796875" style="7"/>
  </cols>
  <sheetData>
    <row r="1" spans="1: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35">
      <c r="A2" s="7" t="s">
        <v>30</v>
      </c>
      <c r="B2" s="7" t="s">
        <v>31</v>
      </c>
      <c r="C2" s="7" t="s">
        <v>32</v>
      </c>
      <c r="D2" s="7" t="s">
        <v>33</v>
      </c>
      <c r="E2" s="9">
        <v>400</v>
      </c>
    </row>
    <row r="3" spans="1:5" x14ac:dyDescent="0.35">
      <c r="A3" s="7" t="s">
        <v>30</v>
      </c>
      <c r="B3" s="7" t="s">
        <v>34</v>
      </c>
      <c r="C3" s="7" t="s">
        <v>35</v>
      </c>
      <c r="D3" s="7" t="s">
        <v>36</v>
      </c>
      <c r="E3" s="9">
        <v>300</v>
      </c>
    </row>
    <row r="4" spans="1:5" x14ac:dyDescent="0.35">
      <c r="A4" s="7" t="s">
        <v>30</v>
      </c>
      <c r="B4" s="7" t="s">
        <v>37</v>
      </c>
      <c r="C4" s="7" t="s">
        <v>35</v>
      </c>
      <c r="D4" s="7" t="s">
        <v>38</v>
      </c>
      <c r="E4" s="9">
        <v>390</v>
      </c>
    </row>
    <row r="5" spans="1:5" x14ac:dyDescent="0.35">
      <c r="A5" s="7" t="s">
        <v>30</v>
      </c>
      <c r="B5" s="7" t="s">
        <v>39</v>
      </c>
      <c r="C5" s="7" t="s">
        <v>32</v>
      </c>
      <c r="D5" s="7" t="s">
        <v>40</v>
      </c>
      <c r="E5" s="9">
        <v>465</v>
      </c>
    </row>
    <row r="6" spans="1:5" x14ac:dyDescent="0.35">
      <c r="A6" s="7" t="s">
        <v>30</v>
      </c>
      <c r="B6" s="7" t="s">
        <v>41</v>
      </c>
      <c r="C6" s="7" t="s">
        <v>32</v>
      </c>
      <c r="D6" s="7" t="s">
        <v>42</v>
      </c>
      <c r="E6" s="9">
        <v>290</v>
      </c>
    </row>
    <row r="7" spans="1:5" x14ac:dyDescent="0.35">
      <c r="A7" s="7" t="s">
        <v>30</v>
      </c>
      <c r="B7" s="7" t="s">
        <v>43</v>
      </c>
      <c r="C7" s="7" t="s">
        <v>35</v>
      </c>
      <c r="D7" s="7" t="s">
        <v>44</v>
      </c>
      <c r="E7" s="9">
        <v>450</v>
      </c>
    </row>
    <row r="8" spans="1:5" x14ac:dyDescent="0.35">
      <c r="A8" s="7" t="s">
        <v>30</v>
      </c>
      <c r="B8" s="7" t="s">
        <v>45</v>
      </c>
      <c r="C8" s="7" t="s">
        <v>46</v>
      </c>
      <c r="D8" s="7" t="s">
        <v>47</v>
      </c>
      <c r="E8" s="9">
        <v>500</v>
      </c>
    </row>
    <row r="9" spans="1:5" x14ac:dyDescent="0.35">
      <c r="A9" s="7" t="s">
        <v>30</v>
      </c>
      <c r="B9" s="7" t="s">
        <v>48</v>
      </c>
      <c r="C9" s="7" t="s">
        <v>46</v>
      </c>
      <c r="D9" s="7" t="s">
        <v>49</v>
      </c>
      <c r="E9" s="9">
        <v>400</v>
      </c>
    </row>
    <row r="10" spans="1:5" x14ac:dyDescent="0.35">
      <c r="A10" s="7" t="s">
        <v>30</v>
      </c>
      <c r="B10" s="7" t="s">
        <v>50</v>
      </c>
      <c r="C10" s="7" t="s">
        <v>46</v>
      </c>
      <c r="D10" s="7" t="s">
        <v>51</v>
      </c>
      <c r="E10" s="9">
        <v>560</v>
      </c>
    </row>
    <row r="11" spans="1:5" x14ac:dyDescent="0.35">
      <c r="A11" s="7" t="s">
        <v>30</v>
      </c>
      <c r="B11" s="7" t="s">
        <v>52</v>
      </c>
      <c r="C11" s="7" t="s">
        <v>46</v>
      </c>
      <c r="D11" s="7" t="s">
        <v>53</v>
      </c>
      <c r="E11" s="9">
        <v>1099</v>
      </c>
    </row>
    <row r="12" spans="1:5" x14ac:dyDescent="0.35">
      <c r="A12" s="7" t="s">
        <v>54</v>
      </c>
      <c r="B12" s="7" t="s">
        <v>55</v>
      </c>
      <c r="C12" s="7" t="s">
        <v>56</v>
      </c>
      <c r="D12" s="7" t="s">
        <v>57</v>
      </c>
      <c r="E12" s="9">
        <v>450</v>
      </c>
    </row>
    <row r="13" spans="1:5" x14ac:dyDescent="0.35">
      <c r="A13" s="7" t="s">
        <v>54</v>
      </c>
      <c r="B13" s="7" t="s">
        <v>58</v>
      </c>
      <c r="C13" s="7" t="s">
        <v>56</v>
      </c>
      <c r="D13" s="7" t="s">
        <v>59</v>
      </c>
      <c r="E13" s="9">
        <v>500</v>
      </c>
    </row>
    <row r="14" spans="1:5" x14ac:dyDescent="0.35">
      <c r="A14" s="7" t="s">
        <v>54</v>
      </c>
      <c r="B14" s="7" t="s">
        <v>60</v>
      </c>
      <c r="C14" s="7" t="s">
        <v>61</v>
      </c>
      <c r="D14" s="7" t="s">
        <v>62</v>
      </c>
      <c r="E14" s="9">
        <v>900</v>
      </c>
    </row>
    <row r="15" spans="1:5" x14ac:dyDescent="0.35">
      <c r="A15" s="7" t="s">
        <v>54</v>
      </c>
      <c r="B15" s="7" t="s">
        <v>63</v>
      </c>
      <c r="C15" s="7" t="s">
        <v>61</v>
      </c>
      <c r="D15" s="7" t="s">
        <v>64</v>
      </c>
      <c r="E15" s="9">
        <v>1300</v>
      </c>
    </row>
    <row r="16" spans="1:5" x14ac:dyDescent="0.35">
      <c r="A16" s="7" t="s">
        <v>54</v>
      </c>
      <c r="B16" s="7" t="s">
        <v>65</v>
      </c>
      <c r="C16" s="7" t="s">
        <v>56</v>
      </c>
      <c r="D16" s="7" t="s">
        <v>66</v>
      </c>
      <c r="E16" s="9">
        <v>2099</v>
      </c>
    </row>
    <row r="17" spans="1:5" x14ac:dyDescent="0.35">
      <c r="A17" s="7" t="s">
        <v>54</v>
      </c>
      <c r="B17" s="7" t="s">
        <v>67</v>
      </c>
      <c r="C17" s="7" t="s">
        <v>56</v>
      </c>
      <c r="D17" s="7" t="s">
        <v>68</v>
      </c>
      <c r="E17" s="9">
        <v>1300</v>
      </c>
    </row>
    <row r="18" spans="1:5" x14ac:dyDescent="0.35">
      <c r="A18" s="7" t="s">
        <v>54</v>
      </c>
      <c r="B18" s="7" t="s">
        <v>69</v>
      </c>
      <c r="C18" s="7" t="s">
        <v>61</v>
      </c>
      <c r="D18" s="7" t="s">
        <v>70</v>
      </c>
      <c r="E18" s="9">
        <v>2600</v>
      </c>
    </row>
    <row r="19" spans="1:5" x14ac:dyDescent="0.35">
      <c r="A19" s="7" t="s">
        <v>54</v>
      </c>
      <c r="B19" s="7" t="s">
        <v>71</v>
      </c>
      <c r="C19" s="7" t="s">
        <v>61</v>
      </c>
      <c r="D19" s="7" t="s">
        <v>72</v>
      </c>
      <c r="E19" s="9">
        <v>1600</v>
      </c>
    </row>
    <row r="20" spans="1:5" x14ac:dyDescent="0.35">
      <c r="A20" s="7" t="s">
        <v>54</v>
      </c>
      <c r="B20" s="7" t="s">
        <v>73</v>
      </c>
      <c r="C20" s="7" t="s">
        <v>56</v>
      </c>
      <c r="D20" s="7" t="s">
        <v>74</v>
      </c>
      <c r="E20" s="9">
        <v>1900</v>
      </c>
    </row>
    <row r="21" spans="1:5" x14ac:dyDescent="0.35">
      <c r="A21" s="7" t="s">
        <v>54</v>
      </c>
      <c r="B21" s="7" t="s">
        <v>75</v>
      </c>
      <c r="C21" s="7" t="s">
        <v>56</v>
      </c>
      <c r="D21" s="7" t="s">
        <v>76</v>
      </c>
      <c r="E21" s="9">
        <v>3100</v>
      </c>
    </row>
    <row r="22" spans="1:5" x14ac:dyDescent="0.35">
      <c r="A22" s="7" t="s">
        <v>5</v>
      </c>
      <c r="B22" s="7" t="s">
        <v>6</v>
      </c>
      <c r="C22" s="7" t="s">
        <v>7</v>
      </c>
      <c r="D22" s="7" t="s">
        <v>8</v>
      </c>
      <c r="E22" s="9">
        <v>12100</v>
      </c>
    </row>
    <row r="23" spans="1:5" x14ac:dyDescent="0.35">
      <c r="A23" s="7" t="s">
        <v>5</v>
      </c>
      <c r="B23" s="7" t="s">
        <v>9</v>
      </c>
      <c r="C23" s="7" t="s">
        <v>7</v>
      </c>
      <c r="D23" s="7" t="s">
        <v>10</v>
      </c>
      <c r="E23" s="9">
        <v>10100</v>
      </c>
    </row>
    <row r="24" spans="1:5" x14ac:dyDescent="0.35">
      <c r="A24" s="7" t="s">
        <v>5</v>
      </c>
      <c r="B24" s="7" t="s">
        <v>11</v>
      </c>
      <c r="C24" s="7" t="s">
        <v>12</v>
      </c>
      <c r="D24" s="7" t="s">
        <v>13</v>
      </c>
      <c r="E24" s="9">
        <v>16100</v>
      </c>
    </row>
    <row r="25" spans="1:5" x14ac:dyDescent="0.35">
      <c r="A25" s="7" t="s">
        <v>5</v>
      </c>
      <c r="B25" s="7" t="s">
        <v>14</v>
      </c>
      <c r="C25" s="7" t="s">
        <v>12</v>
      </c>
      <c r="D25" s="7" t="s">
        <v>15</v>
      </c>
      <c r="E25" s="9">
        <v>20100</v>
      </c>
    </row>
    <row r="26" spans="1:5" x14ac:dyDescent="0.35">
      <c r="A26" s="7" t="s">
        <v>5</v>
      </c>
      <c r="B26" s="7" t="s">
        <v>16</v>
      </c>
      <c r="C26" s="7" t="s">
        <v>12</v>
      </c>
      <c r="D26" s="7" t="s">
        <v>17</v>
      </c>
      <c r="E26" s="9">
        <v>8100</v>
      </c>
    </row>
    <row r="27" spans="1:5" x14ac:dyDescent="0.35">
      <c r="A27" s="7" t="s">
        <v>5</v>
      </c>
      <c r="B27" s="7" t="s">
        <v>18</v>
      </c>
      <c r="C27" s="7" t="s">
        <v>7</v>
      </c>
      <c r="D27" s="7" t="s">
        <v>19</v>
      </c>
      <c r="E27" s="9">
        <v>8100</v>
      </c>
    </row>
    <row r="28" spans="1:5" x14ac:dyDescent="0.35">
      <c r="A28" s="7" t="s">
        <v>5</v>
      </c>
      <c r="B28" s="7" t="s">
        <v>20</v>
      </c>
      <c r="C28" s="7" t="s">
        <v>21</v>
      </c>
      <c r="D28" s="7" t="s">
        <v>22</v>
      </c>
      <c r="E28" s="9">
        <v>49100</v>
      </c>
    </row>
    <row r="29" spans="1:5" x14ac:dyDescent="0.35">
      <c r="A29" s="7" t="s">
        <v>5</v>
      </c>
      <c r="B29" s="7" t="s">
        <v>23</v>
      </c>
      <c r="C29" s="7" t="s">
        <v>21</v>
      </c>
      <c r="D29" s="7" t="s">
        <v>24</v>
      </c>
      <c r="E29" s="9">
        <v>54100</v>
      </c>
    </row>
    <row r="30" spans="1:5" x14ac:dyDescent="0.35">
      <c r="A30" s="7" t="s">
        <v>5</v>
      </c>
      <c r="B30" s="7" t="s">
        <v>25</v>
      </c>
      <c r="C30" s="7" t="s">
        <v>26</v>
      </c>
      <c r="D30" s="7" t="s">
        <v>27</v>
      </c>
      <c r="E30" s="9">
        <v>55100</v>
      </c>
    </row>
    <row r="31" spans="1:5" x14ac:dyDescent="0.35">
      <c r="A31" s="7" t="s">
        <v>5</v>
      </c>
      <c r="B31" s="7" t="s">
        <v>28</v>
      </c>
      <c r="C31" s="7" t="s">
        <v>26</v>
      </c>
      <c r="D31" s="7" t="s">
        <v>29</v>
      </c>
      <c r="E31" s="9">
        <v>60100</v>
      </c>
    </row>
  </sheetData>
  <sortState xmlns:xlrd2="http://schemas.microsoft.com/office/spreadsheetml/2017/richdata2" ref="A2:E31">
    <sortCondition ref="B1:B3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9CD9-49D8-4611-AD77-EA4F52AFA82B}">
  <dimension ref="A2:AG21"/>
  <sheetViews>
    <sheetView workbookViewId="0">
      <selection activeCell="A25" sqref="A25"/>
    </sheetView>
  </sheetViews>
  <sheetFormatPr defaultRowHeight="14.5" x14ac:dyDescent="0.35"/>
  <cols>
    <col min="1" max="1" width="13.36328125" bestFit="1" customWidth="1"/>
    <col min="2" max="2" width="15.26953125" bestFit="1" customWidth="1"/>
    <col min="3" max="15" width="5.81640625" bestFit="1" customWidth="1"/>
    <col min="16" max="16" width="6.81640625" bestFit="1" customWidth="1"/>
    <col min="17" max="17" width="5.81640625" bestFit="1" customWidth="1"/>
    <col min="18" max="18" width="6.81640625" bestFit="1" customWidth="1"/>
    <col min="19" max="20" width="5.81640625" bestFit="1" customWidth="1"/>
    <col min="21" max="21" width="6.81640625" bestFit="1" customWidth="1"/>
    <col min="22" max="25" width="7.81640625" bestFit="1" customWidth="1"/>
    <col min="26" max="27" width="6.81640625" bestFit="1" customWidth="1"/>
    <col min="28" max="31" width="7.81640625" bestFit="1" customWidth="1"/>
    <col min="32" max="32" width="6.7265625" bestFit="1" customWidth="1"/>
    <col min="33" max="33" width="10.7265625" bestFit="1" customWidth="1"/>
  </cols>
  <sheetData>
    <row r="2" spans="1:33" x14ac:dyDescent="0.35">
      <c r="A2" s="24" t="s">
        <v>106</v>
      </c>
      <c r="B2" s="24"/>
      <c r="C2" s="24"/>
    </row>
    <row r="3" spans="1:33" x14ac:dyDescent="0.35">
      <c r="A3" s="18" t="s">
        <v>102</v>
      </c>
      <c r="B3" s="18" t="s">
        <v>92</v>
      </c>
    </row>
    <row r="4" spans="1:33" x14ac:dyDescent="0.35">
      <c r="A4" s="18" t="s">
        <v>90</v>
      </c>
      <c r="B4" t="s">
        <v>31</v>
      </c>
      <c r="C4" t="s">
        <v>34</v>
      </c>
      <c r="D4" t="s">
        <v>37</v>
      </c>
      <c r="E4" t="s">
        <v>39</v>
      </c>
      <c r="F4" t="s">
        <v>41</v>
      </c>
      <c r="G4" t="s">
        <v>43</v>
      </c>
      <c r="H4" t="s">
        <v>45</v>
      </c>
      <c r="I4" t="s">
        <v>48</v>
      </c>
      <c r="J4" t="s">
        <v>50</v>
      </c>
      <c r="K4" t="s">
        <v>52</v>
      </c>
      <c r="L4" t="s">
        <v>55</v>
      </c>
      <c r="M4" t="s">
        <v>58</v>
      </c>
      <c r="N4" t="s">
        <v>60</v>
      </c>
      <c r="O4" t="s">
        <v>63</v>
      </c>
      <c r="P4" t="s">
        <v>65</v>
      </c>
      <c r="Q4" t="s">
        <v>67</v>
      </c>
      <c r="R4" t="s">
        <v>69</v>
      </c>
      <c r="S4" t="s">
        <v>71</v>
      </c>
      <c r="T4" t="s">
        <v>73</v>
      </c>
      <c r="U4" t="s">
        <v>75</v>
      </c>
      <c r="V4" t="s">
        <v>6</v>
      </c>
      <c r="W4" t="s">
        <v>9</v>
      </c>
      <c r="X4" t="s">
        <v>11</v>
      </c>
      <c r="Y4" t="s">
        <v>14</v>
      </c>
      <c r="Z4" t="s">
        <v>16</v>
      </c>
      <c r="AA4" t="s">
        <v>18</v>
      </c>
      <c r="AB4" t="s">
        <v>20</v>
      </c>
      <c r="AC4" t="s">
        <v>23</v>
      </c>
      <c r="AD4" t="s">
        <v>25</v>
      </c>
      <c r="AE4" t="s">
        <v>28</v>
      </c>
      <c r="AF4" t="s">
        <v>101</v>
      </c>
      <c r="AG4" t="s">
        <v>91</v>
      </c>
    </row>
    <row r="5" spans="1:33" x14ac:dyDescent="0.35">
      <c r="A5" s="20">
        <v>44287</v>
      </c>
      <c r="B5" s="19">
        <v>5600</v>
      </c>
      <c r="C5" s="19">
        <v>1500</v>
      </c>
      <c r="D5" s="19">
        <v>1950</v>
      </c>
      <c r="E5" s="19">
        <v>4650</v>
      </c>
      <c r="F5" s="19">
        <v>1740</v>
      </c>
      <c r="G5" s="19">
        <v>2700</v>
      </c>
      <c r="H5" s="19">
        <v>2000</v>
      </c>
      <c r="I5" s="19">
        <v>1600</v>
      </c>
      <c r="J5" s="19">
        <v>1120</v>
      </c>
      <c r="K5" s="19">
        <v>5495</v>
      </c>
      <c r="L5" s="19">
        <v>4950</v>
      </c>
      <c r="M5" s="19">
        <v>4500</v>
      </c>
      <c r="N5" s="19">
        <v>7200</v>
      </c>
      <c r="O5" s="19">
        <v>7800</v>
      </c>
      <c r="P5" s="19">
        <v>12594</v>
      </c>
      <c r="Q5" s="19">
        <v>6500</v>
      </c>
      <c r="R5" s="19">
        <v>15600</v>
      </c>
      <c r="S5" s="19">
        <v>6400</v>
      </c>
      <c r="T5" s="19">
        <v>3800</v>
      </c>
      <c r="U5" s="19">
        <v>12400</v>
      </c>
      <c r="V5" s="19">
        <v>193600</v>
      </c>
      <c r="W5" s="19">
        <v>111100</v>
      </c>
      <c r="X5" s="19">
        <v>128800</v>
      </c>
      <c r="Y5" s="19">
        <v>140700</v>
      </c>
      <c r="Z5" s="19">
        <v>32400</v>
      </c>
      <c r="AA5" s="19">
        <v>32400</v>
      </c>
      <c r="AB5" s="19">
        <v>196400</v>
      </c>
      <c r="AC5" s="19">
        <v>162300</v>
      </c>
      <c r="AD5" s="19">
        <v>165300</v>
      </c>
      <c r="AE5" s="19">
        <v>240400</v>
      </c>
      <c r="AF5" s="19"/>
      <c r="AG5" s="19">
        <v>1513499</v>
      </c>
    </row>
    <row r="6" spans="1:33" x14ac:dyDescent="0.35">
      <c r="A6" s="20">
        <v>44288</v>
      </c>
      <c r="B6" s="19">
        <v>12000</v>
      </c>
      <c r="C6" s="19">
        <v>2700</v>
      </c>
      <c r="D6" s="19">
        <v>2730</v>
      </c>
      <c r="E6" s="19">
        <v>4650</v>
      </c>
      <c r="F6" s="19">
        <v>2320</v>
      </c>
      <c r="G6" s="19">
        <v>1800</v>
      </c>
      <c r="H6" s="19">
        <v>2000</v>
      </c>
      <c r="I6" s="19">
        <v>800</v>
      </c>
      <c r="J6" s="19">
        <v>1680</v>
      </c>
      <c r="K6" s="19">
        <v>4396</v>
      </c>
      <c r="L6" s="19">
        <v>6300</v>
      </c>
      <c r="M6" s="19">
        <v>2000</v>
      </c>
      <c r="N6" s="19">
        <v>4500</v>
      </c>
      <c r="O6" s="19">
        <v>9100</v>
      </c>
      <c r="P6" s="19">
        <v>16792</v>
      </c>
      <c r="Q6" s="19">
        <v>9100</v>
      </c>
      <c r="R6" s="19">
        <v>13000</v>
      </c>
      <c r="S6" s="19">
        <v>6400</v>
      </c>
      <c r="T6" s="19">
        <v>3800</v>
      </c>
      <c r="U6" s="19">
        <v>9300</v>
      </c>
      <c r="V6" s="19">
        <v>145200</v>
      </c>
      <c r="W6" s="19">
        <v>90900</v>
      </c>
      <c r="X6" s="19">
        <v>128800</v>
      </c>
      <c r="Y6" s="19">
        <v>140700</v>
      </c>
      <c r="Z6" s="19">
        <v>24300</v>
      </c>
      <c r="AA6" s="19">
        <v>32400</v>
      </c>
      <c r="AB6" s="19">
        <v>196400</v>
      </c>
      <c r="AC6" s="19">
        <v>108200</v>
      </c>
      <c r="AD6" s="19">
        <v>220400</v>
      </c>
      <c r="AE6" s="19">
        <v>240400</v>
      </c>
      <c r="AF6" s="19"/>
      <c r="AG6" s="19">
        <v>1443068</v>
      </c>
    </row>
    <row r="7" spans="1:33" x14ac:dyDescent="0.35">
      <c r="A7" s="20">
        <v>44289</v>
      </c>
      <c r="B7" s="19">
        <v>10000</v>
      </c>
      <c r="C7" s="19">
        <v>4500</v>
      </c>
      <c r="D7" s="19">
        <v>1950</v>
      </c>
      <c r="E7" s="19">
        <v>3255</v>
      </c>
      <c r="F7" s="19">
        <v>2030</v>
      </c>
      <c r="G7" s="19">
        <v>3150</v>
      </c>
      <c r="H7" s="19">
        <v>3000</v>
      </c>
      <c r="I7" s="19">
        <v>1600</v>
      </c>
      <c r="J7" s="19">
        <v>1680</v>
      </c>
      <c r="K7" s="19">
        <v>5495</v>
      </c>
      <c r="L7" s="19">
        <v>5850</v>
      </c>
      <c r="M7" s="19">
        <v>5000</v>
      </c>
      <c r="N7" s="19">
        <v>5400</v>
      </c>
      <c r="O7" s="19">
        <v>7800</v>
      </c>
      <c r="P7" s="19">
        <v>8396</v>
      </c>
      <c r="Q7" s="19">
        <v>5200</v>
      </c>
      <c r="R7" s="19">
        <v>18200</v>
      </c>
      <c r="S7" s="19">
        <v>6400</v>
      </c>
      <c r="T7" s="19">
        <v>7600</v>
      </c>
      <c r="U7" s="19">
        <v>6200</v>
      </c>
      <c r="V7" s="19">
        <v>72600</v>
      </c>
      <c r="W7" s="19">
        <v>60600</v>
      </c>
      <c r="X7" s="19">
        <v>96600</v>
      </c>
      <c r="Y7" s="19">
        <v>120600</v>
      </c>
      <c r="Z7" s="19">
        <v>40500</v>
      </c>
      <c r="AA7" s="19">
        <v>24300</v>
      </c>
      <c r="AB7" s="19">
        <v>245500</v>
      </c>
      <c r="AC7" s="19">
        <v>108200</v>
      </c>
      <c r="AD7" s="19">
        <v>110200</v>
      </c>
      <c r="AE7" s="19">
        <v>180300</v>
      </c>
      <c r="AF7" s="19"/>
      <c r="AG7" s="19">
        <v>1172106</v>
      </c>
    </row>
    <row r="8" spans="1:33" x14ac:dyDescent="0.35">
      <c r="A8" s="20">
        <v>44290</v>
      </c>
      <c r="B8" s="19">
        <v>10400</v>
      </c>
      <c r="C8" s="19">
        <v>4800</v>
      </c>
      <c r="D8" s="19">
        <v>4680</v>
      </c>
      <c r="E8" s="19">
        <v>3720</v>
      </c>
      <c r="F8" s="19">
        <v>2030</v>
      </c>
      <c r="G8" s="19">
        <v>2250</v>
      </c>
      <c r="H8" s="19">
        <v>2500</v>
      </c>
      <c r="I8" s="19">
        <v>2000</v>
      </c>
      <c r="J8" s="19">
        <v>2240</v>
      </c>
      <c r="K8" s="19">
        <v>2198</v>
      </c>
      <c r="L8" s="19">
        <v>4950</v>
      </c>
      <c r="M8" s="19">
        <v>5500</v>
      </c>
      <c r="N8" s="19">
        <v>3600</v>
      </c>
      <c r="O8" s="19">
        <v>5200</v>
      </c>
      <c r="P8" s="19">
        <v>16792</v>
      </c>
      <c r="Q8" s="19">
        <v>7800</v>
      </c>
      <c r="R8" s="19">
        <v>13000</v>
      </c>
      <c r="S8" s="19">
        <v>4800</v>
      </c>
      <c r="T8" s="19">
        <v>3800</v>
      </c>
      <c r="U8" s="19">
        <v>12400</v>
      </c>
      <c r="V8" s="19">
        <v>121000</v>
      </c>
      <c r="W8" s="19">
        <v>101000</v>
      </c>
      <c r="X8" s="19">
        <v>64400</v>
      </c>
      <c r="Y8" s="19">
        <v>140700</v>
      </c>
      <c r="Z8" s="19">
        <v>32400</v>
      </c>
      <c r="AA8" s="19">
        <v>24300</v>
      </c>
      <c r="AB8" s="19">
        <v>196400</v>
      </c>
      <c r="AC8" s="19">
        <v>162300</v>
      </c>
      <c r="AD8" s="19">
        <v>165300</v>
      </c>
      <c r="AE8" s="19">
        <v>180300</v>
      </c>
      <c r="AF8" s="19"/>
      <c r="AG8" s="19">
        <v>1302760</v>
      </c>
    </row>
    <row r="9" spans="1:33" x14ac:dyDescent="0.35">
      <c r="A9" s="20">
        <v>44291</v>
      </c>
      <c r="B9" s="19">
        <v>6400</v>
      </c>
      <c r="C9" s="19">
        <v>2400</v>
      </c>
      <c r="D9" s="19">
        <v>4290</v>
      </c>
      <c r="E9" s="19">
        <v>4185</v>
      </c>
      <c r="F9" s="19">
        <v>1450</v>
      </c>
      <c r="G9" s="19">
        <v>2250</v>
      </c>
      <c r="H9" s="19">
        <v>2500</v>
      </c>
      <c r="I9" s="19">
        <v>1200</v>
      </c>
      <c r="J9" s="19">
        <v>1680</v>
      </c>
      <c r="K9" s="19">
        <v>3297</v>
      </c>
      <c r="L9" s="19">
        <v>6750</v>
      </c>
      <c r="M9" s="19">
        <v>2000</v>
      </c>
      <c r="N9" s="19">
        <v>2700</v>
      </c>
      <c r="O9" s="19">
        <v>7800</v>
      </c>
      <c r="P9" s="19">
        <v>10495</v>
      </c>
      <c r="Q9" s="19">
        <v>6500</v>
      </c>
      <c r="R9" s="19">
        <v>13000</v>
      </c>
      <c r="S9" s="19">
        <v>4800</v>
      </c>
      <c r="T9" s="19">
        <v>7600</v>
      </c>
      <c r="U9" s="19">
        <v>6200</v>
      </c>
      <c r="V9" s="19">
        <v>48400</v>
      </c>
      <c r="W9" s="19">
        <v>70700</v>
      </c>
      <c r="X9" s="19">
        <v>96600</v>
      </c>
      <c r="Y9" s="19">
        <v>80400</v>
      </c>
      <c r="Z9" s="19">
        <v>32400</v>
      </c>
      <c r="AA9" s="19">
        <v>32400</v>
      </c>
      <c r="AB9" s="19">
        <v>196400</v>
      </c>
      <c r="AC9" s="19">
        <v>216400</v>
      </c>
      <c r="AD9" s="19">
        <v>165300</v>
      </c>
      <c r="AE9" s="19">
        <v>180300</v>
      </c>
      <c r="AF9" s="19"/>
      <c r="AG9" s="19">
        <v>1216797</v>
      </c>
    </row>
    <row r="10" spans="1:33" x14ac:dyDescent="0.35">
      <c r="A10" s="20">
        <v>44292</v>
      </c>
      <c r="B10" s="19">
        <v>4000</v>
      </c>
      <c r="C10" s="19">
        <v>3900</v>
      </c>
      <c r="D10" s="19">
        <v>3510</v>
      </c>
      <c r="E10" s="19">
        <v>1395</v>
      </c>
      <c r="F10" s="19">
        <v>1160</v>
      </c>
      <c r="G10" s="19">
        <v>3150</v>
      </c>
      <c r="H10" s="19">
        <v>1500</v>
      </c>
      <c r="I10" s="19">
        <v>800</v>
      </c>
      <c r="J10" s="19">
        <v>1680</v>
      </c>
      <c r="K10" s="19">
        <v>4396</v>
      </c>
      <c r="L10" s="19">
        <v>5850</v>
      </c>
      <c r="M10" s="19">
        <v>3500</v>
      </c>
      <c r="N10" s="19">
        <v>6300</v>
      </c>
      <c r="O10" s="19">
        <v>9100</v>
      </c>
      <c r="P10" s="19">
        <v>16792</v>
      </c>
      <c r="Q10" s="19">
        <v>5200</v>
      </c>
      <c r="R10" s="19">
        <v>15600</v>
      </c>
      <c r="S10" s="19">
        <v>6400</v>
      </c>
      <c r="T10" s="19">
        <v>7600</v>
      </c>
      <c r="U10" s="19">
        <v>6200</v>
      </c>
      <c r="V10" s="19">
        <v>96800</v>
      </c>
      <c r="W10" s="19">
        <v>70700</v>
      </c>
      <c r="X10" s="19">
        <v>80500</v>
      </c>
      <c r="Y10" s="19">
        <v>140700</v>
      </c>
      <c r="Z10" s="19">
        <v>48600</v>
      </c>
      <c r="AA10" s="19">
        <v>24300</v>
      </c>
      <c r="AB10" s="19">
        <v>147300</v>
      </c>
      <c r="AC10" s="19">
        <v>216400</v>
      </c>
      <c r="AD10" s="19">
        <v>165300</v>
      </c>
      <c r="AE10" s="19">
        <v>180300</v>
      </c>
      <c r="AF10" s="19"/>
      <c r="AG10" s="19">
        <v>1278933</v>
      </c>
    </row>
    <row r="11" spans="1:33" x14ac:dyDescent="0.35">
      <c r="A11" s="20">
        <v>44293</v>
      </c>
      <c r="B11" s="19">
        <v>9200</v>
      </c>
      <c r="C11" s="19">
        <v>3300</v>
      </c>
      <c r="D11" s="19">
        <v>4680</v>
      </c>
      <c r="E11" s="19">
        <v>5580</v>
      </c>
      <c r="F11" s="19">
        <v>870</v>
      </c>
      <c r="G11" s="19">
        <v>1800</v>
      </c>
      <c r="H11" s="19">
        <v>1500</v>
      </c>
      <c r="I11" s="19">
        <v>1200</v>
      </c>
      <c r="J11" s="19">
        <v>2800</v>
      </c>
      <c r="K11" s="19">
        <v>4396</v>
      </c>
      <c r="L11" s="19">
        <v>5850</v>
      </c>
      <c r="M11" s="19">
        <v>6500</v>
      </c>
      <c r="N11" s="19">
        <v>7200</v>
      </c>
      <c r="O11" s="19">
        <v>5200</v>
      </c>
      <c r="P11" s="19">
        <v>8396</v>
      </c>
      <c r="Q11" s="19">
        <v>6500</v>
      </c>
      <c r="R11" s="19">
        <v>13000</v>
      </c>
      <c r="S11" s="19">
        <v>6400</v>
      </c>
      <c r="T11" s="19">
        <v>5700</v>
      </c>
      <c r="U11" s="19">
        <v>6200</v>
      </c>
      <c r="V11" s="19">
        <v>157300</v>
      </c>
      <c r="W11" s="19">
        <v>30300</v>
      </c>
      <c r="X11" s="19">
        <v>128800</v>
      </c>
      <c r="Y11" s="19">
        <v>100500</v>
      </c>
      <c r="Z11" s="19">
        <v>40500</v>
      </c>
      <c r="AA11" s="19">
        <v>32400</v>
      </c>
      <c r="AB11" s="19">
        <v>196400</v>
      </c>
      <c r="AC11" s="19">
        <v>216400</v>
      </c>
      <c r="AD11" s="19">
        <v>220400</v>
      </c>
      <c r="AE11" s="19">
        <v>240400</v>
      </c>
      <c r="AF11" s="19"/>
      <c r="AG11" s="19">
        <v>1469672</v>
      </c>
    </row>
    <row r="12" spans="1:33" x14ac:dyDescent="0.35">
      <c r="A12" s="20">
        <v>44294</v>
      </c>
      <c r="B12" s="19">
        <v>1200</v>
      </c>
      <c r="C12" s="19">
        <v>3600</v>
      </c>
      <c r="D12" s="19">
        <v>4680</v>
      </c>
      <c r="E12" s="19">
        <v>1395</v>
      </c>
      <c r="F12" s="19">
        <v>1740</v>
      </c>
      <c r="G12" s="19">
        <v>2250</v>
      </c>
      <c r="H12" s="19">
        <v>2000</v>
      </c>
      <c r="I12" s="19">
        <v>1200</v>
      </c>
      <c r="J12" s="19">
        <v>2240</v>
      </c>
      <c r="K12" s="19">
        <v>4396</v>
      </c>
      <c r="L12" s="19">
        <v>3600</v>
      </c>
      <c r="M12" s="19">
        <v>5000</v>
      </c>
      <c r="N12" s="19">
        <v>7200</v>
      </c>
      <c r="O12" s="19">
        <v>5200</v>
      </c>
      <c r="P12" s="19">
        <v>14693</v>
      </c>
      <c r="Q12" s="19">
        <v>5200</v>
      </c>
      <c r="R12" s="19">
        <v>15600</v>
      </c>
      <c r="S12" s="19">
        <v>4800</v>
      </c>
      <c r="T12" s="19">
        <v>7600</v>
      </c>
      <c r="U12" s="19">
        <v>9300</v>
      </c>
      <c r="V12" s="19">
        <v>181500</v>
      </c>
      <c r="W12" s="19">
        <v>80800</v>
      </c>
      <c r="X12" s="19">
        <v>128800</v>
      </c>
      <c r="Y12" s="19">
        <v>120600</v>
      </c>
      <c r="Z12" s="19">
        <v>56700</v>
      </c>
      <c r="AA12" s="19">
        <v>32400</v>
      </c>
      <c r="AB12" s="19">
        <v>196400</v>
      </c>
      <c r="AC12" s="19">
        <v>162300</v>
      </c>
      <c r="AD12" s="19">
        <v>165300</v>
      </c>
      <c r="AE12" s="19">
        <v>120200</v>
      </c>
      <c r="AF12" s="19"/>
      <c r="AG12" s="19">
        <v>1347894</v>
      </c>
    </row>
    <row r="13" spans="1:33" x14ac:dyDescent="0.35">
      <c r="A13" s="20">
        <v>44295</v>
      </c>
      <c r="B13" s="19">
        <v>12800</v>
      </c>
      <c r="C13" s="19">
        <v>3900</v>
      </c>
      <c r="D13" s="19">
        <v>3120</v>
      </c>
      <c r="E13" s="19">
        <v>2325</v>
      </c>
      <c r="F13" s="19">
        <v>2610</v>
      </c>
      <c r="G13" s="19">
        <v>1350</v>
      </c>
      <c r="H13" s="19">
        <v>2500</v>
      </c>
      <c r="I13" s="19">
        <v>1200</v>
      </c>
      <c r="J13" s="19">
        <v>1680</v>
      </c>
      <c r="K13" s="19">
        <v>2198</v>
      </c>
      <c r="L13" s="19">
        <v>7650</v>
      </c>
      <c r="M13" s="19">
        <v>3500</v>
      </c>
      <c r="N13" s="19">
        <v>5400</v>
      </c>
      <c r="O13" s="19">
        <v>3900</v>
      </c>
      <c r="P13" s="19">
        <v>12594</v>
      </c>
      <c r="Q13" s="19">
        <v>6500</v>
      </c>
      <c r="R13" s="19">
        <v>10400</v>
      </c>
      <c r="S13" s="19">
        <v>4800</v>
      </c>
      <c r="T13" s="19">
        <v>5700</v>
      </c>
      <c r="U13" s="19">
        <v>6200</v>
      </c>
      <c r="V13" s="19">
        <v>193600</v>
      </c>
      <c r="W13" s="19">
        <v>80800</v>
      </c>
      <c r="X13" s="19">
        <v>128800</v>
      </c>
      <c r="Y13" s="19">
        <v>160800</v>
      </c>
      <c r="Z13" s="19">
        <v>48600</v>
      </c>
      <c r="AA13" s="19">
        <v>24300</v>
      </c>
      <c r="AB13" s="19">
        <v>196400</v>
      </c>
      <c r="AC13" s="19">
        <v>162300</v>
      </c>
      <c r="AD13" s="19">
        <v>165300</v>
      </c>
      <c r="AE13" s="19">
        <v>120200</v>
      </c>
      <c r="AF13" s="19"/>
      <c r="AG13" s="19">
        <v>1381427</v>
      </c>
    </row>
    <row r="14" spans="1:33" x14ac:dyDescent="0.35">
      <c r="A14" s="20">
        <v>44296</v>
      </c>
      <c r="B14" s="19">
        <v>10000</v>
      </c>
      <c r="C14" s="19">
        <v>3600</v>
      </c>
      <c r="D14" s="19">
        <v>5070</v>
      </c>
      <c r="E14" s="19">
        <v>2325</v>
      </c>
      <c r="F14" s="19">
        <v>1160</v>
      </c>
      <c r="G14" s="19">
        <v>1800</v>
      </c>
      <c r="H14" s="19">
        <v>2000</v>
      </c>
      <c r="I14" s="19">
        <v>1600</v>
      </c>
      <c r="J14" s="19">
        <v>1680</v>
      </c>
      <c r="K14" s="19">
        <v>3297</v>
      </c>
      <c r="L14" s="19">
        <v>2700</v>
      </c>
      <c r="M14" s="19">
        <v>2500</v>
      </c>
      <c r="N14" s="19">
        <v>5400</v>
      </c>
      <c r="O14" s="19">
        <v>6500</v>
      </c>
      <c r="P14" s="19">
        <v>12594</v>
      </c>
      <c r="Q14" s="19">
        <v>7800</v>
      </c>
      <c r="R14" s="19">
        <v>15600</v>
      </c>
      <c r="S14" s="19">
        <v>3200</v>
      </c>
      <c r="T14" s="19">
        <v>7600</v>
      </c>
      <c r="U14" s="19">
        <v>9300</v>
      </c>
      <c r="V14" s="19">
        <v>48400</v>
      </c>
      <c r="W14" s="19">
        <v>70700</v>
      </c>
      <c r="X14" s="19">
        <v>80500</v>
      </c>
      <c r="Y14" s="19">
        <v>120600</v>
      </c>
      <c r="Z14" s="19">
        <v>40500</v>
      </c>
      <c r="AA14" s="19">
        <v>40500</v>
      </c>
      <c r="AB14" s="19">
        <v>147300</v>
      </c>
      <c r="AC14" s="19">
        <v>162300</v>
      </c>
      <c r="AD14" s="19">
        <v>220400</v>
      </c>
      <c r="AE14" s="19">
        <v>180300</v>
      </c>
      <c r="AF14" s="19"/>
      <c r="AG14" s="19">
        <v>1217226</v>
      </c>
    </row>
    <row r="15" spans="1:33" x14ac:dyDescent="0.35">
      <c r="A15" s="20">
        <v>44297</v>
      </c>
      <c r="B15" s="19">
        <v>9200</v>
      </c>
      <c r="C15" s="19">
        <v>900</v>
      </c>
      <c r="D15" s="19">
        <v>4680</v>
      </c>
      <c r="E15" s="19">
        <v>3255</v>
      </c>
      <c r="F15" s="19">
        <v>1450</v>
      </c>
      <c r="G15" s="19">
        <v>1350</v>
      </c>
      <c r="H15" s="19">
        <v>2500</v>
      </c>
      <c r="I15" s="19">
        <v>1200</v>
      </c>
      <c r="J15" s="19">
        <v>1680</v>
      </c>
      <c r="K15" s="19">
        <v>4396</v>
      </c>
      <c r="L15" s="19">
        <v>6300</v>
      </c>
      <c r="M15" s="19">
        <v>5000</v>
      </c>
      <c r="N15" s="19">
        <v>5400</v>
      </c>
      <c r="O15" s="19">
        <v>6500</v>
      </c>
      <c r="P15" s="19">
        <v>14693</v>
      </c>
      <c r="Q15" s="19">
        <v>9100</v>
      </c>
      <c r="R15" s="19">
        <v>13000</v>
      </c>
      <c r="S15" s="19">
        <v>6400</v>
      </c>
      <c r="T15" s="19">
        <v>7600</v>
      </c>
      <c r="U15" s="19">
        <v>6200</v>
      </c>
      <c r="V15" s="19">
        <v>157300</v>
      </c>
      <c r="W15" s="19">
        <v>80800</v>
      </c>
      <c r="X15" s="19">
        <v>112700</v>
      </c>
      <c r="Y15" s="19">
        <v>100500</v>
      </c>
      <c r="Z15" s="19">
        <v>40500</v>
      </c>
      <c r="AA15" s="19">
        <v>32400</v>
      </c>
      <c r="AB15" s="19">
        <v>196400</v>
      </c>
      <c r="AC15" s="19">
        <v>108200</v>
      </c>
      <c r="AD15" s="19">
        <v>220400</v>
      </c>
      <c r="AE15" s="19">
        <v>240400</v>
      </c>
      <c r="AF15" s="19"/>
      <c r="AG15" s="19">
        <v>1400404</v>
      </c>
    </row>
    <row r="16" spans="1:33" x14ac:dyDescent="0.35">
      <c r="A16" s="20">
        <v>44298</v>
      </c>
      <c r="B16" s="19">
        <v>6400</v>
      </c>
      <c r="C16" s="19">
        <v>2400</v>
      </c>
      <c r="D16" s="19">
        <v>1560</v>
      </c>
      <c r="E16" s="19">
        <v>4185</v>
      </c>
      <c r="F16" s="19">
        <v>1740</v>
      </c>
      <c r="G16" s="19">
        <v>1800</v>
      </c>
      <c r="H16" s="19">
        <v>2500</v>
      </c>
      <c r="I16" s="19">
        <v>1600</v>
      </c>
      <c r="J16" s="19">
        <v>2240</v>
      </c>
      <c r="K16" s="19">
        <v>5495</v>
      </c>
      <c r="L16" s="19">
        <v>5850</v>
      </c>
      <c r="M16" s="19">
        <v>4500</v>
      </c>
      <c r="N16" s="19">
        <v>2700</v>
      </c>
      <c r="O16" s="19">
        <v>6500</v>
      </c>
      <c r="P16" s="19">
        <v>14693</v>
      </c>
      <c r="Q16" s="19">
        <v>6500</v>
      </c>
      <c r="R16" s="19">
        <v>13000</v>
      </c>
      <c r="S16" s="19">
        <v>3200</v>
      </c>
      <c r="T16" s="19">
        <v>5700</v>
      </c>
      <c r="U16" s="19">
        <v>6200</v>
      </c>
      <c r="V16" s="19">
        <v>60500</v>
      </c>
      <c r="W16" s="19">
        <v>80800</v>
      </c>
      <c r="X16" s="19">
        <v>64400</v>
      </c>
      <c r="Y16" s="19">
        <v>140700</v>
      </c>
      <c r="Z16" s="19">
        <v>40500</v>
      </c>
      <c r="AA16" s="19">
        <v>32400</v>
      </c>
      <c r="AB16" s="19">
        <v>147300</v>
      </c>
      <c r="AC16" s="19">
        <v>108200</v>
      </c>
      <c r="AD16" s="19">
        <v>220400</v>
      </c>
      <c r="AE16" s="19">
        <v>240400</v>
      </c>
      <c r="AF16" s="19"/>
      <c r="AG16" s="19">
        <v>1234363</v>
      </c>
    </row>
    <row r="17" spans="1:33" x14ac:dyDescent="0.35">
      <c r="A17" s="20">
        <v>44299</v>
      </c>
      <c r="B17" s="19">
        <v>6000</v>
      </c>
      <c r="C17" s="19">
        <v>4500</v>
      </c>
      <c r="D17" s="19">
        <v>1560</v>
      </c>
      <c r="E17" s="19">
        <v>3720</v>
      </c>
      <c r="F17" s="19">
        <v>2320</v>
      </c>
      <c r="G17" s="19">
        <v>2700</v>
      </c>
      <c r="H17" s="19">
        <v>2500</v>
      </c>
      <c r="I17" s="19">
        <v>1200</v>
      </c>
      <c r="J17" s="19">
        <v>2240</v>
      </c>
      <c r="K17" s="19">
        <v>4396</v>
      </c>
      <c r="L17" s="19">
        <v>2250</v>
      </c>
      <c r="M17" s="19">
        <v>3500</v>
      </c>
      <c r="N17" s="19">
        <v>6300</v>
      </c>
      <c r="O17" s="19">
        <v>5200</v>
      </c>
      <c r="P17" s="19">
        <v>12594</v>
      </c>
      <c r="Q17" s="19">
        <v>5200</v>
      </c>
      <c r="R17" s="19">
        <v>13000</v>
      </c>
      <c r="S17" s="19">
        <v>8000</v>
      </c>
      <c r="T17" s="19">
        <v>7600</v>
      </c>
      <c r="U17" s="19">
        <v>12400</v>
      </c>
      <c r="V17" s="19">
        <v>121000</v>
      </c>
      <c r="W17" s="19">
        <v>70700</v>
      </c>
      <c r="X17" s="19">
        <v>128800</v>
      </c>
      <c r="Y17" s="19">
        <v>160800</v>
      </c>
      <c r="Z17" s="19">
        <v>48600</v>
      </c>
      <c r="AA17" s="19">
        <v>32400</v>
      </c>
      <c r="AB17" s="19">
        <v>196400</v>
      </c>
      <c r="AC17" s="19">
        <v>108200</v>
      </c>
      <c r="AD17" s="19">
        <v>165300</v>
      </c>
      <c r="AE17" s="19">
        <v>180300</v>
      </c>
      <c r="AF17" s="19"/>
      <c r="AG17" s="19">
        <v>1319680</v>
      </c>
    </row>
    <row r="18" spans="1:33" x14ac:dyDescent="0.35">
      <c r="A18" s="20">
        <v>44300</v>
      </c>
      <c r="B18" s="19">
        <v>12000</v>
      </c>
      <c r="C18" s="19">
        <v>900</v>
      </c>
      <c r="D18" s="19">
        <v>2340</v>
      </c>
      <c r="E18" s="19">
        <v>2325</v>
      </c>
      <c r="F18" s="19">
        <v>2320</v>
      </c>
      <c r="G18" s="19">
        <v>3150</v>
      </c>
      <c r="H18" s="19">
        <v>2500</v>
      </c>
      <c r="I18" s="19">
        <v>1200</v>
      </c>
      <c r="J18" s="19">
        <v>2240</v>
      </c>
      <c r="K18" s="19">
        <v>4396</v>
      </c>
      <c r="L18" s="19">
        <v>7200</v>
      </c>
      <c r="M18" s="19">
        <v>4000</v>
      </c>
      <c r="N18" s="19">
        <v>6300</v>
      </c>
      <c r="O18" s="19">
        <v>7800</v>
      </c>
      <c r="P18" s="19">
        <v>14693</v>
      </c>
      <c r="Q18" s="19">
        <v>5200</v>
      </c>
      <c r="R18" s="19">
        <v>13000</v>
      </c>
      <c r="S18" s="19">
        <v>6400</v>
      </c>
      <c r="T18" s="19">
        <v>5700</v>
      </c>
      <c r="U18" s="19">
        <v>9300</v>
      </c>
      <c r="V18" s="19">
        <v>145200</v>
      </c>
      <c r="W18" s="19">
        <v>80800</v>
      </c>
      <c r="X18" s="19">
        <v>112700</v>
      </c>
      <c r="Y18" s="19">
        <v>80400</v>
      </c>
      <c r="Z18" s="19">
        <v>40500</v>
      </c>
      <c r="AA18" s="19">
        <v>32400</v>
      </c>
      <c r="AB18" s="19">
        <v>196400</v>
      </c>
      <c r="AC18" s="19">
        <v>162300</v>
      </c>
      <c r="AD18" s="19">
        <v>165300</v>
      </c>
      <c r="AE18" s="19">
        <v>180300</v>
      </c>
      <c r="AF18" s="19"/>
      <c r="AG18" s="19">
        <v>1309264</v>
      </c>
    </row>
    <row r="19" spans="1:33" x14ac:dyDescent="0.35">
      <c r="A19" s="20">
        <v>44301</v>
      </c>
      <c r="B19" s="19">
        <v>1200</v>
      </c>
      <c r="C19" s="19">
        <v>5400</v>
      </c>
      <c r="D19" s="19">
        <v>1950</v>
      </c>
      <c r="E19" s="19">
        <v>2790</v>
      </c>
      <c r="F19" s="19">
        <v>2320</v>
      </c>
      <c r="G19" s="19">
        <v>2250</v>
      </c>
      <c r="H19" s="19">
        <v>2000</v>
      </c>
      <c r="I19" s="19">
        <v>1600</v>
      </c>
      <c r="J19" s="19">
        <v>1680</v>
      </c>
      <c r="K19" s="19">
        <v>5495</v>
      </c>
      <c r="L19" s="19">
        <v>4950</v>
      </c>
      <c r="M19" s="19">
        <v>2000</v>
      </c>
      <c r="N19" s="19">
        <v>7200</v>
      </c>
      <c r="O19" s="19">
        <v>5200</v>
      </c>
      <c r="P19" s="19">
        <v>14693</v>
      </c>
      <c r="Q19" s="19">
        <v>3900</v>
      </c>
      <c r="R19" s="19">
        <v>18200</v>
      </c>
      <c r="S19" s="19">
        <v>4800</v>
      </c>
      <c r="T19" s="19">
        <v>7600</v>
      </c>
      <c r="U19" s="19">
        <v>6200</v>
      </c>
      <c r="V19" s="19">
        <v>169400</v>
      </c>
      <c r="W19" s="19">
        <v>70700</v>
      </c>
      <c r="X19" s="19">
        <v>80500</v>
      </c>
      <c r="Y19" s="19">
        <v>120600</v>
      </c>
      <c r="Z19" s="19">
        <v>32400</v>
      </c>
      <c r="AA19" s="19">
        <v>32400</v>
      </c>
      <c r="AB19" s="19">
        <v>196400</v>
      </c>
      <c r="AC19" s="19">
        <v>108200</v>
      </c>
      <c r="AD19" s="19">
        <v>220400</v>
      </c>
      <c r="AE19" s="19">
        <v>180300</v>
      </c>
      <c r="AF19" s="19"/>
      <c r="AG19" s="19">
        <v>1312728</v>
      </c>
    </row>
    <row r="20" spans="1:33" x14ac:dyDescent="0.35">
      <c r="A20" s="3" t="s">
        <v>101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x14ac:dyDescent="0.35">
      <c r="A21" s="3" t="s">
        <v>91</v>
      </c>
      <c r="B21" s="19">
        <v>116400</v>
      </c>
      <c r="C21" s="19">
        <v>48300</v>
      </c>
      <c r="D21" s="19">
        <v>48750</v>
      </c>
      <c r="E21" s="19">
        <v>49755</v>
      </c>
      <c r="F21" s="19">
        <v>27260</v>
      </c>
      <c r="G21" s="19">
        <v>33750</v>
      </c>
      <c r="H21" s="19">
        <v>33500</v>
      </c>
      <c r="I21" s="19">
        <v>20000</v>
      </c>
      <c r="J21" s="19">
        <v>28560</v>
      </c>
      <c r="K21" s="19">
        <v>63742</v>
      </c>
      <c r="L21" s="19">
        <v>81000</v>
      </c>
      <c r="M21" s="19">
        <v>59000</v>
      </c>
      <c r="N21" s="19">
        <v>82800</v>
      </c>
      <c r="O21" s="19">
        <v>98800</v>
      </c>
      <c r="P21" s="19">
        <v>201504</v>
      </c>
      <c r="Q21" s="19">
        <v>96200</v>
      </c>
      <c r="R21" s="19">
        <v>213200</v>
      </c>
      <c r="S21" s="19">
        <v>83200</v>
      </c>
      <c r="T21" s="19">
        <v>95000</v>
      </c>
      <c r="U21" s="19">
        <v>124000</v>
      </c>
      <c r="V21" s="19">
        <v>1911800</v>
      </c>
      <c r="W21" s="19">
        <v>1151400</v>
      </c>
      <c r="X21" s="19">
        <v>1561700</v>
      </c>
      <c r="Y21" s="19">
        <v>1869300</v>
      </c>
      <c r="Z21" s="19">
        <v>599400</v>
      </c>
      <c r="AA21" s="19">
        <v>461700</v>
      </c>
      <c r="AB21" s="19">
        <v>2847800</v>
      </c>
      <c r="AC21" s="19">
        <v>2272200</v>
      </c>
      <c r="AD21" s="19">
        <v>2755000</v>
      </c>
      <c r="AE21" s="19">
        <v>2884800</v>
      </c>
      <c r="AF21" s="19"/>
      <c r="AG21" s="19">
        <v>19919821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FDF4-05F3-4D4F-8B1F-E5C330D9F1E7}">
  <dimension ref="A1:BI33"/>
  <sheetViews>
    <sheetView topLeftCell="BG1" workbookViewId="0">
      <selection activeCell="E41" sqref="E41"/>
    </sheetView>
  </sheetViews>
  <sheetFormatPr defaultRowHeight="14.5" x14ac:dyDescent="0.35"/>
  <cols>
    <col min="2" max="2" width="11.7265625" customWidth="1"/>
    <col min="3" max="3" width="11.26953125" customWidth="1"/>
    <col min="4" max="4" width="10.08984375" customWidth="1"/>
    <col min="5" max="5" width="12.26953125" customWidth="1"/>
    <col min="6" max="6" width="11.81640625" customWidth="1"/>
    <col min="7" max="7" width="12.81640625" bestFit="1" customWidth="1"/>
    <col min="8" max="8" width="9.26953125" customWidth="1"/>
    <col min="9" max="9" width="12.54296875" customWidth="1"/>
    <col min="10" max="10" width="10.81640625" customWidth="1"/>
    <col min="11" max="11" width="10.81640625" bestFit="1" customWidth="1"/>
    <col min="12" max="12" width="9.36328125" customWidth="1"/>
    <col min="13" max="13" width="13.1796875" customWidth="1"/>
    <col min="14" max="14" width="10.90625" customWidth="1"/>
    <col min="15" max="15" width="10.81640625" bestFit="1" customWidth="1"/>
    <col min="16" max="16" width="9.26953125" customWidth="1"/>
    <col min="17" max="17" width="12.453125" customWidth="1"/>
    <col min="18" max="18" width="11.08984375" customWidth="1"/>
    <col min="19" max="19" width="10.81640625" bestFit="1" customWidth="1"/>
    <col min="20" max="20" width="9.81640625" customWidth="1"/>
    <col min="21" max="21" width="12.36328125" customWidth="1"/>
    <col min="22" max="22" width="11.7265625" customWidth="1"/>
    <col min="23" max="23" width="10.81640625" bestFit="1" customWidth="1"/>
    <col min="24" max="24" width="9.1796875" customWidth="1"/>
    <col min="25" max="25" width="13.453125" customWidth="1"/>
    <col min="26" max="26" width="11.1796875" customWidth="1"/>
    <col min="27" max="27" width="10.81640625" bestFit="1" customWidth="1"/>
    <col min="28" max="28" width="9.08984375" customWidth="1"/>
    <col min="29" max="29" width="12.36328125" customWidth="1"/>
    <col min="30" max="30" width="11.453125" customWidth="1"/>
    <col min="31" max="31" width="10.81640625" bestFit="1" customWidth="1"/>
    <col min="32" max="32" width="9.36328125" customWidth="1"/>
    <col min="33" max="33" width="12.26953125" customWidth="1"/>
    <col min="34" max="34" width="11.1796875" customWidth="1"/>
    <col min="35" max="35" width="10.81640625" bestFit="1" customWidth="1"/>
    <col min="36" max="36" width="9.36328125" customWidth="1"/>
    <col min="37" max="37" width="12.6328125" customWidth="1"/>
    <col min="38" max="38" width="11.54296875" customWidth="1"/>
    <col min="39" max="39" width="10.81640625" bestFit="1" customWidth="1"/>
    <col min="40" max="40" width="9.54296875" customWidth="1"/>
    <col min="41" max="41" width="12.6328125" customWidth="1"/>
    <col min="42" max="42" width="10.81640625" customWidth="1"/>
    <col min="43" max="43" width="10.81640625" bestFit="1" customWidth="1"/>
    <col min="44" max="44" width="9.54296875" customWidth="1"/>
    <col min="45" max="45" width="12.26953125" customWidth="1"/>
    <col min="46" max="46" width="11" bestFit="1" customWidth="1"/>
    <col min="47" max="47" width="10.81640625" bestFit="1" customWidth="1"/>
    <col min="48" max="48" width="9.36328125" customWidth="1"/>
    <col min="49" max="49" width="13.08984375" customWidth="1"/>
    <col min="50" max="50" width="10.90625" customWidth="1"/>
    <col min="51" max="51" width="10.81640625" bestFit="1" customWidth="1"/>
    <col min="52" max="52" width="9.26953125" customWidth="1"/>
    <col min="53" max="53" width="13.36328125" customWidth="1"/>
    <col min="54" max="54" width="11" customWidth="1"/>
    <col min="55" max="55" width="10.81640625" bestFit="1" customWidth="1"/>
    <col min="56" max="56" width="9.453125" customWidth="1"/>
    <col min="57" max="57" width="12.453125" customWidth="1"/>
    <col min="58" max="58" width="12.36328125" customWidth="1"/>
    <col min="59" max="59" width="10.81640625" bestFit="1" customWidth="1"/>
    <col min="60" max="60" width="9.1796875" customWidth="1"/>
    <col min="61" max="61" width="12.54296875" customWidth="1"/>
  </cols>
  <sheetData>
    <row r="1" spans="1:61" ht="15.5" x14ac:dyDescent="0.35">
      <c r="C1" s="30">
        <v>1</v>
      </c>
      <c r="G1" s="30">
        <f>C1+1</f>
        <v>2</v>
      </c>
      <c r="K1" s="30">
        <f>G1+1</f>
        <v>3</v>
      </c>
      <c r="O1" s="30">
        <f>K1+1</f>
        <v>4</v>
      </c>
      <c r="S1" s="30">
        <f>O1+1</f>
        <v>5</v>
      </c>
      <c r="W1" s="30">
        <f>S1+1</f>
        <v>6</v>
      </c>
      <c r="AA1" s="30">
        <f>W1+1</f>
        <v>7</v>
      </c>
      <c r="AE1" s="30">
        <f>AA1+1</f>
        <v>8</v>
      </c>
      <c r="AI1" s="30">
        <f>AE1+1</f>
        <v>9</v>
      </c>
      <c r="AM1" s="30">
        <f>AI1+1</f>
        <v>10</v>
      </c>
      <c r="AQ1" s="30">
        <f>AM1+1</f>
        <v>11</v>
      </c>
      <c r="AU1" s="30">
        <f>AQ1+1</f>
        <v>12</v>
      </c>
      <c r="AY1" s="30">
        <f>AU1+1</f>
        <v>13</v>
      </c>
      <c r="BC1" s="30">
        <f>AY1+1</f>
        <v>14</v>
      </c>
      <c r="BG1" s="30">
        <f>BC1+1</f>
        <v>15</v>
      </c>
    </row>
    <row r="2" spans="1:61" ht="15.5" x14ac:dyDescent="0.35">
      <c r="C2" s="34">
        <v>44287</v>
      </c>
      <c r="G2" s="34">
        <f>DATE(2021,4,2)</f>
        <v>44288</v>
      </c>
      <c r="K2" s="34">
        <f>DATE(2021,4,3)</f>
        <v>44289</v>
      </c>
      <c r="O2" s="34">
        <f>DATE(2021,4,4)</f>
        <v>44290</v>
      </c>
      <c r="S2" s="34">
        <f>DATE(2021,4,5)</f>
        <v>44291</v>
      </c>
      <c r="W2" s="34">
        <f>DATE(2021,4,6)</f>
        <v>44292</v>
      </c>
      <c r="AA2" s="34">
        <f>DATE(2021,4,7)</f>
        <v>44293</v>
      </c>
      <c r="AE2" s="34">
        <f>DATE(2021,4,8)</f>
        <v>44294</v>
      </c>
      <c r="AI2" s="34">
        <f>DATE(2021,4,9)</f>
        <v>44295</v>
      </c>
      <c r="AM2" s="34">
        <f>DATE(2021,4,10)</f>
        <v>44296</v>
      </c>
      <c r="AQ2" s="34">
        <f>DATE(2021,4,11)</f>
        <v>44297</v>
      </c>
      <c r="AU2" s="34">
        <f>DATE(2021,4,12)</f>
        <v>44298</v>
      </c>
      <c r="AY2" s="34">
        <f>DATE(2021,4,13)</f>
        <v>44299</v>
      </c>
      <c r="BC2" s="34">
        <f>DATE(2021,4,14)</f>
        <v>44300</v>
      </c>
      <c r="BG2" s="34">
        <f>DATE(2021,4,15)</f>
        <v>44301</v>
      </c>
    </row>
    <row r="3" spans="1:61" ht="15.5" x14ac:dyDescent="0.35">
      <c r="A3" s="30" t="s">
        <v>1</v>
      </c>
      <c r="B3" s="30" t="s">
        <v>115</v>
      </c>
      <c r="C3" s="30" t="s">
        <v>116</v>
      </c>
      <c r="D3" s="30" t="s">
        <v>117</v>
      </c>
      <c r="E3" s="30" t="s">
        <v>118</v>
      </c>
      <c r="F3" s="30" t="s">
        <v>115</v>
      </c>
      <c r="G3" s="30" t="s">
        <v>116</v>
      </c>
      <c r="H3" s="30" t="s">
        <v>117</v>
      </c>
      <c r="I3" s="30" t="s">
        <v>118</v>
      </c>
      <c r="J3" s="30" t="s">
        <v>115</v>
      </c>
      <c r="K3" s="30" t="s">
        <v>116</v>
      </c>
      <c r="L3" s="30" t="s">
        <v>117</v>
      </c>
      <c r="M3" s="30" t="s">
        <v>118</v>
      </c>
      <c r="N3" s="30" t="s">
        <v>115</v>
      </c>
      <c r="O3" s="30" t="s">
        <v>116</v>
      </c>
      <c r="P3" s="30" t="s">
        <v>117</v>
      </c>
      <c r="Q3" s="30" t="s">
        <v>118</v>
      </c>
      <c r="R3" s="30" t="s">
        <v>115</v>
      </c>
      <c r="S3" s="30" t="s">
        <v>116</v>
      </c>
      <c r="T3" s="30" t="s">
        <v>117</v>
      </c>
      <c r="U3" s="30" t="s">
        <v>118</v>
      </c>
      <c r="V3" s="30" t="s">
        <v>115</v>
      </c>
      <c r="W3" s="30" t="s">
        <v>116</v>
      </c>
      <c r="X3" s="30" t="s">
        <v>117</v>
      </c>
      <c r="Y3" s="30" t="s">
        <v>118</v>
      </c>
      <c r="Z3" s="30" t="s">
        <v>115</v>
      </c>
      <c r="AA3" s="30" t="s">
        <v>116</v>
      </c>
      <c r="AB3" s="30" t="s">
        <v>117</v>
      </c>
      <c r="AC3" s="30" t="s">
        <v>118</v>
      </c>
      <c r="AD3" s="30" t="s">
        <v>115</v>
      </c>
      <c r="AE3" s="30" t="s">
        <v>116</v>
      </c>
      <c r="AF3" s="30" t="s">
        <v>117</v>
      </c>
      <c r="AG3" s="30" t="s">
        <v>118</v>
      </c>
      <c r="AH3" s="30" t="s">
        <v>115</v>
      </c>
      <c r="AI3" s="30" t="s">
        <v>116</v>
      </c>
      <c r="AJ3" s="30" t="s">
        <v>117</v>
      </c>
      <c r="AK3" s="30" t="s">
        <v>118</v>
      </c>
      <c r="AL3" s="30" t="s">
        <v>115</v>
      </c>
      <c r="AM3" s="30" t="s">
        <v>116</v>
      </c>
      <c r="AN3" s="30" t="s">
        <v>117</v>
      </c>
      <c r="AO3" s="30" t="s">
        <v>118</v>
      </c>
      <c r="AP3" s="30" t="s">
        <v>115</v>
      </c>
      <c r="AQ3" s="30" t="s">
        <v>116</v>
      </c>
      <c r="AR3" s="30" t="s">
        <v>117</v>
      </c>
      <c r="AS3" s="30" t="s">
        <v>118</v>
      </c>
      <c r="AT3" s="30" t="s">
        <v>115</v>
      </c>
      <c r="AU3" s="30" t="s">
        <v>116</v>
      </c>
      <c r="AV3" s="30" t="s">
        <v>117</v>
      </c>
      <c r="AW3" s="30" t="s">
        <v>118</v>
      </c>
      <c r="AX3" s="30" t="s">
        <v>115</v>
      </c>
      <c r="AY3" s="30" t="s">
        <v>116</v>
      </c>
      <c r="AZ3" s="30" t="s">
        <v>117</v>
      </c>
      <c r="BA3" s="30" t="s">
        <v>118</v>
      </c>
      <c r="BB3" s="30" t="s">
        <v>115</v>
      </c>
      <c r="BC3" s="30" t="s">
        <v>116</v>
      </c>
      <c r="BD3" s="30" t="s">
        <v>117</v>
      </c>
      <c r="BE3" s="30" t="s">
        <v>118</v>
      </c>
      <c r="BF3" s="30" t="s">
        <v>115</v>
      </c>
      <c r="BG3" s="30" t="s">
        <v>116</v>
      </c>
      <c r="BH3" s="30" t="s">
        <v>117</v>
      </c>
      <c r="BI3" s="30" t="s">
        <v>118</v>
      </c>
    </row>
    <row r="4" spans="1:61" x14ac:dyDescent="0.35">
      <c r="A4" t="s">
        <v>31</v>
      </c>
      <c r="B4">
        <f>VLOOKUP(A4,opn_stk!$A$1:B31,2,0)</f>
        <v>77</v>
      </c>
      <c r="C4">
        <f>VLOOKUP($A4,'Volume of each date'!$A$3:$R$36,C$1+1,0)</f>
        <v>14</v>
      </c>
      <c r="D4">
        <f>VLOOKUP($A4,cochin_stk_trans!$A$1:$P$31,1+C$1,0)</f>
        <v>10</v>
      </c>
      <c r="E4">
        <f>B4-C4+D4</f>
        <v>73</v>
      </c>
      <c r="F4">
        <f>MAX(0,E4)</f>
        <v>73</v>
      </c>
      <c r="G4">
        <f>VLOOKUP($A4,'Volume of each date'!$A$3:$R$36,G$1+1,0)</f>
        <v>30</v>
      </c>
      <c r="H4">
        <f>VLOOKUP($A4,cochin_stk_trans!$A$1:$P$31,1+G$1,0)</f>
        <v>21</v>
      </c>
      <c r="I4">
        <f>F4-G4+H4</f>
        <v>64</v>
      </c>
      <c r="J4">
        <f>MAX(0,I4)</f>
        <v>64</v>
      </c>
      <c r="K4">
        <f>VLOOKUP($A4,'Volume of each date'!$A$3:$R$36,K$1+1,0)</f>
        <v>25</v>
      </c>
      <c r="L4">
        <f>VLOOKUP($A4,cochin_stk_trans!$A$1:$P$31,1+K$1,0)</f>
        <v>15</v>
      </c>
      <c r="M4">
        <f>J4-K4+L4</f>
        <v>54</v>
      </c>
      <c r="N4">
        <f>MAX(0,M4)</f>
        <v>54</v>
      </c>
      <c r="O4">
        <f>VLOOKUP($A4,'Volume of each date'!$A$3:$R$36,O$1+1,0)</f>
        <v>26</v>
      </c>
      <c r="P4">
        <f>VLOOKUP($A4,cochin_stk_trans!$A$1:$P$31,1+O$1,0)</f>
        <v>17</v>
      </c>
      <c r="Q4">
        <f>N4-O4+P4</f>
        <v>45</v>
      </c>
      <c r="R4">
        <f>MAX(0,Q4)</f>
        <v>45</v>
      </c>
      <c r="S4">
        <f>VLOOKUP($A4,'Volume of each date'!$A$3:$R$36,S$1+1,0)</f>
        <v>16</v>
      </c>
      <c r="T4">
        <f>VLOOKUP($A4,cochin_stk_trans!$A$1:$P$31,1+S$1,0)</f>
        <v>13</v>
      </c>
      <c r="U4">
        <f>R4-S4+T4</f>
        <v>42</v>
      </c>
      <c r="V4">
        <f>MAX(0,U4)</f>
        <v>42</v>
      </c>
      <c r="W4">
        <f>VLOOKUP($A4,'Volume of each date'!$A$3:$R$36,W$1+1,0)</f>
        <v>10</v>
      </c>
      <c r="X4">
        <f>VLOOKUP($A4,cochin_stk_trans!$A$1:$P$31,1+W$1,0)</f>
        <v>19</v>
      </c>
      <c r="Y4">
        <f>V4-W4+X4</f>
        <v>51</v>
      </c>
      <c r="Z4">
        <f>MAX(0,Y4)</f>
        <v>51</v>
      </c>
      <c r="AA4">
        <f>VLOOKUP($A4,'Volume of each date'!$A$3:$R$36,AA$1+1,0)</f>
        <v>23</v>
      </c>
      <c r="AB4">
        <f>VLOOKUP($A4,cochin_stk_trans!$A$1:$P$31,1+AA$1,0)</f>
        <v>15</v>
      </c>
      <c r="AC4">
        <f>Z4-AA4+AB4</f>
        <v>43</v>
      </c>
      <c r="AD4">
        <f>MAX(0,AC4)</f>
        <v>43</v>
      </c>
      <c r="AE4">
        <f>VLOOKUP($A4,'Volume of each date'!$A$3:$R$36,AE$1+1,0)</f>
        <v>3</v>
      </c>
      <c r="AF4">
        <f>VLOOKUP($A4,cochin_stk_trans!$A$1:$P$31,1+AE$1,0)</f>
        <v>12</v>
      </c>
      <c r="AG4">
        <f>AD4-AE4+AF4</f>
        <v>52</v>
      </c>
      <c r="AH4">
        <f>MAX(0,AG4)</f>
        <v>52</v>
      </c>
      <c r="AI4">
        <f>VLOOKUP($A4,'Volume of each date'!$A$3:$R$36,AI$1+1,0)</f>
        <v>32</v>
      </c>
      <c r="AJ4">
        <f>VLOOKUP($A4,cochin_stk_trans!$A$1:$P$31,1+AI$1,0)</f>
        <v>16</v>
      </c>
      <c r="AK4">
        <f>AH4-AI4+AJ4</f>
        <v>36</v>
      </c>
      <c r="AL4">
        <f>MAX(0,AK4)</f>
        <v>36</v>
      </c>
      <c r="AM4">
        <f>VLOOKUP($A4,'Volume of each date'!$A$3:$R$36,AM$1+1,0)</f>
        <v>25</v>
      </c>
      <c r="AN4">
        <f>VLOOKUP($A4,cochin_stk_trans!$A$1:$P$31,1+AM$1,0)</f>
        <v>15</v>
      </c>
      <c r="AO4">
        <f>AL4-AM4+AN4</f>
        <v>26</v>
      </c>
      <c r="AP4">
        <f>MAX(0,AO4)</f>
        <v>26</v>
      </c>
      <c r="AQ4">
        <f>VLOOKUP($A4,'Volume of each date'!$A$3:$R$36,AQ$1+1,0)</f>
        <v>23</v>
      </c>
      <c r="AR4">
        <f>VLOOKUP($A4,cochin_stk_trans!$A$1:$P$31,1+AQ$1,0)</f>
        <v>13</v>
      </c>
      <c r="AS4">
        <f>AP4-AQ4+AR4</f>
        <v>16</v>
      </c>
      <c r="AT4">
        <f>MAX(0,AS4)</f>
        <v>16</v>
      </c>
      <c r="AU4">
        <f>VLOOKUP($A4,'Volume of each date'!$A$3:$R$36,AU$1+1,0)</f>
        <v>16</v>
      </c>
      <c r="AV4">
        <f>VLOOKUP($A4,cochin_stk_trans!$A$1:$P$31,1+AU$1,0)</f>
        <v>8</v>
      </c>
      <c r="AW4">
        <f>AT4-AU4+AV4</f>
        <v>8</v>
      </c>
      <c r="AX4">
        <f>MAX(0,AW4)</f>
        <v>8</v>
      </c>
      <c r="AY4">
        <f>VLOOKUP($A4,'Volume of each date'!$A$3:$R$36,AY$1+1,0)</f>
        <v>15</v>
      </c>
      <c r="AZ4">
        <f>VLOOKUP($A4,cochin_stk_trans!$A$1:$P$31,1+AY$1,0)</f>
        <v>13</v>
      </c>
      <c r="BA4">
        <f>AX4-AY4+AZ4</f>
        <v>6</v>
      </c>
      <c r="BB4">
        <f>MAX(0,BA4)</f>
        <v>6</v>
      </c>
      <c r="BC4">
        <f>VLOOKUP($A4,'Volume of each date'!$A$3:$R$36,BC$1+1,0)</f>
        <v>30</v>
      </c>
      <c r="BD4">
        <f>VLOOKUP($A4,cochin_stk_trans!$A$1:$P$31,1+BC$1,0)</f>
        <v>11</v>
      </c>
      <c r="BE4">
        <f>BB4-BC4+BD4</f>
        <v>-13</v>
      </c>
      <c r="BF4">
        <f>MAX(0,BE4)</f>
        <v>0</v>
      </c>
      <c r="BG4">
        <f>VLOOKUP($A4,'Volume of each date'!$A$3:$R$36,BG$1+1,0)</f>
        <v>3</v>
      </c>
      <c r="BH4">
        <f>VLOOKUP($A4,cochin_stk_trans!$A$1:$P$31,1+BG$1,0)</f>
        <v>19</v>
      </c>
      <c r="BI4">
        <f>BF4-BG4+BH4</f>
        <v>16</v>
      </c>
    </row>
    <row r="5" spans="1:61" x14ac:dyDescent="0.35">
      <c r="A5" t="s">
        <v>34</v>
      </c>
      <c r="B5">
        <f>VLOOKUP(A5,opn_stk!$A$1:B32,2,0)</f>
        <v>42</v>
      </c>
      <c r="C5">
        <f>VLOOKUP($A5,'Volume of each date'!$A$3:$R$36,C$1+1,0)</f>
        <v>5</v>
      </c>
      <c r="D5">
        <f>VLOOKUP($A5,cochin_stk_trans!$A$1:$P$31,1+C$1,0)</f>
        <v>5</v>
      </c>
      <c r="E5">
        <f t="shared" ref="E5:E33" si="0">B5-C5+D5</f>
        <v>42</v>
      </c>
      <c r="F5">
        <f t="shared" ref="F5:F33" si="1">MAX(0,E5)</f>
        <v>42</v>
      </c>
      <c r="G5">
        <f>VLOOKUP($A5,'Volume of each date'!$A$3:$R$36,G$1+1,0)</f>
        <v>9</v>
      </c>
      <c r="H5">
        <f>VLOOKUP($A5,cochin_stk_trans!$A$1:$P$31,1+G$1,0)</f>
        <v>7</v>
      </c>
      <c r="I5">
        <f t="shared" ref="I5:I33" si="2">F5-G5+H5</f>
        <v>40</v>
      </c>
      <c r="J5">
        <f t="shared" ref="J5:J33" si="3">MAX(0,I5)</f>
        <v>40</v>
      </c>
      <c r="K5">
        <f>VLOOKUP($A5,'Volume of each date'!$A$3:$R$36,K$1+1,0)</f>
        <v>15</v>
      </c>
      <c r="L5">
        <f>VLOOKUP($A5,cochin_stk_trans!$A$1:$P$31,1+K$1,0)</f>
        <v>6</v>
      </c>
      <c r="M5">
        <f t="shared" ref="M5:M33" si="4">J5-K5+L5</f>
        <v>31</v>
      </c>
      <c r="N5">
        <f t="shared" ref="N5:N33" si="5">MAX(0,M5)</f>
        <v>31</v>
      </c>
      <c r="O5">
        <f>VLOOKUP($A5,'Volume of each date'!$A$3:$R$36,O$1+1,0)</f>
        <v>16</v>
      </c>
      <c r="P5">
        <f>VLOOKUP($A5,cochin_stk_trans!$A$1:$P$31,1+O$1,0)</f>
        <v>9</v>
      </c>
      <c r="Q5">
        <f t="shared" ref="Q5:Q33" si="6">N5-O5+P5</f>
        <v>24</v>
      </c>
      <c r="R5">
        <f t="shared" ref="R5:R33" si="7">MAX(0,Q5)</f>
        <v>24</v>
      </c>
      <c r="S5">
        <f>VLOOKUP($A5,'Volume of each date'!$A$3:$R$36,S$1+1,0)</f>
        <v>8</v>
      </c>
      <c r="T5">
        <f>VLOOKUP($A5,cochin_stk_trans!$A$1:$P$31,1+S$1,0)</f>
        <v>7</v>
      </c>
      <c r="U5">
        <f t="shared" ref="U5:U33" si="8">R5-S5+T5</f>
        <v>23</v>
      </c>
      <c r="V5">
        <f t="shared" ref="V5:V33" si="9">MAX(0,U5)</f>
        <v>23</v>
      </c>
      <c r="W5">
        <f>VLOOKUP($A5,'Volume of each date'!$A$3:$R$36,W$1+1,0)</f>
        <v>13</v>
      </c>
      <c r="X5">
        <f>VLOOKUP($A5,cochin_stk_trans!$A$1:$P$31,1+W$1,0)</f>
        <v>8</v>
      </c>
      <c r="Y5">
        <f t="shared" ref="Y5:Y33" si="10">V5-W5+X5</f>
        <v>18</v>
      </c>
      <c r="Z5">
        <f t="shared" ref="Z5:Z33" si="11">MAX(0,Y5)</f>
        <v>18</v>
      </c>
      <c r="AA5">
        <f>VLOOKUP($A5,'Volume of each date'!$A$3:$R$36,AA$1+1,0)</f>
        <v>11</v>
      </c>
      <c r="AB5">
        <f>VLOOKUP($A5,cochin_stk_trans!$A$1:$P$31,1+AA$1,0)</f>
        <v>7</v>
      </c>
      <c r="AC5">
        <f t="shared" ref="AC5:AC33" si="12">Z5-AA5+AB5</f>
        <v>14</v>
      </c>
      <c r="AD5">
        <f t="shared" ref="AD5:AD33" si="13">MAX(0,AC5)</f>
        <v>14</v>
      </c>
      <c r="AE5">
        <f>VLOOKUP($A5,'Volume of each date'!$A$3:$R$36,AE$1+1,0)</f>
        <v>12</v>
      </c>
      <c r="AF5">
        <f>VLOOKUP($A5,cochin_stk_trans!$A$1:$P$31,1+AE$1,0)</f>
        <v>6</v>
      </c>
      <c r="AG5">
        <f t="shared" ref="AG5:AG33" si="14">AD5-AE5+AF5</f>
        <v>8</v>
      </c>
      <c r="AH5">
        <f t="shared" ref="AH5:AH33" si="15">MAX(0,AG5)</f>
        <v>8</v>
      </c>
      <c r="AI5">
        <f>VLOOKUP($A5,'Volume of each date'!$A$3:$R$36,AI$1+1,0)</f>
        <v>13</v>
      </c>
      <c r="AJ5">
        <f>VLOOKUP($A5,cochin_stk_trans!$A$1:$P$31,1+AI$1,0)</f>
        <v>7</v>
      </c>
      <c r="AK5">
        <f t="shared" ref="AK5:AK33" si="16">AH5-AI5+AJ5</f>
        <v>2</v>
      </c>
      <c r="AL5">
        <f t="shared" ref="AL5:AL33" si="17">MAX(0,AK5)</f>
        <v>2</v>
      </c>
      <c r="AM5">
        <f>VLOOKUP($A5,'Volume of each date'!$A$3:$R$36,AM$1+1,0)</f>
        <v>12</v>
      </c>
      <c r="AN5">
        <f>VLOOKUP($A5,cochin_stk_trans!$A$1:$P$31,1+AM$1,0)</f>
        <v>9</v>
      </c>
      <c r="AO5">
        <f t="shared" ref="AO5:AO33" si="18">AL5-AM5+AN5</f>
        <v>-1</v>
      </c>
      <c r="AP5">
        <f t="shared" ref="AP5:AP33" si="19">MAX(0,AO5)</f>
        <v>0</v>
      </c>
      <c r="AQ5">
        <f>VLOOKUP($A5,'Volume of each date'!$A$3:$R$36,AQ$1+1,0)</f>
        <v>3</v>
      </c>
      <c r="AR5">
        <f>VLOOKUP($A5,cochin_stk_trans!$A$1:$P$31,1+AQ$1,0)</f>
        <v>5</v>
      </c>
      <c r="AS5">
        <f t="shared" ref="AS5:AS33" si="20">AP5-AQ5+AR5</f>
        <v>2</v>
      </c>
      <c r="AT5">
        <f t="shared" ref="AT5:AT33" si="21">MAX(0,AS5)</f>
        <v>2</v>
      </c>
      <c r="AU5">
        <f>VLOOKUP($A5,'Volume of each date'!$A$3:$R$36,AU$1+1,0)</f>
        <v>8</v>
      </c>
      <c r="AV5">
        <f>VLOOKUP($A5,cochin_stk_trans!$A$1:$P$31,1+AU$1,0)</f>
        <v>9</v>
      </c>
      <c r="AW5">
        <f t="shared" ref="AW5:AW33" si="22">AT5-AU5+AV5</f>
        <v>3</v>
      </c>
      <c r="AX5">
        <f t="shared" ref="AX5:AX33" si="23">MAX(0,AW5)</f>
        <v>3</v>
      </c>
      <c r="AY5">
        <f>VLOOKUP($A5,'Volume of each date'!$A$3:$R$36,AY$1+1,0)</f>
        <v>15</v>
      </c>
      <c r="AZ5">
        <f>VLOOKUP($A5,cochin_stk_trans!$A$1:$P$31,1+AY$1,0)</f>
        <v>6</v>
      </c>
      <c r="BA5">
        <f t="shared" ref="BA5:BA33" si="24">AX5-AY5+AZ5</f>
        <v>-6</v>
      </c>
      <c r="BB5">
        <f t="shared" ref="BB5:BB33" si="25">MAX(0,BA5)</f>
        <v>0</v>
      </c>
      <c r="BC5">
        <f>VLOOKUP($A5,'Volume of each date'!$A$3:$R$36,BC$1+1,0)</f>
        <v>3</v>
      </c>
      <c r="BD5">
        <f>VLOOKUP($A5,cochin_stk_trans!$A$1:$P$31,1+BC$1,0)</f>
        <v>10</v>
      </c>
      <c r="BE5">
        <f t="shared" ref="BE5:BE33" si="26">BB5-BC5+BD5</f>
        <v>7</v>
      </c>
      <c r="BF5">
        <f t="shared" ref="BF5:BF33" si="27">MAX(0,BE5)</f>
        <v>7</v>
      </c>
      <c r="BG5">
        <f>VLOOKUP($A5,'Volume of each date'!$A$3:$R$36,BG$1+1,0)</f>
        <v>18</v>
      </c>
      <c r="BH5">
        <f>VLOOKUP($A5,cochin_stk_trans!$A$1:$P$31,1+BG$1,0)</f>
        <v>6</v>
      </c>
      <c r="BI5">
        <f t="shared" ref="BI5:BI33" si="28">BF5-BG5+BH5</f>
        <v>-5</v>
      </c>
    </row>
    <row r="6" spans="1:61" x14ac:dyDescent="0.35">
      <c r="A6" t="s">
        <v>37</v>
      </c>
      <c r="B6">
        <f>VLOOKUP(A6,opn_stk!$A$1:B33,2,0)</f>
        <v>36</v>
      </c>
      <c r="C6">
        <f>VLOOKUP($A6,'Volume of each date'!$A$3:$R$36,C$1+1,0)</f>
        <v>5</v>
      </c>
      <c r="D6">
        <f>VLOOKUP($A6,cochin_stk_trans!$A$1:$P$31,1+C$1,0)</f>
        <v>8</v>
      </c>
      <c r="E6">
        <f t="shared" si="0"/>
        <v>39</v>
      </c>
      <c r="F6">
        <f t="shared" si="1"/>
        <v>39</v>
      </c>
      <c r="G6">
        <f>VLOOKUP($A6,'Volume of each date'!$A$3:$R$36,G$1+1,0)</f>
        <v>7</v>
      </c>
      <c r="H6">
        <f>VLOOKUP($A6,cochin_stk_trans!$A$1:$P$31,1+G$1,0)</f>
        <v>6</v>
      </c>
      <c r="I6">
        <f t="shared" si="2"/>
        <v>38</v>
      </c>
      <c r="J6">
        <f t="shared" si="3"/>
        <v>38</v>
      </c>
      <c r="K6">
        <f>VLOOKUP($A6,'Volume of each date'!$A$3:$R$36,K$1+1,0)</f>
        <v>5</v>
      </c>
      <c r="L6">
        <f>VLOOKUP($A6,cochin_stk_trans!$A$1:$P$31,1+K$1,0)</f>
        <v>7</v>
      </c>
      <c r="M6">
        <f t="shared" si="4"/>
        <v>40</v>
      </c>
      <c r="N6">
        <f t="shared" si="5"/>
        <v>40</v>
      </c>
      <c r="O6">
        <f>VLOOKUP($A6,'Volume of each date'!$A$3:$R$36,O$1+1,0)</f>
        <v>12</v>
      </c>
      <c r="P6">
        <f>VLOOKUP($A6,cochin_stk_trans!$A$1:$P$31,1+O$1,0)</f>
        <v>5</v>
      </c>
      <c r="Q6">
        <f t="shared" si="6"/>
        <v>33</v>
      </c>
      <c r="R6">
        <f t="shared" si="7"/>
        <v>33</v>
      </c>
      <c r="S6">
        <f>VLOOKUP($A6,'Volume of each date'!$A$3:$R$36,S$1+1,0)</f>
        <v>11</v>
      </c>
      <c r="T6">
        <f>VLOOKUP($A6,cochin_stk_trans!$A$1:$P$31,1+S$1,0)</f>
        <v>5</v>
      </c>
      <c r="U6">
        <f t="shared" si="8"/>
        <v>27</v>
      </c>
      <c r="V6">
        <f t="shared" si="9"/>
        <v>27</v>
      </c>
      <c r="W6">
        <f>VLOOKUP($A6,'Volume of each date'!$A$3:$R$36,W$1+1,0)</f>
        <v>9</v>
      </c>
      <c r="X6">
        <f>VLOOKUP($A6,cochin_stk_trans!$A$1:$P$31,1+W$1,0)</f>
        <v>7</v>
      </c>
      <c r="Y6">
        <f t="shared" si="10"/>
        <v>25</v>
      </c>
      <c r="Z6">
        <f t="shared" si="11"/>
        <v>25</v>
      </c>
      <c r="AA6">
        <f>VLOOKUP($A6,'Volume of each date'!$A$3:$R$36,AA$1+1,0)</f>
        <v>12</v>
      </c>
      <c r="AB6">
        <f>VLOOKUP($A6,cochin_stk_trans!$A$1:$P$31,1+AA$1,0)</f>
        <v>4</v>
      </c>
      <c r="AC6">
        <f t="shared" si="12"/>
        <v>17</v>
      </c>
      <c r="AD6">
        <f t="shared" si="13"/>
        <v>17</v>
      </c>
      <c r="AE6">
        <f>VLOOKUP($A6,'Volume of each date'!$A$3:$R$36,AE$1+1,0)</f>
        <v>12</v>
      </c>
      <c r="AF6">
        <f>VLOOKUP($A6,cochin_stk_trans!$A$1:$P$31,1+AE$1,0)</f>
        <v>5</v>
      </c>
      <c r="AG6">
        <f t="shared" si="14"/>
        <v>10</v>
      </c>
      <c r="AH6">
        <f t="shared" si="15"/>
        <v>10</v>
      </c>
      <c r="AI6">
        <f>VLOOKUP($A6,'Volume of each date'!$A$3:$R$36,AI$1+1,0)</f>
        <v>8</v>
      </c>
      <c r="AJ6">
        <f>VLOOKUP($A6,cochin_stk_trans!$A$1:$P$31,1+AI$1,0)</f>
        <v>5</v>
      </c>
      <c r="AK6">
        <f t="shared" si="16"/>
        <v>7</v>
      </c>
      <c r="AL6">
        <f t="shared" si="17"/>
        <v>7</v>
      </c>
      <c r="AM6">
        <f>VLOOKUP($A6,'Volume of each date'!$A$3:$R$36,AM$1+1,0)</f>
        <v>13</v>
      </c>
      <c r="AN6">
        <f>VLOOKUP($A6,cochin_stk_trans!$A$1:$P$31,1+AM$1,0)</f>
        <v>6</v>
      </c>
      <c r="AO6">
        <f t="shared" si="18"/>
        <v>0</v>
      </c>
      <c r="AP6">
        <f t="shared" si="19"/>
        <v>0</v>
      </c>
      <c r="AQ6">
        <f>VLOOKUP($A6,'Volume of each date'!$A$3:$R$36,AQ$1+1,0)</f>
        <v>12</v>
      </c>
      <c r="AR6">
        <f>VLOOKUP($A6,cochin_stk_trans!$A$1:$P$31,1+AQ$1,0)</f>
        <v>4</v>
      </c>
      <c r="AS6">
        <f t="shared" si="20"/>
        <v>-8</v>
      </c>
      <c r="AT6">
        <f t="shared" si="21"/>
        <v>0</v>
      </c>
      <c r="AU6">
        <f>VLOOKUP($A6,'Volume of each date'!$A$3:$R$36,AU$1+1,0)</f>
        <v>4</v>
      </c>
      <c r="AV6">
        <f>VLOOKUP($A6,cochin_stk_trans!$A$1:$P$31,1+AU$1,0)</f>
        <v>7</v>
      </c>
      <c r="AW6">
        <f t="shared" si="22"/>
        <v>3</v>
      </c>
      <c r="AX6">
        <f t="shared" si="23"/>
        <v>3</v>
      </c>
      <c r="AY6">
        <f>VLOOKUP($A6,'Volume of each date'!$A$3:$R$36,AY$1+1,0)</f>
        <v>4</v>
      </c>
      <c r="AZ6">
        <f>VLOOKUP($A6,cochin_stk_trans!$A$1:$P$31,1+AY$1,0)</f>
        <v>6</v>
      </c>
      <c r="BA6">
        <f t="shared" si="24"/>
        <v>5</v>
      </c>
      <c r="BB6">
        <f t="shared" si="25"/>
        <v>5</v>
      </c>
      <c r="BC6">
        <f>VLOOKUP($A6,'Volume of each date'!$A$3:$R$36,BC$1+1,0)</f>
        <v>6</v>
      </c>
      <c r="BD6">
        <f>VLOOKUP($A6,cochin_stk_trans!$A$1:$P$31,1+BC$1,0)</f>
        <v>6</v>
      </c>
      <c r="BE6">
        <f t="shared" si="26"/>
        <v>5</v>
      </c>
      <c r="BF6">
        <f t="shared" si="27"/>
        <v>5</v>
      </c>
      <c r="BG6">
        <f>VLOOKUP($A6,'Volume of each date'!$A$3:$R$36,BG$1+1,0)</f>
        <v>5</v>
      </c>
      <c r="BH6">
        <f>VLOOKUP($A6,cochin_stk_trans!$A$1:$P$31,1+BG$1,0)</f>
        <v>4</v>
      </c>
      <c r="BI6">
        <f t="shared" si="28"/>
        <v>4</v>
      </c>
    </row>
    <row r="7" spans="1:61" x14ac:dyDescent="0.35">
      <c r="A7" t="s">
        <v>39</v>
      </c>
      <c r="B7">
        <f>VLOOKUP(A7,opn_stk!$A$1:B34,2,0)</f>
        <v>23</v>
      </c>
      <c r="C7">
        <f>VLOOKUP($A7,'Volume of each date'!$A$3:$R$36,C$1+1,0)</f>
        <v>10</v>
      </c>
      <c r="D7">
        <f>VLOOKUP($A7,cochin_stk_trans!$A$1:$P$31,1+C$1,0)</f>
        <v>6</v>
      </c>
      <c r="E7">
        <f t="shared" si="0"/>
        <v>19</v>
      </c>
      <c r="F7">
        <f t="shared" si="1"/>
        <v>19</v>
      </c>
      <c r="G7">
        <f>VLOOKUP($A7,'Volume of each date'!$A$3:$R$36,G$1+1,0)</f>
        <v>10</v>
      </c>
      <c r="H7">
        <f>VLOOKUP($A7,cochin_stk_trans!$A$1:$P$31,1+G$1,0)</f>
        <v>6</v>
      </c>
      <c r="I7">
        <f t="shared" si="2"/>
        <v>15</v>
      </c>
      <c r="J7">
        <f t="shared" si="3"/>
        <v>15</v>
      </c>
      <c r="K7">
        <f>VLOOKUP($A7,'Volume of each date'!$A$3:$R$36,K$1+1,0)</f>
        <v>7</v>
      </c>
      <c r="L7">
        <f>VLOOKUP($A7,cochin_stk_trans!$A$1:$P$31,1+K$1,0)</f>
        <v>6</v>
      </c>
      <c r="M7">
        <f t="shared" si="4"/>
        <v>14</v>
      </c>
      <c r="N7">
        <f t="shared" si="5"/>
        <v>14</v>
      </c>
      <c r="O7">
        <f>VLOOKUP($A7,'Volume of each date'!$A$3:$R$36,O$1+1,0)</f>
        <v>8</v>
      </c>
      <c r="P7">
        <f>VLOOKUP($A7,cochin_stk_trans!$A$1:$P$31,1+O$1,0)</f>
        <v>4</v>
      </c>
      <c r="Q7">
        <f t="shared" si="6"/>
        <v>10</v>
      </c>
      <c r="R7">
        <f t="shared" si="7"/>
        <v>10</v>
      </c>
      <c r="S7">
        <f>VLOOKUP($A7,'Volume of each date'!$A$3:$R$36,S$1+1,0)</f>
        <v>9</v>
      </c>
      <c r="T7">
        <f>VLOOKUP($A7,cochin_stk_trans!$A$1:$P$31,1+S$1,0)</f>
        <v>6</v>
      </c>
      <c r="U7">
        <f t="shared" si="8"/>
        <v>7</v>
      </c>
      <c r="V7">
        <f t="shared" si="9"/>
        <v>7</v>
      </c>
      <c r="W7">
        <f>VLOOKUP($A7,'Volume of each date'!$A$3:$R$36,W$1+1,0)</f>
        <v>3</v>
      </c>
      <c r="X7">
        <f>VLOOKUP($A7,cochin_stk_trans!$A$1:$P$31,1+W$1,0)</f>
        <v>4</v>
      </c>
      <c r="Y7">
        <f t="shared" si="10"/>
        <v>8</v>
      </c>
      <c r="Z7">
        <f t="shared" si="11"/>
        <v>8</v>
      </c>
      <c r="AA7">
        <f>VLOOKUP($A7,'Volume of each date'!$A$3:$R$36,AA$1+1,0)</f>
        <v>12</v>
      </c>
      <c r="AB7">
        <f>VLOOKUP($A7,cochin_stk_trans!$A$1:$P$31,1+AA$1,0)</f>
        <v>6</v>
      </c>
      <c r="AC7">
        <f t="shared" si="12"/>
        <v>2</v>
      </c>
      <c r="AD7">
        <f t="shared" si="13"/>
        <v>2</v>
      </c>
      <c r="AE7">
        <f>VLOOKUP($A7,'Volume of each date'!$A$3:$R$36,AE$1+1,0)</f>
        <v>3</v>
      </c>
      <c r="AF7">
        <f>VLOOKUP($A7,cochin_stk_trans!$A$1:$P$31,1+AE$1,0)</f>
        <v>4</v>
      </c>
      <c r="AG7">
        <f t="shared" si="14"/>
        <v>3</v>
      </c>
      <c r="AH7">
        <f t="shared" si="15"/>
        <v>3</v>
      </c>
      <c r="AI7">
        <f>VLOOKUP($A7,'Volume of each date'!$A$3:$R$36,AI$1+1,0)</f>
        <v>5</v>
      </c>
      <c r="AJ7">
        <f>VLOOKUP($A7,cochin_stk_trans!$A$1:$P$31,1+AI$1,0)</f>
        <v>3</v>
      </c>
      <c r="AK7">
        <f t="shared" si="16"/>
        <v>1</v>
      </c>
      <c r="AL7">
        <f t="shared" si="17"/>
        <v>1</v>
      </c>
      <c r="AM7">
        <f>VLOOKUP($A7,'Volume of each date'!$A$3:$R$36,AM$1+1,0)</f>
        <v>5</v>
      </c>
      <c r="AN7">
        <f>VLOOKUP($A7,cochin_stk_trans!$A$1:$P$31,1+AM$1,0)</f>
        <v>5</v>
      </c>
      <c r="AO7">
        <f t="shared" si="18"/>
        <v>1</v>
      </c>
      <c r="AP7">
        <f t="shared" si="19"/>
        <v>1</v>
      </c>
      <c r="AQ7">
        <f>VLOOKUP($A7,'Volume of each date'!$A$3:$R$36,AQ$1+1,0)</f>
        <v>7</v>
      </c>
      <c r="AR7">
        <f>VLOOKUP($A7,cochin_stk_trans!$A$1:$P$31,1+AQ$1,0)</f>
        <v>4</v>
      </c>
      <c r="AS7">
        <f t="shared" si="20"/>
        <v>-2</v>
      </c>
      <c r="AT7">
        <f t="shared" si="21"/>
        <v>0</v>
      </c>
      <c r="AU7">
        <f>VLOOKUP($A7,'Volume of each date'!$A$3:$R$36,AU$1+1,0)</f>
        <v>9</v>
      </c>
      <c r="AV7">
        <f>VLOOKUP($A7,cochin_stk_trans!$A$1:$P$31,1+AU$1,0)</f>
        <v>4</v>
      </c>
      <c r="AW7">
        <f t="shared" si="22"/>
        <v>-5</v>
      </c>
      <c r="AX7">
        <f t="shared" si="23"/>
        <v>0</v>
      </c>
      <c r="AY7">
        <f>VLOOKUP($A7,'Volume of each date'!$A$3:$R$36,AY$1+1,0)</f>
        <v>8</v>
      </c>
      <c r="AZ7">
        <f>VLOOKUP($A7,cochin_stk_trans!$A$1:$P$31,1+AY$1,0)</f>
        <v>4</v>
      </c>
      <c r="BA7">
        <f t="shared" si="24"/>
        <v>-4</v>
      </c>
      <c r="BB7">
        <f t="shared" si="25"/>
        <v>0</v>
      </c>
      <c r="BC7">
        <f>VLOOKUP($A7,'Volume of each date'!$A$3:$R$36,BC$1+1,0)</f>
        <v>5</v>
      </c>
      <c r="BD7">
        <f>VLOOKUP($A7,cochin_stk_trans!$A$1:$P$31,1+BC$1,0)</f>
        <v>4</v>
      </c>
      <c r="BE7">
        <f t="shared" si="26"/>
        <v>-1</v>
      </c>
      <c r="BF7">
        <f t="shared" si="27"/>
        <v>0</v>
      </c>
      <c r="BG7">
        <f>VLOOKUP($A7,'Volume of each date'!$A$3:$R$36,BG$1+1,0)</f>
        <v>6</v>
      </c>
      <c r="BH7">
        <f>VLOOKUP($A7,cochin_stk_trans!$A$1:$P$31,1+BG$1,0)</f>
        <v>3</v>
      </c>
      <c r="BI7">
        <f t="shared" si="28"/>
        <v>-3</v>
      </c>
    </row>
    <row r="8" spans="1:61" x14ac:dyDescent="0.35">
      <c r="A8" t="s">
        <v>41</v>
      </c>
      <c r="B8">
        <f>VLOOKUP(A8,opn_stk!$A$1:B35,2,0)</f>
        <v>26</v>
      </c>
      <c r="C8">
        <f>VLOOKUP($A8,'Volume of each date'!$A$3:$R$36,C$1+1,0)</f>
        <v>6</v>
      </c>
      <c r="D8">
        <f>VLOOKUP($A8,cochin_stk_trans!$A$1:$P$31,1+C$1,0)</f>
        <v>3</v>
      </c>
      <c r="E8">
        <f t="shared" si="0"/>
        <v>23</v>
      </c>
      <c r="F8">
        <f t="shared" si="1"/>
        <v>23</v>
      </c>
      <c r="G8">
        <f>VLOOKUP($A8,'Volume of each date'!$A$3:$R$36,G$1+1,0)</f>
        <v>8</v>
      </c>
      <c r="H8">
        <f>VLOOKUP($A8,cochin_stk_trans!$A$1:$P$31,1+G$1,0)</f>
        <v>5</v>
      </c>
      <c r="I8">
        <f t="shared" si="2"/>
        <v>20</v>
      </c>
      <c r="J8">
        <f t="shared" si="3"/>
        <v>20</v>
      </c>
      <c r="K8">
        <f>VLOOKUP($A8,'Volume of each date'!$A$3:$R$36,K$1+1,0)</f>
        <v>7</v>
      </c>
      <c r="L8">
        <f>VLOOKUP($A8,cochin_stk_trans!$A$1:$P$31,1+K$1,0)</f>
        <v>4</v>
      </c>
      <c r="M8">
        <f t="shared" si="4"/>
        <v>17</v>
      </c>
      <c r="N8">
        <f t="shared" si="5"/>
        <v>17</v>
      </c>
      <c r="O8">
        <f>VLOOKUP($A8,'Volume of each date'!$A$3:$R$36,O$1+1,0)</f>
        <v>7</v>
      </c>
      <c r="P8">
        <f>VLOOKUP($A8,cochin_stk_trans!$A$1:$P$31,1+O$1,0)</f>
        <v>4</v>
      </c>
      <c r="Q8">
        <f t="shared" si="6"/>
        <v>14</v>
      </c>
      <c r="R8">
        <f t="shared" si="7"/>
        <v>14</v>
      </c>
      <c r="S8">
        <f>VLOOKUP($A8,'Volume of each date'!$A$3:$R$36,S$1+1,0)</f>
        <v>5</v>
      </c>
      <c r="T8">
        <f>VLOOKUP($A8,cochin_stk_trans!$A$1:$P$31,1+S$1,0)</f>
        <v>3</v>
      </c>
      <c r="U8">
        <f t="shared" si="8"/>
        <v>12</v>
      </c>
      <c r="V8">
        <f t="shared" si="9"/>
        <v>12</v>
      </c>
      <c r="W8">
        <f>VLOOKUP($A8,'Volume of each date'!$A$3:$R$36,W$1+1,0)</f>
        <v>4</v>
      </c>
      <c r="X8">
        <f>VLOOKUP($A8,cochin_stk_trans!$A$1:$P$31,1+W$1,0)</f>
        <v>2</v>
      </c>
      <c r="Y8">
        <f t="shared" si="10"/>
        <v>10</v>
      </c>
      <c r="Z8">
        <f t="shared" si="11"/>
        <v>10</v>
      </c>
      <c r="AA8">
        <f>VLOOKUP($A8,'Volume of each date'!$A$3:$R$36,AA$1+1,0)</f>
        <v>3</v>
      </c>
      <c r="AB8">
        <f>VLOOKUP($A8,cochin_stk_trans!$A$1:$P$31,1+AA$1,0)</f>
        <v>4</v>
      </c>
      <c r="AC8">
        <f t="shared" si="12"/>
        <v>11</v>
      </c>
      <c r="AD8">
        <f t="shared" si="13"/>
        <v>11</v>
      </c>
      <c r="AE8">
        <f>VLOOKUP($A8,'Volume of each date'!$A$3:$R$36,AE$1+1,0)</f>
        <v>6</v>
      </c>
      <c r="AF8">
        <f>VLOOKUP($A8,cochin_stk_trans!$A$1:$P$31,1+AE$1,0)</f>
        <v>4</v>
      </c>
      <c r="AG8">
        <f t="shared" si="14"/>
        <v>9</v>
      </c>
      <c r="AH8">
        <f t="shared" si="15"/>
        <v>9</v>
      </c>
      <c r="AI8">
        <f>VLOOKUP($A8,'Volume of each date'!$A$3:$R$36,AI$1+1,0)</f>
        <v>9</v>
      </c>
      <c r="AJ8">
        <f>VLOOKUP($A8,cochin_stk_trans!$A$1:$P$31,1+AI$1,0)</f>
        <v>5</v>
      </c>
      <c r="AK8">
        <f t="shared" si="16"/>
        <v>5</v>
      </c>
      <c r="AL8">
        <f t="shared" si="17"/>
        <v>5</v>
      </c>
      <c r="AM8">
        <f>VLOOKUP($A8,'Volume of each date'!$A$3:$R$36,AM$1+1,0)</f>
        <v>4</v>
      </c>
      <c r="AN8">
        <f>VLOOKUP($A8,cochin_stk_trans!$A$1:$P$31,1+AM$1,0)</f>
        <v>5</v>
      </c>
      <c r="AO8">
        <f t="shared" si="18"/>
        <v>6</v>
      </c>
      <c r="AP8">
        <f t="shared" si="19"/>
        <v>6</v>
      </c>
      <c r="AQ8">
        <f>VLOOKUP($A8,'Volume of each date'!$A$3:$R$36,AQ$1+1,0)</f>
        <v>5</v>
      </c>
      <c r="AR8">
        <f>VLOOKUP($A8,cochin_stk_trans!$A$1:$P$31,1+AQ$1,0)</f>
        <v>4</v>
      </c>
      <c r="AS8">
        <f t="shared" si="20"/>
        <v>5</v>
      </c>
      <c r="AT8">
        <f t="shared" si="21"/>
        <v>5</v>
      </c>
      <c r="AU8">
        <f>VLOOKUP($A8,'Volume of each date'!$A$3:$R$36,AU$1+1,0)</f>
        <v>6</v>
      </c>
      <c r="AV8">
        <f>VLOOKUP($A8,cochin_stk_trans!$A$1:$P$31,1+AU$1,0)</f>
        <v>4</v>
      </c>
      <c r="AW8">
        <f t="shared" si="22"/>
        <v>3</v>
      </c>
      <c r="AX8">
        <f t="shared" si="23"/>
        <v>3</v>
      </c>
      <c r="AY8">
        <f>VLOOKUP($A8,'Volume of each date'!$A$3:$R$36,AY$1+1,0)</f>
        <v>8</v>
      </c>
      <c r="AZ8">
        <f>VLOOKUP($A8,cochin_stk_trans!$A$1:$P$31,1+AY$1,0)</f>
        <v>4</v>
      </c>
      <c r="BA8">
        <f t="shared" si="24"/>
        <v>-1</v>
      </c>
      <c r="BB8">
        <f t="shared" si="25"/>
        <v>0</v>
      </c>
      <c r="BC8">
        <f>VLOOKUP($A8,'Volume of each date'!$A$3:$R$36,BC$1+1,0)</f>
        <v>8</v>
      </c>
      <c r="BD8">
        <f>VLOOKUP($A8,cochin_stk_trans!$A$1:$P$31,1+BC$1,0)</f>
        <v>3</v>
      </c>
      <c r="BE8">
        <f t="shared" si="26"/>
        <v>-5</v>
      </c>
      <c r="BF8">
        <f t="shared" si="27"/>
        <v>0</v>
      </c>
      <c r="BG8">
        <f>VLOOKUP($A8,'Volume of each date'!$A$3:$R$36,BG$1+1,0)</f>
        <v>8</v>
      </c>
      <c r="BH8">
        <f>VLOOKUP($A8,cochin_stk_trans!$A$1:$P$31,1+BG$1,0)</f>
        <v>4</v>
      </c>
      <c r="BI8">
        <f t="shared" si="28"/>
        <v>-4</v>
      </c>
    </row>
    <row r="9" spans="1:61" x14ac:dyDescent="0.35">
      <c r="A9" t="s">
        <v>43</v>
      </c>
      <c r="B9">
        <f>VLOOKUP(A9,opn_stk!$A$1:B36,2,0)</f>
        <v>16</v>
      </c>
      <c r="C9">
        <f>VLOOKUP($A9,'Volume of each date'!$A$3:$R$36,C$1+1,0)</f>
        <v>6</v>
      </c>
      <c r="D9">
        <f>VLOOKUP($A9,cochin_stk_trans!$A$1:$P$31,1+C$1,0)</f>
        <v>3</v>
      </c>
      <c r="E9">
        <f t="shared" si="0"/>
        <v>13</v>
      </c>
      <c r="F9">
        <f t="shared" si="1"/>
        <v>13</v>
      </c>
      <c r="G9">
        <f>VLOOKUP($A9,'Volume of each date'!$A$3:$R$36,G$1+1,0)</f>
        <v>4</v>
      </c>
      <c r="H9">
        <f>VLOOKUP($A9,cochin_stk_trans!$A$1:$P$31,1+G$1,0)</f>
        <v>4</v>
      </c>
      <c r="I9">
        <f t="shared" si="2"/>
        <v>13</v>
      </c>
      <c r="J9">
        <f t="shared" si="3"/>
        <v>13</v>
      </c>
      <c r="K9">
        <f>VLOOKUP($A9,'Volume of each date'!$A$3:$R$36,K$1+1,0)</f>
        <v>7</v>
      </c>
      <c r="L9">
        <f>VLOOKUP($A9,cochin_stk_trans!$A$1:$P$31,1+K$1,0)</f>
        <v>3</v>
      </c>
      <c r="M9">
        <f t="shared" si="4"/>
        <v>9</v>
      </c>
      <c r="N9">
        <f t="shared" si="5"/>
        <v>9</v>
      </c>
      <c r="O9">
        <f>VLOOKUP($A9,'Volume of each date'!$A$3:$R$36,O$1+1,0)</f>
        <v>5</v>
      </c>
      <c r="P9">
        <f>VLOOKUP($A9,cochin_stk_trans!$A$1:$P$31,1+O$1,0)</f>
        <v>3</v>
      </c>
      <c r="Q9">
        <f t="shared" si="6"/>
        <v>7</v>
      </c>
      <c r="R9">
        <f t="shared" si="7"/>
        <v>7</v>
      </c>
      <c r="S9">
        <f>VLOOKUP($A9,'Volume of each date'!$A$3:$R$36,S$1+1,0)</f>
        <v>5</v>
      </c>
      <c r="T9">
        <f>VLOOKUP($A9,cochin_stk_trans!$A$1:$P$31,1+S$1,0)</f>
        <v>3</v>
      </c>
      <c r="U9">
        <f t="shared" si="8"/>
        <v>5</v>
      </c>
      <c r="V9">
        <f t="shared" si="9"/>
        <v>5</v>
      </c>
      <c r="W9">
        <f>VLOOKUP($A9,'Volume of each date'!$A$3:$R$36,W$1+1,0)</f>
        <v>7</v>
      </c>
      <c r="X9">
        <f>VLOOKUP($A9,cochin_stk_trans!$A$1:$P$31,1+W$1,0)</f>
        <v>2</v>
      </c>
      <c r="Y9">
        <f t="shared" si="10"/>
        <v>0</v>
      </c>
      <c r="Z9">
        <f t="shared" si="11"/>
        <v>0</v>
      </c>
      <c r="AA9">
        <f>VLOOKUP($A9,'Volume of each date'!$A$3:$R$36,AA$1+1,0)</f>
        <v>4</v>
      </c>
      <c r="AB9">
        <f>VLOOKUP($A9,cochin_stk_trans!$A$1:$P$31,1+AA$1,0)</f>
        <v>4</v>
      </c>
      <c r="AC9">
        <f t="shared" si="12"/>
        <v>0</v>
      </c>
      <c r="AD9">
        <f t="shared" si="13"/>
        <v>0</v>
      </c>
      <c r="AE9">
        <f>VLOOKUP($A9,'Volume of each date'!$A$3:$R$36,AE$1+1,0)</f>
        <v>5</v>
      </c>
      <c r="AF9">
        <f>VLOOKUP($A9,cochin_stk_trans!$A$1:$P$31,1+AE$1,0)</f>
        <v>2</v>
      </c>
      <c r="AG9">
        <f t="shared" si="14"/>
        <v>-3</v>
      </c>
      <c r="AH9">
        <f t="shared" si="15"/>
        <v>0</v>
      </c>
      <c r="AI9">
        <f>VLOOKUP($A9,'Volume of each date'!$A$3:$R$36,AI$1+1,0)</f>
        <v>3</v>
      </c>
      <c r="AJ9">
        <f>VLOOKUP($A9,cochin_stk_trans!$A$1:$P$31,1+AI$1,0)</f>
        <v>3</v>
      </c>
      <c r="AK9">
        <f t="shared" si="16"/>
        <v>0</v>
      </c>
      <c r="AL9">
        <f t="shared" si="17"/>
        <v>0</v>
      </c>
      <c r="AM9">
        <f>VLOOKUP($A9,'Volume of each date'!$A$3:$R$36,AM$1+1,0)</f>
        <v>4</v>
      </c>
      <c r="AN9">
        <f>VLOOKUP($A9,cochin_stk_trans!$A$1:$P$31,1+AM$1,0)</f>
        <v>3</v>
      </c>
      <c r="AO9">
        <f t="shared" si="18"/>
        <v>-1</v>
      </c>
      <c r="AP9">
        <f t="shared" si="19"/>
        <v>0</v>
      </c>
      <c r="AQ9">
        <f>VLOOKUP($A9,'Volume of each date'!$A$3:$R$36,AQ$1+1,0)</f>
        <v>3</v>
      </c>
      <c r="AR9">
        <f>VLOOKUP($A9,cochin_stk_trans!$A$1:$P$31,1+AQ$1,0)</f>
        <v>3</v>
      </c>
      <c r="AS9">
        <f t="shared" si="20"/>
        <v>0</v>
      </c>
      <c r="AT9">
        <f t="shared" si="21"/>
        <v>0</v>
      </c>
      <c r="AU9">
        <f>VLOOKUP($A9,'Volume of each date'!$A$3:$R$36,AU$1+1,0)</f>
        <v>4</v>
      </c>
      <c r="AV9">
        <f>VLOOKUP($A9,cochin_stk_trans!$A$1:$P$31,1+AU$1,0)</f>
        <v>2</v>
      </c>
      <c r="AW9">
        <f t="shared" si="22"/>
        <v>-2</v>
      </c>
      <c r="AX9">
        <f t="shared" si="23"/>
        <v>0</v>
      </c>
      <c r="AY9">
        <f>VLOOKUP($A9,'Volume of each date'!$A$3:$R$36,AY$1+1,0)</f>
        <v>6</v>
      </c>
      <c r="AZ9">
        <f>VLOOKUP($A9,cochin_stk_trans!$A$1:$P$31,1+AY$1,0)</f>
        <v>3</v>
      </c>
      <c r="BA9">
        <f t="shared" si="24"/>
        <v>-3</v>
      </c>
      <c r="BB9">
        <f t="shared" si="25"/>
        <v>0</v>
      </c>
      <c r="BC9">
        <f>VLOOKUP($A9,'Volume of each date'!$A$3:$R$36,BC$1+1,0)</f>
        <v>7</v>
      </c>
      <c r="BD9">
        <f>VLOOKUP($A9,cochin_stk_trans!$A$1:$P$31,1+BC$1,0)</f>
        <v>3</v>
      </c>
      <c r="BE9">
        <f t="shared" si="26"/>
        <v>-4</v>
      </c>
      <c r="BF9">
        <f t="shared" si="27"/>
        <v>0</v>
      </c>
      <c r="BG9">
        <f>VLOOKUP($A9,'Volume of each date'!$A$3:$R$36,BG$1+1,0)</f>
        <v>5</v>
      </c>
      <c r="BH9">
        <f>VLOOKUP($A9,cochin_stk_trans!$A$1:$P$31,1+BG$1,0)</f>
        <v>2</v>
      </c>
      <c r="BI9">
        <f t="shared" si="28"/>
        <v>-3</v>
      </c>
    </row>
    <row r="10" spans="1:61" x14ac:dyDescent="0.35">
      <c r="A10" t="s">
        <v>45</v>
      </c>
      <c r="B10">
        <f>VLOOKUP(A10,opn_stk!$A$1:B37,2,0)</f>
        <v>11</v>
      </c>
      <c r="C10">
        <f>VLOOKUP($A10,'Volume of each date'!$A$3:$R$36,C$1+1,0)</f>
        <v>4</v>
      </c>
      <c r="D10">
        <f>VLOOKUP($A10,cochin_stk_trans!$A$1:$P$31,1+C$1,0)</f>
        <v>2</v>
      </c>
      <c r="E10">
        <f t="shared" si="0"/>
        <v>9</v>
      </c>
      <c r="F10">
        <f t="shared" si="1"/>
        <v>9</v>
      </c>
      <c r="G10">
        <f>VLOOKUP($A10,'Volume of each date'!$A$3:$R$36,G$1+1,0)</f>
        <v>4</v>
      </c>
      <c r="H10">
        <f>VLOOKUP($A10,cochin_stk_trans!$A$1:$P$31,1+G$1,0)</f>
        <v>2</v>
      </c>
      <c r="I10">
        <f t="shared" si="2"/>
        <v>7</v>
      </c>
      <c r="J10">
        <f t="shared" si="3"/>
        <v>7</v>
      </c>
      <c r="K10">
        <f>VLOOKUP($A10,'Volume of each date'!$A$3:$R$36,K$1+1,0)</f>
        <v>6</v>
      </c>
      <c r="L10">
        <f>VLOOKUP($A10,cochin_stk_trans!$A$1:$P$31,1+K$1,0)</f>
        <v>3</v>
      </c>
      <c r="M10">
        <f t="shared" si="4"/>
        <v>4</v>
      </c>
      <c r="N10">
        <f t="shared" si="5"/>
        <v>4</v>
      </c>
      <c r="O10">
        <f>VLOOKUP($A10,'Volume of each date'!$A$3:$R$36,O$1+1,0)</f>
        <v>5</v>
      </c>
      <c r="P10">
        <f>VLOOKUP($A10,cochin_stk_trans!$A$1:$P$31,1+O$1,0)</f>
        <v>2</v>
      </c>
      <c r="Q10">
        <f t="shared" si="6"/>
        <v>1</v>
      </c>
      <c r="R10">
        <f t="shared" si="7"/>
        <v>1</v>
      </c>
      <c r="S10">
        <f>VLOOKUP($A10,'Volume of each date'!$A$3:$R$36,S$1+1,0)</f>
        <v>5</v>
      </c>
      <c r="T10">
        <f>VLOOKUP($A10,cochin_stk_trans!$A$1:$P$31,1+S$1,0)</f>
        <v>2</v>
      </c>
      <c r="U10">
        <f t="shared" si="8"/>
        <v>-2</v>
      </c>
      <c r="V10">
        <f t="shared" si="9"/>
        <v>0</v>
      </c>
      <c r="W10">
        <f>VLOOKUP($A10,'Volume of each date'!$A$3:$R$36,W$1+1,0)</f>
        <v>3</v>
      </c>
      <c r="X10">
        <f>VLOOKUP($A10,cochin_stk_trans!$A$1:$P$31,1+W$1,0)</f>
        <v>2</v>
      </c>
      <c r="Y10">
        <f t="shared" si="10"/>
        <v>-1</v>
      </c>
      <c r="Z10">
        <f t="shared" si="11"/>
        <v>0</v>
      </c>
      <c r="AA10">
        <f>VLOOKUP($A10,'Volume of each date'!$A$3:$R$36,AA$1+1,0)</f>
        <v>3</v>
      </c>
      <c r="AB10">
        <f>VLOOKUP($A10,cochin_stk_trans!$A$1:$P$31,1+AA$1,0)</f>
        <v>2</v>
      </c>
      <c r="AC10">
        <f t="shared" si="12"/>
        <v>-1</v>
      </c>
      <c r="AD10">
        <f t="shared" si="13"/>
        <v>0</v>
      </c>
      <c r="AE10">
        <f>VLOOKUP($A10,'Volume of each date'!$A$3:$R$36,AE$1+1,0)</f>
        <v>4</v>
      </c>
      <c r="AF10">
        <f>VLOOKUP($A10,cochin_stk_trans!$A$1:$P$31,1+AE$1,0)</f>
        <v>2</v>
      </c>
      <c r="AG10">
        <f t="shared" si="14"/>
        <v>-2</v>
      </c>
      <c r="AH10">
        <f t="shared" si="15"/>
        <v>0</v>
      </c>
      <c r="AI10">
        <f>VLOOKUP($A10,'Volume of each date'!$A$3:$R$36,AI$1+1,0)</f>
        <v>5</v>
      </c>
      <c r="AJ10">
        <f>VLOOKUP($A10,cochin_stk_trans!$A$1:$P$31,1+AI$1,0)</f>
        <v>2</v>
      </c>
      <c r="AK10">
        <f t="shared" si="16"/>
        <v>-3</v>
      </c>
      <c r="AL10">
        <f t="shared" si="17"/>
        <v>0</v>
      </c>
      <c r="AM10">
        <f>VLOOKUP($A10,'Volume of each date'!$A$3:$R$36,AM$1+1,0)</f>
        <v>4</v>
      </c>
      <c r="AN10">
        <f>VLOOKUP($A10,cochin_stk_trans!$A$1:$P$31,1+AM$1,0)</f>
        <v>3</v>
      </c>
      <c r="AO10">
        <f t="shared" si="18"/>
        <v>-1</v>
      </c>
      <c r="AP10">
        <f t="shared" si="19"/>
        <v>0</v>
      </c>
      <c r="AQ10">
        <f>VLOOKUP($A10,'Volume of each date'!$A$3:$R$36,AQ$1+1,0)</f>
        <v>5</v>
      </c>
      <c r="AR10">
        <f>VLOOKUP($A10,cochin_stk_trans!$A$1:$P$31,1+AQ$1,0)</f>
        <v>2</v>
      </c>
      <c r="AS10">
        <f t="shared" si="20"/>
        <v>-3</v>
      </c>
      <c r="AT10">
        <f t="shared" si="21"/>
        <v>0</v>
      </c>
      <c r="AU10">
        <f>VLOOKUP($A10,'Volume of each date'!$A$3:$R$36,AU$1+1,0)</f>
        <v>5</v>
      </c>
      <c r="AV10">
        <f>VLOOKUP($A10,cochin_stk_trans!$A$1:$P$31,1+AU$1,0)</f>
        <v>3</v>
      </c>
      <c r="AW10">
        <f t="shared" si="22"/>
        <v>-2</v>
      </c>
      <c r="AX10">
        <f t="shared" si="23"/>
        <v>0</v>
      </c>
      <c r="AY10">
        <f>VLOOKUP($A10,'Volume of each date'!$A$3:$R$36,AY$1+1,0)</f>
        <v>5</v>
      </c>
      <c r="AZ10">
        <f>VLOOKUP($A10,cochin_stk_trans!$A$1:$P$31,1+AY$1,0)</f>
        <v>3</v>
      </c>
      <c r="BA10">
        <f t="shared" si="24"/>
        <v>-2</v>
      </c>
      <c r="BB10">
        <f t="shared" si="25"/>
        <v>0</v>
      </c>
      <c r="BC10">
        <f>VLOOKUP($A10,'Volume of each date'!$A$3:$R$36,BC$1+1,0)</f>
        <v>5</v>
      </c>
      <c r="BD10">
        <f>VLOOKUP($A10,cochin_stk_trans!$A$1:$P$31,1+BC$1,0)</f>
        <v>2</v>
      </c>
      <c r="BE10">
        <f t="shared" si="26"/>
        <v>-3</v>
      </c>
      <c r="BF10">
        <f t="shared" si="27"/>
        <v>0</v>
      </c>
      <c r="BG10">
        <f>VLOOKUP($A10,'Volume of each date'!$A$3:$R$36,BG$1+1,0)</f>
        <v>4</v>
      </c>
      <c r="BH10">
        <f>VLOOKUP($A10,cochin_stk_trans!$A$1:$P$31,1+BG$1,0)</f>
        <v>3</v>
      </c>
      <c r="BI10">
        <f t="shared" si="28"/>
        <v>-1</v>
      </c>
    </row>
    <row r="11" spans="1:61" x14ac:dyDescent="0.35">
      <c r="A11" t="s">
        <v>48</v>
      </c>
      <c r="B11">
        <f>VLOOKUP(A11,opn_stk!$A$1:B38,2,0)</f>
        <v>6</v>
      </c>
      <c r="C11">
        <f>VLOOKUP($A11,'Volume of each date'!$A$3:$R$36,C$1+1,0)</f>
        <v>4</v>
      </c>
      <c r="D11">
        <f>VLOOKUP($A11,cochin_stk_trans!$A$1:$P$31,1+C$1,0)</f>
        <v>2</v>
      </c>
      <c r="E11">
        <f t="shared" si="0"/>
        <v>4</v>
      </c>
      <c r="F11">
        <f t="shared" si="1"/>
        <v>4</v>
      </c>
      <c r="G11">
        <f>VLOOKUP($A11,'Volume of each date'!$A$3:$R$36,G$1+1,0)</f>
        <v>2</v>
      </c>
      <c r="H11">
        <f>VLOOKUP($A11,cochin_stk_trans!$A$1:$P$31,1+G$1,0)</f>
        <v>1</v>
      </c>
      <c r="I11">
        <f t="shared" si="2"/>
        <v>3</v>
      </c>
      <c r="J11">
        <f t="shared" si="3"/>
        <v>3</v>
      </c>
      <c r="K11">
        <f>VLOOKUP($A11,'Volume of each date'!$A$3:$R$36,K$1+1,0)</f>
        <v>4</v>
      </c>
      <c r="L11">
        <f>VLOOKUP($A11,cochin_stk_trans!$A$1:$P$31,1+K$1,0)</f>
        <v>1</v>
      </c>
      <c r="M11">
        <f t="shared" si="4"/>
        <v>0</v>
      </c>
      <c r="N11">
        <f t="shared" si="5"/>
        <v>0</v>
      </c>
      <c r="O11">
        <f>VLOOKUP($A11,'Volume of each date'!$A$3:$R$36,O$1+1,0)</f>
        <v>5</v>
      </c>
      <c r="P11">
        <f>VLOOKUP($A11,cochin_stk_trans!$A$1:$P$31,1+O$1,0)</f>
        <v>1</v>
      </c>
      <c r="Q11">
        <f t="shared" si="6"/>
        <v>-4</v>
      </c>
      <c r="R11">
        <f t="shared" si="7"/>
        <v>0</v>
      </c>
      <c r="S11">
        <f>VLOOKUP($A11,'Volume of each date'!$A$3:$R$36,S$1+1,0)</f>
        <v>3</v>
      </c>
      <c r="T11">
        <f>VLOOKUP($A11,cochin_stk_trans!$A$1:$P$31,1+S$1,0)</f>
        <v>2</v>
      </c>
      <c r="U11">
        <f t="shared" si="8"/>
        <v>-1</v>
      </c>
      <c r="V11">
        <f t="shared" si="9"/>
        <v>0</v>
      </c>
      <c r="W11">
        <f>VLOOKUP($A11,'Volume of each date'!$A$3:$R$36,W$1+1,0)</f>
        <v>2</v>
      </c>
      <c r="X11">
        <f>VLOOKUP($A11,cochin_stk_trans!$A$1:$P$31,1+W$1,0)</f>
        <v>1</v>
      </c>
      <c r="Y11">
        <f t="shared" si="10"/>
        <v>-1</v>
      </c>
      <c r="Z11">
        <f t="shared" si="11"/>
        <v>0</v>
      </c>
      <c r="AA11">
        <f>VLOOKUP($A11,'Volume of each date'!$A$3:$R$36,AA$1+1,0)</f>
        <v>3</v>
      </c>
      <c r="AB11">
        <f>VLOOKUP($A11,cochin_stk_trans!$A$1:$P$31,1+AA$1,0)</f>
        <v>2</v>
      </c>
      <c r="AC11">
        <f t="shared" si="12"/>
        <v>-1</v>
      </c>
      <c r="AD11">
        <f t="shared" si="13"/>
        <v>0</v>
      </c>
      <c r="AE11">
        <f>VLOOKUP($A11,'Volume of each date'!$A$3:$R$36,AE$1+1,0)</f>
        <v>3</v>
      </c>
      <c r="AF11">
        <f>VLOOKUP($A11,cochin_stk_trans!$A$1:$P$31,1+AE$1,0)</f>
        <v>2</v>
      </c>
      <c r="AG11">
        <f t="shared" si="14"/>
        <v>-1</v>
      </c>
      <c r="AH11">
        <f t="shared" si="15"/>
        <v>0</v>
      </c>
      <c r="AI11">
        <f>VLOOKUP($A11,'Volume of each date'!$A$3:$R$36,AI$1+1,0)</f>
        <v>3</v>
      </c>
      <c r="AJ11">
        <f>VLOOKUP($A11,cochin_stk_trans!$A$1:$P$31,1+AI$1,0)</f>
        <v>2</v>
      </c>
      <c r="AK11">
        <f t="shared" si="16"/>
        <v>-1</v>
      </c>
      <c r="AL11">
        <f t="shared" si="17"/>
        <v>0</v>
      </c>
      <c r="AM11">
        <f>VLOOKUP($A11,'Volume of each date'!$A$3:$R$36,AM$1+1,0)</f>
        <v>4</v>
      </c>
      <c r="AN11">
        <f>VLOOKUP($A11,cochin_stk_trans!$A$1:$P$31,1+AM$1,0)</f>
        <v>2</v>
      </c>
      <c r="AO11">
        <f t="shared" si="18"/>
        <v>-2</v>
      </c>
      <c r="AP11">
        <f t="shared" si="19"/>
        <v>0</v>
      </c>
      <c r="AQ11">
        <f>VLOOKUP($A11,'Volume of each date'!$A$3:$R$36,AQ$1+1,0)</f>
        <v>3</v>
      </c>
      <c r="AR11">
        <f>VLOOKUP($A11,cochin_stk_trans!$A$1:$P$31,1+AQ$1,0)</f>
        <v>2</v>
      </c>
      <c r="AS11">
        <f t="shared" si="20"/>
        <v>-1</v>
      </c>
      <c r="AT11">
        <f t="shared" si="21"/>
        <v>0</v>
      </c>
      <c r="AU11">
        <f>VLOOKUP($A11,'Volume of each date'!$A$3:$R$36,AU$1+1,0)</f>
        <v>4</v>
      </c>
      <c r="AV11">
        <f>VLOOKUP($A11,cochin_stk_trans!$A$1:$P$31,1+AU$1,0)</f>
        <v>2</v>
      </c>
      <c r="AW11">
        <f t="shared" si="22"/>
        <v>-2</v>
      </c>
      <c r="AX11">
        <f t="shared" si="23"/>
        <v>0</v>
      </c>
      <c r="AY11">
        <f>VLOOKUP($A11,'Volume of each date'!$A$3:$R$36,AY$1+1,0)</f>
        <v>3</v>
      </c>
      <c r="AZ11">
        <f>VLOOKUP($A11,cochin_stk_trans!$A$1:$P$31,1+AY$1,0)</f>
        <v>2</v>
      </c>
      <c r="BA11">
        <f t="shared" si="24"/>
        <v>-1</v>
      </c>
      <c r="BB11">
        <f t="shared" si="25"/>
        <v>0</v>
      </c>
      <c r="BC11">
        <f>VLOOKUP($A11,'Volume of each date'!$A$3:$R$36,BC$1+1,0)</f>
        <v>3</v>
      </c>
      <c r="BD11">
        <f>VLOOKUP($A11,cochin_stk_trans!$A$1:$P$31,1+BC$1,0)</f>
        <v>2</v>
      </c>
      <c r="BE11">
        <f t="shared" si="26"/>
        <v>-1</v>
      </c>
      <c r="BF11">
        <f t="shared" si="27"/>
        <v>0</v>
      </c>
      <c r="BG11">
        <f>VLOOKUP($A11,'Volume of each date'!$A$3:$R$36,BG$1+1,0)</f>
        <v>4</v>
      </c>
      <c r="BH11">
        <f>VLOOKUP($A11,cochin_stk_trans!$A$1:$P$31,1+BG$1,0)</f>
        <v>2</v>
      </c>
      <c r="BI11">
        <f t="shared" si="28"/>
        <v>-2</v>
      </c>
    </row>
    <row r="12" spans="1:61" x14ac:dyDescent="0.35">
      <c r="A12" t="s">
        <v>50</v>
      </c>
      <c r="B12">
        <f>VLOOKUP(A12,opn_stk!$A$1:B39,2,0)</f>
        <v>7</v>
      </c>
      <c r="C12">
        <f>VLOOKUP($A12,'Volume of each date'!$A$3:$R$36,C$1+1,0)</f>
        <v>2</v>
      </c>
      <c r="D12">
        <f>VLOOKUP($A12,cochin_stk_trans!$A$1:$P$31,1+C$1,0)</f>
        <v>1</v>
      </c>
      <c r="E12">
        <f t="shared" si="0"/>
        <v>6</v>
      </c>
      <c r="F12">
        <f t="shared" si="1"/>
        <v>6</v>
      </c>
      <c r="G12">
        <f>VLOOKUP($A12,'Volume of each date'!$A$3:$R$36,G$1+1,0)</f>
        <v>3</v>
      </c>
      <c r="H12">
        <f>VLOOKUP($A12,cochin_stk_trans!$A$1:$P$31,1+G$1,0)</f>
        <v>2</v>
      </c>
      <c r="I12">
        <f t="shared" si="2"/>
        <v>5</v>
      </c>
      <c r="J12">
        <f t="shared" si="3"/>
        <v>5</v>
      </c>
      <c r="K12">
        <f>VLOOKUP($A12,'Volume of each date'!$A$3:$R$36,K$1+1,0)</f>
        <v>3</v>
      </c>
      <c r="L12">
        <f>VLOOKUP($A12,cochin_stk_trans!$A$1:$P$31,1+K$1,0)</f>
        <v>2</v>
      </c>
      <c r="M12">
        <f t="shared" si="4"/>
        <v>4</v>
      </c>
      <c r="N12">
        <f t="shared" si="5"/>
        <v>4</v>
      </c>
      <c r="O12">
        <f>VLOOKUP($A12,'Volume of each date'!$A$3:$R$36,O$1+1,0)</f>
        <v>4</v>
      </c>
      <c r="P12">
        <f>VLOOKUP($A12,cochin_stk_trans!$A$1:$P$31,1+O$1,0)</f>
        <v>2</v>
      </c>
      <c r="Q12">
        <f t="shared" si="6"/>
        <v>2</v>
      </c>
      <c r="R12">
        <f t="shared" si="7"/>
        <v>2</v>
      </c>
      <c r="S12">
        <f>VLOOKUP($A12,'Volume of each date'!$A$3:$R$36,S$1+1,0)</f>
        <v>3</v>
      </c>
      <c r="T12">
        <f>VLOOKUP($A12,cochin_stk_trans!$A$1:$P$31,1+S$1,0)</f>
        <v>1</v>
      </c>
      <c r="U12">
        <f t="shared" si="8"/>
        <v>0</v>
      </c>
      <c r="V12">
        <f t="shared" si="9"/>
        <v>0</v>
      </c>
      <c r="W12">
        <f>VLOOKUP($A12,'Volume of each date'!$A$3:$R$36,W$1+1,0)</f>
        <v>3</v>
      </c>
      <c r="X12">
        <f>VLOOKUP($A12,cochin_stk_trans!$A$1:$P$31,1+W$1,0)</f>
        <v>1</v>
      </c>
      <c r="Y12">
        <f t="shared" si="10"/>
        <v>-2</v>
      </c>
      <c r="Z12">
        <f t="shared" si="11"/>
        <v>0</v>
      </c>
      <c r="AA12">
        <f>VLOOKUP($A12,'Volume of each date'!$A$3:$R$36,AA$1+1,0)</f>
        <v>5</v>
      </c>
      <c r="AB12">
        <f>VLOOKUP($A12,cochin_stk_trans!$A$1:$P$31,1+AA$1,0)</f>
        <v>2</v>
      </c>
      <c r="AC12">
        <f t="shared" si="12"/>
        <v>-3</v>
      </c>
      <c r="AD12">
        <f t="shared" si="13"/>
        <v>0</v>
      </c>
      <c r="AE12">
        <f>VLOOKUP($A12,'Volume of each date'!$A$3:$R$36,AE$1+1,0)</f>
        <v>4</v>
      </c>
      <c r="AF12">
        <f>VLOOKUP($A12,cochin_stk_trans!$A$1:$P$31,1+AE$1,0)</f>
        <v>2</v>
      </c>
      <c r="AG12">
        <f t="shared" si="14"/>
        <v>-2</v>
      </c>
      <c r="AH12">
        <f t="shared" si="15"/>
        <v>0</v>
      </c>
      <c r="AI12">
        <f>VLOOKUP($A12,'Volume of each date'!$A$3:$R$36,AI$1+1,0)</f>
        <v>3</v>
      </c>
      <c r="AJ12">
        <f>VLOOKUP($A12,cochin_stk_trans!$A$1:$P$31,1+AI$1,0)</f>
        <v>1</v>
      </c>
      <c r="AK12">
        <f t="shared" si="16"/>
        <v>-2</v>
      </c>
      <c r="AL12">
        <f t="shared" si="17"/>
        <v>0</v>
      </c>
      <c r="AM12">
        <f>VLOOKUP($A12,'Volume of each date'!$A$3:$R$36,AM$1+1,0)</f>
        <v>3</v>
      </c>
      <c r="AN12">
        <f>VLOOKUP($A12,cochin_stk_trans!$A$1:$P$31,1+AM$1,0)</f>
        <v>2</v>
      </c>
      <c r="AO12">
        <f t="shared" si="18"/>
        <v>-1</v>
      </c>
      <c r="AP12">
        <f t="shared" si="19"/>
        <v>0</v>
      </c>
      <c r="AQ12">
        <f>VLOOKUP($A12,'Volume of each date'!$A$3:$R$36,AQ$1+1,0)</f>
        <v>3</v>
      </c>
      <c r="AR12">
        <f>VLOOKUP($A12,cochin_stk_trans!$A$1:$P$31,1+AQ$1,0)</f>
        <v>2</v>
      </c>
      <c r="AS12">
        <f t="shared" si="20"/>
        <v>-1</v>
      </c>
      <c r="AT12">
        <f t="shared" si="21"/>
        <v>0</v>
      </c>
      <c r="AU12">
        <f>VLOOKUP($A12,'Volume of each date'!$A$3:$R$36,AU$1+1,0)</f>
        <v>4</v>
      </c>
      <c r="AV12">
        <f>VLOOKUP($A12,cochin_stk_trans!$A$1:$P$31,1+AU$1,0)</f>
        <v>2</v>
      </c>
      <c r="AW12">
        <f t="shared" si="22"/>
        <v>-2</v>
      </c>
      <c r="AX12">
        <f t="shared" si="23"/>
        <v>0</v>
      </c>
      <c r="AY12">
        <f>VLOOKUP($A12,'Volume of each date'!$A$3:$R$36,AY$1+1,0)</f>
        <v>4</v>
      </c>
      <c r="AZ12">
        <f>VLOOKUP($A12,cochin_stk_trans!$A$1:$P$31,1+AY$1,0)</f>
        <v>2</v>
      </c>
      <c r="BA12">
        <f t="shared" si="24"/>
        <v>-2</v>
      </c>
      <c r="BB12">
        <f t="shared" si="25"/>
        <v>0</v>
      </c>
      <c r="BC12">
        <f>VLOOKUP($A12,'Volume of each date'!$A$3:$R$36,BC$1+1,0)</f>
        <v>4</v>
      </c>
      <c r="BD12">
        <f>VLOOKUP($A12,cochin_stk_trans!$A$1:$P$31,1+BC$1,0)</f>
        <v>2</v>
      </c>
      <c r="BE12">
        <f t="shared" si="26"/>
        <v>-2</v>
      </c>
      <c r="BF12">
        <f t="shared" si="27"/>
        <v>0</v>
      </c>
      <c r="BG12">
        <f>VLOOKUP($A12,'Volume of each date'!$A$3:$R$36,BG$1+1,0)</f>
        <v>3</v>
      </c>
      <c r="BH12">
        <f>VLOOKUP($A12,cochin_stk_trans!$A$1:$P$31,1+BG$1,0)</f>
        <v>2</v>
      </c>
      <c r="BI12">
        <f t="shared" si="28"/>
        <v>-1</v>
      </c>
    </row>
    <row r="13" spans="1:61" x14ac:dyDescent="0.35">
      <c r="A13" t="s">
        <v>52</v>
      </c>
      <c r="B13">
        <f>VLOOKUP(A13,opn_stk!$A$1:B40,2,0)</f>
        <v>10</v>
      </c>
      <c r="C13">
        <f>VLOOKUP($A13,'Volume of each date'!$A$3:$R$36,C$1+1,0)</f>
        <v>5</v>
      </c>
      <c r="D13">
        <f>VLOOKUP($A13,cochin_stk_trans!$A$1:$P$31,1+C$1,0)</f>
        <v>2</v>
      </c>
      <c r="E13">
        <f t="shared" si="0"/>
        <v>7</v>
      </c>
      <c r="F13">
        <f t="shared" si="1"/>
        <v>7</v>
      </c>
      <c r="G13">
        <f>VLOOKUP($A13,'Volume of each date'!$A$3:$R$36,G$1+1,0)</f>
        <v>4</v>
      </c>
      <c r="H13">
        <f>VLOOKUP($A13,cochin_stk_trans!$A$1:$P$31,1+G$1,0)</f>
        <v>2</v>
      </c>
      <c r="I13">
        <f t="shared" si="2"/>
        <v>5</v>
      </c>
      <c r="J13">
        <f t="shared" si="3"/>
        <v>5</v>
      </c>
      <c r="K13">
        <f>VLOOKUP($A13,'Volume of each date'!$A$3:$R$36,K$1+1,0)</f>
        <v>5</v>
      </c>
      <c r="L13">
        <f>VLOOKUP($A13,cochin_stk_trans!$A$1:$P$31,1+K$1,0)</f>
        <v>2</v>
      </c>
      <c r="M13">
        <f t="shared" si="4"/>
        <v>2</v>
      </c>
      <c r="N13">
        <f t="shared" si="5"/>
        <v>2</v>
      </c>
      <c r="O13">
        <f>VLOOKUP($A13,'Volume of each date'!$A$3:$R$36,O$1+1,0)</f>
        <v>2</v>
      </c>
      <c r="P13">
        <f>VLOOKUP($A13,cochin_stk_trans!$A$1:$P$31,1+O$1,0)</f>
        <v>2</v>
      </c>
      <c r="Q13">
        <f t="shared" si="6"/>
        <v>2</v>
      </c>
      <c r="R13">
        <f t="shared" si="7"/>
        <v>2</v>
      </c>
      <c r="S13">
        <f>VLOOKUP($A13,'Volume of each date'!$A$3:$R$36,S$1+1,0)</f>
        <v>3</v>
      </c>
      <c r="T13">
        <f>VLOOKUP($A13,cochin_stk_trans!$A$1:$P$31,1+S$1,0)</f>
        <v>2</v>
      </c>
      <c r="U13">
        <f t="shared" si="8"/>
        <v>1</v>
      </c>
      <c r="V13">
        <f t="shared" si="9"/>
        <v>1</v>
      </c>
      <c r="W13">
        <f>VLOOKUP($A13,'Volume of each date'!$A$3:$R$36,W$1+1,0)</f>
        <v>4</v>
      </c>
      <c r="X13">
        <f>VLOOKUP($A13,cochin_stk_trans!$A$1:$P$31,1+W$1,0)</f>
        <v>2</v>
      </c>
      <c r="Y13">
        <f t="shared" si="10"/>
        <v>-1</v>
      </c>
      <c r="Z13">
        <f t="shared" si="11"/>
        <v>0</v>
      </c>
      <c r="AA13">
        <f>VLOOKUP($A13,'Volume of each date'!$A$3:$R$36,AA$1+1,0)</f>
        <v>4</v>
      </c>
      <c r="AB13">
        <f>VLOOKUP($A13,cochin_stk_trans!$A$1:$P$31,1+AA$1,0)</f>
        <v>2</v>
      </c>
      <c r="AC13">
        <f t="shared" si="12"/>
        <v>-2</v>
      </c>
      <c r="AD13">
        <f t="shared" si="13"/>
        <v>0</v>
      </c>
      <c r="AE13">
        <f>VLOOKUP($A13,'Volume of each date'!$A$3:$R$36,AE$1+1,0)</f>
        <v>4</v>
      </c>
      <c r="AF13">
        <f>VLOOKUP($A13,cochin_stk_trans!$A$1:$P$31,1+AE$1,0)</f>
        <v>1</v>
      </c>
      <c r="AG13">
        <f t="shared" si="14"/>
        <v>-3</v>
      </c>
      <c r="AH13">
        <f t="shared" si="15"/>
        <v>0</v>
      </c>
      <c r="AI13">
        <f>VLOOKUP($A13,'Volume of each date'!$A$3:$R$36,AI$1+1,0)</f>
        <v>2</v>
      </c>
      <c r="AJ13">
        <f>VLOOKUP($A13,cochin_stk_trans!$A$1:$P$31,1+AI$1,0)</f>
        <v>1</v>
      </c>
      <c r="AK13">
        <f t="shared" si="16"/>
        <v>-1</v>
      </c>
      <c r="AL13">
        <f t="shared" si="17"/>
        <v>0</v>
      </c>
      <c r="AM13">
        <f>VLOOKUP($A13,'Volume of each date'!$A$3:$R$36,AM$1+1,0)</f>
        <v>3</v>
      </c>
      <c r="AN13">
        <f>VLOOKUP($A13,cochin_stk_trans!$A$1:$P$31,1+AM$1,0)</f>
        <v>1</v>
      </c>
      <c r="AO13">
        <f t="shared" si="18"/>
        <v>-2</v>
      </c>
      <c r="AP13">
        <f t="shared" si="19"/>
        <v>0</v>
      </c>
      <c r="AQ13">
        <f>VLOOKUP($A13,'Volume of each date'!$A$3:$R$36,AQ$1+1,0)</f>
        <v>4</v>
      </c>
      <c r="AR13">
        <f>VLOOKUP($A13,cochin_stk_trans!$A$1:$P$31,1+AQ$1,0)</f>
        <v>2</v>
      </c>
      <c r="AS13">
        <f t="shared" si="20"/>
        <v>-2</v>
      </c>
      <c r="AT13">
        <f t="shared" si="21"/>
        <v>0</v>
      </c>
      <c r="AU13">
        <f>VLOOKUP($A13,'Volume of each date'!$A$3:$R$36,AU$1+1,0)</f>
        <v>5</v>
      </c>
      <c r="AV13">
        <f>VLOOKUP($A13,cochin_stk_trans!$A$1:$P$31,1+AU$1,0)</f>
        <v>3</v>
      </c>
      <c r="AW13">
        <f t="shared" si="22"/>
        <v>-2</v>
      </c>
      <c r="AX13">
        <f t="shared" si="23"/>
        <v>0</v>
      </c>
      <c r="AY13">
        <f>VLOOKUP($A13,'Volume of each date'!$A$3:$R$36,AY$1+1,0)</f>
        <v>4</v>
      </c>
      <c r="AZ13">
        <f>VLOOKUP($A13,cochin_stk_trans!$A$1:$P$31,1+AY$1,0)</f>
        <v>2</v>
      </c>
      <c r="BA13">
        <f t="shared" si="24"/>
        <v>-2</v>
      </c>
      <c r="BB13">
        <f t="shared" si="25"/>
        <v>0</v>
      </c>
      <c r="BC13">
        <f>VLOOKUP($A13,'Volume of each date'!$A$3:$R$36,BC$1+1,0)</f>
        <v>4</v>
      </c>
      <c r="BD13">
        <f>VLOOKUP($A13,cochin_stk_trans!$A$1:$P$31,1+BC$1,0)</f>
        <v>3</v>
      </c>
      <c r="BE13">
        <f t="shared" si="26"/>
        <v>-1</v>
      </c>
      <c r="BF13">
        <f t="shared" si="27"/>
        <v>0</v>
      </c>
      <c r="BG13">
        <f>VLOOKUP($A13,'Volume of each date'!$A$3:$R$36,BG$1+1,0)</f>
        <v>5</v>
      </c>
      <c r="BH13">
        <f>VLOOKUP($A13,cochin_stk_trans!$A$1:$P$31,1+BG$1,0)</f>
        <v>2</v>
      </c>
      <c r="BI13">
        <f t="shared" si="28"/>
        <v>-3</v>
      </c>
    </row>
    <row r="14" spans="1:61" x14ac:dyDescent="0.35">
      <c r="A14" t="s">
        <v>55</v>
      </c>
      <c r="B14">
        <f>VLOOKUP(A14,opn_stk!$A$1:B41,2,0)</f>
        <v>60</v>
      </c>
      <c r="C14">
        <f>VLOOKUP($A14,'Volume of each date'!$A$3:$R$36,C$1+1,0)</f>
        <v>11</v>
      </c>
      <c r="D14">
        <f>VLOOKUP($A14,cochin_stk_trans!$A$1:$P$31,1+C$1,0)</f>
        <v>9</v>
      </c>
      <c r="E14">
        <f t="shared" si="0"/>
        <v>58</v>
      </c>
      <c r="F14">
        <f t="shared" si="1"/>
        <v>58</v>
      </c>
      <c r="G14">
        <f>VLOOKUP($A14,'Volume of each date'!$A$3:$R$36,G$1+1,0)</f>
        <v>14</v>
      </c>
      <c r="H14">
        <f>VLOOKUP($A14,cochin_stk_trans!$A$1:$P$31,1+G$1,0)</f>
        <v>7</v>
      </c>
      <c r="I14">
        <f t="shared" si="2"/>
        <v>51</v>
      </c>
      <c r="J14">
        <f t="shared" si="3"/>
        <v>51</v>
      </c>
      <c r="K14">
        <f>VLOOKUP($A14,'Volume of each date'!$A$3:$R$36,K$1+1,0)</f>
        <v>13</v>
      </c>
      <c r="L14">
        <f>VLOOKUP($A14,cochin_stk_trans!$A$1:$P$31,1+K$1,0)</f>
        <v>11</v>
      </c>
      <c r="M14">
        <f t="shared" si="4"/>
        <v>49</v>
      </c>
      <c r="N14">
        <f t="shared" si="5"/>
        <v>49</v>
      </c>
      <c r="O14">
        <f>VLOOKUP($A14,'Volume of each date'!$A$3:$R$36,O$1+1,0)</f>
        <v>11</v>
      </c>
      <c r="P14">
        <f>VLOOKUP($A14,cochin_stk_trans!$A$1:$P$31,1+O$1,0)</f>
        <v>6</v>
      </c>
      <c r="Q14">
        <f t="shared" si="6"/>
        <v>44</v>
      </c>
      <c r="R14">
        <f t="shared" si="7"/>
        <v>44</v>
      </c>
      <c r="S14">
        <f>VLOOKUP($A14,'Volume of each date'!$A$3:$R$36,S$1+1,0)</f>
        <v>15</v>
      </c>
      <c r="T14">
        <f>VLOOKUP($A14,cochin_stk_trans!$A$1:$P$31,1+S$1,0)</f>
        <v>12</v>
      </c>
      <c r="U14">
        <f t="shared" si="8"/>
        <v>41</v>
      </c>
      <c r="V14">
        <f t="shared" si="9"/>
        <v>41</v>
      </c>
      <c r="W14">
        <f>VLOOKUP($A14,'Volume of each date'!$A$3:$R$36,W$1+1,0)</f>
        <v>13</v>
      </c>
      <c r="X14">
        <f>VLOOKUP($A14,cochin_stk_trans!$A$1:$P$31,1+W$1,0)</f>
        <v>6</v>
      </c>
      <c r="Y14">
        <f t="shared" si="10"/>
        <v>34</v>
      </c>
      <c r="Z14">
        <f t="shared" si="11"/>
        <v>34</v>
      </c>
      <c r="AA14">
        <f>VLOOKUP($A14,'Volume of each date'!$A$3:$R$36,AA$1+1,0)</f>
        <v>13</v>
      </c>
      <c r="AB14">
        <f>VLOOKUP($A14,cochin_stk_trans!$A$1:$P$31,1+AA$1,0)</f>
        <v>12</v>
      </c>
      <c r="AC14">
        <f t="shared" si="12"/>
        <v>33</v>
      </c>
      <c r="AD14">
        <f t="shared" si="13"/>
        <v>33</v>
      </c>
      <c r="AE14">
        <f>VLOOKUP($A14,'Volume of each date'!$A$3:$R$36,AE$1+1,0)</f>
        <v>8</v>
      </c>
      <c r="AF14">
        <f>VLOOKUP($A14,cochin_stk_trans!$A$1:$P$31,1+AE$1,0)</f>
        <v>10</v>
      </c>
      <c r="AG14">
        <f t="shared" si="14"/>
        <v>35</v>
      </c>
      <c r="AH14">
        <f t="shared" si="15"/>
        <v>35</v>
      </c>
      <c r="AI14">
        <f>VLOOKUP($A14,'Volume of each date'!$A$3:$R$36,AI$1+1,0)</f>
        <v>17</v>
      </c>
      <c r="AJ14">
        <f>VLOOKUP($A14,cochin_stk_trans!$A$1:$P$31,1+AI$1,0)</f>
        <v>10</v>
      </c>
      <c r="AK14">
        <f t="shared" si="16"/>
        <v>28</v>
      </c>
      <c r="AL14">
        <f t="shared" si="17"/>
        <v>28</v>
      </c>
      <c r="AM14">
        <f>VLOOKUP($A14,'Volume of each date'!$A$3:$R$36,AM$1+1,0)</f>
        <v>6</v>
      </c>
      <c r="AN14">
        <f>VLOOKUP($A14,cochin_stk_trans!$A$1:$P$31,1+AM$1,0)</f>
        <v>10</v>
      </c>
      <c r="AO14">
        <f t="shared" si="18"/>
        <v>32</v>
      </c>
      <c r="AP14">
        <f t="shared" si="19"/>
        <v>32</v>
      </c>
      <c r="AQ14">
        <f>VLOOKUP($A14,'Volume of each date'!$A$3:$R$36,AQ$1+1,0)</f>
        <v>14</v>
      </c>
      <c r="AR14">
        <f>VLOOKUP($A14,cochin_stk_trans!$A$1:$P$31,1+AQ$1,0)</f>
        <v>5</v>
      </c>
      <c r="AS14">
        <f t="shared" si="20"/>
        <v>23</v>
      </c>
      <c r="AT14">
        <f t="shared" si="21"/>
        <v>23</v>
      </c>
      <c r="AU14">
        <f>VLOOKUP($A14,'Volume of each date'!$A$3:$R$36,AU$1+1,0)</f>
        <v>13</v>
      </c>
      <c r="AV14">
        <f>VLOOKUP($A14,cochin_stk_trans!$A$1:$P$31,1+AU$1,0)</f>
        <v>10</v>
      </c>
      <c r="AW14">
        <f t="shared" si="22"/>
        <v>20</v>
      </c>
      <c r="AX14">
        <f t="shared" si="23"/>
        <v>20</v>
      </c>
      <c r="AY14">
        <f>VLOOKUP($A14,'Volume of each date'!$A$3:$R$36,AY$1+1,0)</f>
        <v>5</v>
      </c>
      <c r="AZ14">
        <f>VLOOKUP($A14,cochin_stk_trans!$A$1:$P$31,1+AY$1,0)</f>
        <v>10</v>
      </c>
      <c r="BA14">
        <f t="shared" si="24"/>
        <v>25</v>
      </c>
      <c r="BB14">
        <f t="shared" si="25"/>
        <v>25</v>
      </c>
      <c r="BC14">
        <f>VLOOKUP($A14,'Volume of each date'!$A$3:$R$36,BC$1+1,0)</f>
        <v>16</v>
      </c>
      <c r="BD14">
        <f>VLOOKUP($A14,cochin_stk_trans!$A$1:$P$31,1+BC$1,0)</f>
        <v>7</v>
      </c>
      <c r="BE14">
        <f t="shared" si="26"/>
        <v>16</v>
      </c>
      <c r="BF14">
        <f t="shared" si="27"/>
        <v>16</v>
      </c>
      <c r="BG14">
        <f>VLOOKUP($A14,'Volume of each date'!$A$3:$R$36,BG$1+1,0)</f>
        <v>11</v>
      </c>
      <c r="BH14">
        <f>VLOOKUP($A14,cochin_stk_trans!$A$1:$P$31,1+BG$1,0)</f>
        <v>6</v>
      </c>
      <c r="BI14">
        <f t="shared" si="28"/>
        <v>11</v>
      </c>
    </row>
    <row r="15" spans="1:61" x14ac:dyDescent="0.35">
      <c r="A15" t="s">
        <v>58</v>
      </c>
      <c r="B15">
        <f>VLOOKUP(A15,opn_stk!$A$1:B42,2,0)</f>
        <v>34</v>
      </c>
      <c r="C15">
        <f>VLOOKUP($A15,'Volume of each date'!$A$3:$R$36,C$1+1,0)</f>
        <v>9</v>
      </c>
      <c r="D15">
        <f>VLOOKUP($A15,cochin_stk_trans!$A$1:$P$31,1+C$1,0)</f>
        <v>6</v>
      </c>
      <c r="E15">
        <f t="shared" si="0"/>
        <v>31</v>
      </c>
      <c r="F15">
        <f t="shared" si="1"/>
        <v>31</v>
      </c>
      <c r="G15">
        <f>VLOOKUP($A15,'Volume of each date'!$A$3:$R$36,G$1+1,0)</f>
        <v>4</v>
      </c>
      <c r="H15">
        <f>VLOOKUP($A15,cochin_stk_trans!$A$1:$P$31,1+G$1,0)</f>
        <v>4</v>
      </c>
      <c r="I15">
        <f t="shared" si="2"/>
        <v>31</v>
      </c>
      <c r="J15">
        <f t="shared" si="3"/>
        <v>31</v>
      </c>
      <c r="K15">
        <f>VLOOKUP($A15,'Volume of each date'!$A$3:$R$36,K$1+1,0)</f>
        <v>10</v>
      </c>
      <c r="L15">
        <f>VLOOKUP($A15,cochin_stk_trans!$A$1:$P$31,1+K$1,0)</f>
        <v>5</v>
      </c>
      <c r="M15">
        <f t="shared" si="4"/>
        <v>26</v>
      </c>
      <c r="N15">
        <f t="shared" si="5"/>
        <v>26</v>
      </c>
      <c r="O15">
        <f>VLOOKUP($A15,'Volume of each date'!$A$3:$R$36,O$1+1,0)</f>
        <v>11</v>
      </c>
      <c r="P15">
        <f>VLOOKUP($A15,cochin_stk_trans!$A$1:$P$31,1+O$1,0)</f>
        <v>4</v>
      </c>
      <c r="Q15">
        <f t="shared" si="6"/>
        <v>19</v>
      </c>
      <c r="R15">
        <f t="shared" si="7"/>
        <v>19</v>
      </c>
      <c r="S15">
        <f>VLOOKUP($A15,'Volume of each date'!$A$3:$R$36,S$1+1,0)</f>
        <v>4</v>
      </c>
      <c r="T15">
        <f>VLOOKUP($A15,cochin_stk_trans!$A$1:$P$31,1+S$1,0)</f>
        <v>5</v>
      </c>
      <c r="U15">
        <f t="shared" si="8"/>
        <v>20</v>
      </c>
      <c r="V15">
        <f t="shared" si="9"/>
        <v>20</v>
      </c>
      <c r="W15">
        <f>VLOOKUP($A15,'Volume of each date'!$A$3:$R$36,W$1+1,0)</f>
        <v>7</v>
      </c>
      <c r="X15">
        <f>VLOOKUP($A15,cochin_stk_trans!$A$1:$P$31,1+W$1,0)</f>
        <v>5</v>
      </c>
      <c r="Y15">
        <f t="shared" si="10"/>
        <v>18</v>
      </c>
      <c r="Z15">
        <f t="shared" si="11"/>
        <v>18</v>
      </c>
      <c r="AA15">
        <f>VLOOKUP($A15,'Volume of each date'!$A$3:$R$36,AA$1+1,0)</f>
        <v>13</v>
      </c>
      <c r="AB15">
        <f>VLOOKUP($A15,cochin_stk_trans!$A$1:$P$31,1+AA$1,0)</f>
        <v>6</v>
      </c>
      <c r="AC15">
        <f t="shared" si="12"/>
        <v>11</v>
      </c>
      <c r="AD15">
        <f t="shared" si="13"/>
        <v>11</v>
      </c>
      <c r="AE15">
        <f>VLOOKUP($A15,'Volume of each date'!$A$3:$R$36,AE$1+1,0)</f>
        <v>10</v>
      </c>
      <c r="AF15">
        <f>VLOOKUP($A15,cochin_stk_trans!$A$1:$P$31,1+AE$1,0)</f>
        <v>4</v>
      </c>
      <c r="AG15">
        <f t="shared" si="14"/>
        <v>5</v>
      </c>
      <c r="AH15">
        <f t="shared" si="15"/>
        <v>5</v>
      </c>
      <c r="AI15">
        <f>VLOOKUP($A15,'Volume of each date'!$A$3:$R$36,AI$1+1,0)</f>
        <v>7</v>
      </c>
      <c r="AJ15">
        <f>VLOOKUP($A15,cochin_stk_trans!$A$1:$P$31,1+AI$1,0)</f>
        <v>5</v>
      </c>
      <c r="AK15">
        <f t="shared" si="16"/>
        <v>3</v>
      </c>
      <c r="AL15">
        <f t="shared" si="17"/>
        <v>3</v>
      </c>
      <c r="AM15">
        <f>VLOOKUP($A15,'Volume of each date'!$A$3:$R$36,AM$1+1,0)</f>
        <v>5</v>
      </c>
      <c r="AN15">
        <f>VLOOKUP($A15,cochin_stk_trans!$A$1:$P$31,1+AM$1,0)</f>
        <v>4</v>
      </c>
      <c r="AO15">
        <f t="shared" si="18"/>
        <v>2</v>
      </c>
      <c r="AP15">
        <f t="shared" si="19"/>
        <v>2</v>
      </c>
      <c r="AQ15">
        <f>VLOOKUP($A15,'Volume of each date'!$A$3:$R$36,AQ$1+1,0)</f>
        <v>10</v>
      </c>
      <c r="AR15">
        <f>VLOOKUP($A15,cochin_stk_trans!$A$1:$P$31,1+AQ$1,0)</f>
        <v>5</v>
      </c>
      <c r="AS15">
        <f t="shared" si="20"/>
        <v>-3</v>
      </c>
      <c r="AT15">
        <f t="shared" si="21"/>
        <v>0</v>
      </c>
      <c r="AU15">
        <f>VLOOKUP($A15,'Volume of each date'!$A$3:$R$36,AU$1+1,0)</f>
        <v>9</v>
      </c>
      <c r="AV15">
        <f>VLOOKUP($A15,cochin_stk_trans!$A$1:$P$31,1+AU$1,0)</f>
        <v>3</v>
      </c>
      <c r="AW15">
        <f t="shared" si="22"/>
        <v>-6</v>
      </c>
      <c r="AX15">
        <f t="shared" si="23"/>
        <v>0</v>
      </c>
      <c r="AY15">
        <f>VLOOKUP($A15,'Volume of each date'!$A$3:$R$36,AY$1+1,0)</f>
        <v>7</v>
      </c>
      <c r="AZ15">
        <f>VLOOKUP($A15,cochin_stk_trans!$A$1:$P$31,1+AY$1,0)</f>
        <v>6</v>
      </c>
      <c r="BA15">
        <f t="shared" si="24"/>
        <v>-1</v>
      </c>
      <c r="BB15">
        <f t="shared" si="25"/>
        <v>0</v>
      </c>
      <c r="BC15">
        <f>VLOOKUP($A15,'Volume of each date'!$A$3:$R$36,BC$1+1,0)</f>
        <v>8</v>
      </c>
      <c r="BD15">
        <f>VLOOKUP($A15,cochin_stk_trans!$A$1:$P$31,1+BC$1,0)</f>
        <v>4</v>
      </c>
      <c r="BE15">
        <f t="shared" si="26"/>
        <v>-4</v>
      </c>
      <c r="BF15">
        <f t="shared" si="27"/>
        <v>0</v>
      </c>
      <c r="BG15">
        <f>VLOOKUP($A15,'Volume of each date'!$A$3:$R$36,BG$1+1,0)</f>
        <v>4</v>
      </c>
      <c r="BH15">
        <f>VLOOKUP($A15,cochin_stk_trans!$A$1:$P$31,1+BG$1,0)</f>
        <v>3</v>
      </c>
      <c r="BI15">
        <f t="shared" si="28"/>
        <v>-1</v>
      </c>
    </row>
    <row r="16" spans="1:61" x14ac:dyDescent="0.35">
      <c r="A16" t="s">
        <v>60</v>
      </c>
      <c r="B16">
        <f>VLOOKUP(A16,opn_stk!$A$1:B43,2,0)</f>
        <v>16</v>
      </c>
      <c r="C16">
        <f>VLOOKUP($A16,'Volume of each date'!$A$3:$R$36,C$1+1,0)</f>
        <v>8</v>
      </c>
      <c r="D16">
        <f>VLOOKUP($A16,cochin_stk_trans!$A$1:$P$31,1+C$1,0)</f>
        <v>3</v>
      </c>
      <c r="E16">
        <f t="shared" si="0"/>
        <v>11</v>
      </c>
      <c r="F16">
        <f t="shared" si="1"/>
        <v>11</v>
      </c>
      <c r="G16">
        <f>VLOOKUP($A16,'Volume of each date'!$A$3:$R$36,G$1+1,0)</f>
        <v>5</v>
      </c>
      <c r="H16">
        <f>VLOOKUP($A16,cochin_stk_trans!$A$1:$P$31,1+G$1,0)</f>
        <v>3</v>
      </c>
      <c r="I16">
        <f t="shared" si="2"/>
        <v>9</v>
      </c>
      <c r="J16">
        <f t="shared" si="3"/>
        <v>9</v>
      </c>
      <c r="K16">
        <f>VLOOKUP($A16,'Volume of each date'!$A$3:$R$36,K$1+1,0)</f>
        <v>6</v>
      </c>
      <c r="L16">
        <f>VLOOKUP($A16,cochin_stk_trans!$A$1:$P$31,1+K$1,0)</f>
        <v>4</v>
      </c>
      <c r="M16">
        <f t="shared" si="4"/>
        <v>7</v>
      </c>
      <c r="N16">
        <f t="shared" si="5"/>
        <v>7</v>
      </c>
      <c r="O16">
        <f>VLOOKUP($A16,'Volume of each date'!$A$3:$R$36,O$1+1,0)</f>
        <v>4</v>
      </c>
      <c r="P16">
        <f>VLOOKUP($A16,cochin_stk_trans!$A$1:$P$31,1+O$1,0)</f>
        <v>3</v>
      </c>
      <c r="Q16">
        <f t="shared" si="6"/>
        <v>6</v>
      </c>
      <c r="R16">
        <f t="shared" si="7"/>
        <v>6</v>
      </c>
      <c r="S16">
        <f>VLOOKUP($A16,'Volume of each date'!$A$3:$R$36,S$1+1,0)</f>
        <v>3</v>
      </c>
      <c r="T16">
        <f>VLOOKUP($A16,cochin_stk_trans!$A$1:$P$31,1+S$1,0)</f>
        <v>3</v>
      </c>
      <c r="U16">
        <f t="shared" si="8"/>
        <v>6</v>
      </c>
      <c r="V16">
        <f t="shared" si="9"/>
        <v>6</v>
      </c>
      <c r="W16">
        <f>VLOOKUP($A16,'Volume of each date'!$A$3:$R$36,W$1+1,0)</f>
        <v>7</v>
      </c>
      <c r="X16">
        <f>VLOOKUP($A16,cochin_stk_trans!$A$1:$P$31,1+W$1,0)</f>
        <v>4</v>
      </c>
      <c r="Y16">
        <f t="shared" si="10"/>
        <v>3</v>
      </c>
      <c r="Z16">
        <f t="shared" si="11"/>
        <v>3</v>
      </c>
      <c r="AA16">
        <f>VLOOKUP($A16,'Volume of each date'!$A$3:$R$36,AA$1+1,0)</f>
        <v>8</v>
      </c>
      <c r="AB16">
        <f>VLOOKUP($A16,cochin_stk_trans!$A$1:$P$31,1+AA$1,0)</f>
        <v>4</v>
      </c>
      <c r="AC16">
        <f t="shared" si="12"/>
        <v>-1</v>
      </c>
      <c r="AD16">
        <f t="shared" si="13"/>
        <v>0</v>
      </c>
      <c r="AE16">
        <f>VLOOKUP($A16,'Volume of each date'!$A$3:$R$36,AE$1+1,0)</f>
        <v>8</v>
      </c>
      <c r="AF16">
        <f>VLOOKUP($A16,cochin_stk_trans!$A$1:$P$31,1+AE$1,0)</f>
        <v>3</v>
      </c>
      <c r="AG16">
        <f t="shared" si="14"/>
        <v>-5</v>
      </c>
      <c r="AH16">
        <f t="shared" si="15"/>
        <v>0</v>
      </c>
      <c r="AI16">
        <f>VLOOKUP($A16,'Volume of each date'!$A$3:$R$36,AI$1+1,0)</f>
        <v>6</v>
      </c>
      <c r="AJ16">
        <f>VLOOKUP($A16,cochin_stk_trans!$A$1:$P$31,1+AI$1,0)</f>
        <v>5</v>
      </c>
      <c r="AK16">
        <f t="shared" si="16"/>
        <v>-1</v>
      </c>
      <c r="AL16">
        <f t="shared" si="17"/>
        <v>0</v>
      </c>
      <c r="AM16">
        <f>VLOOKUP($A16,'Volume of each date'!$A$3:$R$36,AM$1+1,0)</f>
        <v>6</v>
      </c>
      <c r="AN16">
        <f>VLOOKUP($A16,cochin_stk_trans!$A$1:$P$31,1+AM$1,0)</f>
        <v>4</v>
      </c>
      <c r="AO16">
        <f t="shared" si="18"/>
        <v>-2</v>
      </c>
      <c r="AP16">
        <f t="shared" si="19"/>
        <v>0</v>
      </c>
      <c r="AQ16">
        <f>VLOOKUP($A16,'Volume of each date'!$A$3:$R$36,AQ$1+1,0)</f>
        <v>6</v>
      </c>
      <c r="AR16">
        <f>VLOOKUP($A16,cochin_stk_trans!$A$1:$P$31,1+AQ$1,0)</f>
        <v>4</v>
      </c>
      <c r="AS16">
        <f t="shared" si="20"/>
        <v>-2</v>
      </c>
      <c r="AT16">
        <f t="shared" si="21"/>
        <v>0</v>
      </c>
      <c r="AU16">
        <f>VLOOKUP($A16,'Volume of each date'!$A$3:$R$36,AU$1+1,0)</f>
        <v>3</v>
      </c>
      <c r="AV16">
        <f>VLOOKUP($A16,cochin_stk_trans!$A$1:$P$31,1+AU$1,0)</f>
        <v>3</v>
      </c>
      <c r="AW16">
        <f t="shared" si="22"/>
        <v>0</v>
      </c>
      <c r="AX16">
        <f t="shared" si="23"/>
        <v>0</v>
      </c>
      <c r="AY16">
        <f>VLOOKUP($A16,'Volume of each date'!$A$3:$R$36,AY$1+1,0)</f>
        <v>7</v>
      </c>
      <c r="AZ16">
        <f>VLOOKUP($A16,cochin_stk_trans!$A$1:$P$31,1+AY$1,0)</f>
        <v>3</v>
      </c>
      <c r="BA16">
        <f t="shared" si="24"/>
        <v>-4</v>
      </c>
      <c r="BB16">
        <f t="shared" si="25"/>
        <v>0</v>
      </c>
      <c r="BC16">
        <f>VLOOKUP($A16,'Volume of each date'!$A$3:$R$36,BC$1+1,0)</f>
        <v>7</v>
      </c>
      <c r="BD16">
        <f>VLOOKUP($A16,cochin_stk_trans!$A$1:$P$31,1+BC$1,0)</f>
        <v>3</v>
      </c>
      <c r="BE16">
        <f t="shared" si="26"/>
        <v>-4</v>
      </c>
      <c r="BF16">
        <f t="shared" si="27"/>
        <v>0</v>
      </c>
      <c r="BG16">
        <f>VLOOKUP($A16,'Volume of each date'!$A$3:$R$36,BG$1+1,0)</f>
        <v>8</v>
      </c>
      <c r="BH16">
        <f>VLOOKUP($A16,cochin_stk_trans!$A$1:$P$31,1+BG$1,0)</f>
        <v>4</v>
      </c>
      <c r="BI16">
        <f t="shared" si="28"/>
        <v>-4</v>
      </c>
    </row>
    <row r="17" spans="1:61" x14ac:dyDescent="0.35">
      <c r="A17" t="s">
        <v>63</v>
      </c>
      <c r="B17">
        <f>VLOOKUP(A17,opn_stk!$A$1:B44,2,0)</f>
        <v>14</v>
      </c>
      <c r="C17">
        <f>VLOOKUP($A17,'Volume of each date'!$A$3:$R$36,C$1+1,0)</f>
        <v>6</v>
      </c>
      <c r="D17">
        <f>VLOOKUP($A17,cochin_stk_trans!$A$1:$P$31,1+C$1,0)</f>
        <v>4</v>
      </c>
      <c r="E17">
        <f t="shared" si="0"/>
        <v>12</v>
      </c>
      <c r="F17">
        <f t="shared" si="1"/>
        <v>12</v>
      </c>
      <c r="G17">
        <f>VLOOKUP($A17,'Volume of each date'!$A$3:$R$36,G$1+1,0)</f>
        <v>7</v>
      </c>
      <c r="H17">
        <f>VLOOKUP($A17,cochin_stk_trans!$A$1:$P$31,1+G$1,0)</f>
        <v>4</v>
      </c>
      <c r="I17">
        <f t="shared" si="2"/>
        <v>9</v>
      </c>
      <c r="J17">
        <f t="shared" si="3"/>
        <v>9</v>
      </c>
      <c r="K17">
        <f>VLOOKUP($A17,'Volume of each date'!$A$3:$R$36,K$1+1,0)</f>
        <v>6</v>
      </c>
      <c r="L17">
        <f>VLOOKUP($A17,cochin_stk_trans!$A$1:$P$31,1+K$1,0)</f>
        <v>4</v>
      </c>
      <c r="M17">
        <f t="shared" si="4"/>
        <v>7</v>
      </c>
      <c r="N17">
        <f t="shared" si="5"/>
        <v>7</v>
      </c>
      <c r="O17">
        <f>VLOOKUP($A17,'Volume of each date'!$A$3:$R$36,O$1+1,0)</f>
        <v>4</v>
      </c>
      <c r="P17">
        <f>VLOOKUP($A17,cochin_stk_trans!$A$1:$P$31,1+O$1,0)</f>
        <v>4</v>
      </c>
      <c r="Q17">
        <f t="shared" si="6"/>
        <v>7</v>
      </c>
      <c r="R17">
        <f t="shared" si="7"/>
        <v>7</v>
      </c>
      <c r="S17">
        <f>VLOOKUP($A17,'Volume of each date'!$A$3:$R$36,S$1+1,0)</f>
        <v>6</v>
      </c>
      <c r="T17">
        <f>VLOOKUP($A17,cochin_stk_trans!$A$1:$P$31,1+S$1,0)</f>
        <v>4</v>
      </c>
      <c r="U17">
        <f t="shared" si="8"/>
        <v>5</v>
      </c>
      <c r="V17">
        <f t="shared" si="9"/>
        <v>5</v>
      </c>
      <c r="W17">
        <f>VLOOKUP($A17,'Volume of each date'!$A$3:$R$36,W$1+1,0)</f>
        <v>7</v>
      </c>
      <c r="X17">
        <f>VLOOKUP($A17,cochin_stk_trans!$A$1:$P$31,1+W$1,0)</f>
        <v>3</v>
      </c>
      <c r="Y17">
        <f t="shared" si="10"/>
        <v>1</v>
      </c>
      <c r="Z17">
        <f t="shared" si="11"/>
        <v>1</v>
      </c>
      <c r="AA17">
        <f>VLOOKUP($A17,'Volume of each date'!$A$3:$R$36,AA$1+1,0)</f>
        <v>4</v>
      </c>
      <c r="AB17">
        <f>VLOOKUP($A17,cochin_stk_trans!$A$1:$P$31,1+AA$1,0)</f>
        <v>2</v>
      </c>
      <c r="AC17">
        <f t="shared" si="12"/>
        <v>-1</v>
      </c>
      <c r="AD17">
        <f t="shared" si="13"/>
        <v>0</v>
      </c>
      <c r="AE17">
        <f>VLOOKUP($A17,'Volume of each date'!$A$3:$R$36,AE$1+1,0)</f>
        <v>4</v>
      </c>
      <c r="AF17">
        <f>VLOOKUP($A17,cochin_stk_trans!$A$1:$P$31,1+AE$1,0)</f>
        <v>3</v>
      </c>
      <c r="AG17">
        <f t="shared" si="14"/>
        <v>-1</v>
      </c>
      <c r="AH17">
        <f t="shared" si="15"/>
        <v>0</v>
      </c>
      <c r="AI17">
        <f>VLOOKUP($A17,'Volume of each date'!$A$3:$R$36,AI$1+1,0)</f>
        <v>3</v>
      </c>
      <c r="AJ17">
        <f>VLOOKUP($A17,cochin_stk_trans!$A$1:$P$31,1+AI$1,0)</f>
        <v>3</v>
      </c>
      <c r="AK17">
        <f t="shared" si="16"/>
        <v>0</v>
      </c>
      <c r="AL17">
        <f t="shared" si="17"/>
        <v>0</v>
      </c>
      <c r="AM17">
        <f>VLOOKUP($A17,'Volume of each date'!$A$3:$R$36,AM$1+1,0)</f>
        <v>5</v>
      </c>
      <c r="AN17">
        <f>VLOOKUP($A17,cochin_stk_trans!$A$1:$P$31,1+AM$1,0)</f>
        <v>2</v>
      </c>
      <c r="AO17">
        <f t="shared" si="18"/>
        <v>-3</v>
      </c>
      <c r="AP17">
        <f t="shared" si="19"/>
        <v>0</v>
      </c>
      <c r="AQ17">
        <f>VLOOKUP($A17,'Volume of each date'!$A$3:$R$36,AQ$1+1,0)</f>
        <v>5</v>
      </c>
      <c r="AR17">
        <f>VLOOKUP($A17,cochin_stk_trans!$A$1:$P$31,1+AQ$1,0)</f>
        <v>3</v>
      </c>
      <c r="AS17">
        <f t="shared" si="20"/>
        <v>-2</v>
      </c>
      <c r="AT17">
        <f t="shared" si="21"/>
        <v>0</v>
      </c>
      <c r="AU17">
        <f>VLOOKUP($A17,'Volume of each date'!$A$3:$R$36,AU$1+1,0)</f>
        <v>5</v>
      </c>
      <c r="AV17">
        <f>VLOOKUP($A17,cochin_stk_trans!$A$1:$P$31,1+AU$1,0)</f>
        <v>2</v>
      </c>
      <c r="AW17">
        <f t="shared" si="22"/>
        <v>-3</v>
      </c>
      <c r="AX17">
        <f t="shared" si="23"/>
        <v>0</v>
      </c>
      <c r="AY17">
        <f>VLOOKUP($A17,'Volume of each date'!$A$3:$R$36,AY$1+1,0)</f>
        <v>4</v>
      </c>
      <c r="AZ17">
        <f>VLOOKUP($A17,cochin_stk_trans!$A$1:$P$31,1+AY$1,0)</f>
        <v>3</v>
      </c>
      <c r="BA17">
        <f t="shared" si="24"/>
        <v>-1</v>
      </c>
      <c r="BB17">
        <f t="shared" si="25"/>
        <v>0</v>
      </c>
      <c r="BC17">
        <f>VLOOKUP($A17,'Volume of each date'!$A$3:$R$36,BC$1+1,0)</f>
        <v>6</v>
      </c>
      <c r="BD17">
        <f>VLOOKUP($A17,cochin_stk_trans!$A$1:$P$31,1+BC$1,0)</f>
        <v>2</v>
      </c>
      <c r="BE17">
        <f t="shared" si="26"/>
        <v>-4</v>
      </c>
      <c r="BF17">
        <f t="shared" si="27"/>
        <v>0</v>
      </c>
      <c r="BG17">
        <f>VLOOKUP($A17,'Volume of each date'!$A$3:$R$36,BG$1+1,0)</f>
        <v>4</v>
      </c>
      <c r="BH17">
        <f>VLOOKUP($A17,cochin_stk_trans!$A$1:$P$31,1+BG$1,0)</f>
        <v>3</v>
      </c>
      <c r="BI17">
        <f t="shared" si="28"/>
        <v>-1</v>
      </c>
    </row>
    <row r="18" spans="1:61" x14ac:dyDescent="0.35">
      <c r="A18" t="s">
        <v>65</v>
      </c>
      <c r="B18">
        <f>VLOOKUP(A18,opn_stk!$A$1:B45,2,0)</f>
        <v>16</v>
      </c>
      <c r="C18">
        <f>VLOOKUP($A18,'Volume of each date'!$A$3:$R$36,C$1+1,0)</f>
        <v>6</v>
      </c>
      <c r="D18">
        <f>VLOOKUP($A18,cochin_stk_trans!$A$1:$P$31,1+C$1,0)</f>
        <v>3</v>
      </c>
      <c r="E18">
        <f t="shared" si="0"/>
        <v>13</v>
      </c>
      <c r="F18">
        <f t="shared" si="1"/>
        <v>13</v>
      </c>
      <c r="G18">
        <f>VLOOKUP($A18,'Volume of each date'!$A$3:$R$36,G$1+1,0)</f>
        <v>8</v>
      </c>
      <c r="H18">
        <f>VLOOKUP($A18,cochin_stk_trans!$A$1:$P$31,1+G$1,0)</f>
        <v>4</v>
      </c>
      <c r="I18">
        <f t="shared" si="2"/>
        <v>9</v>
      </c>
      <c r="J18">
        <f t="shared" si="3"/>
        <v>9</v>
      </c>
      <c r="K18">
        <f>VLOOKUP($A18,'Volume of each date'!$A$3:$R$36,K$1+1,0)</f>
        <v>4</v>
      </c>
      <c r="L18">
        <f>VLOOKUP($A18,cochin_stk_trans!$A$1:$P$31,1+K$1,0)</f>
        <v>4</v>
      </c>
      <c r="M18">
        <f t="shared" si="4"/>
        <v>9</v>
      </c>
      <c r="N18">
        <f t="shared" si="5"/>
        <v>9</v>
      </c>
      <c r="O18">
        <f>VLOOKUP($A18,'Volume of each date'!$A$3:$R$36,O$1+1,0)</f>
        <v>8</v>
      </c>
      <c r="P18">
        <f>VLOOKUP($A18,cochin_stk_trans!$A$1:$P$31,1+O$1,0)</f>
        <v>4</v>
      </c>
      <c r="Q18">
        <f t="shared" si="6"/>
        <v>5</v>
      </c>
      <c r="R18">
        <f t="shared" si="7"/>
        <v>5</v>
      </c>
      <c r="S18">
        <f>VLOOKUP($A18,'Volume of each date'!$A$3:$R$36,S$1+1,0)</f>
        <v>5</v>
      </c>
      <c r="T18">
        <f>VLOOKUP($A18,cochin_stk_trans!$A$1:$P$31,1+S$1,0)</f>
        <v>3</v>
      </c>
      <c r="U18">
        <f t="shared" si="8"/>
        <v>3</v>
      </c>
      <c r="V18">
        <f t="shared" si="9"/>
        <v>3</v>
      </c>
      <c r="W18">
        <f>VLOOKUP($A18,'Volume of each date'!$A$3:$R$36,W$1+1,0)</f>
        <v>8</v>
      </c>
      <c r="X18">
        <f>VLOOKUP($A18,cochin_stk_trans!$A$1:$P$31,1+W$1,0)</f>
        <v>4</v>
      </c>
      <c r="Y18">
        <f t="shared" si="10"/>
        <v>-1</v>
      </c>
      <c r="Z18">
        <f t="shared" si="11"/>
        <v>0</v>
      </c>
      <c r="AA18">
        <f>VLOOKUP($A18,'Volume of each date'!$A$3:$R$36,AA$1+1,0)</f>
        <v>4</v>
      </c>
      <c r="AB18">
        <f>VLOOKUP($A18,cochin_stk_trans!$A$1:$P$31,1+AA$1,0)</f>
        <v>5</v>
      </c>
      <c r="AC18">
        <f t="shared" si="12"/>
        <v>1</v>
      </c>
      <c r="AD18">
        <f t="shared" si="13"/>
        <v>1</v>
      </c>
      <c r="AE18">
        <f>VLOOKUP($A18,'Volume of each date'!$A$3:$R$36,AE$1+1,0)</f>
        <v>7</v>
      </c>
      <c r="AF18">
        <f>VLOOKUP($A18,cochin_stk_trans!$A$1:$P$31,1+AE$1,0)</f>
        <v>3</v>
      </c>
      <c r="AG18">
        <f t="shared" si="14"/>
        <v>-3</v>
      </c>
      <c r="AH18">
        <f t="shared" si="15"/>
        <v>0</v>
      </c>
      <c r="AI18">
        <f>VLOOKUP($A18,'Volume of each date'!$A$3:$R$36,AI$1+1,0)</f>
        <v>6</v>
      </c>
      <c r="AJ18">
        <f>VLOOKUP($A18,cochin_stk_trans!$A$1:$P$31,1+AI$1,0)</f>
        <v>3</v>
      </c>
      <c r="AK18">
        <f t="shared" si="16"/>
        <v>-3</v>
      </c>
      <c r="AL18">
        <f t="shared" si="17"/>
        <v>0</v>
      </c>
      <c r="AM18">
        <f>VLOOKUP($A18,'Volume of each date'!$A$3:$R$36,AM$1+1,0)</f>
        <v>6</v>
      </c>
      <c r="AN18">
        <f>VLOOKUP($A18,cochin_stk_trans!$A$1:$P$31,1+AM$1,0)</f>
        <v>3</v>
      </c>
      <c r="AO18">
        <f t="shared" si="18"/>
        <v>-3</v>
      </c>
      <c r="AP18">
        <f t="shared" si="19"/>
        <v>0</v>
      </c>
      <c r="AQ18">
        <f>VLOOKUP($A18,'Volume of each date'!$A$3:$R$36,AQ$1+1,0)</f>
        <v>7</v>
      </c>
      <c r="AR18">
        <f>VLOOKUP($A18,cochin_stk_trans!$A$1:$P$31,1+AQ$1,0)</f>
        <v>4</v>
      </c>
      <c r="AS18">
        <f t="shared" si="20"/>
        <v>-3</v>
      </c>
      <c r="AT18">
        <f t="shared" si="21"/>
        <v>0</v>
      </c>
      <c r="AU18">
        <f>VLOOKUP($A18,'Volume of each date'!$A$3:$R$36,AU$1+1,0)</f>
        <v>7</v>
      </c>
      <c r="AV18">
        <f>VLOOKUP($A18,cochin_stk_trans!$A$1:$P$31,1+AU$1,0)</f>
        <v>4</v>
      </c>
      <c r="AW18">
        <f t="shared" si="22"/>
        <v>-3</v>
      </c>
      <c r="AX18">
        <f t="shared" si="23"/>
        <v>0</v>
      </c>
      <c r="AY18">
        <f>VLOOKUP($A18,'Volume of each date'!$A$3:$R$36,AY$1+1,0)</f>
        <v>6</v>
      </c>
      <c r="AZ18">
        <f>VLOOKUP($A18,cochin_stk_trans!$A$1:$P$31,1+AY$1,0)</f>
        <v>4</v>
      </c>
      <c r="BA18">
        <f t="shared" si="24"/>
        <v>-2</v>
      </c>
      <c r="BB18">
        <f t="shared" si="25"/>
        <v>0</v>
      </c>
      <c r="BC18">
        <f>VLOOKUP($A18,'Volume of each date'!$A$3:$R$36,BC$1+1,0)</f>
        <v>7</v>
      </c>
      <c r="BD18">
        <f>VLOOKUP($A18,cochin_stk_trans!$A$1:$P$31,1+BC$1,0)</f>
        <v>5</v>
      </c>
      <c r="BE18">
        <f t="shared" si="26"/>
        <v>-2</v>
      </c>
      <c r="BF18">
        <f t="shared" si="27"/>
        <v>0</v>
      </c>
      <c r="BG18">
        <f>VLOOKUP($A18,'Volume of each date'!$A$3:$R$36,BG$1+1,0)</f>
        <v>7</v>
      </c>
      <c r="BH18">
        <f>VLOOKUP($A18,cochin_stk_trans!$A$1:$P$31,1+BG$1,0)</f>
        <v>5</v>
      </c>
      <c r="BI18">
        <f t="shared" si="28"/>
        <v>-2</v>
      </c>
    </row>
    <row r="19" spans="1:61" x14ac:dyDescent="0.35">
      <c r="A19" t="s">
        <v>67</v>
      </c>
      <c r="B19">
        <f>VLOOKUP(A19,opn_stk!$A$1:B46,2,0)</f>
        <v>12</v>
      </c>
      <c r="C19">
        <f>VLOOKUP($A19,'Volume of each date'!$A$3:$R$36,C$1+1,0)</f>
        <v>5</v>
      </c>
      <c r="D19">
        <f>VLOOKUP($A19,cochin_stk_trans!$A$1:$P$31,1+C$1,0)</f>
        <v>3</v>
      </c>
      <c r="E19">
        <f t="shared" si="0"/>
        <v>10</v>
      </c>
      <c r="F19">
        <f t="shared" si="1"/>
        <v>10</v>
      </c>
      <c r="G19">
        <f>VLOOKUP($A19,'Volume of each date'!$A$3:$R$36,G$1+1,0)</f>
        <v>7</v>
      </c>
      <c r="H19">
        <f>VLOOKUP($A19,cochin_stk_trans!$A$1:$P$31,1+G$1,0)</f>
        <v>3</v>
      </c>
      <c r="I19">
        <f t="shared" si="2"/>
        <v>6</v>
      </c>
      <c r="J19">
        <f t="shared" si="3"/>
        <v>6</v>
      </c>
      <c r="K19">
        <f>VLOOKUP($A19,'Volume of each date'!$A$3:$R$36,K$1+1,0)</f>
        <v>4</v>
      </c>
      <c r="L19">
        <f>VLOOKUP($A19,cochin_stk_trans!$A$1:$P$31,1+K$1,0)</f>
        <v>3</v>
      </c>
      <c r="M19">
        <f t="shared" si="4"/>
        <v>5</v>
      </c>
      <c r="N19">
        <f t="shared" si="5"/>
        <v>5</v>
      </c>
      <c r="O19">
        <f>VLOOKUP($A19,'Volume of each date'!$A$3:$R$36,O$1+1,0)</f>
        <v>6</v>
      </c>
      <c r="P19">
        <f>VLOOKUP($A19,cochin_stk_trans!$A$1:$P$31,1+O$1,0)</f>
        <v>3</v>
      </c>
      <c r="Q19">
        <f t="shared" si="6"/>
        <v>2</v>
      </c>
      <c r="R19">
        <f t="shared" si="7"/>
        <v>2</v>
      </c>
      <c r="S19">
        <f>VLOOKUP($A19,'Volume of each date'!$A$3:$R$36,S$1+1,0)</f>
        <v>5</v>
      </c>
      <c r="T19">
        <f>VLOOKUP($A19,cochin_stk_trans!$A$1:$P$31,1+S$1,0)</f>
        <v>2</v>
      </c>
      <c r="U19">
        <f t="shared" si="8"/>
        <v>-1</v>
      </c>
      <c r="V19">
        <f t="shared" si="9"/>
        <v>0</v>
      </c>
      <c r="W19">
        <f>VLOOKUP($A19,'Volume of each date'!$A$3:$R$36,W$1+1,0)</f>
        <v>4</v>
      </c>
      <c r="X19">
        <f>VLOOKUP($A19,cochin_stk_trans!$A$1:$P$31,1+W$1,0)</f>
        <v>4</v>
      </c>
      <c r="Y19">
        <f t="shared" si="10"/>
        <v>0</v>
      </c>
      <c r="Z19">
        <f t="shared" si="11"/>
        <v>0</v>
      </c>
      <c r="AA19">
        <f>VLOOKUP($A19,'Volume of each date'!$A$3:$R$36,AA$1+1,0)</f>
        <v>5</v>
      </c>
      <c r="AB19">
        <f>VLOOKUP($A19,cochin_stk_trans!$A$1:$P$31,1+AA$1,0)</f>
        <v>2</v>
      </c>
      <c r="AC19">
        <f t="shared" si="12"/>
        <v>-3</v>
      </c>
      <c r="AD19">
        <f t="shared" si="13"/>
        <v>0</v>
      </c>
      <c r="AE19">
        <f>VLOOKUP($A19,'Volume of each date'!$A$3:$R$36,AE$1+1,0)</f>
        <v>4</v>
      </c>
      <c r="AF19">
        <f>VLOOKUP($A19,cochin_stk_trans!$A$1:$P$31,1+AE$1,0)</f>
        <v>3</v>
      </c>
      <c r="AG19">
        <f t="shared" si="14"/>
        <v>-1</v>
      </c>
      <c r="AH19">
        <f t="shared" si="15"/>
        <v>0</v>
      </c>
      <c r="AI19">
        <f>VLOOKUP($A19,'Volume of each date'!$A$3:$R$36,AI$1+1,0)</f>
        <v>5</v>
      </c>
      <c r="AJ19">
        <f>VLOOKUP($A19,cochin_stk_trans!$A$1:$P$31,1+AI$1,0)</f>
        <v>3</v>
      </c>
      <c r="AK19">
        <f t="shared" si="16"/>
        <v>-2</v>
      </c>
      <c r="AL19">
        <f t="shared" si="17"/>
        <v>0</v>
      </c>
      <c r="AM19">
        <f>VLOOKUP($A19,'Volume of each date'!$A$3:$R$36,AM$1+1,0)</f>
        <v>6</v>
      </c>
      <c r="AN19">
        <f>VLOOKUP($A19,cochin_stk_trans!$A$1:$P$31,1+AM$1,0)</f>
        <v>3</v>
      </c>
      <c r="AO19">
        <f t="shared" si="18"/>
        <v>-3</v>
      </c>
      <c r="AP19">
        <f t="shared" si="19"/>
        <v>0</v>
      </c>
      <c r="AQ19">
        <f>VLOOKUP($A19,'Volume of each date'!$A$3:$R$36,AQ$1+1,0)</f>
        <v>7</v>
      </c>
      <c r="AR19">
        <f>VLOOKUP($A19,cochin_stk_trans!$A$1:$P$31,1+AQ$1,0)</f>
        <v>3</v>
      </c>
      <c r="AS19">
        <f t="shared" si="20"/>
        <v>-4</v>
      </c>
      <c r="AT19">
        <f t="shared" si="21"/>
        <v>0</v>
      </c>
      <c r="AU19">
        <f>VLOOKUP($A19,'Volume of each date'!$A$3:$R$36,AU$1+1,0)</f>
        <v>5</v>
      </c>
      <c r="AV19">
        <f>VLOOKUP($A19,cochin_stk_trans!$A$1:$P$31,1+AU$1,0)</f>
        <v>3</v>
      </c>
      <c r="AW19">
        <f t="shared" si="22"/>
        <v>-2</v>
      </c>
      <c r="AX19">
        <f t="shared" si="23"/>
        <v>0</v>
      </c>
      <c r="AY19">
        <f>VLOOKUP($A19,'Volume of each date'!$A$3:$R$36,AY$1+1,0)</f>
        <v>4</v>
      </c>
      <c r="AZ19">
        <f>VLOOKUP($A19,cochin_stk_trans!$A$1:$P$31,1+AY$1,0)</f>
        <v>2</v>
      </c>
      <c r="BA19">
        <f t="shared" si="24"/>
        <v>-2</v>
      </c>
      <c r="BB19">
        <f t="shared" si="25"/>
        <v>0</v>
      </c>
      <c r="BC19">
        <f>VLOOKUP($A19,'Volume of each date'!$A$3:$R$36,BC$1+1,0)</f>
        <v>4</v>
      </c>
      <c r="BD19">
        <f>VLOOKUP($A19,cochin_stk_trans!$A$1:$P$31,1+BC$1,0)</f>
        <v>2</v>
      </c>
      <c r="BE19">
        <f t="shared" si="26"/>
        <v>-2</v>
      </c>
      <c r="BF19">
        <f t="shared" si="27"/>
        <v>0</v>
      </c>
      <c r="BG19">
        <f>VLOOKUP($A19,'Volume of each date'!$A$3:$R$36,BG$1+1,0)</f>
        <v>3</v>
      </c>
      <c r="BH19">
        <f>VLOOKUP($A19,cochin_stk_trans!$A$1:$P$31,1+BG$1,0)</f>
        <v>3</v>
      </c>
      <c r="BI19">
        <f t="shared" si="28"/>
        <v>0</v>
      </c>
    </row>
    <row r="20" spans="1:61" x14ac:dyDescent="0.35">
      <c r="A20" t="s">
        <v>69</v>
      </c>
      <c r="B20">
        <f>VLOOKUP(A20,opn_stk!$A$1:B47,2,0)</f>
        <v>14</v>
      </c>
      <c r="C20">
        <f>VLOOKUP($A20,'Volume of each date'!$A$3:$R$36,C$1+1,0)</f>
        <v>6</v>
      </c>
      <c r="D20">
        <f>VLOOKUP($A20,cochin_stk_trans!$A$1:$P$31,1+C$1,0)</f>
        <v>4</v>
      </c>
      <c r="E20">
        <f t="shared" si="0"/>
        <v>12</v>
      </c>
      <c r="F20">
        <f t="shared" si="1"/>
        <v>12</v>
      </c>
      <c r="G20">
        <f>VLOOKUP($A20,'Volume of each date'!$A$3:$R$36,G$1+1,0)</f>
        <v>5</v>
      </c>
      <c r="H20">
        <f>VLOOKUP($A20,cochin_stk_trans!$A$1:$P$31,1+G$1,0)</f>
        <v>4</v>
      </c>
      <c r="I20">
        <f t="shared" si="2"/>
        <v>11</v>
      </c>
      <c r="J20">
        <f t="shared" si="3"/>
        <v>11</v>
      </c>
      <c r="K20">
        <f>VLOOKUP($A20,'Volume of each date'!$A$3:$R$36,K$1+1,0)</f>
        <v>7</v>
      </c>
      <c r="L20">
        <f>VLOOKUP($A20,cochin_stk_trans!$A$1:$P$31,1+K$1,0)</f>
        <v>3</v>
      </c>
      <c r="M20">
        <f t="shared" si="4"/>
        <v>7</v>
      </c>
      <c r="N20">
        <f t="shared" si="5"/>
        <v>7</v>
      </c>
      <c r="O20">
        <f>VLOOKUP($A20,'Volume of each date'!$A$3:$R$36,O$1+1,0)</f>
        <v>5</v>
      </c>
      <c r="P20">
        <f>VLOOKUP($A20,cochin_stk_trans!$A$1:$P$31,1+O$1,0)</f>
        <v>2</v>
      </c>
      <c r="Q20">
        <f t="shared" si="6"/>
        <v>4</v>
      </c>
      <c r="R20">
        <f t="shared" si="7"/>
        <v>4</v>
      </c>
      <c r="S20">
        <f>VLOOKUP($A20,'Volume of each date'!$A$3:$R$36,S$1+1,0)</f>
        <v>5</v>
      </c>
      <c r="T20">
        <f>VLOOKUP($A20,cochin_stk_trans!$A$1:$P$31,1+S$1,0)</f>
        <v>3</v>
      </c>
      <c r="U20">
        <f t="shared" si="8"/>
        <v>2</v>
      </c>
      <c r="V20">
        <f t="shared" si="9"/>
        <v>2</v>
      </c>
      <c r="W20">
        <f>VLOOKUP($A20,'Volume of each date'!$A$3:$R$36,W$1+1,0)</f>
        <v>6</v>
      </c>
      <c r="X20">
        <f>VLOOKUP($A20,cochin_stk_trans!$A$1:$P$31,1+W$1,0)</f>
        <v>3</v>
      </c>
      <c r="Y20">
        <f t="shared" si="10"/>
        <v>-1</v>
      </c>
      <c r="Z20">
        <f t="shared" si="11"/>
        <v>0</v>
      </c>
      <c r="AA20">
        <f>VLOOKUP($A20,'Volume of each date'!$A$3:$R$36,AA$1+1,0)</f>
        <v>5</v>
      </c>
      <c r="AB20">
        <f>VLOOKUP($A20,cochin_stk_trans!$A$1:$P$31,1+AA$1,0)</f>
        <v>4</v>
      </c>
      <c r="AC20">
        <f t="shared" si="12"/>
        <v>-1</v>
      </c>
      <c r="AD20">
        <f t="shared" si="13"/>
        <v>0</v>
      </c>
      <c r="AE20">
        <f>VLOOKUP($A20,'Volume of each date'!$A$3:$R$36,AE$1+1,0)</f>
        <v>6</v>
      </c>
      <c r="AF20">
        <f>VLOOKUP($A20,cochin_stk_trans!$A$1:$P$31,1+AE$1,0)</f>
        <v>3</v>
      </c>
      <c r="AG20">
        <f t="shared" si="14"/>
        <v>-3</v>
      </c>
      <c r="AH20">
        <f t="shared" si="15"/>
        <v>0</v>
      </c>
      <c r="AI20">
        <f>VLOOKUP($A20,'Volume of each date'!$A$3:$R$36,AI$1+1,0)</f>
        <v>4</v>
      </c>
      <c r="AJ20">
        <f>VLOOKUP($A20,cochin_stk_trans!$A$1:$P$31,1+AI$1,0)</f>
        <v>3</v>
      </c>
      <c r="AK20">
        <f t="shared" si="16"/>
        <v>-1</v>
      </c>
      <c r="AL20">
        <f t="shared" si="17"/>
        <v>0</v>
      </c>
      <c r="AM20">
        <f>VLOOKUP($A20,'Volume of each date'!$A$3:$R$36,AM$1+1,0)</f>
        <v>6</v>
      </c>
      <c r="AN20">
        <f>VLOOKUP($A20,cochin_stk_trans!$A$1:$P$31,1+AM$1,0)</f>
        <v>3</v>
      </c>
      <c r="AO20">
        <f t="shared" si="18"/>
        <v>-3</v>
      </c>
      <c r="AP20">
        <f t="shared" si="19"/>
        <v>0</v>
      </c>
      <c r="AQ20">
        <f>VLOOKUP($A20,'Volume of each date'!$A$3:$R$36,AQ$1+1,0)</f>
        <v>5</v>
      </c>
      <c r="AR20">
        <f>VLOOKUP($A20,cochin_stk_trans!$A$1:$P$31,1+AQ$1,0)</f>
        <v>3</v>
      </c>
      <c r="AS20">
        <f t="shared" si="20"/>
        <v>-2</v>
      </c>
      <c r="AT20">
        <f t="shared" si="21"/>
        <v>0</v>
      </c>
      <c r="AU20">
        <f>VLOOKUP($A20,'Volume of each date'!$A$3:$R$36,AU$1+1,0)</f>
        <v>5</v>
      </c>
      <c r="AV20">
        <f>VLOOKUP($A20,cochin_stk_trans!$A$1:$P$31,1+AU$1,0)</f>
        <v>4</v>
      </c>
      <c r="AW20">
        <f t="shared" si="22"/>
        <v>-1</v>
      </c>
      <c r="AX20">
        <f t="shared" si="23"/>
        <v>0</v>
      </c>
      <c r="AY20">
        <f>VLOOKUP($A20,'Volume of each date'!$A$3:$R$36,AY$1+1,0)</f>
        <v>5</v>
      </c>
      <c r="AZ20">
        <f>VLOOKUP($A20,cochin_stk_trans!$A$1:$P$31,1+AY$1,0)</f>
        <v>4</v>
      </c>
      <c r="BA20">
        <f t="shared" si="24"/>
        <v>-1</v>
      </c>
      <c r="BB20">
        <f t="shared" si="25"/>
        <v>0</v>
      </c>
      <c r="BC20">
        <f>VLOOKUP($A20,'Volume of each date'!$A$3:$R$36,BC$1+1,0)</f>
        <v>5</v>
      </c>
      <c r="BD20">
        <f>VLOOKUP($A20,cochin_stk_trans!$A$1:$P$31,1+BC$1,0)</f>
        <v>3</v>
      </c>
      <c r="BE20">
        <f t="shared" si="26"/>
        <v>-2</v>
      </c>
      <c r="BF20">
        <f t="shared" si="27"/>
        <v>0</v>
      </c>
      <c r="BG20">
        <f>VLOOKUP($A20,'Volume of each date'!$A$3:$R$36,BG$1+1,0)</f>
        <v>7</v>
      </c>
      <c r="BH20">
        <f>VLOOKUP($A20,cochin_stk_trans!$A$1:$P$31,1+BG$1,0)</f>
        <v>3</v>
      </c>
      <c r="BI20">
        <f t="shared" si="28"/>
        <v>-4</v>
      </c>
    </row>
    <row r="21" spans="1:61" x14ac:dyDescent="0.35">
      <c r="A21" t="s">
        <v>71</v>
      </c>
      <c r="B21">
        <f>VLOOKUP(A21,opn_stk!$A$1:B48,2,0)</f>
        <v>8</v>
      </c>
      <c r="C21">
        <f>VLOOKUP($A21,'Volume of each date'!$A$3:$R$36,C$1+1,0)</f>
        <v>4</v>
      </c>
      <c r="D21">
        <f>VLOOKUP($A21,cochin_stk_trans!$A$1:$P$31,1+C$1,0)</f>
        <v>2</v>
      </c>
      <c r="E21">
        <f t="shared" si="0"/>
        <v>6</v>
      </c>
      <c r="F21">
        <f t="shared" si="1"/>
        <v>6</v>
      </c>
      <c r="G21">
        <f>VLOOKUP($A21,'Volume of each date'!$A$3:$R$36,G$1+1,0)</f>
        <v>4</v>
      </c>
      <c r="H21">
        <f>VLOOKUP($A21,cochin_stk_trans!$A$1:$P$31,1+G$1,0)</f>
        <v>2</v>
      </c>
      <c r="I21">
        <f t="shared" si="2"/>
        <v>4</v>
      </c>
      <c r="J21">
        <f t="shared" si="3"/>
        <v>4</v>
      </c>
      <c r="K21">
        <f>VLOOKUP($A21,'Volume of each date'!$A$3:$R$36,K$1+1,0)</f>
        <v>4</v>
      </c>
      <c r="L21">
        <f>VLOOKUP($A21,cochin_stk_trans!$A$1:$P$31,1+K$1,0)</f>
        <v>2</v>
      </c>
      <c r="M21">
        <f t="shared" si="4"/>
        <v>2</v>
      </c>
      <c r="N21">
        <f t="shared" si="5"/>
        <v>2</v>
      </c>
      <c r="O21">
        <f>VLOOKUP($A21,'Volume of each date'!$A$3:$R$36,O$1+1,0)</f>
        <v>3</v>
      </c>
      <c r="P21">
        <f>VLOOKUP($A21,cochin_stk_trans!$A$1:$P$31,1+O$1,0)</f>
        <v>2</v>
      </c>
      <c r="Q21">
        <f t="shared" si="6"/>
        <v>1</v>
      </c>
      <c r="R21">
        <f t="shared" si="7"/>
        <v>1</v>
      </c>
      <c r="S21">
        <f>VLOOKUP($A21,'Volume of each date'!$A$3:$R$36,S$1+1,0)</f>
        <v>3</v>
      </c>
      <c r="T21">
        <f>VLOOKUP($A21,cochin_stk_trans!$A$1:$P$31,1+S$1,0)</f>
        <v>2</v>
      </c>
      <c r="U21">
        <f t="shared" si="8"/>
        <v>0</v>
      </c>
      <c r="V21">
        <f t="shared" si="9"/>
        <v>0</v>
      </c>
      <c r="W21">
        <f>VLOOKUP($A21,'Volume of each date'!$A$3:$R$36,W$1+1,0)</f>
        <v>4</v>
      </c>
      <c r="X21">
        <f>VLOOKUP($A21,cochin_stk_trans!$A$1:$P$31,1+W$1,0)</f>
        <v>2</v>
      </c>
      <c r="Y21">
        <f t="shared" si="10"/>
        <v>-2</v>
      </c>
      <c r="Z21">
        <f t="shared" si="11"/>
        <v>0</v>
      </c>
      <c r="AA21">
        <f>VLOOKUP($A21,'Volume of each date'!$A$3:$R$36,AA$1+1,0)</f>
        <v>4</v>
      </c>
      <c r="AB21">
        <f>VLOOKUP($A21,cochin_stk_trans!$A$1:$P$31,1+AA$1,0)</f>
        <v>1</v>
      </c>
      <c r="AC21">
        <f t="shared" si="12"/>
        <v>-3</v>
      </c>
      <c r="AD21">
        <f t="shared" si="13"/>
        <v>0</v>
      </c>
      <c r="AE21">
        <f>VLOOKUP($A21,'Volume of each date'!$A$3:$R$36,AE$1+1,0)</f>
        <v>3</v>
      </c>
      <c r="AF21">
        <f>VLOOKUP($A21,cochin_stk_trans!$A$1:$P$31,1+AE$1,0)</f>
        <v>1</v>
      </c>
      <c r="AG21">
        <f t="shared" si="14"/>
        <v>-2</v>
      </c>
      <c r="AH21">
        <f t="shared" si="15"/>
        <v>0</v>
      </c>
      <c r="AI21">
        <f>VLOOKUP($A21,'Volume of each date'!$A$3:$R$36,AI$1+1,0)</f>
        <v>3</v>
      </c>
      <c r="AJ21">
        <f>VLOOKUP($A21,cochin_stk_trans!$A$1:$P$31,1+AI$1,0)</f>
        <v>1</v>
      </c>
      <c r="AK21">
        <f t="shared" si="16"/>
        <v>-2</v>
      </c>
      <c r="AL21">
        <f t="shared" si="17"/>
        <v>0</v>
      </c>
      <c r="AM21">
        <f>VLOOKUP($A21,'Volume of each date'!$A$3:$R$36,AM$1+1,0)</f>
        <v>2</v>
      </c>
      <c r="AN21">
        <f>VLOOKUP($A21,cochin_stk_trans!$A$1:$P$31,1+AM$1,0)</f>
        <v>2</v>
      </c>
      <c r="AO21">
        <f t="shared" si="18"/>
        <v>0</v>
      </c>
      <c r="AP21">
        <f t="shared" si="19"/>
        <v>0</v>
      </c>
      <c r="AQ21">
        <f>VLOOKUP($A21,'Volume of each date'!$A$3:$R$36,AQ$1+1,0)</f>
        <v>4</v>
      </c>
      <c r="AR21">
        <f>VLOOKUP($A21,cochin_stk_trans!$A$1:$P$31,1+AQ$1,0)</f>
        <v>2</v>
      </c>
      <c r="AS21">
        <f t="shared" si="20"/>
        <v>-2</v>
      </c>
      <c r="AT21">
        <f t="shared" si="21"/>
        <v>0</v>
      </c>
      <c r="AU21">
        <f>VLOOKUP($A21,'Volume of each date'!$A$3:$R$36,AU$1+1,0)</f>
        <v>2</v>
      </c>
      <c r="AV21">
        <f>VLOOKUP($A21,cochin_stk_trans!$A$1:$P$31,1+AU$1,0)</f>
        <v>1</v>
      </c>
      <c r="AW21">
        <f t="shared" si="22"/>
        <v>-1</v>
      </c>
      <c r="AX21">
        <f t="shared" si="23"/>
        <v>0</v>
      </c>
      <c r="AY21">
        <f>VLOOKUP($A21,'Volume of each date'!$A$3:$R$36,AY$1+1,0)</f>
        <v>5</v>
      </c>
      <c r="AZ21">
        <f>VLOOKUP($A21,cochin_stk_trans!$A$1:$P$31,1+AY$1,0)</f>
        <v>1</v>
      </c>
      <c r="BA21">
        <f t="shared" si="24"/>
        <v>-4</v>
      </c>
      <c r="BB21">
        <f t="shared" si="25"/>
        <v>0</v>
      </c>
      <c r="BC21">
        <f>VLOOKUP($A21,'Volume of each date'!$A$3:$R$36,BC$1+1,0)</f>
        <v>4</v>
      </c>
      <c r="BD21">
        <f>VLOOKUP($A21,cochin_stk_trans!$A$1:$P$31,1+BC$1,0)</f>
        <v>1</v>
      </c>
      <c r="BE21">
        <f t="shared" si="26"/>
        <v>-3</v>
      </c>
      <c r="BF21">
        <f t="shared" si="27"/>
        <v>0</v>
      </c>
      <c r="BG21">
        <f>VLOOKUP($A21,'Volume of each date'!$A$3:$R$36,BG$1+1,0)</f>
        <v>3</v>
      </c>
      <c r="BH21">
        <f>VLOOKUP($A21,cochin_stk_trans!$A$1:$P$31,1+BG$1,0)</f>
        <v>2</v>
      </c>
      <c r="BI21">
        <f t="shared" si="28"/>
        <v>-1</v>
      </c>
    </row>
    <row r="22" spans="1:61" x14ac:dyDescent="0.35">
      <c r="A22" t="s">
        <v>73</v>
      </c>
      <c r="B22">
        <f>VLOOKUP(A22,opn_stk!$A$1:B49,2,0)</f>
        <v>7</v>
      </c>
      <c r="C22">
        <f>VLOOKUP($A22,'Volume of each date'!$A$3:$R$36,C$1+1,0)</f>
        <v>2</v>
      </c>
      <c r="D22">
        <f>VLOOKUP($A22,cochin_stk_trans!$A$1:$P$31,1+C$1,0)</f>
        <v>2</v>
      </c>
      <c r="E22">
        <f t="shared" si="0"/>
        <v>7</v>
      </c>
      <c r="F22">
        <f t="shared" si="1"/>
        <v>7</v>
      </c>
      <c r="G22">
        <f>VLOOKUP($A22,'Volume of each date'!$A$3:$R$36,G$1+1,0)</f>
        <v>2</v>
      </c>
      <c r="H22">
        <f>VLOOKUP($A22,cochin_stk_trans!$A$1:$P$31,1+G$1,0)</f>
        <v>1</v>
      </c>
      <c r="I22">
        <f t="shared" si="2"/>
        <v>6</v>
      </c>
      <c r="J22">
        <f t="shared" si="3"/>
        <v>6</v>
      </c>
      <c r="K22">
        <f>VLOOKUP($A22,'Volume of each date'!$A$3:$R$36,K$1+1,0)</f>
        <v>4</v>
      </c>
      <c r="L22">
        <f>VLOOKUP($A22,cochin_stk_trans!$A$1:$P$31,1+K$1,0)</f>
        <v>2</v>
      </c>
      <c r="M22">
        <f t="shared" si="4"/>
        <v>4</v>
      </c>
      <c r="N22">
        <f t="shared" si="5"/>
        <v>4</v>
      </c>
      <c r="O22">
        <f>VLOOKUP($A22,'Volume of each date'!$A$3:$R$36,O$1+1,0)</f>
        <v>2</v>
      </c>
      <c r="P22">
        <f>VLOOKUP($A22,cochin_stk_trans!$A$1:$P$31,1+O$1,0)</f>
        <v>2</v>
      </c>
      <c r="Q22">
        <f t="shared" si="6"/>
        <v>4</v>
      </c>
      <c r="R22">
        <f t="shared" si="7"/>
        <v>4</v>
      </c>
      <c r="S22">
        <f>VLOOKUP($A22,'Volume of each date'!$A$3:$R$36,S$1+1,0)</f>
        <v>4</v>
      </c>
      <c r="T22">
        <f>VLOOKUP($A22,cochin_stk_trans!$A$1:$P$31,1+S$1,0)</f>
        <v>1</v>
      </c>
      <c r="U22">
        <f t="shared" si="8"/>
        <v>1</v>
      </c>
      <c r="V22">
        <f t="shared" si="9"/>
        <v>1</v>
      </c>
      <c r="W22">
        <f>VLOOKUP($A22,'Volume of each date'!$A$3:$R$36,W$1+1,0)</f>
        <v>4</v>
      </c>
      <c r="X22">
        <f>VLOOKUP($A22,cochin_stk_trans!$A$1:$P$31,1+W$1,0)</f>
        <v>1</v>
      </c>
      <c r="Y22">
        <f t="shared" si="10"/>
        <v>-2</v>
      </c>
      <c r="Z22">
        <f t="shared" si="11"/>
        <v>0</v>
      </c>
      <c r="AA22">
        <f>VLOOKUP($A22,'Volume of each date'!$A$3:$R$36,AA$1+1,0)</f>
        <v>3</v>
      </c>
      <c r="AB22">
        <f>VLOOKUP($A22,cochin_stk_trans!$A$1:$P$31,1+AA$1,0)</f>
        <v>1</v>
      </c>
      <c r="AC22">
        <f t="shared" si="12"/>
        <v>-2</v>
      </c>
      <c r="AD22">
        <f t="shared" si="13"/>
        <v>0</v>
      </c>
      <c r="AE22">
        <f>VLOOKUP($A22,'Volume of each date'!$A$3:$R$36,AE$1+1,0)</f>
        <v>4</v>
      </c>
      <c r="AF22">
        <f>VLOOKUP($A22,cochin_stk_trans!$A$1:$P$31,1+AE$1,0)</f>
        <v>2</v>
      </c>
      <c r="AG22">
        <f t="shared" si="14"/>
        <v>-2</v>
      </c>
      <c r="AH22">
        <f t="shared" si="15"/>
        <v>0</v>
      </c>
      <c r="AI22">
        <f>VLOOKUP($A22,'Volume of each date'!$A$3:$R$36,AI$1+1,0)</f>
        <v>3</v>
      </c>
      <c r="AJ22">
        <f>VLOOKUP($A22,cochin_stk_trans!$A$1:$P$31,1+AI$1,0)</f>
        <v>2</v>
      </c>
      <c r="AK22">
        <f t="shared" si="16"/>
        <v>-1</v>
      </c>
      <c r="AL22">
        <f t="shared" si="17"/>
        <v>0</v>
      </c>
      <c r="AM22">
        <f>VLOOKUP($A22,'Volume of each date'!$A$3:$R$36,AM$1+1,0)</f>
        <v>4</v>
      </c>
      <c r="AN22">
        <f>VLOOKUP($A22,cochin_stk_trans!$A$1:$P$31,1+AM$1,0)</f>
        <v>1</v>
      </c>
      <c r="AO22">
        <f t="shared" si="18"/>
        <v>-3</v>
      </c>
      <c r="AP22">
        <f t="shared" si="19"/>
        <v>0</v>
      </c>
      <c r="AQ22">
        <f>VLOOKUP($A22,'Volume of each date'!$A$3:$R$36,AQ$1+1,0)</f>
        <v>4</v>
      </c>
      <c r="AR22">
        <f>VLOOKUP($A22,cochin_stk_trans!$A$1:$P$31,1+AQ$1,0)</f>
        <v>2</v>
      </c>
      <c r="AS22">
        <f t="shared" si="20"/>
        <v>-2</v>
      </c>
      <c r="AT22">
        <f t="shared" si="21"/>
        <v>0</v>
      </c>
      <c r="AU22">
        <f>VLOOKUP($A22,'Volume of each date'!$A$3:$R$36,AU$1+1,0)</f>
        <v>3</v>
      </c>
      <c r="AV22">
        <f>VLOOKUP($A22,cochin_stk_trans!$A$1:$P$31,1+AU$1,0)</f>
        <v>2</v>
      </c>
      <c r="AW22">
        <f t="shared" si="22"/>
        <v>-1</v>
      </c>
      <c r="AX22">
        <f t="shared" si="23"/>
        <v>0</v>
      </c>
      <c r="AY22">
        <f>VLOOKUP($A22,'Volume of each date'!$A$3:$R$36,AY$1+1,0)</f>
        <v>4</v>
      </c>
      <c r="AZ22">
        <f>VLOOKUP($A22,cochin_stk_trans!$A$1:$P$31,1+AY$1,0)</f>
        <v>2</v>
      </c>
      <c r="BA22">
        <f t="shared" si="24"/>
        <v>-2</v>
      </c>
      <c r="BB22">
        <f t="shared" si="25"/>
        <v>0</v>
      </c>
      <c r="BC22">
        <f>VLOOKUP($A22,'Volume of each date'!$A$3:$R$36,BC$1+1,0)</f>
        <v>3</v>
      </c>
      <c r="BD22">
        <f>VLOOKUP($A22,cochin_stk_trans!$A$1:$P$31,1+BC$1,0)</f>
        <v>2</v>
      </c>
      <c r="BE22">
        <f t="shared" si="26"/>
        <v>-1</v>
      </c>
      <c r="BF22">
        <f t="shared" si="27"/>
        <v>0</v>
      </c>
      <c r="BG22">
        <f>VLOOKUP($A22,'Volume of each date'!$A$3:$R$36,BG$1+1,0)</f>
        <v>4</v>
      </c>
      <c r="BH22">
        <f>VLOOKUP($A22,cochin_stk_trans!$A$1:$P$31,1+BG$1,0)</f>
        <v>2</v>
      </c>
      <c r="BI22">
        <f t="shared" si="28"/>
        <v>-2</v>
      </c>
    </row>
    <row r="23" spans="1:61" x14ac:dyDescent="0.35">
      <c r="A23" t="s">
        <v>75</v>
      </c>
      <c r="B23">
        <f>VLOOKUP(A23,opn_stk!$A$1:B50,2,0)</f>
        <v>3</v>
      </c>
      <c r="C23">
        <f>VLOOKUP($A23,'Volume of each date'!$A$3:$R$36,C$1+1,0)</f>
        <v>4</v>
      </c>
      <c r="D23">
        <f>VLOOKUP($A23,cochin_stk_trans!$A$1:$P$31,1+C$1,0)</f>
        <v>1</v>
      </c>
      <c r="E23">
        <f t="shared" si="0"/>
        <v>0</v>
      </c>
      <c r="F23">
        <f t="shared" si="1"/>
        <v>0</v>
      </c>
      <c r="G23">
        <f>VLOOKUP($A23,'Volume of each date'!$A$3:$R$36,G$1+1,0)</f>
        <v>3</v>
      </c>
      <c r="H23">
        <f>VLOOKUP($A23,cochin_stk_trans!$A$1:$P$31,1+G$1,0)</f>
        <v>1</v>
      </c>
      <c r="I23">
        <f t="shared" si="2"/>
        <v>-2</v>
      </c>
      <c r="J23">
        <f t="shared" si="3"/>
        <v>0</v>
      </c>
      <c r="K23">
        <f>VLOOKUP($A23,'Volume of each date'!$A$3:$R$36,K$1+1,0)</f>
        <v>2</v>
      </c>
      <c r="L23">
        <f>VLOOKUP($A23,cochin_stk_trans!$A$1:$P$31,1+K$1,0)</f>
        <v>1</v>
      </c>
      <c r="M23">
        <f t="shared" si="4"/>
        <v>-1</v>
      </c>
      <c r="N23">
        <f t="shared" si="5"/>
        <v>0</v>
      </c>
      <c r="O23">
        <f>VLOOKUP($A23,'Volume of each date'!$A$3:$R$36,O$1+1,0)</f>
        <v>4</v>
      </c>
      <c r="P23">
        <f>VLOOKUP($A23,cochin_stk_trans!$A$1:$P$31,1+O$1,0)</f>
        <v>1</v>
      </c>
      <c r="Q23">
        <f t="shared" si="6"/>
        <v>-3</v>
      </c>
      <c r="R23">
        <f t="shared" si="7"/>
        <v>0</v>
      </c>
      <c r="S23">
        <f>VLOOKUP($A23,'Volume of each date'!$A$3:$R$36,S$1+1,0)</f>
        <v>2</v>
      </c>
      <c r="T23">
        <f>VLOOKUP($A23,cochin_stk_trans!$A$1:$P$31,1+S$1,0)</f>
        <v>1</v>
      </c>
      <c r="U23">
        <f t="shared" si="8"/>
        <v>-1</v>
      </c>
      <c r="V23">
        <f t="shared" si="9"/>
        <v>0</v>
      </c>
      <c r="W23">
        <f>VLOOKUP($A23,'Volume of each date'!$A$3:$R$36,W$1+1,0)</f>
        <v>2</v>
      </c>
      <c r="X23">
        <f>VLOOKUP($A23,cochin_stk_trans!$A$1:$P$31,1+W$1,0)</f>
        <v>1</v>
      </c>
      <c r="Y23">
        <f t="shared" si="10"/>
        <v>-1</v>
      </c>
      <c r="Z23">
        <f t="shared" si="11"/>
        <v>0</v>
      </c>
      <c r="AA23">
        <f>VLOOKUP($A23,'Volume of each date'!$A$3:$R$36,AA$1+1,0)</f>
        <v>2</v>
      </c>
      <c r="AB23">
        <f>VLOOKUP($A23,cochin_stk_trans!$A$1:$P$31,1+AA$1,0)</f>
        <v>1</v>
      </c>
      <c r="AC23">
        <f t="shared" si="12"/>
        <v>-1</v>
      </c>
      <c r="AD23">
        <f t="shared" si="13"/>
        <v>0</v>
      </c>
      <c r="AE23">
        <f>VLOOKUP($A23,'Volume of each date'!$A$3:$R$36,AE$1+1,0)</f>
        <v>3</v>
      </c>
      <c r="AF23">
        <f>VLOOKUP($A23,cochin_stk_trans!$A$1:$P$31,1+AE$1,0)</f>
        <v>1</v>
      </c>
      <c r="AG23">
        <f t="shared" si="14"/>
        <v>-2</v>
      </c>
      <c r="AH23">
        <f t="shared" si="15"/>
        <v>0</v>
      </c>
      <c r="AI23">
        <f>VLOOKUP($A23,'Volume of each date'!$A$3:$R$36,AI$1+1,0)</f>
        <v>2</v>
      </c>
      <c r="AJ23">
        <f>VLOOKUP($A23,cochin_stk_trans!$A$1:$P$31,1+AI$1,0)</f>
        <v>1</v>
      </c>
      <c r="AK23">
        <f t="shared" si="16"/>
        <v>-1</v>
      </c>
      <c r="AL23">
        <f t="shared" si="17"/>
        <v>0</v>
      </c>
      <c r="AM23">
        <f>VLOOKUP($A23,'Volume of each date'!$A$3:$R$36,AM$1+1,0)</f>
        <v>3</v>
      </c>
      <c r="AN23">
        <f>VLOOKUP($A23,cochin_stk_trans!$A$1:$P$31,1+AM$1,0)</f>
        <v>1</v>
      </c>
      <c r="AO23">
        <f t="shared" si="18"/>
        <v>-2</v>
      </c>
      <c r="AP23">
        <f t="shared" si="19"/>
        <v>0</v>
      </c>
      <c r="AQ23">
        <f>VLOOKUP($A23,'Volume of each date'!$A$3:$R$36,AQ$1+1,0)</f>
        <v>2</v>
      </c>
      <c r="AR23">
        <f>VLOOKUP($A23,cochin_stk_trans!$A$1:$P$31,1+AQ$1,0)</f>
        <v>1</v>
      </c>
      <c r="AS23">
        <f t="shared" si="20"/>
        <v>-1</v>
      </c>
      <c r="AT23">
        <f t="shared" si="21"/>
        <v>0</v>
      </c>
      <c r="AU23">
        <f>VLOOKUP($A23,'Volume of each date'!$A$3:$R$36,AU$1+1,0)</f>
        <v>2</v>
      </c>
      <c r="AV23">
        <f>VLOOKUP($A23,cochin_stk_trans!$A$1:$P$31,1+AU$1,0)</f>
        <v>1</v>
      </c>
      <c r="AW23">
        <f t="shared" si="22"/>
        <v>-1</v>
      </c>
      <c r="AX23">
        <f t="shared" si="23"/>
        <v>0</v>
      </c>
      <c r="AY23">
        <f>VLOOKUP($A23,'Volume of each date'!$A$3:$R$36,AY$1+1,0)</f>
        <v>4</v>
      </c>
      <c r="AZ23">
        <f>VLOOKUP($A23,cochin_stk_trans!$A$1:$P$31,1+AY$1,0)</f>
        <v>1</v>
      </c>
      <c r="BA23">
        <f t="shared" si="24"/>
        <v>-3</v>
      </c>
      <c r="BB23">
        <f t="shared" si="25"/>
        <v>0</v>
      </c>
      <c r="BC23">
        <f>VLOOKUP($A23,'Volume of each date'!$A$3:$R$36,BC$1+1,0)</f>
        <v>3</v>
      </c>
      <c r="BD23">
        <f>VLOOKUP($A23,cochin_stk_trans!$A$1:$P$31,1+BC$1,0)</f>
        <v>1</v>
      </c>
      <c r="BE23">
        <f t="shared" si="26"/>
        <v>-2</v>
      </c>
      <c r="BF23">
        <f t="shared" si="27"/>
        <v>0</v>
      </c>
      <c r="BG23">
        <f>VLOOKUP($A23,'Volume of each date'!$A$3:$R$36,BG$1+1,0)</f>
        <v>2</v>
      </c>
      <c r="BH23">
        <f>VLOOKUP($A23,cochin_stk_trans!$A$1:$P$31,1+BG$1,0)</f>
        <v>1</v>
      </c>
      <c r="BI23">
        <f t="shared" si="28"/>
        <v>-1</v>
      </c>
    </row>
    <row r="24" spans="1:61" x14ac:dyDescent="0.35">
      <c r="A24" t="s">
        <v>6</v>
      </c>
      <c r="B24">
        <f>VLOOKUP(A24,opn_stk!$A$1:B51,2,0)</f>
        <v>29</v>
      </c>
      <c r="C24">
        <f>VLOOKUP($A24,'Volume of each date'!$A$3:$R$36,C$1+1,0)</f>
        <v>16</v>
      </c>
      <c r="D24">
        <f>VLOOKUP($A24,cochin_stk_trans!$A$1:$P$31,1+C$1,0)</f>
        <v>6</v>
      </c>
      <c r="E24">
        <f t="shared" si="0"/>
        <v>19</v>
      </c>
      <c r="F24">
        <f t="shared" si="1"/>
        <v>19</v>
      </c>
      <c r="G24">
        <f>VLOOKUP($A24,'Volume of each date'!$A$3:$R$36,G$1+1,0)</f>
        <v>12</v>
      </c>
      <c r="H24">
        <f>VLOOKUP($A24,cochin_stk_trans!$A$1:$P$31,1+G$1,0)</f>
        <v>8</v>
      </c>
      <c r="I24">
        <f t="shared" si="2"/>
        <v>15</v>
      </c>
      <c r="J24">
        <f t="shared" si="3"/>
        <v>15</v>
      </c>
      <c r="K24">
        <f>VLOOKUP($A24,'Volume of each date'!$A$3:$R$36,K$1+1,0)</f>
        <v>6</v>
      </c>
      <c r="L24">
        <f>VLOOKUP($A24,cochin_stk_trans!$A$1:$P$31,1+K$1,0)</f>
        <v>4</v>
      </c>
      <c r="M24">
        <f t="shared" si="4"/>
        <v>13</v>
      </c>
      <c r="N24">
        <f t="shared" si="5"/>
        <v>13</v>
      </c>
      <c r="O24">
        <f>VLOOKUP($A24,'Volume of each date'!$A$3:$R$36,O$1+1,0)</f>
        <v>10</v>
      </c>
      <c r="P24">
        <f>VLOOKUP($A24,cochin_stk_trans!$A$1:$P$31,1+O$1,0)</f>
        <v>7</v>
      </c>
      <c r="Q24">
        <f t="shared" si="6"/>
        <v>10</v>
      </c>
      <c r="R24">
        <f t="shared" si="7"/>
        <v>10</v>
      </c>
      <c r="S24">
        <f>VLOOKUP($A24,'Volume of each date'!$A$3:$R$36,S$1+1,0)</f>
        <v>4</v>
      </c>
      <c r="T24">
        <f>VLOOKUP($A24,cochin_stk_trans!$A$1:$P$31,1+S$1,0)</f>
        <v>6</v>
      </c>
      <c r="U24">
        <f t="shared" si="8"/>
        <v>12</v>
      </c>
      <c r="V24">
        <f t="shared" si="9"/>
        <v>12</v>
      </c>
      <c r="W24">
        <f>VLOOKUP($A24,'Volume of each date'!$A$3:$R$36,W$1+1,0)</f>
        <v>8</v>
      </c>
      <c r="X24">
        <f>VLOOKUP($A24,cochin_stk_trans!$A$1:$P$31,1+W$1,0)</f>
        <v>8</v>
      </c>
      <c r="Y24">
        <f t="shared" si="10"/>
        <v>12</v>
      </c>
      <c r="Z24">
        <f t="shared" si="11"/>
        <v>12</v>
      </c>
      <c r="AA24">
        <f>VLOOKUP($A24,'Volume of each date'!$A$3:$R$36,AA$1+1,0)</f>
        <v>13</v>
      </c>
      <c r="AB24">
        <f>VLOOKUP($A24,cochin_stk_trans!$A$1:$P$31,1+AA$1,0)</f>
        <v>5</v>
      </c>
      <c r="AC24">
        <f t="shared" si="12"/>
        <v>4</v>
      </c>
      <c r="AD24">
        <f t="shared" si="13"/>
        <v>4</v>
      </c>
      <c r="AE24">
        <f>VLOOKUP($A24,'Volume of each date'!$A$3:$R$36,AE$1+1,0)</f>
        <v>15</v>
      </c>
      <c r="AF24">
        <f>VLOOKUP($A24,cochin_stk_trans!$A$1:$P$31,1+AE$1,0)</f>
        <v>10</v>
      </c>
      <c r="AG24">
        <f t="shared" si="14"/>
        <v>-1</v>
      </c>
      <c r="AH24">
        <f t="shared" si="15"/>
        <v>0</v>
      </c>
      <c r="AI24">
        <f>VLOOKUP($A24,'Volume of each date'!$A$3:$R$36,AI$1+1,0)</f>
        <v>16</v>
      </c>
      <c r="AJ24">
        <f>VLOOKUP($A24,cochin_stk_trans!$A$1:$P$31,1+AI$1,0)</f>
        <v>6</v>
      </c>
      <c r="AK24">
        <f t="shared" si="16"/>
        <v>-10</v>
      </c>
      <c r="AL24">
        <f t="shared" si="17"/>
        <v>0</v>
      </c>
      <c r="AM24">
        <f>VLOOKUP($A24,'Volume of each date'!$A$3:$R$36,AM$1+1,0)</f>
        <v>4</v>
      </c>
      <c r="AN24">
        <f>VLOOKUP($A24,cochin_stk_trans!$A$1:$P$31,1+AM$1,0)</f>
        <v>8</v>
      </c>
      <c r="AO24">
        <f t="shared" si="18"/>
        <v>4</v>
      </c>
      <c r="AP24">
        <f t="shared" si="19"/>
        <v>4</v>
      </c>
      <c r="AQ24">
        <f>VLOOKUP($A24,'Volume of each date'!$A$3:$R$36,AQ$1+1,0)</f>
        <v>13</v>
      </c>
      <c r="AR24">
        <f>VLOOKUP($A24,cochin_stk_trans!$A$1:$P$31,1+AQ$1,0)</f>
        <v>8</v>
      </c>
      <c r="AS24">
        <f t="shared" si="20"/>
        <v>-1</v>
      </c>
      <c r="AT24">
        <f t="shared" si="21"/>
        <v>0</v>
      </c>
      <c r="AU24">
        <f>VLOOKUP($A24,'Volume of each date'!$A$3:$R$36,AU$1+1,0)</f>
        <v>5</v>
      </c>
      <c r="AV24">
        <f>VLOOKUP($A24,cochin_stk_trans!$A$1:$P$31,1+AU$1,0)</f>
        <v>7</v>
      </c>
      <c r="AW24">
        <f t="shared" si="22"/>
        <v>2</v>
      </c>
      <c r="AX24">
        <f t="shared" si="23"/>
        <v>2</v>
      </c>
      <c r="AY24">
        <f>VLOOKUP($A24,'Volume of each date'!$A$3:$R$36,AY$1+1,0)</f>
        <v>10</v>
      </c>
      <c r="AZ24">
        <f>VLOOKUP($A24,cochin_stk_trans!$A$1:$P$31,1+AY$1,0)</f>
        <v>5</v>
      </c>
      <c r="BA24">
        <f t="shared" si="24"/>
        <v>-3</v>
      </c>
      <c r="BB24">
        <f t="shared" si="25"/>
        <v>0</v>
      </c>
      <c r="BC24">
        <f>VLOOKUP($A24,'Volume of each date'!$A$3:$R$36,BC$1+1,0)</f>
        <v>12</v>
      </c>
      <c r="BD24">
        <f>VLOOKUP($A24,cochin_stk_trans!$A$1:$P$31,1+BC$1,0)</f>
        <v>8</v>
      </c>
      <c r="BE24">
        <f t="shared" si="26"/>
        <v>-4</v>
      </c>
      <c r="BF24">
        <f t="shared" si="27"/>
        <v>0</v>
      </c>
      <c r="BG24">
        <f>VLOOKUP($A24,'Volume of each date'!$A$3:$R$36,BG$1+1,0)</f>
        <v>14</v>
      </c>
      <c r="BH24">
        <f>VLOOKUP($A24,cochin_stk_trans!$A$1:$P$31,1+BG$1,0)</f>
        <v>7</v>
      </c>
      <c r="BI24">
        <f t="shared" si="28"/>
        <v>-7</v>
      </c>
    </row>
    <row r="25" spans="1:61" x14ac:dyDescent="0.35">
      <c r="A25" t="s">
        <v>9</v>
      </c>
      <c r="B25">
        <f>VLOOKUP(A25,opn_stk!$A$1:B52,2,0)</f>
        <v>20</v>
      </c>
      <c r="C25">
        <f>VLOOKUP($A25,'Volume of each date'!$A$3:$R$36,C$1+1,0)</f>
        <v>11</v>
      </c>
      <c r="D25">
        <f>VLOOKUP($A25,cochin_stk_trans!$A$1:$P$31,1+C$1,0)</f>
        <v>3</v>
      </c>
      <c r="E25">
        <f t="shared" si="0"/>
        <v>12</v>
      </c>
      <c r="F25">
        <f t="shared" si="1"/>
        <v>12</v>
      </c>
      <c r="G25">
        <f>VLOOKUP($A25,'Volume of each date'!$A$3:$R$36,G$1+1,0)</f>
        <v>9</v>
      </c>
      <c r="H25">
        <f>VLOOKUP($A25,cochin_stk_trans!$A$1:$P$31,1+G$1,0)</f>
        <v>6</v>
      </c>
      <c r="I25">
        <f t="shared" si="2"/>
        <v>9</v>
      </c>
      <c r="J25">
        <f t="shared" si="3"/>
        <v>9</v>
      </c>
      <c r="K25">
        <f>VLOOKUP($A25,'Volume of each date'!$A$3:$R$36,K$1+1,0)</f>
        <v>6</v>
      </c>
      <c r="L25">
        <f>VLOOKUP($A25,cochin_stk_trans!$A$1:$P$31,1+K$1,0)</f>
        <v>5</v>
      </c>
      <c r="M25">
        <f t="shared" si="4"/>
        <v>8</v>
      </c>
      <c r="N25">
        <f t="shared" si="5"/>
        <v>8</v>
      </c>
      <c r="O25">
        <f>VLOOKUP($A25,'Volume of each date'!$A$3:$R$36,O$1+1,0)</f>
        <v>10</v>
      </c>
      <c r="P25">
        <f>VLOOKUP($A25,cochin_stk_trans!$A$1:$P$31,1+O$1,0)</f>
        <v>4</v>
      </c>
      <c r="Q25">
        <f t="shared" si="6"/>
        <v>2</v>
      </c>
      <c r="R25">
        <f t="shared" si="7"/>
        <v>2</v>
      </c>
      <c r="S25">
        <f>VLOOKUP($A25,'Volume of each date'!$A$3:$R$36,S$1+1,0)</f>
        <v>7</v>
      </c>
      <c r="T25">
        <f>VLOOKUP($A25,cochin_stk_trans!$A$1:$P$31,1+S$1,0)</f>
        <v>4</v>
      </c>
      <c r="U25">
        <f t="shared" si="8"/>
        <v>-1</v>
      </c>
      <c r="V25">
        <f t="shared" si="9"/>
        <v>0</v>
      </c>
      <c r="W25">
        <f>VLOOKUP($A25,'Volume of each date'!$A$3:$R$36,W$1+1,0)</f>
        <v>7</v>
      </c>
      <c r="X25">
        <f>VLOOKUP($A25,cochin_stk_trans!$A$1:$P$31,1+W$1,0)</f>
        <v>6</v>
      </c>
      <c r="Y25">
        <f t="shared" si="10"/>
        <v>-1</v>
      </c>
      <c r="Z25">
        <f t="shared" si="11"/>
        <v>0</v>
      </c>
      <c r="AA25">
        <f>VLOOKUP($A25,'Volume of each date'!$A$3:$R$36,AA$1+1,0)</f>
        <v>3</v>
      </c>
      <c r="AB25">
        <f>VLOOKUP($A25,cochin_stk_trans!$A$1:$P$31,1+AA$1,0)</f>
        <v>6</v>
      </c>
      <c r="AC25">
        <f t="shared" si="12"/>
        <v>3</v>
      </c>
      <c r="AD25">
        <f t="shared" si="13"/>
        <v>3</v>
      </c>
      <c r="AE25">
        <f>VLOOKUP($A25,'Volume of each date'!$A$3:$R$36,AE$1+1,0)</f>
        <v>8</v>
      </c>
      <c r="AF25">
        <f>VLOOKUP($A25,cochin_stk_trans!$A$1:$P$31,1+AE$1,0)</f>
        <v>4</v>
      </c>
      <c r="AG25">
        <f t="shared" si="14"/>
        <v>-1</v>
      </c>
      <c r="AH25">
        <f t="shared" si="15"/>
        <v>0</v>
      </c>
      <c r="AI25">
        <f>VLOOKUP($A25,'Volume of each date'!$A$3:$R$36,AI$1+1,0)</f>
        <v>8</v>
      </c>
      <c r="AJ25">
        <f>VLOOKUP($A25,cochin_stk_trans!$A$1:$P$31,1+AI$1,0)</f>
        <v>7</v>
      </c>
      <c r="AK25">
        <f t="shared" si="16"/>
        <v>-1</v>
      </c>
      <c r="AL25">
        <f t="shared" si="17"/>
        <v>0</v>
      </c>
      <c r="AM25">
        <f>VLOOKUP($A25,'Volume of each date'!$A$3:$R$36,AM$1+1,0)</f>
        <v>7</v>
      </c>
      <c r="AN25">
        <f>VLOOKUP($A25,cochin_stk_trans!$A$1:$P$31,1+AM$1,0)</f>
        <v>5</v>
      </c>
      <c r="AO25">
        <f t="shared" si="18"/>
        <v>-2</v>
      </c>
      <c r="AP25">
        <f t="shared" si="19"/>
        <v>0</v>
      </c>
      <c r="AQ25">
        <f>VLOOKUP($A25,'Volume of each date'!$A$3:$R$36,AQ$1+1,0)</f>
        <v>8</v>
      </c>
      <c r="AR25">
        <f>VLOOKUP($A25,cochin_stk_trans!$A$1:$P$31,1+AQ$1,0)</f>
        <v>5</v>
      </c>
      <c r="AS25">
        <f t="shared" si="20"/>
        <v>-3</v>
      </c>
      <c r="AT25">
        <f t="shared" si="21"/>
        <v>0</v>
      </c>
      <c r="AU25">
        <f>VLOOKUP($A25,'Volume of each date'!$A$3:$R$36,AU$1+1,0)</f>
        <v>8</v>
      </c>
      <c r="AV25">
        <f>VLOOKUP($A25,cochin_stk_trans!$A$1:$P$31,1+AU$1,0)</f>
        <v>6</v>
      </c>
      <c r="AW25">
        <f t="shared" si="22"/>
        <v>-2</v>
      </c>
      <c r="AX25">
        <f t="shared" si="23"/>
        <v>0</v>
      </c>
      <c r="AY25">
        <f>VLOOKUP($A25,'Volume of each date'!$A$3:$R$36,AY$1+1,0)</f>
        <v>7</v>
      </c>
      <c r="AZ25">
        <f>VLOOKUP($A25,cochin_stk_trans!$A$1:$P$31,1+AY$1,0)</f>
        <v>5</v>
      </c>
      <c r="BA25">
        <f t="shared" si="24"/>
        <v>-2</v>
      </c>
      <c r="BB25">
        <f t="shared" si="25"/>
        <v>0</v>
      </c>
      <c r="BC25">
        <f>VLOOKUP($A25,'Volume of each date'!$A$3:$R$36,BC$1+1,0)</f>
        <v>8</v>
      </c>
      <c r="BD25">
        <f>VLOOKUP($A25,cochin_stk_trans!$A$1:$P$31,1+BC$1,0)</f>
        <v>4</v>
      </c>
      <c r="BE25">
        <f t="shared" si="26"/>
        <v>-4</v>
      </c>
      <c r="BF25">
        <f t="shared" si="27"/>
        <v>0</v>
      </c>
      <c r="BG25">
        <f>VLOOKUP($A25,'Volume of each date'!$A$3:$R$36,BG$1+1,0)</f>
        <v>7</v>
      </c>
      <c r="BH25">
        <f>VLOOKUP($A25,cochin_stk_trans!$A$1:$P$31,1+BG$1,0)</f>
        <v>6</v>
      </c>
      <c r="BI25">
        <f t="shared" si="28"/>
        <v>-1</v>
      </c>
    </row>
    <row r="26" spans="1:61" x14ac:dyDescent="0.35">
      <c r="A26" t="s">
        <v>11</v>
      </c>
      <c r="B26">
        <f>VLOOKUP(A26,opn_stk!$A$1:B53,2,0)</f>
        <v>13</v>
      </c>
      <c r="C26">
        <f>VLOOKUP($A26,'Volume of each date'!$A$3:$R$36,C$1+1,0)</f>
        <v>8</v>
      </c>
      <c r="D26">
        <f>VLOOKUP($A26,cochin_stk_trans!$A$1:$P$31,1+C$1,0)</f>
        <v>5</v>
      </c>
      <c r="E26">
        <f t="shared" si="0"/>
        <v>10</v>
      </c>
      <c r="F26">
        <f t="shared" si="1"/>
        <v>10</v>
      </c>
      <c r="G26">
        <f>VLOOKUP($A26,'Volume of each date'!$A$3:$R$36,G$1+1,0)</f>
        <v>8</v>
      </c>
      <c r="H26">
        <f>VLOOKUP($A26,cochin_stk_trans!$A$1:$P$31,1+G$1,0)</f>
        <v>3</v>
      </c>
      <c r="I26">
        <f t="shared" si="2"/>
        <v>5</v>
      </c>
      <c r="J26">
        <f t="shared" si="3"/>
        <v>5</v>
      </c>
      <c r="K26">
        <f>VLOOKUP($A26,'Volume of each date'!$A$3:$R$36,K$1+1,0)</f>
        <v>6</v>
      </c>
      <c r="L26">
        <f>VLOOKUP($A26,cochin_stk_trans!$A$1:$P$31,1+K$1,0)</f>
        <v>4</v>
      </c>
      <c r="M26">
        <f t="shared" si="4"/>
        <v>3</v>
      </c>
      <c r="N26">
        <f t="shared" si="5"/>
        <v>3</v>
      </c>
      <c r="O26">
        <f>VLOOKUP($A26,'Volume of each date'!$A$3:$R$36,O$1+1,0)</f>
        <v>4</v>
      </c>
      <c r="P26">
        <f>VLOOKUP($A26,cochin_stk_trans!$A$1:$P$31,1+O$1,0)</f>
        <v>4</v>
      </c>
      <c r="Q26">
        <f t="shared" si="6"/>
        <v>3</v>
      </c>
      <c r="R26">
        <f t="shared" si="7"/>
        <v>3</v>
      </c>
      <c r="S26">
        <f>VLOOKUP($A26,'Volume of each date'!$A$3:$R$36,S$1+1,0)</f>
        <v>6</v>
      </c>
      <c r="T26">
        <f>VLOOKUP($A26,cochin_stk_trans!$A$1:$P$31,1+S$1,0)</f>
        <v>4</v>
      </c>
      <c r="U26">
        <f t="shared" si="8"/>
        <v>1</v>
      </c>
      <c r="V26">
        <f t="shared" si="9"/>
        <v>1</v>
      </c>
      <c r="W26">
        <f>VLOOKUP($A26,'Volume of each date'!$A$3:$R$36,W$1+1,0)</f>
        <v>5</v>
      </c>
      <c r="X26">
        <f>VLOOKUP($A26,cochin_stk_trans!$A$1:$P$31,1+W$1,0)</f>
        <v>5</v>
      </c>
      <c r="Y26">
        <f t="shared" si="10"/>
        <v>1</v>
      </c>
      <c r="Z26">
        <f t="shared" si="11"/>
        <v>1</v>
      </c>
      <c r="AA26">
        <f>VLOOKUP($A26,'Volume of each date'!$A$3:$R$36,AA$1+1,0)</f>
        <v>8</v>
      </c>
      <c r="AB26">
        <f>VLOOKUP($A26,cochin_stk_trans!$A$1:$P$31,1+AA$1,0)</f>
        <v>3</v>
      </c>
      <c r="AC26">
        <f t="shared" si="12"/>
        <v>-4</v>
      </c>
      <c r="AD26">
        <f t="shared" si="13"/>
        <v>0</v>
      </c>
      <c r="AE26">
        <f>VLOOKUP($A26,'Volume of each date'!$A$3:$R$36,AE$1+1,0)</f>
        <v>8</v>
      </c>
      <c r="AF26">
        <f>VLOOKUP($A26,cochin_stk_trans!$A$1:$P$31,1+AE$1,0)</f>
        <v>4</v>
      </c>
      <c r="AG26">
        <f t="shared" si="14"/>
        <v>-4</v>
      </c>
      <c r="AH26">
        <f t="shared" si="15"/>
        <v>0</v>
      </c>
      <c r="AI26">
        <f>VLOOKUP($A26,'Volume of each date'!$A$3:$R$36,AI$1+1,0)</f>
        <v>8</v>
      </c>
      <c r="AJ26">
        <f>VLOOKUP($A26,cochin_stk_trans!$A$1:$P$31,1+AI$1,0)</f>
        <v>3</v>
      </c>
      <c r="AK26">
        <f t="shared" si="16"/>
        <v>-5</v>
      </c>
      <c r="AL26">
        <f t="shared" si="17"/>
        <v>0</v>
      </c>
      <c r="AM26">
        <f>VLOOKUP($A26,'Volume of each date'!$A$3:$R$36,AM$1+1,0)</f>
        <v>5</v>
      </c>
      <c r="AN26">
        <f>VLOOKUP($A26,cochin_stk_trans!$A$1:$P$31,1+AM$1,0)</f>
        <v>3</v>
      </c>
      <c r="AO26">
        <f t="shared" si="18"/>
        <v>-2</v>
      </c>
      <c r="AP26">
        <f t="shared" si="19"/>
        <v>0</v>
      </c>
      <c r="AQ26">
        <f>VLOOKUP($A26,'Volume of each date'!$A$3:$R$36,AQ$1+1,0)</f>
        <v>7</v>
      </c>
      <c r="AR26">
        <f>VLOOKUP($A26,cochin_stk_trans!$A$1:$P$31,1+AQ$1,0)</f>
        <v>4</v>
      </c>
      <c r="AS26">
        <f t="shared" si="20"/>
        <v>-3</v>
      </c>
      <c r="AT26">
        <f t="shared" si="21"/>
        <v>0</v>
      </c>
      <c r="AU26">
        <f>VLOOKUP($A26,'Volume of each date'!$A$3:$R$36,AU$1+1,0)</f>
        <v>4</v>
      </c>
      <c r="AV26">
        <f>VLOOKUP($A26,cochin_stk_trans!$A$1:$P$31,1+AU$1,0)</f>
        <v>4</v>
      </c>
      <c r="AW26">
        <f t="shared" si="22"/>
        <v>0</v>
      </c>
      <c r="AX26">
        <f t="shared" si="23"/>
        <v>0</v>
      </c>
      <c r="AY26">
        <f>VLOOKUP($A26,'Volume of each date'!$A$3:$R$36,AY$1+1,0)</f>
        <v>8</v>
      </c>
      <c r="AZ26">
        <f>VLOOKUP($A26,cochin_stk_trans!$A$1:$P$31,1+AY$1,0)</f>
        <v>3</v>
      </c>
      <c r="BA26">
        <f t="shared" si="24"/>
        <v>-5</v>
      </c>
      <c r="BB26">
        <f t="shared" si="25"/>
        <v>0</v>
      </c>
      <c r="BC26">
        <f>VLOOKUP($A26,'Volume of each date'!$A$3:$R$36,BC$1+1,0)</f>
        <v>7</v>
      </c>
      <c r="BD26">
        <f>VLOOKUP($A26,cochin_stk_trans!$A$1:$P$31,1+BC$1,0)</f>
        <v>5</v>
      </c>
      <c r="BE26">
        <f t="shared" si="26"/>
        <v>-2</v>
      </c>
      <c r="BF26">
        <f t="shared" si="27"/>
        <v>0</v>
      </c>
      <c r="BG26">
        <f>VLOOKUP($A26,'Volume of each date'!$A$3:$R$36,BG$1+1,0)</f>
        <v>5</v>
      </c>
      <c r="BH26">
        <f>VLOOKUP($A26,cochin_stk_trans!$A$1:$P$31,1+BG$1,0)</f>
        <v>5</v>
      </c>
      <c r="BI26">
        <f t="shared" si="28"/>
        <v>0</v>
      </c>
    </row>
    <row r="27" spans="1:61" x14ac:dyDescent="0.35">
      <c r="A27" t="s">
        <v>14</v>
      </c>
      <c r="B27">
        <f>VLOOKUP(A27,opn_stk!$A$1:B54,2,0)</f>
        <v>10</v>
      </c>
      <c r="C27">
        <f>VLOOKUP($A27,'Volume of each date'!$A$3:$R$36,C$1+1,0)</f>
        <v>7</v>
      </c>
      <c r="D27">
        <f>VLOOKUP($A27,cochin_stk_trans!$A$1:$P$31,1+C$1,0)</f>
        <v>5</v>
      </c>
      <c r="E27">
        <f t="shared" si="0"/>
        <v>8</v>
      </c>
      <c r="F27">
        <f t="shared" si="1"/>
        <v>8</v>
      </c>
      <c r="G27">
        <f>VLOOKUP($A27,'Volume of each date'!$A$3:$R$36,G$1+1,0)</f>
        <v>7</v>
      </c>
      <c r="H27">
        <f>VLOOKUP($A27,cochin_stk_trans!$A$1:$P$31,1+G$1,0)</f>
        <v>4</v>
      </c>
      <c r="I27">
        <f t="shared" si="2"/>
        <v>5</v>
      </c>
      <c r="J27">
        <f t="shared" si="3"/>
        <v>5</v>
      </c>
      <c r="K27">
        <f>VLOOKUP($A27,'Volume of each date'!$A$3:$R$36,K$1+1,0)</f>
        <v>6</v>
      </c>
      <c r="L27">
        <f>VLOOKUP($A27,cochin_stk_trans!$A$1:$P$31,1+K$1,0)</f>
        <v>3</v>
      </c>
      <c r="M27">
        <f t="shared" si="4"/>
        <v>2</v>
      </c>
      <c r="N27">
        <f t="shared" si="5"/>
        <v>2</v>
      </c>
      <c r="O27">
        <f>VLOOKUP($A27,'Volume of each date'!$A$3:$R$36,O$1+1,0)</f>
        <v>7</v>
      </c>
      <c r="P27">
        <f>VLOOKUP($A27,cochin_stk_trans!$A$1:$P$31,1+O$1,0)</f>
        <v>4</v>
      </c>
      <c r="Q27">
        <f t="shared" si="6"/>
        <v>-1</v>
      </c>
      <c r="R27">
        <f t="shared" si="7"/>
        <v>0</v>
      </c>
      <c r="S27">
        <f>VLOOKUP($A27,'Volume of each date'!$A$3:$R$36,S$1+1,0)</f>
        <v>4</v>
      </c>
      <c r="T27">
        <f>VLOOKUP($A27,cochin_stk_trans!$A$1:$P$31,1+S$1,0)</f>
        <v>4</v>
      </c>
      <c r="U27">
        <f t="shared" si="8"/>
        <v>0</v>
      </c>
      <c r="V27">
        <f t="shared" si="9"/>
        <v>0</v>
      </c>
      <c r="W27">
        <f>VLOOKUP($A27,'Volume of each date'!$A$3:$R$36,W$1+1,0)</f>
        <v>7</v>
      </c>
      <c r="X27">
        <f>VLOOKUP($A27,cochin_stk_trans!$A$1:$P$31,1+W$1,0)</f>
        <v>4</v>
      </c>
      <c r="Y27">
        <f t="shared" si="10"/>
        <v>-3</v>
      </c>
      <c r="Z27">
        <f t="shared" si="11"/>
        <v>0</v>
      </c>
      <c r="AA27">
        <f>VLOOKUP($A27,'Volume of each date'!$A$3:$R$36,AA$1+1,0)</f>
        <v>5</v>
      </c>
      <c r="AB27">
        <f>VLOOKUP($A27,cochin_stk_trans!$A$1:$P$31,1+AA$1,0)</f>
        <v>4</v>
      </c>
      <c r="AC27">
        <f t="shared" si="12"/>
        <v>-1</v>
      </c>
      <c r="AD27">
        <f t="shared" si="13"/>
        <v>0</v>
      </c>
      <c r="AE27">
        <f>VLOOKUP($A27,'Volume of each date'!$A$3:$R$36,AE$1+1,0)</f>
        <v>6</v>
      </c>
      <c r="AF27">
        <f>VLOOKUP($A27,cochin_stk_trans!$A$1:$P$31,1+AE$1,0)</f>
        <v>3</v>
      </c>
      <c r="AG27">
        <f t="shared" si="14"/>
        <v>-3</v>
      </c>
      <c r="AH27">
        <f t="shared" si="15"/>
        <v>0</v>
      </c>
      <c r="AI27">
        <f>VLOOKUP($A27,'Volume of each date'!$A$3:$R$36,AI$1+1,0)</f>
        <v>8</v>
      </c>
      <c r="AJ27">
        <f>VLOOKUP($A27,cochin_stk_trans!$A$1:$P$31,1+AI$1,0)</f>
        <v>3</v>
      </c>
      <c r="AK27">
        <f t="shared" si="16"/>
        <v>-5</v>
      </c>
      <c r="AL27">
        <f t="shared" si="17"/>
        <v>0</v>
      </c>
      <c r="AM27">
        <f>VLOOKUP($A27,'Volume of each date'!$A$3:$R$36,AM$1+1,0)</f>
        <v>6</v>
      </c>
      <c r="AN27">
        <f>VLOOKUP($A27,cochin_stk_trans!$A$1:$P$31,1+AM$1,0)</f>
        <v>3</v>
      </c>
      <c r="AO27">
        <f t="shared" si="18"/>
        <v>-3</v>
      </c>
      <c r="AP27">
        <f t="shared" si="19"/>
        <v>0</v>
      </c>
      <c r="AQ27">
        <f>VLOOKUP($A27,'Volume of each date'!$A$3:$R$36,AQ$1+1,0)</f>
        <v>5</v>
      </c>
      <c r="AR27">
        <f>VLOOKUP($A27,cochin_stk_trans!$A$1:$P$31,1+AQ$1,0)</f>
        <v>5</v>
      </c>
      <c r="AS27">
        <f t="shared" si="20"/>
        <v>0</v>
      </c>
      <c r="AT27">
        <f t="shared" si="21"/>
        <v>0</v>
      </c>
      <c r="AU27">
        <f>VLOOKUP($A27,'Volume of each date'!$A$3:$R$36,AU$1+1,0)</f>
        <v>7</v>
      </c>
      <c r="AV27">
        <f>VLOOKUP($A27,cochin_stk_trans!$A$1:$P$31,1+AU$1,0)</f>
        <v>5</v>
      </c>
      <c r="AW27">
        <f t="shared" si="22"/>
        <v>-2</v>
      </c>
      <c r="AX27">
        <f t="shared" si="23"/>
        <v>0</v>
      </c>
      <c r="AY27">
        <f>VLOOKUP($A27,'Volume of each date'!$A$3:$R$36,AY$1+1,0)</f>
        <v>8</v>
      </c>
      <c r="AZ27">
        <f>VLOOKUP($A27,cochin_stk_trans!$A$1:$P$31,1+AY$1,0)</f>
        <v>4</v>
      </c>
      <c r="BA27">
        <f t="shared" si="24"/>
        <v>-4</v>
      </c>
      <c r="BB27">
        <f t="shared" si="25"/>
        <v>0</v>
      </c>
      <c r="BC27">
        <f>VLOOKUP($A27,'Volume of each date'!$A$3:$R$36,BC$1+1,0)</f>
        <v>4</v>
      </c>
      <c r="BD27">
        <f>VLOOKUP($A27,cochin_stk_trans!$A$1:$P$31,1+BC$1,0)</f>
        <v>3</v>
      </c>
      <c r="BE27">
        <f t="shared" si="26"/>
        <v>-1</v>
      </c>
      <c r="BF27">
        <f t="shared" si="27"/>
        <v>0</v>
      </c>
      <c r="BG27">
        <f>VLOOKUP($A27,'Volume of each date'!$A$3:$R$36,BG$1+1,0)</f>
        <v>6</v>
      </c>
      <c r="BH27">
        <f>VLOOKUP($A27,cochin_stk_trans!$A$1:$P$31,1+BG$1,0)</f>
        <v>3</v>
      </c>
      <c r="BI27">
        <f t="shared" si="28"/>
        <v>-3</v>
      </c>
    </row>
    <row r="28" spans="1:61" x14ac:dyDescent="0.35">
      <c r="A28" t="s">
        <v>16</v>
      </c>
      <c r="B28">
        <f>VLOOKUP(A28,opn_stk!$A$1:B55,2,0)</f>
        <v>7</v>
      </c>
      <c r="C28">
        <f>VLOOKUP($A28,'Volume of each date'!$A$3:$R$36,C$1+1,0)</f>
        <v>4</v>
      </c>
      <c r="D28">
        <f>VLOOKUP($A28,cochin_stk_trans!$A$1:$P$31,1+C$1,0)</f>
        <v>2</v>
      </c>
      <c r="E28">
        <f t="shared" si="0"/>
        <v>5</v>
      </c>
      <c r="F28">
        <f t="shared" si="1"/>
        <v>5</v>
      </c>
      <c r="G28">
        <f>VLOOKUP($A28,'Volume of each date'!$A$3:$R$36,G$1+1,0)</f>
        <v>3</v>
      </c>
      <c r="H28">
        <f>VLOOKUP($A28,cochin_stk_trans!$A$1:$P$31,1+G$1,0)</f>
        <v>2</v>
      </c>
      <c r="I28">
        <f t="shared" si="2"/>
        <v>4</v>
      </c>
      <c r="J28">
        <f t="shared" si="3"/>
        <v>4</v>
      </c>
      <c r="K28">
        <f>VLOOKUP($A28,'Volume of each date'!$A$3:$R$36,K$1+1,0)</f>
        <v>5</v>
      </c>
      <c r="L28">
        <f>VLOOKUP($A28,cochin_stk_trans!$A$1:$P$31,1+K$1,0)</f>
        <v>2</v>
      </c>
      <c r="M28">
        <f t="shared" si="4"/>
        <v>1</v>
      </c>
      <c r="N28">
        <f t="shared" si="5"/>
        <v>1</v>
      </c>
      <c r="O28">
        <f>VLOOKUP($A28,'Volume of each date'!$A$3:$R$36,O$1+1,0)</f>
        <v>4</v>
      </c>
      <c r="P28">
        <f>VLOOKUP($A28,cochin_stk_trans!$A$1:$P$31,1+O$1,0)</f>
        <v>2</v>
      </c>
      <c r="Q28">
        <f t="shared" si="6"/>
        <v>-1</v>
      </c>
      <c r="R28">
        <f t="shared" si="7"/>
        <v>0</v>
      </c>
      <c r="S28">
        <f>VLOOKUP($A28,'Volume of each date'!$A$3:$R$36,S$1+1,0)</f>
        <v>4</v>
      </c>
      <c r="T28">
        <f>VLOOKUP($A28,cochin_stk_trans!$A$1:$P$31,1+S$1,0)</f>
        <v>3</v>
      </c>
      <c r="U28">
        <f t="shared" si="8"/>
        <v>-1</v>
      </c>
      <c r="V28">
        <f t="shared" si="9"/>
        <v>0</v>
      </c>
      <c r="W28">
        <f>VLOOKUP($A28,'Volume of each date'!$A$3:$R$36,W$1+1,0)</f>
        <v>6</v>
      </c>
      <c r="X28">
        <f>VLOOKUP($A28,cochin_stk_trans!$A$1:$P$31,1+W$1,0)</f>
        <v>3</v>
      </c>
      <c r="Y28">
        <f t="shared" si="10"/>
        <v>-3</v>
      </c>
      <c r="Z28">
        <f t="shared" si="11"/>
        <v>0</v>
      </c>
      <c r="AA28">
        <f>VLOOKUP($A28,'Volume of each date'!$A$3:$R$36,AA$1+1,0)</f>
        <v>5</v>
      </c>
      <c r="AB28">
        <f>VLOOKUP($A28,cochin_stk_trans!$A$1:$P$31,1+AA$1,0)</f>
        <v>2</v>
      </c>
      <c r="AC28">
        <f t="shared" si="12"/>
        <v>-3</v>
      </c>
      <c r="AD28">
        <f t="shared" si="13"/>
        <v>0</v>
      </c>
      <c r="AE28">
        <f>VLOOKUP($A28,'Volume of each date'!$A$3:$R$36,AE$1+1,0)</f>
        <v>7</v>
      </c>
      <c r="AF28">
        <f>VLOOKUP($A28,cochin_stk_trans!$A$1:$P$31,1+AE$1,0)</f>
        <v>4</v>
      </c>
      <c r="AG28">
        <f t="shared" si="14"/>
        <v>-3</v>
      </c>
      <c r="AH28">
        <f t="shared" si="15"/>
        <v>0</v>
      </c>
      <c r="AI28">
        <f>VLOOKUP($A28,'Volume of each date'!$A$3:$R$36,AI$1+1,0)</f>
        <v>6</v>
      </c>
      <c r="AJ28">
        <f>VLOOKUP($A28,cochin_stk_trans!$A$1:$P$31,1+AI$1,0)</f>
        <v>3</v>
      </c>
      <c r="AK28">
        <f t="shared" si="16"/>
        <v>-3</v>
      </c>
      <c r="AL28">
        <f t="shared" si="17"/>
        <v>0</v>
      </c>
      <c r="AM28">
        <f>VLOOKUP($A28,'Volume of each date'!$A$3:$R$36,AM$1+1,0)</f>
        <v>5</v>
      </c>
      <c r="AN28">
        <f>VLOOKUP($A28,cochin_stk_trans!$A$1:$P$31,1+AM$1,0)</f>
        <v>4</v>
      </c>
      <c r="AO28">
        <f t="shared" si="18"/>
        <v>-1</v>
      </c>
      <c r="AP28">
        <f t="shared" si="19"/>
        <v>0</v>
      </c>
      <c r="AQ28">
        <f>VLOOKUP($A28,'Volume of each date'!$A$3:$R$36,AQ$1+1,0)</f>
        <v>5</v>
      </c>
      <c r="AR28">
        <f>VLOOKUP($A28,cochin_stk_trans!$A$1:$P$31,1+AQ$1,0)</f>
        <v>3</v>
      </c>
      <c r="AS28">
        <f t="shared" si="20"/>
        <v>-2</v>
      </c>
      <c r="AT28">
        <f t="shared" si="21"/>
        <v>0</v>
      </c>
      <c r="AU28">
        <f>VLOOKUP($A28,'Volume of each date'!$A$3:$R$36,AU$1+1,0)</f>
        <v>5</v>
      </c>
      <c r="AV28">
        <f>VLOOKUP($A28,cochin_stk_trans!$A$1:$P$31,1+AU$1,0)</f>
        <v>3</v>
      </c>
      <c r="AW28">
        <f t="shared" si="22"/>
        <v>-2</v>
      </c>
      <c r="AX28">
        <f t="shared" si="23"/>
        <v>0</v>
      </c>
      <c r="AY28">
        <f>VLOOKUP($A28,'Volume of each date'!$A$3:$R$36,AY$1+1,0)</f>
        <v>6</v>
      </c>
      <c r="AZ28">
        <f>VLOOKUP($A28,cochin_stk_trans!$A$1:$P$31,1+AY$1,0)</f>
        <v>3</v>
      </c>
      <c r="BA28">
        <f t="shared" si="24"/>
        <v>-3</v>
      </c>
      <c r="BB28">
        <f t="shared" si="25"/>
        <v>0</v>
      </c>
      <c r="BC28">
        <f>VLOOKUP($A28,'Volume of each date'!$A$3:$R$36,BC$1+1,0)</f>
        <v>5</v>
      </c>
      <c r="BD28">
        <f>VLOOKUP($A28,cochin_stk_trans!$A$1:$P$31,1+BC$1,0)</f>
        <v>3</v>
      </c>
      <c r="BE28">
        <f t="shared" si="26"/>
        <v>-2</v>
      </c>
      <c r="BF28">
        <f t="shared" si="27"/>
        <v>0</v>
      </c>
      <c r="BG28">
        <f>VLOOKUP($A28,'Volume of each date'!$A$3:$R$36,BG$1+1,0)</f>
        <v>4</v>
      </c>
      <c r="BH28">
        <f>VLOOKUP($A28,cochin_stk_trans!$A$1:$P$31,1+BG$1,0)</f>
        <v>3</v>
      </c>
      <c r="BI28">
        <f t="shared" si="28"/>
        <v>-1</v>
      </c>
    </row>
    <row r="29" spans="1:61" x14ac:dyDescent="0.35">
      <c r="A29" t="s">
        <v>18</v>
      </c>
      <c r="B29">
        <f>VLOOKUP(A29,opn_stk!$A$1:B56,2,0)</f>
        <v>5</v>
      </c>
      <c r="C29">
        <f>VLOOKUP($A29,'Volume of each date'!$A$3:$R$36,C$1+1,0)</f>
        <v>4</v>
      </c>
      <c r="D29">
        <f>VLOOKUP($A29,cochin_stk_trans!$A$1:$P$31,1+C$1,0)</f>
        <v>1</v>
      </c>
      <c r="E29">
        <f t="shared" si="0"/>
        <v>2</v>
      </c>
      <c r="F29">
        <f t="shared" si="1"/>
        <v>2</v>
      </c>
      <c r="G29">
        <f>VLOOKUP($A29,'Volume of each date'!$A$3:$R$36,G$1+1,0)</f>
        <v>4</v>
      </c>
      <c r="H29">
        <f>VLOOKUP($A29,cochin_stk_trans!$A$1:$P$31,1+G$1,0)</f>
        <v>2</v>
      </c>
      <c r="I29">
        <f t="shared" si="2"/>
        <v>0</v>
      </c>
      <c r="J29">
        <f t="shared" si="3"/>
        <v>0</v>
      </c>
      <c r="K29">
        <f>VLOOKUP($A29,'Volume of each date'!$A$3:$R$36,K$1+1,0)</f>
        <v>3</v>
      </c>
      <c r="L29">
        <f>VLOOKUP($A29,cochin_stk_trans!$A$1:$P$31,1+K$1,0)</f>
        <v>2</v>
      </c>
      <c r="M29">
        <f t="shared" si="4"/>
        <v>-1</v>
      </c>
      <c r="N29">
        <f t="shared" si="5"/>
        <v>0</v>
      </c>
      <c r="O29">
        <f>VLOOKUP($A29,'Volume of each date'!$A$3:$R$36,O$1+1,0)</f>
        <v>3</v>
      </c>
      <c r="P29">
        <f>VLOOKUP($A29,cochin_stk_trans!$A$1:$P$31,1+O$1,0)</f>
        <v>2</v>
      </c>
      <c r="Q29">
        <f t="shared" si="6"/>
        <v>-1</v>
      </c>
      <c r="R29">
        <f t="shared" si="7"/>
        <v>0</v>
      </c>
      <c r="S29">
        <f>VLOOKUP($A29,'Volume of each date'!$A$3:$R$36,S$1+1,0)</f>
        <v>4</v>
      </c>
      <c r="T29">
        <f>VLOOKUP($A29,cochin_stk_trans!$A$1:$P$31,1+S$1,0)</f>
        <v>2</v>
      </c>
      <c r="U29">
        <f t="shared" si="8"/>
        <v>-2</v>
      </c>
      <c r="V29">
        <f t="shared" si="9"/>
        <v>0</v>
      </c>
      <c r="W29">
        <f>VLOOKUP($A29,'Volume of each date'!$A$3:$R$36,W$1+1,0)</f>
        <v>3</v>
      </c>
      <c r="X29">
        <f>VLOOKUP($A29,cochin_stk_trans!$A$1:$P$31,1+W$1,0)</f>
        <v>2</v>
      </c>
      <c r="Y29">
        <f t="shared" si="10"/>
        <v>-1</v>
      </c>
      <c r="Z29">
        <f t="shared" si="11"/>
        <v>0</v>
      </c>
      <c r="AA29">
        <f>VLOOKUP($A29,'Volume of each date'!$A$3:$R$36,AA$1+1,0)</f>
        <v>4</v>
      </c>
      <c r="AB29">
        <f>VLOOKUP($A29,cochin_stk_trans!$A$1:$P$31,1+AA$1,0)</f>
        <v>2</v>
      </c>
      <c r="AC29">
        <f t="shared" si="12"/>
        <v>-2</v>
      </c>
      <c r="AD29">
        <f t="shared" si="13"/>
        <v>0</v>
      </c>
      <c r="AE29">
        <f>VLOOKUP($A29,'Volume of each date'!$A$3:$R$36,AE$1+1,0)</f>
        <v>4</v>
      </c>
      <c r="AF29">
        <f>VLOOKUP($A29,cochin_stk_trans!$A$1:$P$31,1+AE$1,0)</f>
        <v>2</v>
      </c>
      <c r="AG29">
        <f t="shared" si="14"/>
        <v>-2</v>
      </c>
      <c r="AH29">
        <f t="shared" si="15"/>
        <v>0</v>
      </c>
      <c r="AI29">
        <f>VLOOKUP($A29,'Volume of each date'!$A$3:$R$36,AI$1+1,0)</f>
        <v>3</v>
      </c>
      <c r="AJ29">
        <f>VLOOKUP($A29,cochin_stk_trans!$A$1:$P$31,1+AI$1,0)</f>
        <v>2</v>
      </c>
      <c r="AK29">
        <f t="shared" si="16"/>
        <v>-1</v>
      </c>
      <c r="AL29">
        <f t="shared" si="17"/>
        <v>0</v>
      </c>
      <c r="AM29">
        <f>VLOOKUP($A29,'Volume of each date'!$A$3:$R$36,AM$1+1,0)</f>
        <v>5</v>
      </c>
      <c r="AN29">
        <f>VLOOKUP($A29,cochin_stk_trans!$A$1:$P$31,1+AM$1,0)</f>
        <v>2</v>
      </c>
      <c r="AO29">
        <f t="shared" si="18"/>
        <v>-3</v>
      </c>
      <c r="AP29">
        <f t="shared" si="19"/>
        <v>0</v>
      </c>
      <c r="AQ29">
        <f>VLOOKUP($A29,'Volume of each date'!$A$3:$R$36,AQ$1+1,0)</f>
        <v>4</v>
      </c>
      <c r="AR29">
        <f>VLOOKUP($A29,cochin_stk_trans!$A$1:$P$31,1+AQ$1,0)</f>
        <v>2</v>
      </c>
      <c r="AS29">
        <f t="shared" si="20"/>
        <v>-2</v>
      </c>
      <c r="AT29">
        <f t="shared" si="21"/>
        <v>0</v>
      </c>
      <c r="AU29">
        <f>VLOOKUP($A29,'Volume of each date'!$A$3:$R$36,AU$1+1,0)</f>
        <v>4</v>
      </c>
      <c r="AV29">
        <f>VLOOKUP($A29,cochin_stk_trans!$A$1:$P$31,1+AU$1,0)</f>
        <v>2</v>
      </c>
      <c r="AW29">
        <f t="shared" si="22"/>
        <v>-2</v>
      </c>
      <c r="AX29">
        <f t="shared" si="23"/>
        <v>0</v>
      </c>
      <c r="AY29">
        <f>VLOOKUP($A29,'Volume of each date'!$A$3:$R$36,AY$1+1,0)</f>
        <v>4</v>
      </c>
      <c r="AZ29">
        <f>VLOOKUP($A29,cochin_stk_trans!$A$1:$P$31,1+AY$1,0)</f>
        <v>2</v>
      </c>
      <c r="BA29">
        <f t="shared" si="24"/>
        <v>-2</v>
      </c>
      <c r="BB29">
        <f t="shared" si="25"/>
        <v>0</v>
      </c>
      <c r="BC29">
        <f>VLOOKUP($A29,'Volume of each date'!$A$3:$R$36,BC$1+1,0)</f>
        <v>4</v>
      </c>
      <c r="BD29">
        <f>VLOOKUP($A29,cochin_stk_trans!$A$1:$P$31,1+BC$1,0)</f>
        <v>2</v>
      </c>
      <c r="BE29">
        <f t="shared" si="26"/>
        <v>-2</v>
      </c>
      <c r="BF29">
        <f t="shared" si="27"/>
        <v>0</v>
      </c>
      <c r="BG29">
        <f>VLOOKUP($A29,'Volume of each date'!$A$3:$R$36,BG$1+1,0)</f>
        <v>4</v>
      </c>
      <c r="BH29">
        <f>VLOOKUP($A29,cochin_stk_trans!$A$1:$P$31,1+BG$1,0)</f>
        <v>2</v>
      </c>
      <c r="BI29">
        <f t="shared" si="28"/>
        <v>-2</v>
      </c>
    </row>
    <row r="30" spans="1:61" x14ac:dyDescent="0.35">
      <c r="A30" t="s">
        <v>20</v>
      </c>
      <c r="B30">
        <f>VLOOKUP(A30,opn_stk!$A$1:B57,2,0)</f>
        <v>6</v>
      </c>
      <c r="C30">
        <f>VLOOKUP($A30,'Volume of each date'!$A$3:$R$36,C$1+1,0)</f>
        <v>4</v>
      </c>
      <c r="D30">
        <f>VLOOKUP($A30,cochin_stk_trans!$A$1:$P$31,1+C$1,0)</f>
        <v>2</v>
      </c>
      <c r="E30">
        <f t="shared" si="0"/>
        <v>4</v>
      </c>
      <c r="F30">
        <f t="shared" si="1"/>
        <v>4</v>
      </c>
      <c r="G30">
        <f>VLOOKUP($A30,'Volume of each date'!$A$3:$R$36,G$1+1,0)</f>
        <v>4</v>
      </c>
      <c r="H30">
        <f>VLOOKUP($A30,cochin_stk_trans!$A$1:$P$31,1+G$1,0)</f>
        <v>2</v>
      </c>
      <c r="I30">
        <f t="shared" si="2"/>
        <v>2</v>
      </c>
      <c r="J30">
        <f t="shared" si="3"/>
        <v>2</v>
      </c>
      <c r="K30">
        <f>VLOOKUP($A30,'Volume of each date'!$A$3:$R$36,K$1+1,0)</f>
        <v>5</v>
      </c>
      <c r="L30">
        <f>VLOOKUP($A30,cochin_stk_trans!$A$1:$P$31,1+K$1,0)</f>
        <v>1</v>
      </c>
      <c r="M30">
        <f t="shared" si="4"/>
        <v>-2</v>
      </c>
      <c r="N30">
        <f t="shared" si="5"/>
        <v>0</v>
      </c>
      <c r="O30">
        <f>VLOOKUP($A30,'Volume of each date'!$A$3:$R$36,O$1+1,0)</f>
        <v>4</v>
      </c>
      <c r="P30">
        <f>VLOOKUP($A30,cochin_stk_trans!$A$1:$P$31,1+O$1,0)</f>
        <v>2</v>
      </c>
      <c r="Q30">
        <f t="shared" si="6"/>
        <v>-2</v>
      </c>
      <c r="R30">
        <f t="shared" si="7"/>
        <v>0</v>
      </c>
      <c r="S30">
        <f>VLOOKUP($A30,'Volume of each date'!$A$3:$R$36,S$1+1,0)</f>
        <v>4</v>
      </c>
      <c r="T30">
        <f>VLOOKUP($A30,cochin_stk_trans!$A$1:$P$31,1+S$1,0)</f>
        <v>2</v>
      </c>
      <c r="U30">
        <f t="shared" si="8"/>
        <v>-2</v>
      </c>
      <c r="V30">
        <f t="shared" si="9"/>
        <v>0</v>
      </c>
      <c r="W30">
        <f>VLOOKUP($A30,'Volume of each date'!$A$3:$R$36,W$1+1,0)</f>
        <v>3</v>
      </c>
      <c r="X30">
        <f>VLOOKUP($A30,cochin_stk_trans!$A$1:$P$31,1+W$1,0)</f>
        <v>2</v>
      </c>
      <c r="Y30">
        <f t="shared" si="10"/>
        <v>-1</v>
      </c>
      <c r="Z30">
        <f t="shared" si="11"/>
        <v>0</v>
      </c>
      <c r="AA30">
        <f>VLOOKUP($A30,'Volume of each date'!$A$3:$R$36,AA$1+1,0)</f>
        <v>4</v>
      </c>
      <c r="AB30">
        <f>VLOOKUP($A30,cochin_stk_trans!$A$1:$P$31,1+AA$1,0)</f>
        <v>2</v>
      </c>
      <c r="AC30">
        <f t="shared" si="12"/>
        <v>-2</v>
      </c>
      <c r="AD30">
        <f t="shared" si="13"/>
        <v>0</v>
      </c>
      <c r="AE30">
        <f>VLOOKUP($A30,'Volume of each date'!$A$3:$R$36,AE$1+1,0)</f>
        <v>4</v>
      </c>
      <c r="AF30">
        <f>VLOOKUP($A30,cochin_stk_trans!$A$1:$P$31,1+AE$1,0)</f>
        <v>1</v>
      </c>
      <c r="AG30">
        <f t="shared" si="14"/>
        <v>-3</v>
      </c>
      <c r="AH30">
        <f t="shared" si="15"/>
        <v>0</v>
      </c>
      <c r="AI30">
        <f>VLOOKUP($A30,'Volume of each date'!$A$3:$R$36,AI$1+1,0)</f>
        <v>4</v>
      </c>
      <c r="AJ30">
        <f>VLOOKUP($A30,cochin_stk_trans!$A$1:$P$31,1+AI$1,0)</f>
        <v>2</v>
      </c>
      <c r="AK30">
        <f t="shared" si="16"/>
        <v>-2</v>
      </c>
      <c r="AL30">
        <f t="shared" si="17"/>
        <v>0</v>
      </c>
      <c r="AM30">
        <f>VLOOKUP($A30,'Volume of each date'!$A$3:$R$36,AM$1+1,0)</f>
        <v>3</v>
      </c>
      <c r="AN30">
        <f>VLOOKUP($A30,cochin_stk_trans!$A$1:$P$31,1+AM$1,0)</f>
        <v>2</v>
      </c>
      <c r="AO30">
        <f t="shared" si="18"/>
        <v>-1</v>
      </c>
      <c r="AP30">
        <f t="shared" si="19"/>
        <v>0</v>
      </c>
      <c r="AQ30">
        <f>VLOOKUP($A30,'Volume of each date'!$A$3:$R$36,AQ$1+1,0)</f>
        <v>4</v>
      </c>
      <c r="AR30">
        <f>VLOOKUP($A30,cochin_stk_trans!$A$1:$P$31,1+AQ$1,0)</f>
        <v>2</v>
      </c>
      <c r="AS30">
        <f t="shared" si="20"/>
        <v>-2</v>
      </c>
      <c r="AT30">
        <f t="shared" si="21"/>
        <v>0</v>
      </c>
      <c r="AU30">
        <f>VLOOKUP($A30,'Volume of each date'!$A$3:$R$36,AU$1+1,0)</f>
        <v>3</v>
      </c>
      <c r="AV30">
        <f>VLOOKUP($A30,cochin_stk_trans!$A$1:$P$31,1+AU$1,0)</f>
        <v>2</v>
      </c>
      <c r="AW30">
        <f t="shared" si="22"/>
        <v>-1</v>
      </c>
      <c r="AX30">
        <f t="shared" si="23"/>
        <v>0</v>
      </c>
      <c r="AY30">
        <f>VLOOKUP($A30,'Volume of each date'!$A$3:$R$36,AY$1+1,0)</f>
        <v>4</v>
      </c>
      <c r="AZ30">
        <f>VLOOKUP($A30,cochin_stk_trans!$A$1:$P$31,1+AY$1,0)</f>
        <v>2</v>
      </c>
      <c r="BA30">
        <f t="shared" si="24"/>
        <v>-2</v>
      </c>
      <c r="BB30">
        <f t="shared" si="25"/>
        <v>0</v>
      </c>
      <c r="BC30">
        <f>VLOOKUP($A30,'Volume of each date'!$A$3:$R$36,BC$1+1,0)</f>
        <v>4</v>
      </c>
      <c r="BD30">
        <f>VLOOKUP($A30,cochin_stk_trans!$A$1:$P$31,1+BC$1,0)</f>
        <v>2</v>
      </c>
      <c r="BE30">
        <f t="shared" si="26"/>
        <v>-2</v>
      </c>
      <c r="BF30">
        <f t="shared" si="27"/>
        <v>0</v>
      </c>
      <c r="BG30">
        <f>VLOOKUP($A30,'Volume of each date'!$A$3:$R$36,BG$1+1,0)</f>
        <v>4</v>
      </c>
      <c r="BH30">
        <f>VLOOKUP($A30,cochin_stk_trans!$A$1:$P$31,1+BG$1,0)</f>
        <v>1</v>
      </c>
      <c r="BI30">
        <f t="shared" si="28"/>
        <v>-3</v>
      </c>
    </row>
    <row r="31" spans="1:61" x14ac:dyDescent="0.35">
      <c r="A31" t="s">
        <v>23</v>
      </c>
      <c r="B31">
        <f>VLOOKUP(A31,opn_stk!$A$1:B58,2,0)</f>
        <v>3</v>
      </c>
      <c r="C31">
        <f>VLOOKUP($A31,'Volume of each date'!$A$3:$R$36,C$1+1,0)</f>
        <v>3</v>
      </c>
      <c r="D31">
        <f>VLOOKUP($A31,cochin_stk_trans!$A$1:$P$31,1+C$1,0)</f>
        <v>2</v>
      </c>
      <c r="E31">
        <f t="shared" si="0"/>
        <v>2</v>
      </c>
      <c r="F31">
        <f t="shared" si="1"/>
        <v>2</v>
      </c>
      <c r="G31">
        <f>VLOOKUP($A31,'Volume of each date'!$A$3:$R$36,G$1+1,0)</f>
        <v>2</v>
      </c>
      <c r="H31">
        <f>VLOOKUP($A31,cochin_stk_trans!$A$1:$P$31,1+G$1,0)</f>
        <v>1</v>
      </c>
      <c r="I31">
        <f t="shared" si="2"/>
        <v>1</v>
      </c>
      <c r="J31">
        <f t="shared" si="3"/>
        <v>1</v>
      </c>
      <c r="K31">
        <f>VLOOKUP($A31,'Volume of each date'!$A$3:$R$36,K$1+1,0)</f>
        <v>2</v>
      </c>
      <c r="L31">
        <f>VLOOKUP($A31,cochin_stk_trans!$A$1:$P$31,1+K$1,0)</f>
        <v>1</v>
      </c>
      <c r="M31">
        <f t="shared" si="4"/>
        <v>0</v>
      </c>
      <c r="N31">
        <f t="shared" si="5"/>
        <v>0</v>
      </c>
      <c r="O31">
        <f>VLOOKUP($A31,'Volume of each date'!$A$3:$R$36,O$1+1,0)</f>
        <v>3</v>
      </c>
      <c r="P31">
        <f>VLOOKUP($A31,cochin_stk_trans!$A$1:$P$31,1+O$1,0)</f>
        <v>2</v>
      </c>
      <c r="Q31">
        <f t="shared" si="6"/>
        <v>-1</v>
      </c>
      <c r="R31">
        <f t="shared" si="7"/>
        <v>0</v>
      </c>
      <c r="S31">
        <f>VLOOKUP($A31,'Volume of each date'!$A$3:$R$36,S$1+1,0)</f>
        <v>4</v>
      </c>
      <c r="T31">
        <f>VLOOKUP($A31,cochin_stk_trans!$A$1:$P$31,1+S$1,0)</f>
        <v>1</v>
      </c>
      <c r="U31">
        <f t="shared" si="8"/>
        <v>-3</v>
      </c>
      <c r="V31">
        <f t="shared" si="9"/>
        <v>0</v>
      </c>
      <c r="W31">
        <f>VLOOKUP($A31,'Volume of each date'!$A$3:$R$36,W$1+1,0)</f>
        <v>4</v>
      </c>
      <c r="X31">
        <f>VLOOKUP($A31,cochin_stk_trans!$A$1:$P$31,1+W$1,0)</f>
        <v>1</v>
      </c>
      <c r="Y31">
        <f t="shared" si="10"/>
        <v>-3</v>
      </c>
      <c r="Z31">
        <f t="shared" si="11"/>
        <v>0</v>
      </c>
      <c r="AA31">
        <f>VLOOKUP($A31,'Volume of each date'!$A$3:$R$36,AA$1+1,0)</f>
        <v>4</v>
      </c>
      <c r="AB31">
        <f>VLOOKUP($A31,cochin_stk_trans!$A$1:$P$31,1+AA$1,0)</f>
        <v>1</v>
      </c>
      <c r="AC31">
        <f t="shared" si="12"/>
        <v>-3</v>
      </c>
      <c r="AD31">
        <f t="shared" si="13"/>
        <v>0</v>
      </c>
      <c r="AE31">
        <f>VLOOKUP($A31,'Volume of each date'!$A$3:$R$36,AE$1+1,0)</f>
        <v>3</v>
      </c>
      <c r="AF31">
        <f>VLOOKUP($A31,cochin_stk_trans!$A$1:$P$31,1+AE$1,0)</f>
        <v>1</v>
      </c>
      <c r="AG31">
        <f t="shared" si="14"/>
        <v>-2</v>
      </c>
      <c r="AH31">
        <f t="shared" si="15"/>
        <v>0</v>
      </c>
      <c r="AI31">
        <f>VLOOKUP($A31,'Volume of each date'!$A$3:$R$36,AI$1+1,0)</f>
        <v>3</v>
      </c>
      <c r="AJ31">
        <f>VLOOKUP($A31,cochin_stk_trans!$A$1:$P$31,1+AI$1,0)</f>
        <v>1</v>
      </c>
      <c r="AK31">
        <f t="shared" si="16"/>
        <v>-2</v>
      </c>
      <c r="AL31">
        <f t="shared" si="17"/>
        <v>0</v>
      </c>
      <c r="AM31">
        <f>VLOOKUP($A31,'Volume of each date'!$A$3:$R$36,AM$1+1,0)</f>
        <v>3</v>
      </c>
      <c r="AN31">
        <f>VLOOKUP($A31,cochin_stk_trans!$A$1:$P$31,1+AM$1,0)</f>
        <v>1</v>
      </c>
      <c r="AO31">
        <f t="shared" si="18"/>
        <v>-2</v>
      </c>
      <c r="AP31">
        <f t="shared" si="19"/>
        <v>0</v>
      </c>
      <c r="AQ31">
        <f>VLOOKUP($A31,'Volume of each date'!$A$3:$R$36,AQ$1+1,0)</f>
        <v>2</v>
      </c>
      <c r="AR31">
        <f>VLOOKUP($A31,cochin_stk_trans!$A$1:$P$31,1+AQ$1,0)</f>
        <v>1</v>
      </c>
      <c r="AS31">
        <f t="shared" si="20"/>
        <v>-1</v>
      </c>
      <c r="AT31">
        <f t="shared" si="21"/>
        <v>0</v>
      </c>
      <c r="AU31">
        <f>VLOOKUP($A31,'Volume of each date'!$A$3:$R$36,AU$1+1,0)</f>
        <v>2</v>
      </c>
      <c r="AV31">
        <f>VLOOKUP($A31,cochin_stk_trans!$A$1:$P$31,1+AU$1,0)</f>
        <v>1</v>
      </c>
      <c r="AW31">
        <f t="shared" si="22"/>
        <v>-1</v>
      </c>
      <c r="AX31">
        <f t="shared" si="23"/>
        <v>0</v>
      </c>
      <c r="AY31">
        <f>VLOOKUP($A31,'Volume of each date'!$A$3:$R$36,AY$1+1,0)</f>
        <v>2</v>
      </c>
      <c r="AZ31">
        <f>VLOOKUP($A31,cochin_stk_trans!$A$1:$P$31,1+AY$1,0)</f>
        <v>1</v>
      </c>
      <c r="BA31">
        <f t="shared" si="24"/>
        <v>-1</v>
      </c>
      <c r="BB31">
        <f t="shared" si="25"/>
        <v>0</v>
      </c>
      <c r="BC31">
        <f>VLOOKUP($A31,'Volume of each date'!$A$3:$R$36,BC$1+1,0)</f>
        <v>3</v>
      </c>
      <c r="BD31">
        <f>VLOOKUP($A31,cochin_stk_trans!$A$1:$P$31,1+BC$1,0)</f>
        <v>1</v>
      </c>
      <c r="BE31">
        <f t="shared" si="26"/>
        <v>-2</v>
      </c>
      <c r="BF31">
        <f t="shared" si="27"/>
        <v>0</v>
      </c>
      <c r="BG31">
        <f>VLOOKUP($A31,'Volume of each date'!$A$3:$R$36,BG$1+1,0)</f>
        <v>2</v>
      </c>
      <c r="BH31">
        <f>VLOOKUP($A31,cochin_stk_trans!$A$1:$P$31,1+BG$1,0)</f>
        <v>1</v>
      </c>
      <c r="BI31">
        <f t="shared" si="28"/>
        <v>-1</v>
      </c>
    </row>
    <row r="32" spans="1:61" x14ac:dyDescent="0.35">
      <c r="A32" t="s">
        <v>25</v>
      </c>
      <c r="B32">
        <f>VLOOKUP(A32,opn_stk!$A$1:B59,2,0)</f>
        <v>4</v>
      </c>
      <c r="C32">
        <f>VLOOKUP($A32,'Volume of each date'!$A$3:$R$36,C$1+1,0)</f>
        <v>3</v>
      </c>
      <c r="D32">
        <f>VLOOKUP($A32,cochin_stk_trans!$A$1:$P$31,1+C$1,0)</f>
        <v>1</v>
      </c>
      <c r="E32">
        <f t="shared" si="0"/>
        <v>2</v>
      </c>
      <c r="F32">
        <f t="shared" si="1"/>
        <v>2</v>
      </c>
      <c r="G32">
        <f>VLOOKUP($A32,'Volume of each date'!$A$3:$R$36,G$1+1,0)</f>
        <v>4</v>
      </c>
      <c r="H32">
        <f>VLOOKUP($A32,cochin_stk_trans!$A$1:$P$31,1+G$1,0)</f>
        <v>1</v>
      </c>
      <c r="I32">
        <f t="shared" si="2"/>
        <v>-1</v>
      </c>
      <c r="J32">
        <f t="shared" si="3"/>
        <v>0</v>
      </c>
      <c r="K32">
        <f>VLOOKUP($A32,'Volume of each date'!$A$3:$R$36,K$1+1,0)</f>
        <v>2</v>
      </c>
      <c r="L32">
        <f>VLOOKUP($A32,cochin_stk_trans!$A$1:$P$31,1+K$1,0)</f>
        <v>2</v>
      </c>
      <c r="M32">
        <f t="shared" si="4"/>
        <v>0</v>
      </c>
      <c r="N32">
        <f t="shared" si="5"/>
        <v>0</v>
      </c>
      <c r="O32">
        <f>VLOOKUP($A32,'Volume of each date'!$A$3:$R$36,O$1+1,0)</f>
        <v>3</v>
      </c>
      <c r="P32">
        <f>VLOOKUP($A32,cochin_stk_trans!$A$1:$P$31,1+O$1,0)</f>
        <v>1</v>
      </c>
      <c r="Q32">
        <f t="shared" si="6"/>
        <v>-2</v>
      </c>
      <c r="R32">
        <f t="shared" si="7"/>
        <v>0</v>
      </c>
      <c r="S32">
        <f>VLOOKUP($A32,'Volume of each date'!$A$3:$R$36,S$1+1,0)</f>
        <v>3</v>
      </c>
      <c r="T32">
        <f>VLOOKUP($A32,cochin_stk_trans!$A$1:$P$31,1+S$1,0)</f>
        <v>1</v>
      </c>
      <c r="U32">
        <f t="shared" si="8"/>
        <v>-2</v>
      </c>
      <c r="V32">
        <f t="shared" si="9"/>
        <v>0</v>
      </c>
      <c r="W32">
        <f>VLOOKUP($A32,'Volume of each date'!$A$3:$R$36,W$1+1,0)</f>
        <v>3</v>
      </c>
      <c r="X32">
        <f>VLOOKUP($A32,cochin_stk_trans!$A$1:$P$31,1+W$1,0)</f>
        <v>1</v>
      </c>
      <c r="Y32">
        <f t="shared" si="10"/>
        <v>-2</v>
      </c>
      <c r="Z32">
        <f t="shared" si="11"/>
        <v>0</v>
      </c>
      <c r="AA32">
        <f>VLOOKUP($A32,'Volume of each date'!$A$3:$R$36,AA$1+1,0)</f>
        <v>4</v>
      </c>
      <c r="AB32">
        <f>VLOOKUP($A32,cochin_stk_trans!$A$1:$P$31,1+AA$1,0)</f>
        <v>2</v>
      </c>
      <c r="AC32">
        <f t="shared" si="12"/>
        <v>-2</v>
      </c>
      <c r="AD32">
        <f t="shared" si="13"/>
        <v>0</v>
      </c>
      <c r="AE32">
        <f>VLOOKUP($A32,'Volume of each date'!$A$3:$R$36,AE$1+1,0)</f>
        <v>3</v>
      </c>
      <c r="AF32">
        <f>VLOOKUP($A32,cochin_stk_trans!$A$1:$P$31,1+AE$1,0)</f>
        <v>2</v>
      </c>
      <c r="AG32">
        <f t="shared" si="14"/>
        <v>-1</v>
      </c>
      <c r="AH32">
        <f t="shared" si="15"/>
        <v>0</v>
      </c>
      <c r="AI32">
        <f>VLOOKUP($A32,'Volume of each date'!$A$3:$R$36,AI$1+1,0)</f>
        <v>3</v>
      </c>
      <c r="AJ32">
        <f>VLOOKUP($A32,cochin_stk_trans!$A$1:$P$31,1+AI$1,0)</f>
        <v>2</v>
      </c>
      <c r="AK32">
        <f t="shared" si="16"/>
        <v>-1</v>
      </c>
      <c r="AL32">
        <f t="shared" si="17"/>
        <v>0</v>
      </c>
      <c r="AM32">
        <f>VLOOKUP($A32,'Volume of each date'!$A$3:$R$36,AM$1+1,0)</f>
        <v>4</v>
      </c>
      <c r="AN32">
        <f>VLOOKUP($A32,cochin_stk_trans!$A$1:$P$31,1+AM$1,0)</f>
        <v>2</v>
      </c>
      <c r="AO32">
        <f t="shared" si="18"/>
        <v>-2</v>
      </c>
      <c r="AP32">
        <f t="shared" si="19"/>
        <v>0</v>
      </c>
      <c r="AQ32">
        <f>VLOOKUP($A32,'Volume of each date'!$A$3:$R$36,AQ$1+1,0)</f>
        <v>4</v>
      </c>
      <c r="AR32">
        <f>VLOOKUP($A32,cochin_stk_trans!$A$1:$P$31,1+AQ$1,0)</f>
        <v>1</v>
      </c>
      <c r="AS32">
        <f t="shared" si="20"/>
        <v>-3</v>
      </c>
      <c r="AT32">
        <f t="shared" si="21"/>
        <v>0</v>
      </c>
      <c r="AU32">
        <f>VLOOKUP($A32,'Volume of each date'!$A$3:$R$36,AU$1+1,0)</f>
        <v>4</v>
      </c>
      <c r="AV32">
        <f>VLOOKUP($A32,cochin_stk_trans!$A$1:$P$31,1+AU$1,0)</f>
        <v>2</v>
      </c>
      <c r="AW32">
        <f t="shared" si="22"/>
        <v>-2</v>
      </c>
      <c r="AX32">
        <f t="shared" si="23"/>
        <v>0</v>
      </c>
      <c r="AY32">
        <f>VLOOKUP($A32,'Volume of each date'!$A$3:$R$36,AY$1+1,0)</f>
        <v>3</v>
      </c>
      <c r="AZ32">
        <f>VLOOKUP($A32,cochin_stk_trans!$A$1:$P$31,1+AY$1,0)</f>
        <v>2</v>
      </c>
      <c r="BA32">
        <f t="shared" si="24"/>
        <v>-1</v>
      </c>
      <c r="BB32">
        <f t="shared" si="25"/>
        <v>0</v>
      </c>
      <c r="BC32">
        <f>VLOOKUP($A32,'Volume of each date'!$A$3:$R$36,BC$1+1,0)</f>
        <v>3</v>
      </c>
      <c r="BD32">
        <f>VLOOKUP($A32,cochin_stk_trans!$A$1:$P$31,1+BC$1,0)</f>
        <v>2</v>
      </c>
      <c r="BE32">
        <f t="shared" si="26"/>
        <v>-1</v>
      </c>
      <c r="BF32">
        <f t="shared" si="27"/>
        <v>0</v>
      </c>
      <c r="BG32">
        <f>VLOOKUP($A32,'Volume of each date'!$A$3:$R$36,BG$1+1,0)</f>
        <v>4</v>
      </c>
      <c r="BH32">
        <f>VLOOKUP($A32,cochin_stk_trans!$A$1:$P$31,1+BG$1,0)</f>
        <v>2</v>
      </c>
      <c r="BI32">
        <f t="shared" si="28"/>
        <v>-2</v>
      </c>
    </row>
    <row r="33" spans="1:61" x14ac:dyDescent="0.35">
      <c r="A33" t="s">
        <v>28</v>
      </c>
      <c r="B33">
        <f>VLOOKUP(A33,opn_stk!$A$1:B60,2,0)</f>
        <v>5</v>
      </c>
      <c r="C33">
        <f>VLOOKUP($A33,'Volume of each date'!$A$3:$R$36,C$1+1,0)</f>
        <v>4</v>
      </c>
      <c r="D33">
        <f>VLOOKUP($A33,cochin_stk_trans!$A$1:$P$31,1+C$1,0)</f>
        <v>2</v>
      </c>
      <c r="E33">
        <f t="shared" si="0"/>
        <v>3</v>
      </c>
      <c r="F33">
        <f t="shared" si="1"/>
        <v>3</v>
      </c>
      <c r="G33">
        <f>VLOOKUP($A33,'Volume of each date'!$A$3:$R$36,G$1+1,0)</f>
        <v>4</v>
      </c>
      <c r="H33">
        <f>VLOOKUP($A33,cochin_stk_trans!$A$1:$P$31,1+G$1,0)</f>
        <v>2</v>
      </c>
      <c r="I33">
        <f t="shared" si="2"/>
        <v>1</v>
      </c>
      <c r="J33">
        <f t="shared" si="3"/>
        <v>1</v>
      </c>
      <c r="K33">
        <f>VLOOKUP($A33,'Volume of each date'!$A$3:$R$36,K$1+1,0)</f>
        <v>3</v>
      </c>
      <c r="L33">
        <f>VLOOKUP($A33,cochin_stk_trans!$A$1:$P$31,1+K$1,0)</f>
        <v>1</v>
      </c>
      <c r="M33">
        <f t="shared" si="4"/>
        <v>-1</v>
      </c>
      <c r="N33">
        <f t="shared" si="5"/>
        <v>0</v>
      </c>
      <c r="O33">
        <f>VLOOKUP($A33,'Volume of each date'!$A$3:$R$36,O$1+1,0)</f>
        <v>3</v>
      </c>
      <c r="P33">
        <f>VLOOKUP($A33,cochin_stk_trans!$A$1:$P$31,1+O$1,0)</f>
        <v>1</v>
      </c>
      <c r="Q33">
        <f t="shared" si="6"/>
        <v>-2</v>
      </c>
      <c r="R33">
        <f t="shared" si="7"/>
        <v>0</v>
      </c>
      <c r="S33">
        <f>VLOOKUP($A33,'Volume of each date'!$A$3:$R$36,S$1+1,0)</f>
        <v>3</v>
      </c>
      <c r="T33">
        <f>VLOOKUP($A33,cochin_stk_trans!$A$1:$P$31,1+S$1,0)</f>
        <v>1</v>
      </c>
      <c r="U33">
        <f t="shared" si="8"/>
        <v>-2</v>
      </c>
      <c r="V33">
        <f t="shared" si="9"/>
        <v>0</v>
      </c>
      <c r="W33">
        <f>VLOOKUP($A33,'Volume of each date'!$A$3:$R$36,W$1+1,0)</f>
        <v>3</v>
      </c>
      <c r="X33">
        <f>VLOOKUP($A33,cochin_stk_trans!$A$1:$P$31,1+W$1,0)</f>
        <v>1</v>
      </c>
      <c r="Y33">
        <f t="shared" si="10"/>
        <v>-2</v>
      </c>
      <c r="Z33">
        <f t="shared" si="11"/>
        <v>0</v>
      </c>
      <c r="AA33">
        <f>VLOOKUP($A33,'Volume of each date'!$A$3:$R$36,AA$1+1,0)</f>
        <v>4</v>
      </c>
      <c r="AB33">
        <f>VLOOKUP($A33,cochin_stk_trans!$A$1:$P$31,1+AA$1,0)</f>
        <v>2</v>
      </c>
      <c r="AC33">
        <f t="shared" si="12"/>
        <v>-2</v>
      </c>
      <c r="AD33">
        <f t="shared" si="13"/>
        <v>0</v>
      </c>
      <c r="AE33">
        <f>VLOOKUP($A33,'Volume of each date'!$A$3:$R$36,AE$1+1,0)</f>
        <v>2</v>
      </c>
      <c r="AF33">
        <f>VLOOKUP($A33,cochin_stk_trans!$A$1:$P$31,1+AE$1,0)</f>
        <v>1</v>
      </c>
      <c r="AG33">
        <f t="shared" si="14"/>
        <v>-1</v>
      </c>
      <c r="AH33">
        <f t="shared" si="15"/>
        <v>0</v>
      </c>
      <c r="AI33">
        <f>VLOOKUP($A33,'Volume of each date'!$A$3:$R$36,AI$1+1,0)</f>
        <v>2</v>
      </c>
      <c r="AJ33">
        <f>VLOOKUP($A33,cochin_stk_trans!$A$1:$P$31,1+AI$1,0)</f>
        <v>1</v>
      </c>
      <c r="AK33">
        <f t="shared" si="16"/>
        <v>-1</v>
      </c>
      <c r="AL33">
        <f t="shared" si="17"/>
        <v>0</v>
      </c>
      <c r="AM33">
        <f>VLOOKUP($A33,'Volume of each date'!$A$3:$R$36,AM$1+1,0)</f>
        <v>3</v>
      </c>
      <c r="AN33">
        <f>VLOOKUP($A33,cochin_stk_trans!$A$1:$P$31,1+AM$1,0)</f>
        <v>2</v>
      </c>
      <c r="AO33">
        <f t="shared" si="18"/>
        <v>-1</v>
      </c>
      <c r="AP33">
        <f t="shared" si="19"/>
        <v>0</v>
      </c>
      <c r="AQ33">
        <f>VLOOKUP($A33,'Volume of each date'!$A$3:$R$36,AQ$1+1,0)</f>
        <v>4</v>
      </c>
      <c r="AR33">
        <f>VLOOKUP($A33,cochin_stk_trans!$A$1:$P$31,1+AQ$1,0)</f>
        <v>1</v>
      </c>
      <c r="AS33">
        <f t="shared" si="20"/>
        <v>-3</v>
      </c>
      <c r="AT33">
        <f t="shared" si="21"/>
        <v>0</v>
      </c>
      <c r="AU33">
        <f>VLOOKUP($A33,'Volume of each date'!$A$3:$R$36,AU$1+1,0)</f>
        <v>4</v>
      </c>
      <c r="AV33">
        <f>VLOOKUP($A33,cochin_stk_trans!$A$1:$P$31,1+AU$1,0)</f>
        <v>1</v>
      </c>
      <c r="AW33">
        <f t="shared" si="22"/>
        <v>-3</v>
      </c>
      <c r="AX33">
        <f t="shared" si="23"/>
        <v>0</v>
      </c>
      <c r="AY33">
        <f>VLOOKUP($A33,'Volume of each date'!$A$3:$R$36,AY$1+1,0)</f>
        <v>3</v>
      </c>
      <c r="AZ33">
        <f>VLOOKUP($A33,cochin_stk_trans!$A$1:$P$31,1+AY$1,0)</f>
        <v>1</v>
      </c>
      <c r="BA33">
        <f t="shared" si="24"/>
        <v>-2</v>
      </c>
      <c r="BB33">
        <f t="shared" si="25"/>
        <v>0</v>
      </c>
      <c r="BC33">
        <f>VLOOKUP($A33,'Volume of each date'!$A$3:$R$36,BC$1+1,0)</f>
        <v>3</v>
      </c>
      <c r="BD33">
        <f>VLOOKUP($A33,cochin_stk_trans!$A$1:$P$31,1+BC$1,0)</f>
        <v>1</v>
      </c>
      <c r="BE33">
        <f t="shared" si="26"/>
        <v>-2</v>
      </c>
      <c r="BF33">
        <f t="shared" si="27"/>
        <v>0</v>
      </c>
      <c r="BG33">
        <f>VLOOKUP($A33,'Volume of each date'!$A$3:$R$36,BG$1+1,0)</f>
        <v>3</v>
      </c>
      <c r="BH33">
        <f>VLOOKUP($A33,cochin_stk_trans!$A$1:$P$31,1+BG$1,0)</f>
        <v>1</v>
      </c>
      <c r="BI33">
        <f t="shared" si="28"/>
        <v>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7E9B-5686-4B95-96C7-FE30AEDD4FB3}">
  <dimension ref="A2:F33"/>
  <sheetViews>
    <sheetView tabSelected="1" workbookViewId="0">
      <selection activeCell="F11" sqref="F11"/>
    </sheetView>
  </sheetViews>
  <sheetFormatPr defaultRowHeight="14.5" x14ac:dyDescent="0.35"/>
  <cols>
    <col min="2" max="2" width="12.36328125" customWidth="1"/>
    <col min="3" max="3" width="12.36328125" bestFit="1" customWidth="1"/>
  </cols>
  <sheetData>
    <row r="2" spans="1:6" x14ac:dyDescent="0.35">
      <c r="B2" s="35" t="s">
        <v>119</v>
      </c>
      <c r="C2" s="35"/>
    </row>
    <row r="3" spans="1:6" ht="15.5" x14ac:dyDescent="0.35">
      <c r="A3" s="26" t="s">
        <v>1</v>
      </c>
      <c r="B3" s="30" t="s">
        <v>115</v>
      </c>
      <c r="C3" s="30" t="s">
        <v>116</v>
      </c>
      <c r="D3" s="26" t="s">
        <v>120</v>
      </c>
      <c r="E3" s="26"/>
      <c r="F3" s="26"/>
    </row>
    <row r="4" spans="1:6" x14ac:dyDescent="0.35">
      <c r="A4" t="str">
        <f>'cochin ledger'!A4</f>
        <v>F01</v>
      </c>
      <c r="B4" s="36">
        <f>AVERAGEIF('cochin ledger'!$B$3:$BI$3,'Cochin average days inventory'!B$3,'cochin ledger'!$B4:$BI4)</f>
        <v>39.533333333333331</v>
      </c>
      <c r="C4" s="36">
        <f>AVERAGEIF('cochin ledger'!$B$3:$BI$3,'Cochin average days inventory'!C$3,'cochin ledger'!$B4:$BI4)</f>
        <v>19.399999999999999</v>
      </c>
      <c r="D4" s="36">
        <f>B4/C4</f>
        <v>2.0378006872852232</v>
      </c>
    </row>
    <row r="5" spans="1:6" x14ac:dyDescent="0.35">
      <c r="A5" t="str">
        <f>'cochin ledger'!A5</f>
        <v>F02</v>
      </c>
      <c r="B5" s="36">
        <f>AVERAGEIF('cochin ledger'!$B$3:$BI$3,'Cochin average days inventory'!B$3,'cochin ledger'!$B5:$BI5)</f>
        <v>17.066666666666666</v>
      </c>
      <c r="C5" s="36">
        <f>AVERAGEIF('cochin ledger'!$B$3:$BI$3,'Cochin average days inventory'!C$3,'cochin ledger'!$B5:$BI5)</f>
        <v>10.733333333333333</v>
      </c>
      <c r="D5" s="36">
        <f t="shared" ref="D5:D33" si="0">B5/C5</f>
        <v>1.5900621118012424</v>
      </c>
    </row>
    <row r="6" spans="1:6" x14ac:dyDescent="0.35">
      <c r="A6" t="str">
        <f>'cochin ledger'!A6</f>
        <v>F03</v>
      </c>
      <c r="B6" s="36">
        <f>AVERAGEIF('cochin ledger'!$B$3:$BI$3,'Cochin average days inventory'!B$3,'cochin ledger'!$B6:$BI6)</f>
        <v>19</v>
      </c>
      <c r="C6" s="36">
        <f>AVERAGEIF('cochin ledger'!$B$3:$BI$3,'Cochin average days inventory'!C$3,'cochin ledger'!$B6:$BI6)</f>
        <v>8.3333333333333339</v>
      </c>
      <c r="D6" s="36">
        <f t="shared" si="0"/>
        <v>2.2799999999999998</v>
      </c>
    </row>
    <row r="7" spans="1:6" x14ac:dyDescent="0.35">
      <c r="A7" t="str">
        <f>'cochin ledger'!A7</f>
        <v>F04</v>
      </c>
      <c r="B7" s="36">
        <f>AVERAGEIF('cochin ledger'!$B$3:$BI$3,'Cochin average days inventory'!B$3,'cochin ledger'!$B7:$BI7)</f>
        <v>6.8666666666666663</v>
      </c>
      <c r="C7" s="36">
        <f>AVERAGEIF('cochin ledger'!$B$3:$BI$3,'Cochin average days inventory'!C$3,'cochin ledger'!$B7:$BI7)</f>
        <v>7.1333333333333337</v>
      </c>
      <c r="D7" s="36">
        <f t="shared" si="0"/>
        <v>0.96261682242990643</v>
      </c>
    </row>
    <row r="8" spans="1:6" x14ac:dyDescent="0.35">
      <c r="A8" t="str">
        <f>'cochin ledger'!A8</f>
        <v>F05</v>
      </c>
      <c r="B8" s="36">
        <f>AVERAGEIF('cochin ledger'!$B$3:$BI$3,'Cochin average days inventory'!B$3,'cochin ledger'!$B8:$BI8)</f>
        <v>10.733333333333333</v>
      </c>
      <c r="C8" s="36">
        <f>AVERAGEIF('cochin ledger'!$B$3:$BI$3,'Cochin average days inventory'!C$3,'cochin ledger'!$B8:$BI8)</f>
        <v>6.2666666666666666</v>
      </c>
      <c r="D8" s="36">
        <f t="shared" si="0"/>
        <v>1.7127659574468084</v>
      </c>
    </row>
    <row r="9" spans="1:6" x14ac:dyDescent="0.35">
      <c r="A9" t="str">
        <f>'cochin ledger'!A9</f>
        <v>F06</v>
      </c>
      <c r="B9" s="36">
        <f>AVERAGEIF('cochin ledger'!$B$3:$BI$3,'Cochin average days inventory'!B$3,'cochin ledger'!$B9:$BI9)</f>
        <v>4.2</v>
      </c>
      <c r="C9" s="36">
        <f>AVERAGEIF('cochin ledger'!$B$3:$BI$3,'Cochin average days inventory'!C$3,'cochin ledger'!$B9:$BI9)</f>
        <v>5</v>
      </c>
      <c r="D9" s="36">
        <f t="shared" si="0"/>
        <v>0.84000000000000008</v>
      </c>
    </row>
    <row r="10" spans="1:6" x14ac:dyDescent="0.35">
      <c r="A10" t="str">
        <f>'cochin ledger'!A10</f>
        <v>F07</v>
      </c>
      <c r="B10" s="36">
        <f>AVERAGEIF('cochin ledger'!$B$3:$BI$3,'Cochin average days inventory'!B$3,'cochin ledger'!$B10:$BI10)</f>
        <v>2.1333333333333333</v>
      </c>
      <c r="C10" s="36">
        <f>AVERAGEIF('cochin ledger'!$B$3:$BI$3,'Cochin average days inventory'!C$3,'cochin ledger'!$B10:$BI10)</f>
        <v>4.4666666666666668</v>
      </c>
      <c r="D10" s="36">
        <f t="shared" si="0"/>
        <v>0.47761194029850745</v>
      </c>
    </row>
    <row r="11" spans="1:6" x14ac:dyDescent="0.35">
      <c r="A11" t="str">
        <f>'cochin ledger'!A11</f>
        <v>F08</v>
      </c>
      <c r="B11" s="36">
        <f>AVERAGEIF('cochin ledger'!$B$3:$BI$3,'Cochin average days inventory'!B$3,'cochin ledger'!$B11:$BI11)</f>
        <v>0.8666666666666667</v>
      </c>
      <c r="C11" s="36">
        <f>AVERAGEIF('cochin ledger'!$B$3:$BI$3,'Cochin average days inventory'!C$3,'cochin ledger'!$B11:$BI11)</f>
        <v>3.3333333333333335</v>
      </c>
      <c r="D11" s="36">
        <f t="shared" si="0"/>
        <v>0.26</v>
      </c>
    </row>
    <row r="12" spans="1:6" x14ac:dyDescent="0.35">
      <c r="A12" t="str">
        <f>'cochin ledger'!A12</f>
        <v>F09</v>
      </c>
      <c r="B12" s="36">
        <f>AVERAGEIF('cochin ledger'!$B$3:$BI$3,'Cochin average days inventory'!B$3,'cochin ledger'!$B12:$BI12)</f>
        <v>1.6</v>
      </c>
      <c r="C12" s="36">
        <f>AVERAGEIF('cochin ledger'!$B$3:$BI$3,'Cochin average days inventory'!C$3,'cochin ledger'!$B12:$BI12)</f>
        <v>3.4</v>
      </c>
      <c r="D12" s="36">
        <f t="shared" si="0"/>
        <v>0.4705882352941177</v>
      </c>
    </row>
    <row r="13" spans="1:6" x14ac:dyDescent="0.35">
      <c r="A13" t="str">
        <f>'cochin ledger'!A13</f>
        <v>F10</v>
      </c>
      <c r="B13" s="36">
        <f>AVERAGEIF('cochin ledger'!$B$3:$BI$3,'Cochin average days inventory'!B$3,'cochin ledger'!$B13:$BI13)</f>
        <v>1.8</v>
      </c>
      <c r="C13" s="36">
        <f>AVERAGEIF('cochin ledger'!$B$3:$BI$3,'Cochin average days inventory'!C$3,'cochin ledger'!$B13:$BI13)</f>
        <v>3.8666666666666667</v>
      </c>
      <c r="D13" s="36">
        <f t="shared" si="0"/>
        <v>0.46551724137931033</v>
      </c>
    </row>
    <row r="14" spans="1:6" x14ac:dyDescent="0.35">
      <c r="A14" t="str">
        <f>'cochin ledger'!A14</f>
        <v>L01</v>
      </c>
      <c r="B14" s="36">
        <f>AVERAGEIF('cochin ledger'!$B$3:$BI$3,'Cochin average days inventory'!B$3,'cochin ledger'!$B14:$BI14)</f>
        <v>36.6</v>
      </c>
      <c r="C14" s="36">
        <f>AVERAGEIF('cochin ledger'!$B$3:$BI$3,'Cochin average days inventory'!C$3,'cochin ledger'!$B14:$BI14)</f>
        <v>12</v>
      </c>
      <c r="D14" s="36">
        <f t="shared" si="0"/>
        <v>3.0500000000000003</v>
      </c>
    </row>
    <row r="15" spans="1:6" x14ac:dyDescent="0.35">
      <c r="A15" t="str">
        <f>'cochin ledger'!A15</f>
        <v>L02</v>
      </c>
      <c r="B15" s="36">
        <f>AVERAGEIF('cochin ledger'!$B$3:$BI$3,'Cochin average days inventory'!B$3,'cochin ledger'!$B15:$BI15)</f>
        <v>13.333333333333334</v>
      </c>
      <c r="C15" s="36">
        <f>AVERAGEIF('cochin ledger'!$B$3:$BI$3,'Cochin average days inventory'!C$3,'cochin ledger'!$B15:$BI15)</f>
        <v>7.8666666666666663</v>
      </c>
      <c r="D15" s="36">
        <f t="shared" si="0"/>
        <v>1.6949152542372883</v>
      </c>
    </row>
    <row r="16" spans="1:6" x14ac:dyDescent="0.35">
      <c r="A16" t="str">
        <f>'cochin ledger'!A16</f>
        <v>L03</v>
      </c>
      <c r="B16" s="36">
        <f>AVERAGEIF('cochin ledger'!$B$3:$BI$3,'Cochin average days inventory'!B$3,'cochin ledger'!$B16:$BI16)</f>
        <v>3.8666666666666667</v>
      </c>
      <c r="C16" s="36">
        <f>AVERAGEIF('cochin ledger'!$B$3:$BI$3,'Cochin average days inventory'!C$3,'cochin ledger'!$B16:$BI16)</f>
        <v>6.1333333333333337</v>
      </c>
      <c r="D16" s="36">
        <f t="shared" si="0"/>
        <v>0.63043478260869557</v>
      </c>
    </row>
    <row r="17" spans="1:4" x14ac:dyDescent="0.35">
      <c r="A17" t="str">
        <f>'cochin ledger'!A17</f>
        <v>L04</v>
      </c>
      <c r="B17" s="36">
        <f>AVERAGEIF('cochin ledger'!$B$3:$BI$3,'Cochin average days inventory'!B$3,'cochin ledger'!$B17:$BI17)</f>
        <v>3.6666666666666665</v>
      </c>
      <c r="C17" s="36">
        <f>AVERAGEIF('cochin ledger'!$B$3:$BI$3,'Cochin average days inventory'!C$3,'cochin ledger'!$B17:$BI17)</f>
        <v>5.0666666666666664</v>
      </c>
      <c r="D17" s="36">
        <f t="shared" si="0"/>
        <v>0.72368421052631582</v>
      </c>
    </row>
    <row r="18" spans="1:4" x14ac:dyDescent="0.35">
      <c r="A18" t="str">
        <f>'cochin ledger'!A18</f>
        <v>L05</v>
      </c>
      <c r="B18" s="36">
        <f>AVERAGEIF('cochin ledger'!$B$3:$BI$3,'Cochin average days inventory'!B$3,'cochin ledger'!$B18:$BI18)</f>
        <v>3.7333333333333334</v>
      </c>
      <c r="C18" s="36">
        <f>AVERAGEIF('cochin ledger'!$B$3:$BI$3,'Cochin average days inventory'!C$3,'cochin ledger'!$B18:$BI18)</f>
        <v>6.4</v>
      </c>
      <c r="D18" s="36">
        <f t="shared" si="0"/>
        <v>0.58333333333333326</v>
      </c>
    </row>
    <row r="19" spans="1:4" x14ac:dyDescent="0.35">
      <c r="A19" t="str">
        <f>'cochin ledger'!A19</f>
        <v>L06</v>
      </c>
      <c r="B19" s="36">
        <f>AVERAGEIF('cochin ledger'!$B$3:$BI$3,'Cochin average days inventory'!B$3,'cochin ledger'!$B19:$BI19)</f>
        <v>2.3333333333333335</v>
      </c>
      <c r="C19" s="36">
        <f>AVERAGEIF('cochin ledger'!$B$3:$BI$3,'Cochin average days inventory'!C$3,'cochin ledger'!$B19:$BI19)</f>
        <v>4.9333333333333336</v>
      </c>
      <c r="D19" s="36">
        <f t="shared" si="0"/>
        <v>0.47297297297297297</v>
      </c>
    </row>
    <row r="20" spans="1:4" x14ac:dyDescent="0.35">
      <c r="A20" t="str">
        <f>'cochin ledger'!A20</f>
        <v>L07</v>
      </c>
      <c r="B20" s="36">
        <f>AVERAGEIF('cochin ledger'!$B$3:$BI$3,'Cochin average days inventory'!B$3,'cochin ledger'!$B20:$BI20)</f>
        <v>3.3333333333333335</v>
      </c>
      <c r="C20" s="36">
        <f>AVERAGEIF('cochin ledger'!$B$3:$BI$3,'Cochin average days inventory'!C$3,'cochin ledger'!$B20:$BI20)</f>
        <v>5.4666666666666668</v>
      </c>
      <c r="D20" s="36">
        <f t="shared" si="0"/>
        <v>0.6097560975609756</v>
      </c>
    </row>
    <row r="21" spans="1:4" x14ac:dyDescent="0.35">
      <c r="A21" t="str">
        <f>'cochin ledger'!A21</f>
        <v>L08</v>
      </c>
      <c r="B21" s="36">
        <f>AVERAGEIF('cochin ledger'!$B$3:$BI$3,'Cochin average days inventory'!B$3,'cochin ledger'!$B21:$BI21)</f>
        <v>1.4</v>
      </c>
      <c r="C21" s="36">
        <f>AVERAGEIF('cochin ledger'!$B$3:$BI$3,'Cochin average days inventory'!C$3,'cochin ledger'!$B21:$BI21)</f>
        <v>3.4666666666666668</v>
      </c>
      <c r="D21" s="36">
        <f t="shared" si="0"/>
        <v>0.4038461538461538</v>
      </c>
    </row>
    <row r="22" spans="1:4" x14ac:dyDescent="0.35">
      <c r="A22" t="str">
        <f>'cochin ledger'!A22</f>
        <v>L09</v>
      </c>
      <c r="B22" s="36">
        <f>AVERAGEIF('cochin ledger'!$B$3:$BI$3,'Cochin average days inventory'!B$3,'cochin ledger'!$B22:$BI22)</f>
        <v>1.9333333333333333</v>
      </c>
      <c r="C22" s="36">
        <f>AVERAGEIF('cochin ledger'!$B$3:$BI$3,'Cochin average days inventory'!C$3,'cochin ledger'!$B22:$BI22)</f>
        <v>3.3333333333333335</v>
      </c>
      <c r="D22" s="36">
        <f t="shared" si="0"/>
        <v>0.57999999999999996</v>
      </c>
    </row>
    <row r="23" spans="1:4" x14ac:dyDescent="0.35">
      <c r="A23" t="str">
        <f>'cochin ledger'!A23</f>
        <v>L10</v>
      </c>
      <c r="B23" s="36">
        <f>AVERAGEIF('cochin ledger'!$B$3:$BI$3,'Cochin average days inventory'!B$3,'cochin ledger'!$B23:$BI23)</f>
        <v>0.2</v>
      </c>
      <c r="C23" s="36">
        <f>AVERAGEIF('cochin ledger'!$B$3:$BI$3,'Cochin average days inventory'!C$3,'cochin ledger'!$B23:$BI23)</f>
        <v>2.6666666666666665</v>
      </c>
      <c r="D23" s="36">
        <f t="shared" si="0"/>
        <v>7.5000000000000011E-2</v>
      </c>
    </row>
    <row r="24" spans="1:4" x14ac:dyDescent="0.35">
      <c r="A24" t="str">
        <f>'cochin ledger'!A24</f>
        <v>M01</v>
      </c>
      <c r="B24" s="36">
        <f>AVERAGEIF('cochin ledger'!$B$3:$BI$3,'Cochin average days inventory'!B$3,'cochin ledger'!$B24:$BI24)</f>
        <v>8</v>
      </c>
      <c r="C24" s="36">
        <f>AVERAGEIF('cochin ledger'!$B$3:$BI$3,'Cochin average days inventory'!C$3,'cochin ledger'!$B24:$BI24)</f>
        <v>10.533333333333333</v>
      </c>
      <c r="D24" s="36">
        <f t="shared" si="0"/>
        <v>0.759493670886076</v>
      </c>
    </row>
    <row r="25" spans="1:4" x14ac:dyDescent="0.35">
      <c r="A25" t="str">
        <f>'cochin ledger'!A25</f>
        <v>M02</v>
      </c>
      <c r="B25" s="36">
        <f>AVERAGEIF('cochin ledger'!$B$3:$BI$3,'Cochin average days inventory'!B$3,'cochin ledger'!$B25:$BI25)</f>
        <v>3.6</v>
      </c>
      <c r="C25" s="36">
        <f>AVERAGEIF('cochin ledger'!$B$3:$BI$3,'Cochin average days inventory'!C$3,'cochin ledger'!$B25:$BI25)</f>
        <v>7.6</v>
      </c>
      <c r="D25" s="36">
        <f t="shared" si="0"/>
        <v>0.47368421052631582</v>
      </c>
    </row>
    <row r="26" spans="1:4" x14ac:dyDescent="0.35">
      <c r="A26" t="str">
        <f>'cochin ledger'!A26</f>
        <v>M03</v>
      </c>
      <c r="B26" s="36">
        <f>AVERAGEIF('cochin ledger'!$B$3:$BI$3,'Cochin average days inventory'!B$3,'cochin ledger'!$B26:$BI26)</f>
        <v>2.4</v>
      </c>
      <c r="C26" s="36">
        <f>AVERAGEIF('cochin ledger'!$B$3:$BI$3,'Cochin average days inventory'!C$3,'cochin ledger'!$B26:$BI26)</f>
        <v>6.4666666666666668</v>
      </c>
      <c r="D26" s="36">
        <f t="shared" si="0"/>
        <v>0.37113402061855666</v>
      </c>
    </row>
    <row r="27" spans="1:4" x14ac:dyDescent="0.35">
      <c r="A27" t="str">
        <f>'cochin ledger'!A27</f>
        <v>M04</v>
      </c>
      <c r="B27" s="36">
        <f>AVERAGEIF('cochin ledger'!$B$3:$BI$3,'Cochin average days inventory'!B$3,'cochin ledger'!$B27:$BI27)</f>
        <v>1.6666666666666667</v>
      </c>
      <c r="C27" s="36">
        <f>AVERAGEIF('cochin ledger'!$B$3:$BI$3,'Cochin average days inventory'!C$3,'cochin ledger'!$B27:$BI27)</f>
        <v>6.2</v>
      </c>
      <c r="D27" s="36">
        <f t="shared" si="0"/>
        <v>0.26881720430107525</v>
      </c>
    </row>
    <row r="28" spans="1:4" x14ac:dyDescent="0.35">
      <c r="A28" t="str">
        <f>'cochin ledger'!A28</f>
        <v>M05</v>
      </c>
      <c r="B28" s="36">
        <f>AVERAGEIF('cochin ledger'!$B$3:$BI$3,'Cochin average days inventory'!B$3,'cochin ledger'!$B28:$BI28)</f>
        <v>1.1333333333333333</v>
      </c>
      <c r="C28" s="36">
        <f>AVERAGEIF('cochin ledger'!$B$3:$BI$3,'Cochin average days inventory'!C$3,'cochin ledger'!$B28:$BI28)</f>
        <v>4.9333333333333336</v>
      </c>
      <c r="D28" s="36">
        <f t="shared" si="0"/>
        <v>0.22972972972972971</v>
      </c>
    </row>
    <row r="29" spans="1:4" x14ac:dyDescent="0.35">
      <c r="A29" t="str">
        <f>'cochin ledger'!A29</f>
        <v>M06</v>
      </c>
      <c r="B29" s="36">
        <f>AVERAGEIF('cochin ledger'!$B$3:$BI$3,'Cochin average days inventory'!B$3,'cochin ledger'!$B29:$BI29)</f>
        <v>0.46666666666666667</v>
      </c>
      <c r="C29" s="36">
        <f>AVERAGEIF('cochin ledger'!$B$3:$BI$3,'Cochin average days inventory'!C$3,'cochin ledger'!$B29:$BI29)</f>
        <v>3.8</v>
      </c>
      <c r="D29" s="36">
        <f t="shared" si="0"/>
        <v>0.12280701754385966</v>
      </c>
    </row>
    <row r="30" spans="1:4" x14ac:dyDescent="0.35">
      <c r="A30" t="str">
        <f>'cochin ledger'!A30</f>
        <v>M07</v>
      </c>
      <c r="B30" s="36">
        <f>AVERAGEIF('cochin ledger'!$B$3:$BI$3,'Cochin average days inventory'!B$3,'cochin ledger'!$B30:$BI30)</f>
        <v>0.8</v>
      </c>
      <c r="C30" s="36">
        <f>AVERAGEIF('cochin ledger'!$B$3:$BI$3,'Cochin average days inventory'!C$3,'cochin ledger'!$B30:$BI30)</f>
        <v>3.8666666666666667</v>
      </c>
      <c r="D30" s="36">
        <f t="shared" si="0"/>
        <v>0.20689655172413793</v>
      </c>
    </row>
    <row r="31" spans="1:4" x14ac:dyDescent="0.35">
      <c r="A31" t="str">
        <f>'cochin ledger'!A31</f>
        <v>M08</v>
      </c>
      <c r="B31" s="36">
        <f>AVERAGEIF('cochin ledger'!$B$3:$BI$3,'Cochin average days inventory'!B$3,'cochin ledger'!$B31:$BI31)</f>
        <v>0.4</v>
      </c>
      <c r="C31" s="36">
        <f>AVERAGEIF('cochin ledger'!$B$3:$BI$3,'Cochin average days inventory'!C$3,'cochin ledger'!$B31:$BI31)</f>
        <v>2.8</v>
      </c>
      <c r="D31" s="36">
        <f t="shared" si="0"/>
        <v>0.14285714285714288</v>
      </c>
    </row>
    <row r="32" spans="1:4" x14ac:dyDescent="0.35">
      <c r="A32" t="str">
        <f>'cochin ledger'!A32</f>
        <v>M09</v>
      </c>
      <c r="B32" s="36">
        <f>AVERAGEIF('cochin ledger'!$B$3:$BI$3,'Cochin average days inventory'!B$3,'cochin ledger'!$B32:$BI32)</f>
        <v>0.4</v>
      </c>
      <c r="C32" s="36">
        <f>AVERAGEIF('cochin ledger'!$B$3:$BI$3,'Cochin average days inventory'!C$3,'cochin ledger'!$B32:$BI32)</f>
        <v>3.3333333333333335</v>
      </c>
      <c r="D32" s="36">
        <f t="shared" si="0"/>
        <v>0.12</v>
      </c>
    </row>
    <row r="33" spans="1:4" x14ac:dyDescent="0.35">
      <c r="A33" t="str">
        <f>'cochin ledger'!A33</f>
        <v>M10</v>
      </c>
      <c r="B33" s="36">
        <f>AVERAGEIF('cochin ledger'!$B$3:$BI$3,'Cochin average days inventory'!B$3,'cochin ledger'!$B33:$BI33)</f>
        <v>0.6</v>
      </c>
      <c r="C33" s="36">
        <f>AVERAGEIF('cochin ledger'!$B$3:$BI$3,'Cochin average days inventory'!C$3,'cochin ledger'!$B33:$BI33)</f>
        <v>3.2</v>
      </c>
      <c r="D33" s="36">
        <f t="shared" si="0"/>
        <v>0.18749999999999997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1"/>
  <sheetViews>
    <sheetView topLeftCell="A28" workbookViewId="0">
      <selection activeCell="M14" sqref="M14"/>
    </sheetView>
  </sheetViews>
  <sheetFormatPr defaultRowHeight="14.5" x14ac:dyDescent="0.35"/>
  <cols>
    <col min="1" max="1" width="10.453125" bestFit="1" customWidth="1"/>
    <col min="2" max="2" width="9.1796875" customWidth="1"/>
    <col min="7" max="7" width="12.36328125" bestFit="1" customWidth="1"/>
    <col min="8" max="8" width="10.453125" bestFit="1" customWidth="1"/>
    <col min="11" max="11" width="12.36328125" bestFit="1" customWidth="1"/>
    <col min="12" max="12" width="9.1796875" customWidth="1"/>
    <col min="13" max="20" width="10.08984375" bestFit="1" customWidth="1"/>
    <col min="21" max="21" width="10.7265625" bestFit="1" customWidth="1"/>
  </cols>
  <sheetData>
    <row r="1" spans="1:12" x14ac:dyDescent="0.35">
      <c r="A1" s="1" t="s">
        <v>77</v>
      </c>
      <c r="B1" s="1" t="s">
        <v>78</v>
      </c>
      <c r="C1" s="1" t="s">
        <v>1</v>
      </c>
      <c r="D1" s="1" t="s">
        <v>79</v>
      </c>
      <c r="E1" s="1" t="s">
        <v>80</v>
      </c>
      <c r="H1" s="1"/>
      <c r="I1" s="1"/>
      <c r="J1" s="1"/>
      <c r="K1" s="1"/>
      <c r="L1" s="1"/>
    </row>
    <row r="2" spans="1:12" x14ac:dyDescent="0.35">
      <c r="A2" s="2">
        <v>44287</v>
      </c>
      <c r="B2" s="2" t="str">
        <f>TEXT(A2,"dddd")</f>
        <v>Thursday</v>
      </c>
      <c r="C2" t="s">
        <v>31</v>
      </c>
      <c r="D2" t="s">
        <v>81</v>
      </c>
      <c r="E2">
        <v>14</v>
      </c>
      <c r="H2" s="2"/>
      <c r="L2" s="2"/>
    </row>
    <row r="3" spans="1:12" x14ac:dyDescent="0.35">
      <c r="A3" s="2">
        <v>44287</v>
      </c>
      <c r="B3" s="2" t="str">
        <f>TEXT(A3,"dddd")</f>
        <v>Thursday</v>
      </c>
      <c r="C3" t="s">
        <v>34</v>
      </c>
      <c r="D3" t="s">
        <v>81</v>
      </c>
      <c r="E3">
        <v>5</v>
      </c>
      <c r="H3" s="2"/>
      <c r="L3" s="2"/>
    </row>
    <row r="4" spans="1:12" x14ac:dyDescent="0.35">
      <c r="A4" s="2">
        <v>44287</v>
      </c>
      <c r="B4" s="2" t="str">
        <f>TEXT(A4,"dddd")</f>
        <v>Thursday</v>
      </c>
      <c r="C4" t="s">
        <v>37</v>
      </c>
      <c r="D4" t="s">
        <v>81</v>
      </c>
      <c r="E4">
        <v>5</v>
      </c>
      <c r="H4" s="2"/>
      <c r="L4" s="2"/>
    </row>
    <row r="5" spans="1:12" x14ac:dyDescent="0.35">
      <c r="A5" s="2">
        <v>44287</v>
      </c>
      <c r="B5" s="2" t="str">
        <f>TEXT(A5,"dddd")</f>
        <v>Thursday</v>
      </c>
      <c r="C5" t="s">
        <v>39</v>
      </c>
      <c r="D5" t="s">
        <v>81</v>
      </c>
      <c r="E5">
        <v>10</v>
      </c>
      <c r="H5" s="2"/>
      <c r="L5" s="2"/>
    </row>
    <row r="6" spans="1:12" x14ac:dyDescent="0.35">
      <c r="A6" s="2">
        <v>44287</v>
      </c>
      <c r="B6" s="2" t="str">
        <f>TEXT(A6,"dddd")</f>
        <v>Thursday</v>
      </c>
      <c r="C6" t="s">
        <v>41</v>
      </c>
      <c r="D6" t="s">
        <v>81</v>
      </c>
      <c r="E6">
        <v>6</v>
      </c>
      <c r="H6" s="2"/>
      <c r="L6" s="2"/>
    </row>
    <row r="7" spans="1:12" x14ac:dyDescent="0.35">
      <c r="A7" s="2">
        <v>44287</v>
      </c>
      <c r="B7" s="2" t="str">
        <f>TEXT(A7,"dddd")</f>
        <v>Thursday</v>
      </c>
      <c r="C7" t="s">
        <v>43</v>
      </c>
      <c r="D7" t="s">
        <v>81</v>
      </c>
      <c r="E7">
        <v>6</v>
      </c>
      <c r="H7" s="2"/>
      <c r="L7" s="2"/>
    </row>
    <row r="8" spans="1:12" x14ac:dyDescent="0.35">
      <c r="A8" s="2">
        <v>44287</v>
      </c>
      <c r="B8" s="2" t="str">
        <f>TEXT(A8,"dddd")</f>
        <v>Thursday</v>
      </c>
      <c r="C8" t="s">
        <v>45</v>
      </c>
      <c r="D8" t="s">
        <v>81</v>
      </c>
      <c r="E8">
        <v>4</v>
      </c>
      <c r="H8" s="2"/>
      <c r="L8" s="2"/>
    </row>
    <row r="9" spans="1:12" x14ac:dyDescent="0.35">
      <c r="A9" s="2">
        <v>44287</v>
      </c>
      <c r="B9" s="2" t="str">
        <f>TEXT(A9,"dddd")</f>
        <v>Thursday</v>
      </c>
      <c r="C9" t="s">
        <v>48</v>
      </c>
      <c r="D9" t="s">
        <v>81</v>
      </c>
      <c r="E9">
        <v>4</v>
      </c>
      <c r="H9" s="2"/>
      <c r="L9" s="2"/>
    </row>
    <row r="10" spans="1:12" x14ac:dyDescent="0.35">
      <c r="A10" s="2">
        <v>44287</v>
      </c>
      <c r="B10" s="2" t="str">
        <f>TEXT(A10,"dddd")</f>
        <v>Thursday</v>
      </c>
      <c r="C10" t="s">
        <v>50</v>
      </c>
      <c r="D10" t="s">
        <v>81</v>
      </c>
      <c r="E10">
        <v>2</v>
      </c>
      <c r="H10" s="2"/>
      <c r="L10" s="2"/>
    </row>
    <row r="11" spans="1:12" x14ac:dyDescent="0.35">
      <c r="A11" s="2">
        <v>44287</v>
      </c>
      <c r="B11" s="2" t="str">
        <f>TEXT(A11,"dddd")</f>
        <v>Thursday</v>
      </c>
      <c r="C11" t="s">
        <v>52</v>
      </c>
      <c r="D11" t="s">
        <v>81</v>
      </c>
      <c r="E11">
        <v>5</v>
      </c>
      <c r="H11" s="2"/>
      <c r="L11" s="2"/>
    </row>
    <row r="12" spans="1:12" x14ac:dyDescent="0.35">
      <c r="A12" s="2">
        <v>44287</v>
      </c>
      <c r="B12" s="2" t="str">
        <f>TEXT(A12,"dddd")</f>
        <v>Thursday</v>
      </c>
      <c r="C12" t="s">
        <v>55</v>
      </c>
      <c r="D12" t="s">
        <v>81</v>
      </c>
      <c r="E12">
        <v>11</v>
      </c>
      <c r="H12" s="2"/>
      <c r="L12" s="2"/>
    </row>
    <row r="13" spans="1:12" x14ac:dyDescent="0.35">
      <c r="A13" s="2">
        <v>44287</v>
      </c>
      <c r="B13" s="2" t="str">
        <f>TEXT(A13,"dddd")</f>
        <v>Thursday</v>
      </c>
      <c r="C13" t="s">
        <v>58</v>
      </c>
      <c r="D13" t="s">
        <v>81</v>
      </c>
      <c r="E13">
        <v>9</v>
      </c>
      <c r="H13" s="2"/>
      <c r="L13" s="2"/>
    </row>
    <row r="14" spans="1:12" x14ac:dyDescent="0.35">
      <c r="A14" s="2">
        <v>44287</v>
      </c>
      <c r="B14" s="2" t="str">
        <f>TEXT(A14,"dddd")</f>
        <v>Thursday</v>
      </c>
      <c r="C14" t="s">
        <v>60</v>
      </c>
      <c r="D14" t="s">
        <v>81</v>
      </c>
      <c r="E14">
        <v>8</v>
      </c>
      <c r="H14" s="2"/>
      <c r="L14" s="2"/>
    </row>
    <row r="15" spans="1:12" x14ac:dyDescent="0.35">
      <c r="A15" s="2">
        <v>44287</v>
      </c>
      <c r="B15" s="2" t="str">
        <f>TEXT(A15,"dddd")</f>
        <v>Thursday</v>
      </c>
      <c r="C15" t="s">
        <v>63</v>
      </c>
      <c r="D15" t="s">
        <v>81</v>
      </c>
      <c r="E15">
        <v>6</v>
      </c>
      <c r="H15" s="2"/>
      <c r="L15" s="2"/>
    </row>
    <row r="16" spans="1:12" x14ac:dyDescent="0.35">
      <c r="A16" s="2">
        <v>44287</v>
      </c>
      <c r="B16" s="2" t="str">
        <f>TEXT(A16,"dddd")</f>
        <v>Thursday</v>
      </c>
      <c r="C16" t="s">
        <v>65</v>
      </c>
      <c r="D16" t="s">
        <v>81</v>
      </c>
      <c r="E16">
        <v>6</v>
      </c>
      <c r="H16" s="2"/>
      <c r="L16" s="2"/>
    </row>
    <row r="17" spans="1:12" x14ac:dyDescent="0.35">
      <c r="A17" s="2">
        <v>44287</v>
      </c>
      <c r="B17" s="2" t="str">
        <f>TEXT(A17,"dddd")</f>
        <v>Thursday</v>
      </c>
      <c r="C17" t="s">
        <v>67</v>
      </c>
      <c r="D17" t="s">
        <v>81</v>
      </c>
      <c r="E17">
        <v>5</v>
      </c>
      <c r="H17" s="2"/>
      <c r="L17" s="2"/>
    </row>
    <row r="18" spans="1:12" x14ac:dyDescent="0.35">
      <c r="A18" s="2">
        <v>44287</v>
      </c>
      <c r="B18" s="2" t="str">
        <f>TEXT(A18,"dddd")</f>
        <v>Thursday</v>
      </c>
      <c r="C18" t="s">
        <v>69</v>
      </c>
      <c r="D18" t="s">
        <v>81</v>
      </c>
      <c r="E18">
        <v>6</v>
      </c>
      <c r="H18" s="2"/>
      <c r="L18" s="2"/>
    </row>
    <row r="19" spans="1:12" x14ac:dyDescent="0.35">
      <c r="A19" s="2">
        <v>44287</v>
      </c>
      <c r="B19" s="2" t="str">
        <f>TEXT(A19,"dddd")</f>
        <v>Thursday</v>
      </c>
      <c r="C19" t="s">
        <v>71</v>
      </c>
      <c r="D19" t="s">
        <v>81</v>
      </c>
      <c r="E19">
        <v>4</v>
      </c>
      <c r="H19" s="2"/>
      <c r="L19" s="2"/>
    </row>
    <row r="20" spans="1:12" x14ac:dyDescent="0.35">
      <c r="A20" s="2">
        <v>44287</v>
      </c>
      <c r="B20" s="2" t="str">
        <f>TEXT(A20,"dddd")</f>
        <v>Thursday</v>
      </c>
      <c r="C20" t="s">
        <v>73</v>
      </c>
      <c r="D20" t="s">
        <v>81</v>
      </c>
      <c r="E20">
        <v>2</v>
      </c>
      <c r="H20" s="2"/>
      <c r="L20" s="2"/>
    </row>
    <row r="21" spans="1:12" x14ac:dyDescent="0.35">
      <c r="A21" s="2">
        <v>44287</v>
      </c>
      <c r="B21" s="2" t="str">
        <f>TEXT(A21,"dddd")</f>
        <v>Thursday</v>
      </c>
      <c r="C21" t="s">
        <v>75</v>
      </c>
      <c r="D21" t="s">
        <v>81</v>
      </c>
      <c r="E21">
        <v>4</v>
      </c>
      <c r="H21" s="2"/>
      <c r="L21" s="2"/>
    </row>
    <row r="22" spans="1:12" x14ac:dyDescent="0.35">
      <c r="A22" s="2">
        <v>44287</v>
      </c>
      <c r="B22" s="2" t="str">
        <f>TEXT(A22,"dddd")</f>
        <v>Thursday</v>
      </c>
      <c r="C22" t="s">
        <v>6</v>
      </c>
      <c r="D22" t="s">
        <v>81</v>
      </c>
      <c r="E22">
        <v>16</v>
      </c>
      <c r="H22" s="2"/>
      <c r="L22" s="2"/>
    </row>
    <row r="23" spans="1:12" x14ac:dyDescent="0.35">
      <c r="A23" s="2">
        <v>44287</v>
      </c>
      <c r="B23" s="2" t="str">
        <f>TEXT(A23,"dddd")</f>
        <v>Thursday</v>
      </c>
      <c r="C23" t="s">
        <v>9</v>
      </c>
      <c r="D23" t="s">
        <v>81</v>
      </c>
      <c r="E23">
        <v>11</v>
      </c>
      <c r="H23" s="2"/>
      <c r="L23" s="2"/>
    </row>
    <row r="24" spans="1:12" x14ac:dyDescent="0.35">
      <c r="A24" s="2">
        <v>44287</v>
      </c>
      <c r="B24" s="2" t="str">
        <f>TEXT(A24,"dddd")</f>
        <v>Thursday</v>
      </c>
      <c r="C24" t="s">
        <v>11</v>
      </c>
      <c r="D24" t="s">
        <v>81</v>
      </c>
      <c r="E24">
        <v>8</v>
      </c>
      <c r="H24" s="2"/>
      <c r="L24" s="2"/>
    </row>
    <row r="25" spans="1:12" x14ac:dyDescent="0.35">
      <c r="A25" s="2">
        <v>44287</v>
      </c>
      <c r="B25" s="2" t="str">
        <f>TEXT(A25,"dddd")</f>
        <v>Thursday</v>
      </c>
      <c r="C25" t="s">
        <v>14</v>
      </c>
      <c r="D25" t="s">
        <v>81</v>
      </c>
      <c r="E25">
        <v>7</v>
      </c>
      <c r="H25" s="2"/>
      <c r="L25" s="2"/>
    </row>
    <row r="26" spans="1:12" x14ac:dyDescent="0.35">
      <c r="A26" s="2">
        <v>44287</v>
      </c>
      <c r="B26" s="2" t="str">
        <f>TEXT(A26,"dddd")</f>
        <v>Thursday</v>
      </c>
      <c r="C26" t="s">
        <v>16</v>
      </c>
      <c r="D26" t="s">
        <v>81</v>
      </c>
      <c r="E26">
        <v>4</v>
      </c>
      <c r="H26" s="2"/>
      <c r="L26" s="2"/>
    </row>
    <row r="27" spans="1:12" x14ac:dyDescent="0.35">
      <c r="A27" s="2">
        <v>44287</v>
      </c>
      <c r="B27" s="2" t="str">
        <f>TEXT(A27,"dddd")</f>
        <v>Thursday</v>
      </c>
      <c r="C27" t="s">
        <v>18</v>
      </c>
      <c r="D27" t="s">
        <v>81</v>
      </c>
      <c r="E27">
        <v>4</v>
      </c>
      <c r="H27" s="2"/>
      <c r="L27" s="2"/>
    </row>
    <row r="28" spans="1:12" x14ac:dyDescent="0.35">
      <c r="A28" s="2">
        <v>44287</v>
      </c>
      <c r="B28" s="2" t="str">
        <f>TEXT(A28,"dddd")</f>
        <v>Thursday</v>
      </c>
      <c r="C28" t="s">
        <v>20</v>
      </c>
      <c r="D28" t="s">
        <v>81</v>
      </c>
      <c r="E28">
        <v>4</v>
      </c>
      <c r="H28" s="2"/>
      <c r="L28" s="2"/>
    </row>
    <row r="29" spans="1:12" x14ac:dyDescent="0.35">
      <c r="A29" s="2">
        <v>44287</v>
      </c>
      <c r="B29" s="2" t="str">
        <f>TEXT(A29,"dddd")</f>
        <v>Thursday</v>
      </c>
      <c r="C29" t="s">
        <v>23</v>
      </c>
      <c r="D29" t="s">
        <v>81</v>
      </c>
      <c r="E29">
        <v>3</v>
      </c>
      <c r="H29" s="2"/>
      <c r="L29" s="2"/>
    </row>
    <row r="30" spans="1:12" x14ac:dyDescent="0.35">
      <c r="A30" s="2">
        <v>44287</v>
      </c>
      <c r="B30" s="2" t="str">
        <f>TEXT(A30,"dddd")</f>
        <v>Thursday</v>
      </c>
      <c r="C30" t="s">
        <v>25</v>
      </c>
      <c r="D30" t="s">
        <v>81</v>
      </c>
      <c r="E30">
        <v>3</v>
      </c>
      <c r="H30" s="2"/>
      <c r="L30" s="2"/>
    </row>
    <row r="31" spans="1:12" x14ac:dyDescent="0.35">
      <c r="A31" s="2">
        <v>44287</v>
      </c>
      <c r="B31" s="2" t="str">
        <f>TEXT(A31,"dddd")</f>
        <v>Thursday</v>
      </c>
      <c r="C31" t="s">
        <v>28</v>
      </c>
      <c r="D31" t="s">
        <v>81</v>
      </c>
      <c r="E31">
        <v>4</v>
      </c>
      <c r="H31" s="2"/>
      <c r="L31" s="2"/>
    </row>
    <row r="32" spans="1:12" x14ac:dyDescent="0.35">
      <c r="A32" s="2">
        <v>44288</v>
      </c>
      <c r="B32" s="2" t="str">
        <f>TEXT(A32,"dddd")</f>
        <v>Friday</v>
      </c>
      <c r="C32" t="s">
        <v>31</v>
      </c>
      <c r="D32" t="s">
        <v>81</v>
      </c>
      <c r="E32">
        <v>30</v>
      </c>
      <c r="H32" s="2"/>
      <c r="L32" s="2"/>
    </row>
    <row r="33" spans="1:12" x14ac:dyDescent="0.35">
      <c r="A33" s="2">
        <v>44288</v>
      </c>
      <c r="B33" s="2" t="str">
        <f>TEXT(A33,"dddd")</f>
        <v>Friday</v>
      </c>
      <c r="C33" t="s">
        <v>34</v>
      </c>
      <c r="D33" t="s">
        <v>81</v>
      </c>
      <c r="E33">
        <v>9</v>
      </c>
      <c r="H33" s="2"/>
      <c r="L33" s="2"/>
    </row>
    <row r="34" spans="1:12" x14ac:dyDescent="0.35">
      <c r="A34" s="2">
        <v>44288</v>
      </c>
      <c r="B34" s="2" t="str">
        <f>TEXT(A34,"dddd")</f>
        <v>Friday</v>
      </c>
      <c r="C34" t="s">
        <v>37</v>
      </c>
      <c r="D34" t="s">
        <v>81</v>
      </c>
      <c r="E34">
        <v>7</v>
      </c>
      <c r="H34" s="2"/>
      <c r="L34" s="2"/>
    </row>
    <row r="35" spans="1:12" x14ac:dyDescent="0.35">
      <c r="A35" s="2">
        <v>44288</v>
      </c>
      <c r="B35" s="2" t="str">
        <f>TEXT(A35,"dddd")</f>
        <v>Friday</v>
      </c>
      <c r="C35" t="s">
        <v>39</v>
      </c>
      <c r="D35" t="s">
        <v>81</v>
      </c>
      <c r="E35">
        <v>10</v>
      </c>
      <c r="H35" s="2"/>
      <c r="L35" s="2"/>
    </row>
    <row r="36" spans="1:12" x14ac:dyDescent="0.35">
      <c r="A36" s="2">
        <v>44288</v>
      </c>
      <c r="B36" s="2" t="str">
        <f>TEXT(A36,"dddd")</f>
        <v>Friday</v>
      </c>
      <c r="C36" t="s">
        <v>41</v>
      </c>
      <c r="D36" t="s">
        <v>81</v>
      </c>
      <c r="E36">
        <v>8</v>
      </c>
      <c r="H36" s="2"/>
      <c r="L36" s="2"/>
    </row>
    <row r="37" spans="1:12" x14ac:dyDescent="0.35">
      <c r="A37" s="2">
        <v>44288</v>
      </c>
      <c r="B37" s="2" t="str">
        <f>TEXT(A37,"dddd")</f>
        <v>Friday</v>
      </c>
      <c r="C37" t="s">
        <v>43</v>
      </c>
      <c r="D37" t="s">
        <v>81</v>
      </c>
      <c r="E37">
        <v>4</v>
      </c>
      <c r="H37" s="2"/>
      <c r="L37" s="2"/>
    </row>
    <row r="38" spans="1:12" x14ac:dyDescent="0.35">
      <c r="A38" s="2">
        <v>44288</v>
      </c>
      <c r="B38" s="2" t="str">
        <f>TEXT(A38,"dddd")</f>
        <v>Friday</v>
      </c>
      <c r="C38" t="s">
        <v>45</v>
      </c>
      <c r="D38" t="s">
        <v>81</v>
      </c>
      <c r="E38">
        <v>4</v>
      </c>
      <c r="H38" s="2"/>
      <c r="L38" s="2"/>
    </row>
    <row r="39" spans="1:12" x14ac:dyDescent="0.35">
      <c r="A39" s="2">
        <v>44288</v>
      </c>
      <c r="B39" s="2" t="str">
        <f>TEXT(A39,"dddd")</f>
        <v>Friday</v>
      </c>
      <c r="C39" t="s">
        <v>48</v>
      </c>
      <c r="D39" t="s">
        <v>81</v>
      </c>
      <c r="E39">
        <v>2</v>
      </c>
      <c r="H39" s="2"/>
      <c r="L39" s="2"/>
    </row>
    <row r="40" spans="1:12" x14ac:dyDescent="0.35">
      <c r="A40" s="2">
        <v>44288</v>
      </c>
      <c r="B40" s="2" t="str">
        <f>TEXT(A40,"dddd")</f>
        <v>Friday</v>
      </c>
      <c r="C40" t="s">
        <v>50</v>
      </c>
      <c r="D40" t="s">
        <v>81</v>
      </c>
      <c r="E40">
        <v>3</v>
      </c>
      <c r="H40" s="2"/>
      <c r="L40" s="2"/>
    </row>
    <row r="41" spans="1:12" x14ac:dyDescent="0.35">
      <c r="A41" s="2">
        <v>44288</v>
      </c>
      <c r="B41" s="2" t="str">
        <f>TEXT(A41,"dddd")</f>
        <v>Friday</v>
      </c>
      <c r="C41" t="s">
        <v>52</v>
      </c>
      <c r="D41" t="s">
        <v>81</v>
      </c>
      <c r="E41">
        <v>4</v>
      </c>
      <c r="H41" s="2"/>
      <c r="L41" s="2"/>
    </row>
    <row r="42" spans="1:12" x14ac:dyDescent="0.35">
      <c r="A42" s="2">
        <v>44288</v>
      </c>
      <c r="B42" s="2" t="str">
        <f>TEXT(A42,"dddd")</f>
        <v>Friday</v>
      </c>
      <c r="C42" t="s">
        <v>55</v>
      </c>
      <c r="D42" t="s">
        <v>81</v>
      </c>
      <c r="E42">
        <v>14</v>
      </c>
      <c r="H42" s="2"/>
      <c r="L42" s="2"/>
    </row>
    <row r="43" spans="1:12" x14ac:dyDescent="0.35">
      <c r="A43" s="2">
        <v>44288</v>
      </c>
      <c r="B43" s="2" t="str">
        <f>TEXT(A43,"dddd")</f>
        <v>Friday</v>
      </c>
      <c r="C43" t="s">
        <v>58</v>
      </c>
      <c r="D43" t="s">
        <v>81</v>
      </c>
      <c r="E43">
        <v>4</v>
      </c>
      <c r="H43" s="2"/>
      <c r="L43" s="2"/>
    </row>
    <row r="44" spans="1:12" x14ac:dyDescent="0.35">
      <c r="A44" s="2">
        <v>44288</v>
      </c>
      <c r="B44" s="2" t="str">
        <f>TEXT(A44,"dddd")</f>
        <v>Friday</v>
      </c>
      <c r="C44" t="s">
        <v>60</v>
      </c>
      <c r="D44" t="s">
        <v>81</v>
      </c>
      <c r="E44">
        <v>5</v>
      </c>
      <c r="H44" s="2"/>
      <c r="L44" s="2"/>
    </row>
    <row r="45" spans="1:12" x14ac:dyDescent="0.35">
      <c r="A45" s="2">
        <v>44288</v>
      </c>
      <c r="B45" s="2" t="str">
        <f>TEXT(A45,"dddd")</f>
        <v>Friday</v>
      </c>
      <c r="C45" t="s">
        <v>63</v>
      </c>
      <c r="D45" t="s">
        <v>81</v>
      </c>
      <c r="E45">
        <v>7</v>
      </c>
      <c r="H45" s="2"/>
      <c r="L45" s="2"/>
    </row>
    <row r="46" spans="1:12" x14ac:dyDescent="0.35">
      <c r="A46" s="2">
        <v>44288</v>
      </c>
      <c r="B46" s="2" t="str">
        <f>TEXT(A46,"dddd")</f>
        <v>Friday</v>
      </c>
      <c r="C46" t="s">
        <v>65</v>
      </c>
      <c r="D46" t="s">
        <v>81</v>
      </c>
      <c r="E46">
        <v>8</v>
      </c>
      <c r="H46" s="2"/>
      <c r="L46" s="2"/>
    </row>
    <row r="47" spans="1:12" x14ac:dyDescent="0.35">
      <c r="A47" s="2">
        <v>44288</v>
      </c>
      <c r="B47" s="2" t="str">
        <f>TEXT(A47,"dddd")</f>
        <v>Friday</v>
      </c>
      <c r="C47" t="s">
        <v>67</v>
      </c>
      <c r="D47" t="s">
        <v>81</v>
      </c>
      <c r="E47">
        <v>7</v>
      </c>
      <c r="H47" s="2"/>
      <c r="L47" s="2"/>
    </row>
    <row r="48" spans="1:12" x14ac:dyDescent="0.35">
      <c r="A48" s="2">
        <v>44288</v>
      </c>
      <c r="B48" s="2" t="str">
        <f>TEXT(A48,"dddd")</f>
        <v>Friday</v>
      </c>
      <c r="C48" t="s">
        <v>69</v>
      </c>
      <c r="D48" t="s">
        <v>81</v>
      </c>
      <c r="E48">
        <v>5</v>
      </c>
      <c r="H48" s="2"/>
      <c r="L48" s="2"/>
    </row>
    <row r="49" spans="1:12" x14ac:dyDescent="0.35">
      <c r="A49" s="2">
        <v>44288</v>
      </c>
      <c r="B49" s="2" t="str">
        <f>TEXT(A49,"dddd")</f>
        <v>Friday</v>
      </c>
      <c r="C49" t="s">
        <v>71</v>
      </c>
      <c r="D49" t="s">
        <v>81</v>
      </c>
      <c r="E49">
        <v>4</v>
      </c>
      <c r="H49" s="2"/>
      <c r="L49" s="2"/>
    </row>
    <row r="50" spans="1:12" x14ac:dyDescent="0.35">
      <c r="A50" s="2">
        <v>44288</v>
      </c>
      <c r="B50" s="2" t="str">
        <f>TEXT(A50,"dddd")</f>
        <v>Friday</v>
      </c>
      <c r="C50" t="s">
        <v>73</v>
      </c>
      <c r="D50" t="s">
        <v>81</v>
      </c>
      <c r="E50">
        <v>2</v>
      </c>
      <c r="H50" s="2"/>
      <c r="L50" s="2"/>
    </row>
    <row r="51" spans="1:12" x14ac:dyDescent="0.35">
      <c r="A51" s="2">
        <v>44288</v>
      </c>
      <c r="B51" s="2" t="str">
        <f>TEXT(A51,"dddd")</f>
        <v>Friday</v>
      </c>
      <c r="C51" t="s">
        <v>75</v>
      </c>
      <c r="D51" t="s">
        <v>81</v>
      </c>
      <c r="E51">
        <v>3</v>
      </c>
      <c r="H51" s="2"/>
      <c r="L51" s="2"/>
    </row>
    <row r="52" spans="1:12" x14ac:dyDescent="0.35">
      <c r="A52" s="2">
        <v>44288</v>
      </c>
      <c r="B52" s="2" t="str">
        <f>TEXT(A52,"dddd")</f>
        <v>Friday</v>
      </c>
      <c r="C52" t="s">
        <v>6</v>
      </c>
      <c r="D52" t="s">
        <v>81</v>
      </c>
      <c r="E52">
        <v>12</v>
      </c>
      <c r="H52" s="2"/>
      <c r="L52" s="2"/>
    </row>
    <row r="53" spans="1:12" x14ac:dyDescent="0.35">
      <c r="A53" s="2">
        <v>44288</v>
      </c>
      <c r="B53" s="2" t="str">
        <f>TEXT(A53,"dddd")</f>
        <v>Friday</v>
      </c>
      <c r="C53" t="s">
        <v>9</v>
      </c>
      <c r="D53" t="s">
        <v>81</v>
      </c>
      <c r="E53">
        <v>9</v>
      </c>
      <c r="H53" s="2"/>
      <c r="L53" s="2"/>
    </row>
    <row r="54" spans="1:12" x14ac:dyDescent="0.35">
      <c r="A54" s="2">
        <v>44288</v>
      </c>
      <c r="B54" s="2" t="str">
        <f>TEXT(A54,"dddd")</f>
        <v>Friday</v>
      </c>
      <c r="C54" t="s">
        <v>11</v>
      </c>
      <c r="D54" t="s">
        <v>81</v>
      </c>
      <c r="E54">
        <v>8</v>
      </c>
      <c r="H54" s="2"/>
      <c r="L54" s="2"/>
    </row>
    <row r="55" spans="1:12" x14ac:dyDescent="0.35">
      <c r="A55" s="2">
        <v>44288</v>
      </c>
      <c r="B55" s="2" t="str">
        <f>TEXT(A55,"dddd")</f>
        <v>Friday</v>
      </c>
      <c r="C55" t="s">
        <v>14</v>
      </c>
      <c r="D55" t="s">
        <v>81</v>
      </c>
      <c r="E55">
        <v>7</v>
      </c>
      <c r="H55" s="2"/>
      <c r="L55" s="2"/>
    </row>
    <row r="56" spans="1:12" x14ac:dyDescent="0.35">
      <c r="A56" s="2">
        <v>44288</v>
      </c>
      <c r="B56" s="2" t="str">
        <f>TEXT(A56,"dddd")</f>
        <v>Friday</v>
      </c>
      <c r="C56" t="s">
        <v>16</v>
      </c>
      <c r="D56" t="s">
        <v>81</v>
      </c>
      <c r="E56">
        <v>3</v>
      </c>
      <c r="H56" s="2"/>
      <c r="L56" s="2"/>
    </row>
    <row r="57" spans="1:12" x14ac:dyDescent="0.35">
      <c r="A57" s="2">
        <v>44288</v>
      </c>
      <c r="B57" s="2" t="str">
        <f>TEXT(A57,"dddd")</f>
        <v>Friday</v>
      </c>
      <c r="C57" t="s">
        <v>18</v>
      </c>
      <c r="D57" t="s">
        <v>81</v>
      </c>
      <c r="E57">
        <v>4</v>
      </c>
      <c r="H57" s="2"/>
      <c r="L57" s="2"/>
    </row>
    <row r="58" spans="1:12" x14ac:dyDescent="0.35">
      <c r="A58" s="2">
        <v>44288</v>
      </c>
      <c r="B58" s="2" t="str">
        <f>TEXT(A58,"dddd")</f>
        <v>Friday</v>
      </c>
      <c r="C58" t="s">
        <v>20</v>
      </c>
      <c r="D58" t="s">
        <v>81</v>
      </c>
      <c r="E58">
        <v>4</v>
      </c>
      <c r="H58" s="2"/>
      <c r="L58" s="2"/>
    </row>
    <row r="59" spans="1:12" x14ac:dyDescent="0.35">
      <c r="A59" s="2">
        <v>44288</v>
      </c>
      <c r="B59" s="2" t="str">
        <f>TEXT(A59,"dddd")</f>
        <v>Friday</v>
      </c>
      <c r="C59" t="s">
        <v>23</v>
      </c>
      <c r="D59" t="s">
        <v>81</v>
      </c>
      <c r="E59">
        <v>2</v>
      </c>
      <c r="H59" s="2"/>
      <c r="L59" s="2"/>
    </row>
    <row r="60" spans="1:12" x14ac:dyDescent="0.35">
      <c r="A60" s="2">
        <v>44288</v>
      </c>
      <c r="B60" s="2" t="str">
        <f>TEXT(A60,"dddd")</f>
        <v>Friday</v>
      </c>
      <c r="C60" t="s">
        <v>25</v>
      </c>
      <c r="D60" t="s">
        <v>81</v>
      </c>
      <c r="E60">
        <v>4</v>
      </c>
      <c r="H60" s="2"/>
      <c r="L60" s="2"/>
    </row>
    <row r="61" spans="1:12" x14ac:dyDescent="0.35">
      <c r="A61" s="2">
        <v>44288</v>
      </c>
      <c r="B61" s="2" t="str">
        <f>TEXT(A61,"dddd")</f>
        <v>Friday</v>
      </c>
      <c r="C61" t="s">
        <v>28</v>
      </c>
      <c r="D61" t="s">
        <v>81</v>
      </c>
      <c r="E61">
        <v>4</v>
      </c>
      <c r="H61" s="2"/>
      <c r="L61" s="2"/>
    </row>
    <row r="62" spans="1:12" x14ac:dyDescent="0.35">
      <c r="A62" s="2">
        <v>44289</v>
      </c>
      <c r="B62" s="2" t="str">
        <f>TEXT(A62,"dddd")</f>
        <v>Saturday</v>
      </c>
      <c r="C62" t="s">
        <v>31</v>
      </c>
      <c r="D62" t="s">
        <v>81</v>
      </c>
      <c r="E62">
        <v>25</v>
      </c>
      <c r="H62" s="2"/>
      <c r="L62" s="2"/>
    </row>
    <row r="63" spans="1:12" x14ac:dyDescent="0.35">
      <c r="A63" s="2">
        <v>44289</v>
      </c>
      <c r="B63" s="2" t="str">
        <f>TEXT(A63,"dddd")</f>
        <v>Saturday</v>
      </c>
      <c r="C63" t="s">
        <v>34</v>
      </c>
      <c r="D63" t="s">
        <v>81</v>
      </c>
      <c r="E63">
        <v>15</v>
      </c>
      <c r="H63" s="2"/>
      <c r="L63" s="2"/>
    </row>
    <row r="64" spans="1:12" x14ac:dyDescent="0.35">
      <c r="A64" s="2">
        <v>44289</v>
      </c>
      <c r="B64" s="2" t="str">
        <f>TEXT(A64,"dddd")</f>
        <v>Saturday</v>
      </c>
      <c r="C64" t="s">
        <v>37</v>
      </c>
      <c r="D64" t="s">
        <v>81</v>
      </c>
      <c r="E64">
        <v>5</v>
      </c>
      <c r="H64" s="2"/>
      <c r="L64" s="2"/>
    </row>
    <row r="65" spans="1:12" x14ac:dyDescent="0.35">
      <c r="A65" s="2">
        <v>44289</v>
      </c>
      <c r="B65" s="2" t="str">
        <f>TEXT(A65,"dddd")</f>
        <v>Saturday</v>
      </c>
      <c r="C65" t="s">
        <v>39</v>
      </c>
      <c r="D65" t="s">
        <v>81</v>
      </c>
      <c r="E65">
        <v>7</v>
      </c>
      <c r="H65" s="2"/>
      <c r="L65" s="2"/>
    </row>
    <row r="66" spans="1:12" x14ac:dyDescent="0.35">
      <c r="A66" s="2">
        <v>44289</v>
      </c>
      <c r="B66" s="2" t="str">
        <f>TEXT(A66,"dddd")</f>
        <v>Saturday</v>
      </c>
      <c r="C66" t="s">
        <v>41</v>
      </c>
      <c r="D66" t="s">
        <v>81</v>
      </c>
      <c r="E66">
        <v>7</v>
      </c>
      <c r="H66" s="2"/>
      <c r="L66" s="2"/>
    </row>
    <row r="67" spans="1:12" x14ac:dyDescent="0.35">
      <c r="A67" s="2">
        <v>44289</v>
      </c>
      <c r="B67" s="2" t="str">
        <f>TEXT(A67,"dddd")</f>
        <v>Saturday</v>
      </c>
      <c r="C67" t="s">
        <v>43</v>
      </c>
      <c r="D67" t="s">
        <v>81</v>
      </c>
      <c r="E67">
        <v>7</v>
      </c>
      <c r="H67" s="2"/>
      <c r="L67" s="2"/>
    </row>
    <row r="68" spans="1:12" x14ac:dyDescent="0.35">
      <c r="A68" s="2">
        <v>44289</v>
      </c>
      <c r="B68" s="2" t="str">
        <f>TEXT(A68,"dddd")</f>
        <v>Saturday</v>
      </c>
      <c r="C68" t="s">
        <v>45</v>
      </c>
      <c r="D68" t="s">
        <v>81</v>
      </c>
      <c r="E68">
        <v>6</v>
      </c>
      <c r="H68" s="2"/>
      <c r="L68" s="2"/>
    </row>
    <row r="69" spans="1:12" x14ac:dyDescent="0.35">
      <c r="A69" s="2">
        <v>44289</v>
      </c>
      <c r="B69" s="2" t="str">
        <f>TEXT(A69,"dddd")</f>
        <v>Saturday</v>
      </c>
      <c r="C69" t="s">
        <v>48</v>
      </c>
      <c r="D69" t="s">
        <v>81</v>
      </c>
      <c r="E69">
        <v>4</v>
      </c>
      <c r="H69" s="2"/>
      <c r="L69" s="2"/>
    </row>
    <row r="70" spans="1:12" x14ac:dyDescent="0.35">
      <c r="A70" s="2">
        <v>44289</v>
      </c>
      <c r="B70" s="2" t="str">
        <f>TEXT(A70,"dddd")</f>
        <v>Saturday</v>
      </c>
      <c r="C70" t="s">
        <v>50</v>
      </c>
      <c r="D70" t="s">
        <v>81</v>
      </c>
      <c r="E70">
        <v>3</v>
      </c>
      <c r="H70" s="2"/>
      <c r="L70" s="2"/>
    </row>
    <row r="71" spans="1:12" x14ac:dyDescent="0.35">
      <c r="A71" s="2">
        <v>44289</v>
      </c>
      <c r="B71" s="2" t="str">
        <f>TEXT(A71,"dddd")</f>
        <v>Saturday</v>
      </c>
      <c r="C71" t="s">
        <v>52</v>
      </c>
      <c r="D71" t="s">
        <v>81</v>
      </c>
      <c r="E71">
        <v>5</v>
      </c>
      <c r="H71" s="2"/>
      <c r="L71" s="2"/>
    </row>
    <row r="72" spans="1:12" x14ac:dyDescent="0.35">
      <c r="A72" s="2">
        <v>44289</v>
      </c>
      <c r="B72" s="2" t="str">
        <f>TEXT(A72,"dddd")</f>
        <v>Saturday</v>
      </c>
      <c r="C72" t="s">
        <v>55</v>
      </c>
      <c r="D72" t="s">
        <v>81</v>
      </c>
      <c r="E72">
        <v>13</v>
      </c>
      <c r="H72" s="2"/>
      <c r="L72" s="2"/>
    </row>
    <row r="73" spans="1:12" x14ac:dyDescent="0.35">
      <c r="A73" s="2">
        <v>44289</v>
      </c>
      <c r="B73" s="2" t="str">
        <f>TEXT(A73,"dddd")</f>
        <v>Saturday</v>
      </c>
      <c r="C73" t="s">
        <v>58</v>
      </c>
      <c r="D73" t="s">
        <v>81</v>
      </c>
      <c r="E73">
        <v>10</v>
      </c>
      <c r="H73" s="2"/>
      <c r="L73" s="2"/>
    </row>
    <row r="74" spans="1:12" x14ac:dyDescent="0.35">
      <c r="A74" s="2">
        <v>44289</v>
      </c>
      <c r="B74" s="2" t="str">
        <f>TEXT(A74,"dddd")</f>
        <v>Saturday</v>
      </c>
      <c r="C74" t="s">
        <v>60</v>
      </c>
      <c r="D74" t="s">
        <v>81</v>
      </c>
      <c r="E74">
        <v>6</v>
      </c>
      <c r="H74" s="2"/>
      <c r="L74" s="2"/>
    </row>
    <row r="75" spans="1:12" x14ac:dyDescent="0.35">
      <c r="A75" s="2">
        <v>44289</v>
      </c>
      <c r="B75" s="2" t="str">
        <f>TEXT(A75,"dddd")</f>
        <v>Saturday</v>
      </c>
      <c r="C75" t="s">
        <v>63</v>
      </c>
      <c r="D75" t="s">
        <v>81</v>
      </c>
      <c r="E75">
        <v>6</v>
      </c>
      <c r="H75" s="2"/>
      <c r="L75" s="2"/>
    </row>
    <row r="76" spans="1:12" x14ac:dyDescent="0.35">
      <c r="A76" s="2">
        <v>44289</v>
      </c>
      <c r="B76" s="2" t="str">
        <f>TEXT(A76,"dddd")</f>
        <v>Saturday</v>
      </c>
      <c r="C76" t="s">
        <v>65</v>
      </c>
      <c r="D76" t="s">
        <v>81</v>
      </c>
      <c r="E76">
        <v>4</v>
      </c>
      <c r="H76" s="2"/>
      <c r="L76" s="2"/>
    </row>
    <row r="77" spans="1:12" x14ac:dyDescent="0.35">
      <c r="A77" s="2">
        <v>44289</v>
      </c>
      <c r="B77" s="2" t="str">
        <f>TEXT(A77,"dddd")</f>
        <v>Saturday</v>
      </c>
      <c r="C77" t="s">
        <v>67</v>
      </c>
      <c r="D77" t="s">
        <v>81</v>
      </c>
      <c r="E77">
        <v>4</v>
      </c>
      <c r="H77" s="2"/>
      <c r="L77" s="2"/>
    </row>
    <row r="78" spans="1:12" x14ac:dyDescent="0.35">
      <c r="A78" s="2">
        <v>44289</v>
      </c>
      <c r="B78" s="2" t="str">
        <f>TEXT(A78,"dddd")</f>
        <v>Saturday</v>
      </c>
      <c r="C78" t="s">
        <v>69</v>
      </c>
      <c r="D78" t="s">
        <v>81</v>
      </c>
      <c r="E78">
        <v>7</v>
      </c>
      <c r="H78" s="2"/>
      <c r="L78" s="2"/>
    </row>
    <row r="79" spans="1:12" x14ac:dyDescent="0.35">
      <c r="A79" s="2">
        <v>44289</v>
      </c>
      <c r="B79" s="2" t="str">
        <f>TEXT(A79,"dddd")</f>
        <v>Saturday</v>
      </c>
      <c r="C79" t="s">
        <v>71</v>
      </c>
      <c r="D79" t="s">
        <v>81</v>
      </c>
      <c r="E79">
        <v>4</v>
      </c>
      <c r="H79" s="2"/>
      <c r="L79" s="2"/>
    </row>
    <row r="80" spans="1:12" x14ac:dyDescent="0.35">
      <c r="A80" s="2">
        <v>44289</v>
      </c>
      <c r="B80" s="2" t="str">
        <f>TEXT(A80,"dddd")</f>
        <v>Saturday</v>
      </c>
      <c r="C80" t="s">
        <v>73</v>
      </c>
      <c r="D80" t="s">
        <v>81</v>
      </c>
      <c r="E80">
        <v>4</v>
      </c>
      <c r="H80" s="2"/>
      <c r="L80" s="2"/>
    </row>
    <row r="81" spans="1:12" x14ac:dyDescent="0.35">
      <c r="A81" s="2">
        <v>44289</v>
      </c>
      <c r="B81" s="2" t="str">
        <f>TEXT(A81,"dddd")</f>
        <v>Saturday</v>
      </c>
      <c r="C81" t="s">
        <v>75</v>
      </c>
      <c r="D81" t="s">
        <v>81</v>
      </c>
      <c r="E81">
        <v>2</v>
      </c>
      <c r="H81" s="2"/>
      <c r="L81" s="2"/>
    </row>
    <row r="82" spans="1:12" x14ac:dyDescent="0.35">
      <c r="A82" s="2">
        <v>44289</v>
      </c>
      <c r="B82" s="2" t="str">
        <f>TEXT(A82,"dddd")</f>
        <v>Saturday</v>
      </c>
      <c r="C82" t="s">
        <v>6</v>
      </c>
      <c r="D82" t="s">
        <v>81</v>
      </c>
      <c r="E82">
        <v>6</v>
      </c>
      <c r="H82" s="2"/>
      <c r="L82" s="2"/>
    </row>
    <row r="83" spans="1:12" x14ac:dyDescent="0.35">
      <c r="A83" s="2">
        <v>44289</v>
      </c>
      <c r="B83" s="2" t="str">
        <f>TEXT(A83,"dddd")</f>
        <v>Saturday</v>
      </c>
      <c r="C83" t="s">
        <v>9</v>
      </c>
      <c r="D83" t="s">
        <v>81</v>
      </c>
      <c r="E83">
        <v>6</v>
      </c>
      <c r="H83" s="2"/>
      <c r="L83" s="2"/>
    </row>
    <row r="84" spans="1:12" x14ac:dyDescent="0.35">
      <c r="A84" s="2">
        <v>44289</v>
      </c>
      <c r="B84" s="2" t="str">
        <f>TEXT(A84,"dddd")</f>
        <v>Saturday</v>
      </c>
      <c r="C84" t="s">
        <v>11</v>
      </c>
      <c r="D84" t="s">
        <v>81</v>
      </c>
      <c r="E84">
        <v>6</v>
      </c>
      <c r="H84" s="2"/>
      <c r="L84" s="2"/>
    </row>
    <row r="85" spans="1:12" x14ac:dyDescent="0.35">
      <c r="A85" s="2">
        <v>44289</v>
      </c>
      <c r="B85" s="2" t="str">
        <f>TEXT(A85,"dddd")</f>
        <v>Saturday</v>
      </c>
      <c r="C85" t="s">
        <v>14</v>
      </c>
      <c r="D85" t="s">
        <v>81</v>
      </c>
      <c r="E85">
        <v>6</v>
      </c>
      <c r="H85" s="2"/>
      <c r="L85" s="2"/>
    </row>
    <row r="86" spans="1:12" x14ac:dyDescent="0.35">
      <c r="A86" s="2">
        <v>44289</v>
      </c>
      <c r="B86" s="2" t="str">
        <f>TEXT(A86,"dddd")</f>
        <v>Saturday</v>
      </c>
      <c r="C86" t="s">
        <v>16</v>
      </c>
      <c r="D86" t="s">
        <v>81</v>
      </c>
      <c r="E86">
        <v>5</v>
      </c>
      <c r="H86" s="2"/>
      <c r="L86" s="2"/>
    </row>
    <row r="87" spans="1:12" x14ac:dyDescent="0.35">
      <c r="A87" s="2">
        <v>44289</v>
      </c>
      <c r="B87" s="2" t="str">
        <f>TEXT(A87,"dddd")</f>
        <v>Saturday</v>
      </c>
      <c r="C87" t="s">
        <v>18</v>
      </c>
      <c r="D87" t="s">
        <v>81</v>
      </c>
      <c r="E87">
        <v>3</v>
      </c>
      <c r="H87" s="2"/>
      <c r="L87" s="2"/>
    </row>
    <row r="88" spans="1:12" x14ac:dyDescent="0.35">
      <c r="A88" s="2">
        <v>44289</v>
      </c>
      <c r="B88" s="2" t="str">
        <f>TEXT(A88,"dddd")</f>
        <v>Saturday</v>
      </c>
      <c r="C88" t="s">
        <v>20</v>
      </c>
      <c r="D88" t="s">
        <v>81</v>
      </c>
      <c r="E88">
        <v>5</v>
      </c>
      <c r="H88" s="2"/>
      <c r="L88" s="2"/>
    </row>
    <row r="89" spans="1:12" x14ac:dyDescent="0.35">
      <c r="A89" s="2">
        <v>44289</v>
      </c>
      <c r="B89" s="2" t="str">
        <f>TEXT(A89,"dddd")</f>
        <v>Saturday</v>
      </c>
      <c r="C89" t="s">
        <v>23</v>
      </c>
      <c r="D89" t="s">
        <v>81</v>
      </c>
      <c r="E89">
        <v>2</v>
      </c>
      <c r="H89" s="2"/>
      <c r="L89" s="2"/>
    </row>
    <row r="90" spans="1:12" x14ac:dyDescent="0.35">
      <c r="A90" s="2">
        <v>44289</v>
      </c>
      <c r="B90" s="2" t="str">
        <f>TEXT(A90,"dddd")</f>
        <v>Saturday</v>
      </c>
      <c r="C90" t="s">
        <v>25</v>
      </c>
      <c r="D90" t="s">
        <v>81</v>
      </c>
      <c r="E90">
        <v>2</v>
      </c>
      <c r="H90" s="2"/>
      <c r="L90" s="2"/>
    </row>
    <row r="91" spans="1:12" x14ac:dyDescent="0.35">
      <c r="A91" s="2">
        <v>44289</v>
      </c>
      <c r="B91" s="2" t="str">
        <f>TEXT(A91,"dddd")</f>
        <v>Saturday</v>
      </c>
      <c r="C91" t="s">
        <v>28</v>
      </c>
      <c r="D91" t="s">
        <v>81</v>
      </c>
      <c r="E91">
        <v>3</v>
      </c>
      <c r="H91" s="2"/>
      <c r="L91" s="2"/>
    </row>
    <row r="92" spans="1:12" x14ac:dyDescent="0.35">
      <c r="A92" s="2">
        <v>44290</v>
      </c>
      <c r="B92" s="2" t="str">
        <f>TEXT(A92,"dddd")</f>
        <v>Sunday</v>
      </c>
      <c r="C92" t="s">
        <v>31</v>
      </c>
      <c r="D92" t="s">
        <v>81</v>
      </c>
      <c r="E92">
        <v>26</v>
      </c>
      <c r="H92" s="2"/>
      <c r="L92" s="2"/>
    </row>
    <row r="93" spans="1:12" x14ac:dyDescent="0.35">
      <c r="A93" s="2">
        <v>44290</v>
      </c>
      <c r="B93" s="2" t="str">
        <f>TEXT(A93,"dddd")</f>
        <v>Sunday</v>
      </c>
      <c r="C93" t="s">
        <v>34</v>
      </c>
      <c r="D93" t="s">
        <v>81</v>
      </c>
      <c r="E93">
        <v>16</v>
      </c>
      <c r="H93" s="2"/>
      <c r="L93" s="2"/>
    </row>
    <row r="94" spans="1:12" x14ac:dyDescent="0.35">
      <c r="A94" s="2">
        <v>44290</v>
      </c>
      <c r="B94" s="2" t="str">
        <f>TEXT(A94,"dddd")</f>
        <v>Sunday</v>
      </c>
      <c r="C94" t="s">
        <v>37</v>
      </c>
      <c r="D94" t="s">
        <v>81</v>
      </c>
      <c r="E94">
        <v>12</v>
      </c>
      <c r="H94" s="2"/>
      <c r="L94" s="2"/>
    </row>
    <row r="95" spans="1:12" x14ac:dyDescent="0.35">
      <c r="A95" s="2">
        <v>44290</v>
      </c>
      <c r="B95" s="2" t="str">
        <f>TEXT(A95,"dddd")</f>
        <v>Sunday</v>
      </c>
      <c r="C95" t="s">
        <v>39</v>
      </c>
      <c r="D95" t="s">
        <v>81</v>
      </c>
      <c r="E95">
        <v>8</v>
      </c>
      <c r="H95" s="2"/>
      <c r="L95" s="2"/>
    </row>
    <row r="96" spans="1:12" x14ac:dyDescent="0.35">
      <c r="A96" s="2">
        <v>44290</v>
      </c>
      <c r="B96" s="2" t="str">
        <f>TEXT(A96,"dddd")</f>
        <v>Sunday</v>
      </c>
      <c r="C96" t="s">
        <v>41</v>
      </c>
      <c r="D96" t="s">
        <v>81</v>
      </c>
      <c r="E96">
        <v>7</v>
      </c>
      <c r="H96" s="2"/>
      <c r="L96" s="2"/>
    </row>
    <row r="97" spans="1:12" x14ac:dyDescent="0.35">
      <c r="A97" s="2">
        <v>44290</v>
      </c>
      <c r="B97" s="2" t="str">
        <f>TEXT(A97,"dddd")</f>
        <v>Sunday</v>
      </c>
      <c r="C97" t="s">
        <v>43</v>
      </c>
      <c r="D97" t="s">
        <v>81</v>
      </c>
      <c r="E97">
        <v>5</v>
      </c>
      <c r="H97" s="2"/>
      <c r="L97" s="2"/>
    </row>
    <row r="98" spans="1:12" x14ac:dyDescent="0.35">
      <c r="A98" s="2">
        <v>44290</v>
      </c>
      <c r="B98" s="2" t="str">
        <f>TEXT(A98,"dddd")</f>
        <v>Sunday</v>
      </c>
      <c r="C98" t="s">
        <v>45</v>
      </c>
      <c r="D98" t="s">
        <v>81</v>
      </c>
      <c r="E98">
        <v>5</v>
      </c>
      <c r="H98" s="2"/>
      <c r="L98" s="2"/>
    </row>
    <row r="99" spans="1:12" x14ac:dyDescent="0.35">
      <c r="A99" s="2">
        <v>44290</v>
      </c>
      <c r="B99" s="2" t="str">
        <f>TEXT(A99,"dddd")</f>
        <v>Sunday</v>
      </c>
      <c r="C99" t="s">
        <v>48</v>
      </c>
      <c r="D99" t="s">
        <v>81</v>
      </c>
      <c r="E99">
        <v>5</v>
      </c>
      <c r="H99" s="2"/>
      <c r="L99" s="2"/>
    </row>
    <row r="100" spans="1:12" x14ac:dyDescent="0.35">
      <c r="A100" s="2">
        <v>44290</v>
      </c>
      <c r="B100" s="2" t="str">
        <f>TEXT(A100,"dddd")</f>
        <v>Sunday</v>
      </c>
      <c r="C100" t="s">
        <v>50</v>
      </c>
      <c r="D100" t="s">
        <v>81</v>
      </c>
      <c r="E100">
        <v>4</v>
      </c>
      <c r="H100" s="2"/>
      <c r="L100" s="2"/>
    </row>
    <row r="101" spans="1:12" x14ac:dyDescent="0.35">
      <c r="A101" s="2">
        <v>44290</v>
      </c>
      <c r="B101" s="2" t="str">
        <f>TEXT(A101,"dddd")</f>
        <v>Sunday</v>
      </c>
      <c r="C101" t="s">
        <v>52</v>
      </c>
      <c r="D101" t="s">
        <v>81</v>
      </c>
      <c r="E101">
        <v>2</v>
      </c>
      <c r="H101" s="2"/>
      <c r="L101" s="2"/>
    </row>
    <row r="102" spans="1:12" x14ac:dyDescent="0.35">
      <c r="A102" s="2">
        <v>44290</v>
      </c>
      <c r="B102" s="2" t="str">
        <f>TEXT(A102,"dddd")</f>
        <v>Sunday</v>
      </c>
      <c r="C102" t="s">
        <v>55</v>
      </c>
      <c r="D102" t="s">
        <v>81</v>
      </c>
      <c r="E102">
        <v>11</v>
      </c>
      <c r="H102" s="2"/>
      <c r="L102" s="2"/>
    </row>
    <row r="103" spans="1:12" x14ac:dyDescent="0.35">
      <c r="A103" s="2">
        <v>44290</v>
      </c>
      <c r="B103" s="2" t="str">
        <f>TEXT(A103,"dddd")</f>
        <v>Sunday</v>
      </c>
      <c r="C103" t="s">
        <v>58</v>
      </c>
      <c r="D103" t="s">
        <v>81</v>
      </c>
      <c r="E103">
        <v>11</v>
      </c>
      <c r="H103" s="2"/>
      <c r="L103" s="2"/>
    </row>
    <row r="104" spans="1:12" x14ac:dyDescent="0.35">
      <c r="A104" s="2">
        <v>44290</v>
      </c>
      <c r="B104" s="2" t="str">
        <f>TEXT(A104,"dddd")</f>
        <v>Sunday</v>
      </c>
      <c r="C104" t="s">
        <v>60</v>
      </c>
      <c r="D104" t="s">
        <v>81</v>
      </c>
      <c r="E104">
        <v>4</v>
      </c>
      <c r="H104" s="2"/>
      <c r="L104" s="2"/>
    </row>
    <row r="105" spans="1:12" x14ac:dyDescent="0.35">
      <c r="A105" s="2">
        <v>44290</v>
      </c>
      <c r="B105" s="2" t="str">
        <f>TEXT(A105,"dddd")</f>
        <v>Sunday</v>
      </c>
      <c r="C105" t="s">
        <v>63</v>
      </c>
      <c r="D105" t="s">
        <v>81</v>
      </c>
      <c r="E105">
        <v>4</v>
      </c>
      <c r="H105" s="2"/>
      <c r="L105" s="2"/>
    </row>
    <row r="106" spans="1:12" x14ac:dyDescent="0.35">
      <c r="A106" s="2">
        <v>44290</v>
      </c>
      <c r="B106" s="2" t="str">
        <f>TEXT(A106,"dddd")</f>
        <v>Sunday</v>
      </c>
      <c r="C106" t="s">
        <v>65</v>
      </c>
      <c r="D106" t="s">
        <v>81</v>
      </c>
      <c r="E106">
        <v>8</v>
      </c>
      <c r="H106" s="2"/>
      <c r="L106" s="2"/>
    </row>
    <row r="107" spans="1:12" x14ac:dyDescent="0.35">
      <c r="A107" s="2">
        <v>44290</v>
      </c>
      <c r="B107" s="2" t="str">
        <f>TEXT(A107,"dddd")</f>
        <v>Sunday</v>
      </c>
      <c r="C107" t="s">
        <v>67</v>
      </c>
      <c r="D107" t="s">
        <v>81</v>
      </c>
      <c r="E107">
        <v>6</v>
      </c>
      <c r="H107" s="2"/>
      <c r="L107" s="2"/>
    </row>
    <row r="108" spans="1:12" x14ac:dyDescent="0.35">
      <c r="A108" s="2">
        <v>44290</v>
      </c>
      <c r="B108" s="2" t="str">
        <f>TEXT(A108,"dddd")</f>
        <v>Sunday</v>
      </c>
      <c r="C108" t="s">
        <v>69</v>
      </c>
      <c r="D108" t="s">
        <v>81</v>
      </c>
      <c r="E108">
        <v>5</v>
      </c>
      <c r="H108" s="2"/>
      <c r="L108" s="2"/>
    </row>
    <row r="109" spans="1:12" x14ac:dyDescent="0.35">
      <c r="A109" s="2">
        <v>44290</v>
      </c>
      <c r="B109" s="2" t="str">
        <f>TEXT(A109,"dddd")</f>
        <v>Sunday</v>
      </c>
      <c r="C109" t="s">
        <v>71</v>
      </c>
      <c r="D109" t="s">
        <v>81</v>
      </c>
      <c r="E109">
        <v>3</v>
      </c>
      <c r="H109" s="2"/>
      <c r="L109" s="2"/>
    </row>
    <row r="110" spans="1:12" x14ac:dyDescent="0.35">
      <c r="A110" s="2">
        <v>44290</v>
      </c>
      <c r="B110" s="2" t="str">
        <f>TEXT(A110,"dddd")</f>
        <v>Sunday</v>
      </c>
      <c r="C110" t="s">
        <v>73</v>
      </c>
      <c r="D110" t="s">
        <v>81</v>
      </c>
      <c r="E110">
        <v>2</v>
      </c>
      <c r="H110" s="2"/>
      <c r="L110" s="2"/>
    </row>
    <row r="111" spans="1:12" x14ac:dyDescent="0.35">
      <c r="A111" s="2">
        <v>44290</v>
      </c>
      <c r="B111" s="2" t="str">
        <f>TEXT(A111,"dddd")</f>
        <v>Sunday</v>
      </c>
      <c r="C111" t="s">
        <v>75</v>
      </c>
      <c r="D111" t="s">
        <v>81</v>
      </c>
      <c r="E111">
        <v>4</v>
      </c>
      <c r="H111" s="2"/>
      <c r="L111" s="2"/>
    </row>
    <row r="112" spans="1:12" x14ac:dyDescent="0.35">
      <c r="A112" s="2">
        <v>44290</v>
      </c>
      <c r="B112" s="2" t="str">
        <f>TEXT(A112,"dddd")</f>
        <v>Sunday</v>
      </c>
      <c r="C112" t="s">
        <v>6</v>
      </c>
      <c r="D112" t="s">
        <v>81</v>
      </c>
      <c r="E112">
        <v>10</v>
      </c>
      <c r="H112" s="2"/>
      <c r="L112" s="2"/>
    </row>
    <row r="113" spans="1:12" x14ac:dyDescent="0.35">
      <c r="A113" s="2">
        <v>44290</v>
      </c>
      <c r="B113" s="2" t="str">
        <f>TEXT(A113,"dddd")</f>
        <v>Sunday</v>
      </c>
      <c r="C113" t="s">
        <v>9</v>
      </c>
      <c r="D113" t="s">
        <v>81</v>
      </c>
      <c r="E113">
        <v>10</v>
      </c>
      <c r="H113" s="2"/>
      <c r="L113" s="2"/>
    </row>
    <row r="114" spans="1:12" x14ac:dyDescent="0.35">
      <c r="A114" s="2">
        <v>44290</v>
      </c>
      <c r="B114" s="2" t="str">
        <f>TEXT(A114,"dddd")</f>
        <v>Sunday</v>
      </c>
      <c r="C114" t="s">
        <v>11</v>
      </c>
      <c r="D114" t="s">
        <v>81</v>
      </c>
      <c r="E114">
        <v>4</v>
      </c>
      <c r="H114" s="2"/>
      <c r="L114" s="2"/>
    </row>
    <row r="115" spans="1:12" x14ac:dyDescent="0.35">
      <c r="A115" s="2">
        <v>44290</v>
      </c>
      <c r="B115" s="2" t="str">
        <f>TEXT(A115,"dddd")</f>
        <v>Sunday</v>
      </c>
      <c r="C115" t="s">
        <v>14</v>
      </c>
      <c r="D115" t="s">
        <v>81</v>
      </c>
      <c r="E115">
        <v>7</v>
      </c>
      <c r="H115" s="2"/>
      <c r="L115" s="2"/>
    </row>
    <row r="116" spans="1:12" x14ac:dyDescent="0.35">
      <c r="A116" s="2">
        <v>44290</v>
      </c>
      <c r="B116" s="2" t="str">
        <f>TEXT(A116,"dddd")</f>
        <v>Sunday</v>
      </c>
      <c r="C116" t="s">
        <v>16</v>
      </c>
      <c r="D116" t="s">
        <v>81</v>
      </c>
      <c r="E116">
        <v>4</v>
      </c>
      <c r="H116" s="2"/>
      <c r="L116" s="2"/>
    </row>
    <row r="117" spans="1:12" x14ac:dyDescent="0.35">
      <c r="A117" s="2">
        <v>44290</v>
      </c>
      <c r="B117" s="2" t="str">
        <f>TEXT(A117,"dddd")</f>
        <v>Sunday</v>
      </c>
      <c r="C117" t="s">
        <v>18</v>
      </c>
      <c r="D117" t="s">
        <v>81</v>
      </c>
      <c r="E117">
        <v>3</v>
      </c>
      <c r="H117" s="2"/>
      <c r="L117" s="2"/>
    </row>
    <row r="118" spans="1:12" x14ac:dyDescent="0.35">
      <c r="A118" s="2">
        <v>44290</v>
      </c>
      <c r="B118" s="2" t="str">
        <f>TEXT(A118,"dddd")</f>
        <v>Sunday</v>
      </c>
      <c r="C118" t="s">
        <v>20</v>
      </c>
      <c r="D118" t="s">
        <v>81</v>
      </c>
      <c r="E118">
        <v>4</v>
      </c>
      <c r="H118" s="2"/>
      <c r="L118" s="2"/>
    </row>
    <row r="119" spans="1:12" x14ac:dyDescent="0.35">
      <c r="A119" s="2">
        <v>44290</v>
      </c>
      <c r="B119" s="2" t="str">
        <f>TEXT(A119,"dddd")</f>
        <v>Sunday</v>
      </c>
      <c r="C119" t="s">
        <v>23</v>
      </c>
      <c r="D119" t="s">
        <v>81</v>
      </c>
      <c r="E119">
        <v>3</v>
      </c>
      <c r="H119" s="2"/>
      <c r="L119" s="2"/>
    </row>
    <row r="120" spans="1:12" x14ac:dyDescent="0.35">
      <c r="A120" s="2">
        <v>44290</v>
      </c>
      <c r="B120" s="2" t="str">
        <f>TEXT(A120,"dddd")</f>
        <v>Sunday</v>
      </c>
      <c r="C120" t="s">
        <v>25</v>
      </c>
      <c r="D120" t="s">
        <v>81</v>
      </c>
      <c r="E120">
        <v>3</v>
      </c>
      <c r="H120" s="2"/>
      <c r="L120" s="2"/>
    </row>
    <row r="121" spans="1:12" x14ac:dyDescent="0.35">
      <c r="A121" s="2">
        <v>44290</v>
      </c>
      <c r="B121" s="2" t="str">
        <f>TEXT(A121,"dddd")</f>
        <v>Sunday</v>
      </c>
      <c r="C121" t="s">
        <v>28</v>
      </c>
      <c r="D121" t="s">
        <v>81</v>
      </c>
      <c r="E121">
        <v>3</v>
      </c>
      <c r="H121" s="2"/>
      <c r="L121" s="2"/>
    </row>
    <row r="122" spans="1:12" x14ac:dyDescent="0.35">
      <c r="A122" s="2">
        <v>44291</v>
      </c>
      <c r="B122" s="2" t="str">
        <f>TEXT(A122,"dddd")</f>
        <v>Monday</v>
      </c>
      <c r="C122" t="s">
        <v>31</v>
      </c>
      <c r="D122" t="s">
        <v>81</v>
      </c>
      <c r="E122">
        <v>16</v>
      </c>
      <c r="H122" s="2"/>
      <c r="L122" s="2"/>
    </row>
    <row r="123" spans="1:12" x14ac:dyDescent="0.35">
      <c r="A123" s="2">
        <v>44291</v>
      </c>
      <c r="B123" s="2" t="str">
        <f>TEXT(A123,"dddd")</f>
        <v>Monday</v>
      </c>
      <c r="C123" t="s">
        <v>34</v>
      </c>
      <c r="D123" t="s">
        <v>81</v>
      </c>
      <c r="E123">
        <v>8</v>
      </c>
      <c r="H123" s="2"/>
      <c r="L123" s="2"/>
    </row>
    <row r="124" spans="1:12" x14ac:dyDescent="0.35">
      <c r="A124" s="2">
        <v>44291</v>
      </c>
      <c r="B124" s="2" t="str">
        <f>TEXT(A124,"dddd")</f>
        <v>Monday</v>
      </c>
      <c r="C124" t="s">
        <v>37</v>
      </c>
      <c r="D124" t="s">
        <v>81</v>
      </c>
      <c r="E124">
        <v>11</v>
      </c>
      <c r="H124" s="2"/>
      <c r="L124" s="2"/>
    </row>
    <row r="125" spans="1:12" x14ac:dyDescent="0.35">
      <c r="A125" s="2">
        <v>44291</v>
      </c>
      <c r="B125" s="2" t="str">
        <f>TEXT(A125,"dddd")</f>
        <v>Monday</v>
      </c>
      <c r="C125" t="s">
        <v>39</v>
      </c>
      <c r="D125" t="s">
        <v>81</v>
      </c>
      <c r="E125">
        <v>9</v>
      </c>
      <c r="H125" s="2"/>
      <c r="L125" s="2"/>
    </row>
    <row r="126" spans="1:12" x14ac:dyDescent="0.35">
      <c r="A126" s="2">
        <v>44291</v>
      </c>
      <c r="B126" s="2" t="str">
        <f>TEXT(A126,"dddd")</f>
        <v>Monday</v>
      </c>
      <c r="C126" t="s">
        <v>41</v>
      </c>
      <c r="D126" t="s">
        <v>81</v>
      </c>
      <c r="E126">
        <v>5</v>
      </c>
      <c r="H126" s="2"/>
      <c r="L126" s="2"/>
    </row>
    <row r="127" spans="1:12" x14ac:dyDescent="0.35">
      <c r="A127" s="2">
        <v>44291</v>
      </c>
      <c r="B127" s="2" t="str">
        <f>TEXT(A127,"dddd")</f>
        <v>Monday</v>
      </c>
      <c r="C127" t="s">
        <v>43</v>
      </c>
      <c r="D127" t="s">
        <v>81</v>
      </c>
      <c r="E127">
        <v>5</v>
      </c>
      <c r="H127" s="2"/>
      <c r="L127" s="2"/>
    </row>
    <row r="128" spans="1:12" x14ac:dyDescent="0.35">
      <c r="A128" s="2">
        <v>44291</v>
      </c>
      <c r="B128" s="2" t="str">
        <f>TEXT(A128,"dddd")</f>
        <v>Monday</v>
      </c>
      <c r="C128" t="s">
        <v>45</v>
      </c>
      <c r="D128" t="s">
        <v>81</v>
      </c>
      <c r="E128">
        <v>5</v>
      </c>
      <c r="H128" s="2"/>
      <c r="L128" s="2"/>
    </row>
    <row r="129" spans="1:12" x14ac:dyDescent="0.35">
      <c r="A129" s="2">
        <v>44291</v>
      </c>
      <c r="B129" s="2" t="str">
        <f>TEXT(A129,"dddd")</f>
        <v>Monday</v>
      </c>
      <c r="C129" t="s">
        <v>48</v>
      </c>
      <c r="D129" t="s">
        <v>81</v>
      </c>
      <c r="E129">
        <v>3</v>
      </c>
      <c r="H129" s="2"/>
      <c r="L129" s="2"/>
    </row>
    <row r="130" spans="1:12" x14ac:dyDescent="0.35">
      <c r="A130" s="2">
        <v>44291</v>
      </c>
      <c r="B130" s="2" t="str">
        <f>TEXT(A130,"dddd")</f>
        <v>Monday</v>
      </c>
      <c r="C130" t="s">
        <v>50</v>
      </c>
      <c r="D130" t="s">
        <v>81</v>
      </c>
      <c r="E130">
        <v>3</v>
      </c>
      <c r="H130" s="2"/>
      <c r="L130" s="2"/>
    </row>
    <row r="131" spans="1:12" x14ac:dyDescent="0.35">
      <c r="A131" s="2">
        <v>44291</v>
      </c>
      <c r="B131" s="2" t="str">
        <f>TEXT(A131,"dddd")</f>
        <v>Monday</v>
      </c>
      <c r="C131" t="s">
        <v>52</v>
      </c>
      <c r="D131" t="s">
        <v>81</v>
      </c>
      <c r="E131">
        <v>3</v>
      </c>
      <c r="H131" s="2"/>
      <c r="L131" s="2"/>
    </row>
    <row r="132" spans="1:12" x14ac:dyDescent="0.35">
      <c r="A132" s="2">
        <v>44291</v>
      </c>
      <c r="B132" s="2" t="str">
        <f>TEXT(A132,"dddd")</f>
        <v>Monday</v>
      </c>
      <c r="C132" t="s">
        <v>55</v>
      </c>
      <c r="D132" t="s">
        <v>81</v>
      </c>
      <c r="E132">
        <v>15</v>
      </c>
      <c r="H132" s="2"/>
      <c r="L132" s="2"/>
    </row>
    <row r="133" spans="1:12" x14ac:dyDescent="0.35">
      <c r="A133" s="2">
        <v>44291</v>
      </c>
      <c r="B133" s="2" t="str">
        <f>TEXT(A133,"dddd")</f>
        <v>Monday</v>
      </c>
      <c r="C133" t="s">
        <v>58</v>
      </c>
      <c r="D133" t="s">
        <v>81</v>
      </c>
      <c r="E133">
        <v>4</v>
      </c>
      <c r="H133" s="2"/>
      <c r="L133" s="2"/>
    </row>
    <row r="134" spans="1:12" x14ac:dyDescent="0.35">
      <c r="A134" s="2">
        <v>44291</v>
      </c>
      <c r="B134" s="2" t="str">
        <f>TEXT(A134,"dddd")</f>
        <v>Monday</v>
      </c>
      <c r="C134" t="s">
        <v>60</v>
      </c>
      <c r="D134" t="s">
        <v>81</v>
      </c>
      <c r="E134">
        <v>3</v>
      </c>
      <c r="H134" s="2"/>
      <c r="L134" s="2"/>
    </row>
    <row r="135" spans="1:12" x14ac:dyDescent="0.35">
      <c r="A135" s="2">
        <v>44291</v>
      </c>
      <c r="B135" s="2" t="str">
        <f>TEXT(A135,"dddd")</f>
        <v>Monday</v>
      </c>
      <c r="C135" t="s">
        <v>63</v>
      </c>
      <c r="D135" t="s">
        <v>81</v>
      </c>
      <c r="E135">
        <v>6</v>
      </c>
      <c r="H135" s="2"/>
      <c r="L135" s="2"/>
    </row>
    <row r="136" spans="1:12" x14ac:dyDescent="0.35">
      <c r="A136" s="2">
        <v>44291</v>
      </c>
      <c r="B136" s="2" t="str">
        <f>TEXT(A136,"dddd")</f>
        <v>Monday</v>
      </c>
      <c r="C136" t="s">
        <v>65</v>
      </c>
      <c r="D136" t="s">
        <v>81</v>
      </c>
      <c r="E136">
        <v>5</v>
      </c>
      <c r="H136" s="2"/>
      <c r="L136" s="2"/>
    </row>
    <row r="137" spans="1:12" x14ac:dyDescent="0.35">
      <c r="A137" s="2">
        <v>44291</v>
      </c>
      <c r="B137" s="2" t="str">
        <f>TEXT(A137,"dddd")</f>
        <v>Monday</v>
      </c>
      <c r="C137" t="s">
        <v>67</v>
      </c>
      <c r="D137" t="s">
        <v>81</v>
      </c>
      <c r="E137">
        <v>5</v>
      </c>
      <c r="H137" s="2"/>
      <c r="L137" s="2"/>
    </row>
    <row r="138" spans="1:12" x14ac:dyDescent="0.35">
      <c r="A138" s="2">
        <v>44291</v>
      </c>
      <c r="B138" s="2" t="str">
        <f>TEXT(A138,"dddd")</f>
        <v>Monday</v>
      </c>
      <c r="C138" t="s">
        <v>69</v>
      </c>
      <c r="D138" t="s">
        <v>81</v>
      </c>
      <c r="E138">
        <v>5</v>
      </c>
      <c r="H138" s="2"/>
      <c r="L138" s="2"/>
    </row>
    <row r="139" spans="1:12" x14ac:dyDescent="0.35">
      <c r="A139" s="2">
        <v>44291</v>
      </c>
      <c r="B139" s="2" t="str">
        <f>TEXT(A139,"dddd")</f>
        <v>Monday</v>
      </c>
      <c r="C139" t="s">
        <v>71</v>
      </c>
      <c r="D139" t="s">
        <v>81</v>
      </c>
      <c r="E139">
        <v>3</v>
      </c>
      <c r="H139" s="2"/>
      <c r="L139" s="2"/>
    </row>
    <row r="140" spans="1:12" x14ac:dyDescent="0.35">
      <c r="A140" s="2">
        <v>44291</v>
      </c>
      <c r="B140" s="2" t="str">
        <f>TEXT(A140,"dddd")</f>
        <v>Monday</v>
      </c>
      <c r="C140" t="s">
        <v>73</v>
      </c>
      <c r="D140" t="s">
        <v>81</v>
      </c>
      <c r="E140">
        <v>4</v>
      </c>
      <c r="H140" s="2"/>
      <c r="L140" s="2"/>
    </row>
    <row r="141" spans="1:12" x14ac:dyDescent="0.35">
      <c r="A141" s="2">
        <v>44291</v>
      </c>
      <c r="B141" s="2" t="str">
        <f>TEXT(A141,"dddd")</f>
        <v>Monday</v>
      </c>
      <c r="C141" t="s">
        <v>75</v>
      </c>
      <c r="D141" t="s">
        <v>81</v>
      </c>
      <c r="E141">
        <v>2</v>
      </c>
      <c r="H141" s="2"/>
      <c r="L141" s="2"/>
    </row>
    <row r="142" spans="1:12" x14ac:dyDescent="0.35">
      <c r="A142" s="2">
        <v>44291</v>
      </c>
      <c r="B142" s="2" t="str">
        <f>TEXT(A142,"dddd")</f>
        <v>Monday</v>
      </c>
      <c r="C142" t="s">
        <v>6</v>
      </c>
      <c r="D142" t="s">
        <v>81</v>
      </c>
      <c r="E142">
        <v>4</v>
      </c>
      <c r="H142" s="2"/>
      <c r="L142" s="2"/>
    </row>
    <row r="143" spans="1:12" x14ac:dyDescent="0.35">
      <c r="A143" s="2">
        <v>44291</v>
      </c>
      <c r="B143" s="2" t="str">
        <f>TEXT(A143,"dddd")</f>
        <v>Monday</v>
      </c>
      <c r="C143" t="s">
        <v>9</v>
      </c>
      <c r="D143" t="s">
        <v>81</v>
      </c>
      <c r="E143">
        <v>7</v>
      </c>
      <c r="H143" s="2"/>
      <c r="L143" s="2"/>
    </row>
    <row r="144" spans="1:12" x14ac:dyDescent="0.35">
      <c r="A144" s="2">
        <v>44291</v>
      </c>
      <c r="B144" s="2" t="str">
        <f>TEXT(A144,"dddd")</f>
        <v>Monday</v>
      </c>
      <c r="C144" t="s">
        <v>11</v>
      </c>
      <c r="D144" t="s">
        <v>81</v>
      </c>
      <c r="E144">
        <v>6</v>
      </c>
      <c r="H144" s="2"/>
      <c r="L144" s="2"/>
    </row>
    <row r="145" spans="1:12" x14ac:dyDescent="0.35">
      <c r="A145" s="2">
        <v>44291</v>
      </c>
      <c r="B145" s="2" t="str">
        <f>TEXT(A145,"dddd")</f>
        <v>Monday</v>
      </c>
      <c r="C145" t="s">
        <v>14</v>
      </c>
      <c r="D145" t="s">
        <v>81</v>
      </c>
      <c r="E145">
        <v>4</v>
      </c>
      <c r="H145" s="2"/>
      <c r="L145" s="2"/>
    </row>
    <row r="146" spans="1:12" x14ac:dyDescent="0.35">
      <c r="A146" s="2">
        <v>44291</v>
      </c>
      <c r="B146" s="2" t="str">
        <f>TEXT(A146,"dddd")</f>
        <v>Monday</v>
      </c>
      <c r="C146" t="s">
        <v>16</v>
      </c>
      <c r="D146" t="s">
        <v>81</v>
      </c>
      <c r="E146">
        <v>4</v>
      </c>
      <c r="H146" s="2"/>
      <c r="L146" s="2"/>
    </row>
    <row r="147" spans="1:12" x14ac:dyDescent="0.35">
      <c r="A147" s="2">
        <v>44291</v>
      </c>
      <c r="B147" s="2" t="str">
        <f>TEXT(A147,"dddd")</f>
        <v>Monday</v>
      </c>
      <c r="C147" t="s">
        <v>18</v>
      </c>
      <c r="D147" t="s">
        <v>81</v>
      </c>
      <c r="E147">
        <v>4</v>
      </c>
      <c r="H147" s="2"/>
      <c r="L147" s="2"/>
    </row>
    <row r="148" spans="1:12" x14ac:dyDescent="0.35">
      <c r="A148" s="2">
        <v>44291</v>
      </c>
      <c r="B148" s="2" t="str">
        <f>TEXT(A148,"dddd")</f>
        <v>Monday</v>
      </c>
      <c r="C148" t="s">
        <v>20</v>
      </c>
      <c r="D148" t="s">
        <v>81</v>
      </c>
      <c r="E148">
        <v>4</v>
      </c>
      <c r="H148" s="2"/>
      <c r="L148" s="2"/>
    </row>
    <row r="149" spans="1:12" x14ac:dyDescent="0.35">
      <c r="A149" s="2">
        <v>44291</v>
      </c>
      <c r="B149" s="2" t="str">
        <f>TEXT(A149,"dddd")</f>
        <v>Monday</v>
      </c>
      <c r="C149" t="s">
        <v>23</v>
      </c>
      <c r="D149" t="s">
        <v>81</v>
      </c>
      <c r="E149">
        <v>4</v>
      </c>
      <c r="H149" s="2"/>
      <c r="L149" s="2"/>
    </row>
    <row r="150" spans="1:12" x14ac:dyDescent="0.35">
      <c r="A150" s="2">
        <v>44291</v>
      </c>
      <c r="B150" s="2" t="str">
        <f>TEXT(A150,"dddd")</f>
        <v>Monday</v>
      </c>
      <c r="C150" t="s">
        <v>25</v>
      </c>
      <c r="D150" t="s">
        <v>81</v>
      </c>
      <c r="E150">
        <v>3</v>
      </c>
      <c r="H150" s="2"/>
      <c r="L150" s="2"/>
    </row>
    <row r="151" spans="1:12" x14ac:dyDescent="0.35">
      <c r="A151" s="2">
        <v>44291</v>
      </c>
      <c r="B151" s="2" t="str">
        <f>TEXT(A151,"dddd")</f>
        <v>Monday</v>
      </c>
      <c r="C151" t="s">
        <v>28</v>
      </c>
      <c r="D151" t="s">
        <v>81</v>
      </c>
      <c r="E151">
        <v>3</v>
      </c>
      <c r="H151" s="2"/>
      <c r="L151" s="2"/>
    </row>
    <row r="152" spans="1:12" x14ac:dyDescent="0.35">
      <c r="A152" s="2">
        <v>44292</v>
      </c>
      <c r="B152" s="2" t="str">
        <f>TEXT(A152,"dddd")</f>
        <v>Tuesday</v>
      </c>
      <c r="C152" t="s">
        <v>31</v>
      </c>
      <c r="D152" t="s">
        <v>81</v>
      </c>
      <c r="E152">
        <v>10</v>
      </c>
      <c r="H152" s="2"/>
      <c r="L152" s="2"/>
    </row>
    <row r="153" spans="1:12" x14ac:dyDescent="0.35">
      <c r="A153" s="2">
        <v>44292</v>
      </c>
      <c r="B153" s="2" t="str">
        <f>TEXT(A153,"dddd")</f>
        <v>Tuesday</v>
      </c>
      <c r="C153" t="s">
        <v>34</v>
      </c>
      <c r="D153" t="s">
        <v>81</v>
      </c>
      <c r="E153">
        <v>13</v>
      </c>
      <c r="H153" s="2"/>
      <c r="L153" s="2"/>
    </row>
    <row r="154" spans="1:12" x14ac:dyDescent="0.35">
      <c r="A154" s="2">
        <v>44292</v>
      </c>
      <c r="B154" s="2" t="str">
        <f>TEXT(A154,"dddd")</f>
        <v>Tuesday</v>
      </c>
      <c r="C154" t="s">
        <v>37</v>
      </c>
      <c r="D154" t="s">
        <v>81</v>
      </c>
      <c r="E154">
        <v>9</v>
      </c>
      <c r="H154" s="2"/>
      <c r="L154" s="2"/>
    </row>
    <row r="155" spans="1:12" x14ac:dyDescent="0.35">
      <c r="A155" s="2">
        <v>44292</v>
      </c>
      <c r="B155" s="2" t="str">
        <f>TEXT(A155,"dddd")</f>
        <v>Tuesday</v>
      </c>
      <c r="C155" t="s">
        <v>39</v>
      </c>
      <c r="D155" t="s">
        <v>81</v>
      </c>
      <c r="E155">
        <v>3</v>
      </c>
      <c r="H155" s="2"/>
      <c r="L155" s="2"/>
    </row>
    <row r="156" spans="1:12" x14ac:dyDescent="0.35">
      <c r="A156" s="2">
        <v>44292</v>
      </c>
      <c r="B156" s="2" t="str">
        <f>TEXT(A156,"dddd")</f>
        <v>Tuesday</v>
      </c>
      <c r="C156" t="s">
        <v>41</v>
      </c>
      <c r="D156" t="s">
        <v>81</v>
      </c>
      <c r="E156">
        <v>4</v>
      </c>
      <c r="H156" s="2"/>
      <c r="L156" s="2"/>
    </row>
    <row r="157" spans="1:12" x14ac:dyDescent="0.35">
      <c r="A157" s="2">
        <v>44292</v>
      </c>
      <c r="B157" s="2" t="str">
        <f>TEXT(A157,"dddd")</f>
        <v>Tuesday</v>
      </c>
      <c r="C157" t="s">
        <v>43</v>
      </c>
      <c r="D157" t="s">
        <v>81</v>
      </c>
      <c r="E157">
        <v>7</v>
      </c>
      <c r="H157" s="2"/>
      <c r="L157" s="2"/>
    </row>
    <row r="158" spans="1:12" x14ac:dyDescent="0.35">
      <c r="A158" s="2">
        <v>44292</v>
      </c>
      <c r="B158" s="2" t="str">
        <f>TEXT(A158,"dddd")</f>
        <v>Tuesday</v>
      </c>
      <c r="C158" t="s">
        <v>45</v>
      </c>
      <c r="D158" t="s">
        <v>81</v>
      </c>
      <c r="E158">
        <v>3</v>
      </c>
      <c r="H158" s="2"/>
      <c r="L158" s="2"/>
    </row>
    <row r="159" spans="1:12" x14ac:dyDescent="0.35">
      <c r="A159" s="2">
        <v>44292</v>
      </c>
      <c r="B159" s="2" t="str">
        <f>TEXT(A159,"dddd")</f>
        <v>Tuesday</v>
      </c>
      <c r="C159" t="s">
        <v>48</v>
      </c>
      <c r="D159" t="s">
        <v>81</v>
      </c>
      <c r="E159">
        <v>2</v>
      </c>
      <c r="H159" s="2"/>
      <c r="L159" s="2"/>
    </row>
    <row r="160" spans="1:12" x14ac:dyDescent="0.35">
      <c r="A160" s="2">
        <v>44292</v>
      </c>
      <c r="B160" s="2" t="str">
        <f>TEXT(A160,"dddd")</f>
        <v>Tuesday</v>
      </c>
      <c r="C160" t="s">
        <v>50</v>
      </c>
      <c r="D160" t="s">
        <v>81</v>
      </c>
      <c r="E160">
        <v>3</v>
      </c>
      <c r="H160" s="2"/>
      <c r="L160" s="2"/>
    </row>
    <row r="161" spans="1:12" x14ac:dyDescent="0.35">
      <c r="A161" s="2">
        <v>44292</v>
      </c>
      <c r="B161" s="2" t="str">
        <f>TEXT(A161,"dddd")</f>
        <v>Tuesday</v>
      </c>
      <c r="C161" t="s">
        <v>52</v>
      </c>
      <c r="D161" t="s">
        <v>81</v>
      </c>
      <c r="E161">
        <v>4</v>
      </c>
      <c r="H161" s="2"/>
      <c r="L161" s="2"/>
    </row>
    <row r="162" spans="1:12" x14ac:dyDescent="0.35">
      <c r="A162" s="2">
        <v>44292</v>
      </c>
      <c r="B162" s="2" t="str">
        <f>TEXT(A162,"dddd")</f>
        <v>Tuesday</v>
      </c>
      <c r="C162" t="s">
        <v>55</v>
      </c>
      <c r="D162" t="s">
        <v>81</v>
      </c>
      <c r="E162">
        <v>13</v>
      </c>
      <c r="H162" s="2"/>
      <c r="L162" s="2"/>
    </row>
    <row r="163" spans="1:12" x14ac:dyDescent="0.35">
      <c r="A163" s="2">
        <v>44292</v>
      </c>
      <c r="B163" s="2" t="str">
        <f>TEXT(A163,"dddd")</f>
        <v>Tuesday</v>
      </c>
      <c r="C163" t="s">
        <v>58</v>
      </c>
      <c r="D163" t="s">
        <v>81</v>
      </c>
      <c r="E163">
        <v>7</v>
      </c>
      <c r="H163" s="2"/>
      <c r="L163" s="2"/>
    </row>
    <row r="164" spans="1:12" x14ac:dyDescent="0.35">
      <c r="A164" s="2">
        <v>44292</v>
      </c>
      <c r="B164" s="2" t="str">
        <f>TEXT(A164,"dddd")</f>
        <v>Tuesday</v>
      </c>
      <c r="C164" t="s">
        <v>60</v>
      </c>
      <c r="D164" t="s">
        <v>81</v>
      </c>
      <c r="E164">
        <v>7</v>
      </c>
      <c r="H164" s="2"/>
      <c r="L164" s="2"/>
    </row>
    <row r="165" spans="1:12" x14ac:dyDescent="0.35">
      <c r="A165" s="2">
        <v>44292</v>
      </c>
      <c r="B165" s="2" t="str">
        <f>TEXT(A165,"dddd")</f>
        <v>Tuesday</v>
      </c>
      <c r="C165" t="s">
        <v>63</v>
      </c>
      <c r="D165" t="s">
        <v>81</v>
      </c>
      <c r="E165">
        <v>7</v>
      </c>
      <c r="H165" s="2"/>
      <c r="L165" s="2"/>
    </row>
    <row r="166" spans="1:12" x14ac:dyDescent="0.35">
      <c r="A166" s="2">
        <v>44292</v>
      </c>
      <c r="B166" s="2" t="str">
        <f>TEXT(A166,"dddd")</f>
        <v>Tuesday</v>
      </c>
      <c r="C166" t="s">
        <v>65</v>
      </c>
      <c r="D166" t="s">
        <v>81</v>
      </c>
      <c r="E166">
        <v>8</v>
      </c>
      <c r="H166" s="2"/>
      <c r="L166" s="2"/>
    </row>
    <row r="167" spans="1:12" x14ac:dyDescent="0.35">
      <c r="A167" s="2">
        <v>44292</v>
      </c>
      <c r="B167" s="2" t="str">
        <f>TEXT(A167,"dddd")</f>
        <v>Tuesday</v>
      </c>
      <c r="C167" t="s">
        <v>67</v>
      </c>
      <c r="D167" t="s">
        <v>81</v>
      </c>
      <c r="E167">
        <v>4</v>
      </c>
      <c r="H167" s="2"/>
      <c r="L167" s="2"/>
    </row>
    <row r="168" spans="1:12" x14ac:dyDescent="0.35">
      <c r="A168" s="2">
        <v>44292</v>
      </c>
      <c r="B168" s="2" t="str">
        <f>TEXT(A168,"dddd")</f>
        <v>Tuesday</v>
      </c>
      <c r="C168" t="s">
        <v>69</v>
      </c>
      <c r="D168" t="s">
        <v>81</v>
      </c>
      <c r="E168">
        <v>6</v>
      </c>
      <c r="H168" s="2"/>
      <c r="L168" s="2"/>
    </row>
    <row r="169" spans="1:12" x14ac:dyDescent="0.35">
      <c r="A169" s="2">
        <v>44292</v>
      </c>
      <c r="B169" s="2" t="str">
        <f>TEXT(A169,"dddd")</f>
        <v>Tuesday</v>
      </c>
      <c r="C169" t="s">
        <v>71</v>
      </c>
      <c r="D169" t="s">
        <v>81</v>
      </c>
      <c r="E169">
        <v>4</v>
      </c>
      <c r="H169" s="2"/>
      <c r="L169" s="2"/>
    </row>
    <row r="170" spans="1:12" x14ac:dyDescent="0.35">
      <c r="A170" s="2">
        <v>44292</v>
      </c>
      <c r="B170" s="2" t="str">
        <f>TEXT(A170,"dddd")</f>
        <v>Tuesday</v>
      </c>
      <c r="C170" t="s">
        <v>73</v>
      </c>
      <c r="D170" t="s">
        <v>81</v>
      </c>
      <c r="E170">
        <v>4</v>
      </c>
      <c r="H170" s="2"/>
      <c r="L170" s="2"/>
    </row>
    <row r="171" spans="1:12" x14ac:dyDescent="0.35">
      <c r="A171" s="2">
        <v>44292</v>
      </c>
      <c r="B171" s="2" t="str">
        <f>TEXT(A171,"dddd")</f>
        <v>Tuesday</v>
      </c>
      <c r="C171" t="s">
        <v>75</v>
      </c>
      <c r="D171" t="s">
        <v>81</v>
      </c>
      <c r="E171">
        <v>2</v>
      </c>
      <c r="H171" s="2"/>
      <c r="L171" s="2"/>
    </row>
    <row r="172" spans="1:12" x14ac:dyDescent="0.35">
      <c r="A172" s="2">
        <v>44292</v>
      </c>
      <c r="B172" s="2" t="str">
        <f>TEXT(A172,"dddd")</f>
        <v>Tuesday</v>
      </c>
      <c r="C172" t="s">
        <v>6</v>
      </c>
      <c r="D172" t="s">
        <v>81</v>
      </c>
      <c r="E172">
        <v>8</v>
      </c>
      <c r="H172" s="2"/>
      <c r="L172" s="2"/>
    </row>
    <row r="173" spans="1:12" x14ac:dyDescent="0.35">
      <c r="A173" s="2">
        <v>44292</v>
      </c>
      <c r="B173" s="2" t="str">
        <f>TEXT(A173,"dddd")</f>
        <v>Tuesday</v>
      </c>
      <c r="C173" t="s">
        <v>9</v>
      </c>
      <c r="D173" t="s">
        <v>81</v>
      </c>
      <c r="E173">
        <v>7</v>
      </c>
      <c r="H173" s="2"/>
      <c r="L173" s="2"/>
    </row>
    <row r="174" spans="1:12" x14ac:dyDescent="0.35">
      <c r="A174" s="2">
        <v>44292</v>
      </c>
      <c r="B174" s="2" t="str">
        <f>TEXT(A174,"dddd")</f>
        <v>Tuesday</v>
      </c>
      <c r="C174" t="s">
        <v>11</v>
      </c>
      <c r="D174" t="s">
        <v>81</v>
      </c>
      <c r="E174">
        <v>5</v>
      </c>
      <c r="H174" s="2"/>
      <c r="L174" s="2"/>
    </row>
    <row r="175" spans="1:12" x14ac:dyDescent="0.35">
      <c r="A175" s="2">
        <v>44292</v>
      </c>
      <c r="B175" s="2" t="str">
        <f>TEXT(A175,"dddd")</f>
        <v>Tuesday</v>
      </c>
      <c r="C175" t="s">
        <v>14</v>
      </c>
      <c r="D175" t="s">
        <v>81</v>
      </c>
      <c r="E175">
        <v>7</v>
      </c>
      <c r="H175" s="2"/>
      <c r="L175" s="2"/>
    </row>
    <row r="176" spans="1:12" x14ac:dyDescent="0.35">
      <c r="A176" s="2">
        <v>44292</v>
      </c>
      <c r="B176" s="2" t="str">
        <f>TEXT(A176,"dddd")</f>
        <v>Tuesday</v>
      </c>
      <c r="C176" t="s">
        <v>16</v>
      </c>
      <c r="D176" t="s">
        <v>81</v>
      </c>
      <c r="E176">
        <v>6</v>
      </c>
      <c r="H176" s="2"/>
      <c r="L176" s="2"/>
    </row>
    <row r="177" spans="1:12" x14ac:dyDescent="0.35">
      <c r="A177" s="2">
        <v>44292</v>
      </c>
      <c r="B177" s="2" t="str">
        <f>TEXT(A177,"dddd")</f>
        <v>Tuesday</v>
      </c>
      <c r="C177" t="s">
        <v>18</v>
      </c>
      <c r="D177" t="s">
        <v>81</v>
      </c>
      <c r="E177">
        <v>3</v>
      </c>
      <c r="H177" s="2"/>
      <c r="L177" s="2"/>
    </row>
    <row r="178" spans="1:12" x14ac:dyDescent="0.35">
      <c r="A178" s="2">
        <v>44292</v>
      </c>
      <c r="B178" s="2" t="str">
        <f>TEXT(A178,"dddd")</f>
        <v>Tuesday</v>
      </c>
      <c r="C178" t="s">
        <v>20</v>
      </c>
      <c r="D178" t="s">
        <v>81</v>
      </c>
      <c r="E178">
        <v>3</v>
      </c>
      <c r="H178" s="2"/>
      <c r="L178" s="2"/>
    </row>
    <row r="179" spans="1:12" x14ac:dyDescent="0.35">
      <c r="A179" s="2">
        <v>44292</v>
      </c>
      <c r="B179" s="2" t="str">
        <f>TEXT(A179,"dddd")</f>
        <v>Tuesday</v>
      </c>
      <c r="C179" t="s">
        <v>23</v>
      </c>
      <c r="D179" t="s">
        <v>81</v>
      </c>
      <c r="E179">
        <v>4</v>
      </c>
      <c r="H179" s="2"/>
      <c r="L179" s="2"/>
    </row>
    <row r="180" spans="1:12" x14ac:dyDescent="0.35">
      <c r="A180" s="2">
        <v>44292</v>
      </c>
      <c r="B180" s="2" t="str">
        <f>TEXT(A180,"dddd")</f>
        <v>Tuesday</v>
      </c>
      <c r="C180" t="s">
        <v>25</v>
      </c>
      <c r="D180" t="s">
        <v>81</v>
      </c>
      <c r="E180">
        <v>3</v>
      </c>
      <c r="H180" s="2"/>
      <c r="L180" s="2"/>
    </row>
    <row r="181" spans="1:12" x14ac:dyDescent="0.35">
      <c r="A181" s="2">
        <v>44292</v>
      </c>
      <c r="B181" s="2" t="str">
        <f>TEXT(A181,"dddd")</f>
        <v>Tuesday</v>
      </c>
      <c r="C181" t="s">
        <v>28</v>
      </c>
      <c r="D181" t="s">
        <v>81</v>
      </c>
      <c r="E181">
        <v>3</v>
      </c>
      <c r="H181" s="2"/>
      <c r="L181" s="2"/>
    </row>
    <row r="182" spans="1:12" x14ac:dyDescent="0.35">
      <c r="A182" s="2">
        <v>44293</v>
      </c>
      <c r="B182" s="2" t="str">
        <f>TEXT(A182,"dddd")</f>
        <v>Wednesday</v>
      </c>
      <c r="C182" t="s">
        <v>31</v>
      </c>
      <c r="D182" t="s">
        <v>81</v>
      </c>
      <c r="E182">
        <v>23</v>
      </c>
      <c r="H182" s="2"/>
      <c r="L182" s="2"/>
    </row>
    <row r="183" spans="1:12" x14ac:dyDescent="0.35">
      <c r="A183" s="2">
        <v>44293</v>
      </c>
      <c r="B183" s="2" t="str">
        <f>TEXT(A183,"dddd")</f>
        <v>Wednesday</v>
      </c>
      <c r="C183" t="s">
        <v>34</v>
      </c>
      <c r="D183" t="s">
        <v>81</v>
      </c>
      <c r="E183">
        <v>11</v>
      </c>
      <c r="H183" s="2"/>
      <c r="L183" s="2"/>
    </row>
    <row r="184" spans="1:12" x14ac:dyDescent="0.35">
      <c r="A184" s="2">
        <v>44293</v>
      </c>
      <c r="B184" s="2" t="str">
        <f>TEXT(A184,"dddd")</f>
        <v>Wednesday</v>
      </c>
      <c r="C184" t="s">
        <v>37</v>
      </c>
      <c r="D184" t="s">
        <v>81</v>
      </c>
      <c r="E184">
        <v>12</v>
      </c>
      <c r="H184" s="2"/>
      <c r="L184" s="2"/>
    </row>
    <row r="185" spans="1:12" x14ac:dyDescent="0.35">
      <c r="A185" s="2">
        <v>44293</v>
      </c>
      <c r="B185" s="2" t="str">
        <f>TEXT(A185,"dddd")</f>
        <v>Wednesday</v>
      </c>
      <c r="C185" t="s">
        <v>39</v>
      </c>
      <c r="D185" t="s">
        <v>81</v>
      </c>
      <c r="E185">
        <v>12</v>
      </c>
      <c r="H185" s="2"/>
      <c r="L185" s="2"/>
    </row>
    <row r="186" spans="1:12" x14ac:dyDescent="0.35">
      <c r="A186" s="2">
        <v>44293</v>
      </c>
      <c r="B186" s="2" t="str">
        <f>TEXT(A186,"dddd")</f>
        <v>Wednesday</v>
      </c>
      <c r="C186" t="s">
        <v>41</v>
      </c>
      <c r="D186" t="s">
        <v>81</v>
      </c>
      <c r="E186">
        <v>3</v>
      </c>
      <c r="H186" s="2"/>
      <c r="L186" s="2"/>
    </row>
    <row r="187" spans="1:12" x14ac:dyDescent="0.35">
      <c r="A187" s="2">
        <v>44293</v>
      </c>
      <c r="B187" s="2" t="str">
        <f>TEXT(A187,"dddd")</f>
        <v>Wednesday</v>
      </c>
      <c r="C187" t="s">
        <v>43</v>
      </c>
      <c r="D187" t="s">
        <v>81</v>
      </c>
      <c r="E187">
        <v>4</v>
      </c>
      <c r="H187" s="2"/>
      <c r="L187" s="2"/>
    </row>
    <row r="188" spans="1:12" x14ac:dyDescent="0.35">
      <c r="A188" s="2">
        <v>44293</v>
      </c>
      <c r="B188" s="2" t="str">
        <f>TEXT(A188,"dddd")</f>
        <v>Wednesday</v>
      </c>
      <c r="C188" t="s">
        <v>45</v>
      </c>
      <c r="D188" t="s">
        <v>81</v>
      </c>
      <c r="E188">
        <v>3</v>
      </c>
      <c r="H188" s="2"/>
      <c r="L188" s="2"/>
    </row>
    <row r="189" spans="1:12" x14ac:dyDescent="0.35">
      <c r="A189" s="2">
        <v>44293</v>
      </c>
      <c r="B189" s="2" t="str">
        <f>TEXT(A189,"dddd")</f>
        <v>Wednesday</v>
      </c>
      <c r="C189" t="s">
        <v>48</v>
      </c>
      <c r="D189" t="s">
        <v>81</v>
      </c>
      <c r="E189">
        <v>3</v>
      </c>
      <c r="H189" s="2"/>
      <c r="L189" s="2"/>
    </row>
    <row r="190" spans="1:12" x14ac:dyDescent="0.35">
      <c r="A190" s="2">
        <v>44293</v>
      </c>
      <c r="B190" s="2" t="str">
        <f>TEXT(A190,"dddd")</f>
        <v>Wednesday</v>
      </c>
      <c r="C190" t="s">
        <v>50</v>
      </c>
      <c r="D190" t="s">
        <v>81</v>
      </c>
      <c r="E190">
        <v>5</v>
      </c>
      <c r="H190" s="2"/>
      <c r="L190" s="2"/>
    </row>
    <row r="191" spans="1:12" x14ac:dyDescent="0.35">
      <c r="A191" s="2">
        <v>44293</v>
      </c>
      <c r="B191" s="2" t="str">
        <f>TEXT(A191,"dddd")</f>
        <v>Wednesday</v>
      </c>
      <c r="C191" t="s">
        <v>52</v>
      </c>
      <c r="D191" t="s">
        <v>81</v>
      </c>
      <c r="E191">
        <v>4</v>
      </c>
      <c r="H191" s="2"/>
      <c r="L191" s="2"/>
    </row>
    <row r="192" spans="1:12" x14ac:dyDescent="0.35">
      <c r="A192" s="2">
        <v>44293</v>
      </c>
      <c r="B192" s="2" t="str">
        <f>TEXT(A192,"dddd")</f>
        <v>Wednesday</v>
      </c>
      <c r="C192" t="s">
        <v>55</v>
      </c>
      <c r="D192" t="s">
        <v>81</v>
      </c>
      <c r="E192">
        <v>13</v>
      </c>
      <c r="H192" s="2"/>
      <c r="L192" s="2"/>
    </row>
    <row r="193" spans="1:12" x14ac:dyDescent="0.35">
      <c r="A193" s="2">
        <v>44293</v>
      </c>
      <c r="B193" s="2" t="str">
        <f>TEXT(A193,"dddd")</f>
        <v>Wednesday</v>
      </c>
      <c r="C193" t="s">
        <v>58</v>
      </c>
      <c r="D193" t="s">
        <v>81</v>
      </c>
      <c r="E193">
        <v>13</v>
      </c>
      <c r="H193" s="2"/>
      <c r="L193" s="2"/>
    </row>
    <row r="194" spans="1:12" x14ac:dyDescent="0.35">
      <c r="A194" s="2">
        <v>44293</v>
      </c>
      <c r="B194" s="2" t="str">
        <f>TEXT(A194,"dddd")</f>
        <v>Wednesday</v>
      </c>
      <c r="C194" t="s">
        <v>60</v>
      </c>
      <c r="D194" t="s">
        <v>81</v>
      </c>
      <c r="E194">
        <v>8</v>
      </c>
      <c r="H194" s="2"/>
      <c r="L194" s="2"/>
    </row>
    <row r="195" spans="1:12" x14ac:dyDescent="0.35">
      <c r="A195" s="2">
        <v>44293</v>
      </c>
      <c r="B195" s="2" t="str">
        <f>TEXT(A195,"dddd")</f>
        <v>Wednesday</v>
      </c>
      <c r="C195" t="s">
        <v>63</v>
      </c>
      <c r="D195" t="s">
        <v>81</v>
      </c>
      <c r="E195">
        <v>4</v>
      </c>
      <c r="H195" s="2"/>
      <c r="L195" s="2"/>
    </row>
    <row r="196" spans="1:12" x14ac:dyDescent="0.35">
      <c r="A196" s="2">
        <v>44293</v>
      </c>
      <c r="B196" s="2" t="str">
        <f>TEXT(A196,"dddd")</f>
        <v>Wednesday</v>
      </c>
      <c r="C196" t="s">
        <v>65</v>
      </c>
      <c r="D196" t="s">
        <v>81</v>
      </c>
      <c r="E196">
        <v>4</v>
      </c>
      <c r="H196" s="2"/>
      <c r="L196" s="2"/>
    </row>
    <row r="197" spans="1:12" x14ac:dyDescent="0.35">
      <c r="A197" s="2">
        <v>44293</v>
      </c>
      <c r="B197" s="2" t="str">
        <f>TEXT(A197,"dddd")</f>
        <v>Wednesday</v>
      </c>
      <c r="C197" t="s">
        <v>67</v>
      </c>
      <c r="D197" t="s">
        <v>81</v>
      </c>
      <c r="E197">
        <v>5</v>
      </c>
      <c r="H197" s="2"/>
      <c r="L197" s="2"/>
    </row>
    <row r="198" spans="1:12" x14ac:dyDescent="0.35">
      <c r="A198" s="2">
        <v>44293</v>
      </c>
      <c r="B198" s="2" t="str">
        <f>TEXT(A198,"dddd")</f>
        <v>Wednesday</v>
      </c>
      <c r="C198" t="s">
        <v>69</v>
      </c>
      <c r="D198" t="s">
        <v>81</v>
      </c>
      <c r="E198">
        <v>5</v>
      </c>
      <c r="H198" s="2"/>
      <c r="L198" s="2"/>
    </row>
    <row r="199" spans="1:12" x14ac:dyDescent="0.35">
      <c r="A199" s="2">
        <v>44293</v>
      </c>
      <c r="B199" s="2" t="str">
        <f>TEXT(A199,"dddd")</f>
        <v>Wednesday</v>
      </c>
      <c r="C199" t="s">
        <v>71</v>
      </c>
      <c r="D199" t="s">
        <v>81</v>
      </c>
      <c r="E199">
        <v>4</v>
      </c>
      <c r="H199" s="2"/>
      <c r="L199" s="2"/>
    </row>
    <row r="200" spans="1:12" x14ac:dyDescent="0.35">
      <c r="A200" s="2">
        <v>44293</v>
      </c>
      <c r="B200" s="2" t="str">
        <f>TEXT(A200,"dddd")</f>
        <v>Wednesday</v>
      </c>
      <c r="C200" t="s">
        <v>73</v>
      </c>
      <c r="D200" t="s">
        <v>81</v>
      </c>
      <c r="E200">
        <v>3</v>
      </c>
      <c r="H200" s="2"/>
      <c r="L200" s="2"/>
    </row>
    <row r="201" spans="1:12" x14ac:dyDescent="0.35">
      <c r="A201" s="2">
        <v>44293</v>
      </c>
      <c r="B201" s="2" t="str">
        <f>TEXT(A201,"dddd")</f>
        <v>Wednesday</v>
      </c>
      <c r="C201" t="s">
        <v>75</v>
      </c>
      <c r="D201" t="s">
        <v>81</v>
      </c>
      <c r="E201">
        <v>2</v>
      </c>
      <c r="H201" s="2"/>
      <c r="L201" s="2"/>
    </row>
    <row r="202" spans="1:12" x14ac:dyDescent="0.35">
      <c r="A202" s="2">
        <v>44293</v>
      </c>
      <c r="B202" s="2" t="str">
        <f>TEXT(A202,"dddd")</f>
        <v>Wednesday</v>
      </c>
      <c r="C202" t="s">
        <v>6</v>
      </c>
      <c r="D202" t="s">
        <v>81</v>
      </c>
      <c r="E202">
        <v>13</v>
      </c>
      <c r="H202" s="2"/>
      <c r="L202" s="2"/>
    </row>
    <row r="203" spans="1:12" x14ac:dyDescent="0.35">
      <c r="A203" s="2">
        <v>44293</v>
      </c>
      <c r="B203" s="2" t="str">
        <f>TEXT(A203,"dddd")</f>
        <v>Wednesday</v>
      </c>
      <c r="C203" t="s">
        <v>9</v>
      </c>
      <c r="D203" t="s">
        <v>81</v>
      </c>
      <c r="E203">
        <v>3</v>
      </c>
      <c r="H203" s="2"/>
      <c r="L203" s="2"/>
    </row>
    <row r="204" spans="1:12" x14ac:dyDescent="0.35">
      <c r="A204" s="2">
        <v>44293</v>
      </c>
      <c r="B204" s="2" t="str">
        <f>TEXT(A204,"dddd")</f>
        <v>Wednesday</v>
      </c>
      <c r="C204" t="s">
        <v>11</v>
      </c>
      <c r="D204" t="s">
        <v>81</v>
      </c>
      <c r="E204">
        <v>8</v>
      </c>
      <c r="H204" s="2"/>
      <c r="L204" s="2"/>
    </row>
    <row r="205" spans="1:12" x14ac:dyDescent="0.35">
      <c r="A205" s="2">
        <v>44293</v>
      </c>
      <c r="B205" s="2" t="str">
        <f>TEXT(A205,"dddd")</f>
        <v>Wednesday</v>
      </c>
      <c r="C205" t="s">
        <v>14</v>
      </c>
      <c r="D205" t="s">
        <v>81</v>
      </c>
      <c r="E205">
        <v>5</v>
      </c>
      <c r="H205" s="2"/>
      <c r="L205" s="2"/>
    </row>
    <row r="206" spans="1:12" x14ac:dyDescent="0.35">
      <c r="A206" s="2">
        <v>44293</v>
      </c>
      <c r="B206" s="2" t="str">
        <f>TEXT(A206,"dddd")</f>
        <v>Wednesday</v>
      </c>
      <c r="C206" t="s">
        <v>16</v>
      </c>
      <c r="D206" t="s">
        <v>81</v>
      </c>
      <c r="E206">
        <v>5</v>
      </c>
      <c r="H206" s="2"/>
      <c r="L206" s="2"/>
    </row>
    <row r="207" spans="1:12" x14ac:dyDescent="0.35">
      <c r="A207" s="2">
        <v>44293</v>
      </c>
      <c r="B207" s="2" t="str">
        <f>TEXT(A207,"dddd")</f>
        <v>Wednesday</v>
      </c>
      <c r="C207" t="s">
        <v>18</v>
      </c>
      <c r="D207" t="s">
        <v>81</v>
      </c>
      <c r="E207">
        <v>4</v>
      </c>
      <c r="H207" s="2"/>
      <c r="L207" s="2"/>
    </row>
    <row r="208" spans="1:12" x14ac:dyDescent="0.35">
      <c r="A208" s="2">
        <v>44293</v>
      </c>
      <c r="B208" s="2" t="str">
        <f>TEXT(A208,"dddd")</f>
        <v>Wednesday</v>
      </c>
      <c r="C208" t="s">
        <v>20</v>
      </c>
      <c r="D208" t="s">
        <v>81</v>
      </c>
      <c r="E208">
        <v>4</v>
      </c>
      <c r="H208" s="2"/>
      <c r="L208" s="2"/>
    </row>
    <row r="209" spans="1:12" x14ac:dyDescent="0.35">
      <c r="A209" s="2">
        <v>44293</v>
      </c>
      <c r="B209" s="2" t="str">
        <f>TEXT(A209,"dddd")</f>
        <v>Wednesday</v>
      </c>
      <c r="C209" t="s">
        <v>23</v>
      </c>
      <c r="D209" t="s">
        <v>81</v>
      </c>
      <c r="E209">
        <v>4</v>
      </c>
      <c r="H209" s="2"/>
      <c r="L209" s="2"/>
    </row>
    <row r="210" spans="1:12" x14ac:dyDescent="0.35">
      <c r="A210" s="2">
        <v>44293</v>
      </c>
      <c r="B210" s="2" t="str">
        <f>TEXT(A210,"dddd")</f>
        <v>Wednesday</v>
      </c>
      <c r="C210" t="s">
        <v>25</v>
      </c>
      <c r="D210" t="s">
        <v>81</v>
      </c>
      <c r="E210">
        <v>4</v>
      </c>
      <c r="H210" s="2"/>
      <c r="L210" s="2"/>
    </row>
    <row r="211" spans="1:12" x14ac:dyDescent="0.35">
      <c r="A211" s="2">
        <v>44293</v>
      </c>
      <c r="B211" s="2" t="str">
        <f>TEXT(A211,"dddd")</f>
        <v>Wednesday</v>
      </c>
      <c r="C211" t="s">
        <v>28</v>
      </c>
      <c r="D211" t="s">
        <v>81</v>
      </c>
      <c r="E211">
        <v>4</v>
      </c>
      <c r="H211" s="2"/>
      <c r="L211" s="2"/>
    </row>
    <row r="212" spans="1:12" x14ac:dyDescent="0.35">
      <c r="A212" s="2">
        <v>44294</v>
      </c>
      <c r="B212" s="2" t="str">
        <f>TEXT(A212,"dddd")</f>
        <v>Thursday</v>
      </c>
      <c r="C212" t="s">
        <v>31</v>
      </c>
      <c r="D212" t="s">
        <v>81</v>
      </c>
      <c r="E212">
        <v>3</v>
      </c>
      <c r="H212" s="2"/>
      <c r="L212" s="2"/>
    </row>
    <row r="213" spans="1:12" x14ac:dyDescent="0.35">
      <c r="A213" s="2">
        <v>44294</v>
      </c>
      <c r="B213" s="2" t="str">
        <f>TEXT(A213,"dddd")</f>
        <v>Thursday</v>
      </c>
      <c r="C213" t="s">
        <v>34</v>
      </c>
      <c r="D213" t="s">
        <v>81</v>
      </c>
      <c r="E213">
        <v>12</v>
      </c>
      <c r="H213" s="2"/>
      <c r="L213" s="2"/>
    </row>
    <row r="214" spans="1:12" x14ac:dyDescent="0.35">
      <c r="A214" s="2">
        <v>44294</v>
      </c>
      <c r="B214" s="2" t="str">
        <f>TEXT(A214,"dddd")</f>
        <v>Thursday</v>
      </c>
      <c r="C214" t="s">
        <v>37</v>
      </c>
      <c r="D214" t="s">
        <v>81</v>
      </c>
      <c r="E214">
        <v>12</v>
      </c>
      <c r="H214" s="2"/>
      <c r="L214" s="2"/>
    </row>
    <row r="215" spans="1:12" x14ac:dyDescent="0.35">
      <c r="A215" s="2">
        <v>44294</v>
      </c>
      <c r="B215" s="2" t="str">
        <f>TEXT(A215,"dddd")</f>
        <v>Thursday</v>
      </c>
      <c r="C215" t="s">
        <v>39</v>
      </c>
      <c r="D215" t="s">
        <v>81</v>
      </c>
      <c r="E215">
        <v>3</v>
      </c>
      <c r="H215" s="2"/>
      <c r="L215" s="2"/>
    </row>
    <row r="216" spans="1:12" x14ac:dyDescent="0.35">
      <c r="A216" s="2">
        <v>44294</v>
      </c>
      <c r="B216" s="2" t="str">
        <f>TEXT(A216,"dddd")</f>
        <v>Thursday</v>
      </c>
      <c r="C216" t="s">
        <v>41</v>
      </c>
      <c r="D216" t="s">
        <v>81</v>
      </c>
      <c r="E216">
        <v>6</v>
      </c>
      <c r="H216" s="2"/>
      <c r="L216" s="2"/>
    </row>
    <row r="217" spans="1:12" x14ac:dyDescent="0.35">
      <c r="A217" s="2">
        <v>44294</v>
      </c>
      <c r="B217" s="2" t="str">
        <f>TEXT(A217,"dddd")</f>
        <v>Thursday</v>
      </c>
      <c r="C217" t="s">
        <v>43</v>
      </c>
      <c r="D217" t="s">
        <v>81</v>
      </c>
      <c r="E217">
        <v>5</v>
      </c>
      <c r="H217" s="2"/>
      <c r="L217" s="2"/>
    </row>
    <row r="218" spans="1:12" x14ac:dyDescent="0.35">
      <c r="A218" s="2">
        <v>44294</v>
      </c>
      <c r="B218" s="2" t="str">
        <f>TEXT(A218,"dddd")</f>
        <v>Thursday</v>
      </c>
      <c r="C218" t="s">
        <v>45</v>
      </c>
      <c r="D218" t="s">
        <v>81</v>
      </c>
      <c r="E218">
        <v>4</v>
      </c>
      <c r="H218" s="2"/>
      <c r="L218" s="2"/>
    </row>
    <row r="219" spans="1:12" x14ac:dyDescent="0.35">
      <c r="A219" s="2">
        <v>44294</v>
      </c>
      <c r="B219" s="2" t="str">
        <f>TEXT(A219,"dddd")</f>
        <v>Thursday</v>
      </c>
      <c r="C219" t="s">
        <v>48</v>
      </c>
      <c r="D219" t="s">
        <v>81</v>
      </c>
      <c r="E219">
        <v>3</v>
      </c>
      <c r="H219" s="2"/>
      <c r="L219" s="2"/>
    </row>
    <row r="220" spans="1:12" x14ac:dyDescent="0.35">
      <c r="A220" s="2">
        <v>44294</v>
      </c>
      <c r="B220" s="2" t="str">
        <f>TEXT(A220,"dddd")</f>
        <v>Thursday</v>
      </c>
      <c r="C220" t="s">
        <v>50</v>
      </c>
      <c r="D220" t="s">
        <v>81</v>
      </c>
      <c r="E220">
        <v>4</v>
      </c>
      <c r="H220" s="2"/>
      <c r="L220" s="2"/>
    </row>
    <row r="221" spans="1:12" x14ac:dyDescent="0.35">
      <c r="A221" s="2">
        <v>44294</v>
      </c>
      <c r="B221" s="2" t="str">
        <f>TEXT(A221,"dddd")</f>
        <v>Thursday</v>
      </c>
      <c r="C221" t="s">
        <v>52</v>
      </c>
      <c r="D221" t="s">
        <v>81</v>
      </c>
      <c r="E221">
        <v>4</v>
      </c>
      <c r="H221" s="2"/>
      <c r="L221" s="2"/>
    </row>
    <row r="222" spans="1:12" x14ac:dyDescent="0.35">
      <c r="A222" s="2">
        <v>44294</v>
      </c>
      <c r="B222" s="2" t="str">
        <f>TEXT(A222,"dddd")</f>
        <v>Thursday</v>
      </c>
      <c r="C222" t="s">
        <v>55</v>
      </c>
      <c r="D222" t="s">
        <v>81</v>
      </c>
      <c r="E222">
        <v>8</v>
      </c>
      <c r="H222" s="2"/>
      <c r="L222" s="2"/>
    </row>
    <row r="223" spans="1:12" x14ac:dyDescent="0.35">
      <c r="A223" s="2">
        <v>44294</v>
      </c>
      <c r="B223" s="2" t="str">
        <f>TEXT(A223,"dddd")</f>
        <v>Thursday</v>
      </c>
      <c r="C223" t="s">
        <v>58</v>
      </c>
      <c r="D223" t="s">
        <v>81</v>
      </c>
      <c r="E223">
        <v>10</v>
      </c>
      <c r="H223" s="2"/>
      <c r="L223" s="2"/>
    </row>
    <row r="224" spans="1:12" x14ac:dyDescent="0.35">
      <c r="A224" s="2">
        <v>44294</v>
      </c>
      <c r="B224" s="2" t="str">
        <f>TEXT(A224,"dddd")</f>
        <v>Thursday</v>
      </c>
      <c r="C224" t="s">
        <v>60</v>
      </c>
      <c r="D224" t="s">
        <v>81</v>
      </c>
      <c r="E224">
        <v>8</v>
      </c>
      <c r="H224" s="2"/>
      <c r="L224" s="2"/>
    </row>
    <row r="225" spans="1:12" x14ac:dyDescent="0.35">
      <c r="A225" s="2">
        <v>44294</v>
      </c>
      <c r="B225" s="2" t="str">
        <f>TEXT(A225,"dddd")</f>
        <v>Thursday</v>
      </c>
      <c r="C225" t="s">
        <v>63</v>
      </c>
      <c r="D225" t="s">
        <v>81</v>
      </c>
      <c r="E225">
        <v>4</v>
      </c>
      <c r="H225" s="2"/>
      <c r="L225" s="2"/>
    </row>
    <row r="226" spans="1:12" x14ac:dyDescent="0.35">
      <c r="A226" s="2">
        <v>44294</v>
      </c>
      <c r="B226" s="2" t="str">
        <f>TEXT(A226,"dddd")</f>
        <v>Thursday</v>
      </c>
      <c r="C226" t="s">
        <v>65</v>
      </c>
      <c r="D226" t="s">
        <v>81</v>
      </c>
      <c r="E226">
        <v>7</v>
      </c>
      <c r="H226" s="2"/>
      <c r="L226" s="2"/>
    </row>
    <row r="227" spans="1:12" x14ac:dyDescent="0.35">
      <c r="A227" s="2">
        <v>44294</v>
      </c>
      <c r="B227" s="2" t="str">
        <f>TEXT(A227,"dddd")</f>
        <v>Thursday</v>
      </c>
      <c r="C227" t="s">
        <v>67</v>
      </c>
      <c r="D227" t="s">
        <v>81</v>
      </c>
      <c r="E227">
        <v>4</v>
      </c>
      <c r="H227" s="2"/>
      <c r="L227" s="2"/>
    </row>
    <row r="228" spans="1:12" x14ac:dyDescent="0.35">
      <c r="A228" s="2">
        <v>44294</v>
      </c>
      <c r="B228" s="2" t="str">
        <f>TEXT(A228,"dddd")</f>
        <v>Thursday</v>
      </c>
      <c r="C228" t="s">
        <v>69</v>
      </c>
      <c r="D228" t="s">
        <v>81</v>
      </c>
      <c r="E228">
        <v>6</v>
      </c>
      <c r="H228" s="2"/>
      <c r="L228" s="2"/>
    </row>
    <row r="229" spans="1:12" x14ac:dyDescent="0.35">
      <c r="A229" s="2">
        <v>44294</v>
      </c>
      <c r="B229" s="2" t="str">
        <f>TEXT(A229,"dddd")</f>
        <v>Thursday</v>
      </c>
      <c r="C229" t="s">
        <v>71</v>
      </c>
      <c r="D229" t="s">
        <v>81</v>
      </c>
      <c r="E229">
        <v>3</v>
      </c>
      <c r="H229" s="2"/>
      <c r="L229" s="2"/>
    </row>
    <row r="230" spans="1:12" x14ac:dyDescent="0.35">
      <c r="A230" s="2">
        <v>44294</v>
      </c>
      <c r="B230" s="2" t="str">
        <f>TEXT(A230,"dddd")</f>
        <v>Thursday</v>
      </c>
      <c r="C230" t="s">
        <v>73</v>
      </c>
      <c r="D230" t="s">
        <v>81</v>
      </c>
      <c r="E230">
        <v>4</v>
      </c>
      <c r="H230" s="2"/>
      <c r="L230" s="2"/>
    </row>
    <row r="231" spans="1:12" x14ac:dyDescent="0.35">
      <c r="A231" s="2">
        <v>44294</v>
      </c>
      <c r="B231" s="2" t="str">
        <f>TEXT(A231,"dddd")</f>
        <v>Thursday</v>
      </c>
      <c r="C231" t="s">
        <v>75</v>
      </c>
      <c r="D231" t="s">
        <v>81</v>
      </c>
      <c r="E231">
        <v>3</v>
      </c>
      <c r="H231" s="2"/>
      <c r="L231" s="2"/>
    </row>
    <row r="232" spans="1:12" x14ac:dyDescent="0.35">
      <c r="A232" s="2">
        <v>44294</v>
      </c>
      <c r="B232" s="2" t="str">
        <f>TEXT(A232,"dddd")</f>
        <v>Thursday</v>
      </c>
      <c r="C232" t="s">
        <v>6</v>
      </c>
      <c r="D232" t="s">
        <v>81</v>
      </c>
      <c r="E232">
        <v>15</v>
      </c>
      <c r="H232" s="2"/>
      <c r="L232" s="2"/>
    </row>
    <row r="233" spans="1:12" x14ac:dyDescent="0.35">
      <c r="A233" s="2">
        <v>44294</v>
      </c>
      <c r="B233" s="2" t="str">
        <f>TEXT(A233,"dddd")</f>
        <v>Thursday</v>
      </c>
      <c r="C233" t="s">
        <v>9</v>
      </c>
      <c r="D233" t="s">
        <v>81</v>
      </c>
      <c r="E233">
        <v>8</v>
      </c>
      <c r="H233" s="2"/>
      <c r="L233" s="2"/>
    </row>
    <row r="234" spans="1:12" x14ac:dyDescent="0.35">
      <c r="A234" s="2">
        <v>44294</v>
      </c>
      <c r="B234" s="2" t="str">
        <f>TEXT(A234,"dddd")</f>
        <v>Thursday</v>
      </c>
      <c r="C234" t="s">
        <v>11</v>
      </c>
      <c r="D234" t="s">
        <v>81</v>
      </c>
      <c r="E234">
        <v>8</v>
      </c>
      <c r="H234" s="2"/>
      <c r="L234" s="2"/>
    </row>
    <row r="235" spans="1:12" x14ac:dyDescent="0.35">
      <c r="A235" s="2">
        <v>44294</v>
      </c>
      <c r="B235" s="2" t="str">
        <f>TEXT(A235,"dddd")</f>
        <v>Thursday</v>
      </c>
      <c r="C235" t="s">
        <v>14</v>
      </c>
      <c r="D235" t="s">
        <v>81</v>
      </c>
      <c r="E235">
        <v>6</v>
      </c>
      <c r="H235" s="2"/>
      <c r="L235" s="2"/>
    </row>
    <row r="236" spans="1:12" x14ac:dyDescent="0.35">
      <c r="A236" s="2">
        <v>44294</v>
      </c>
      <c r="B236" s="2" t="str">
        <f>TEXT(A236,"dddd")</f>
        <v>Thursday</v>
      </c>
      <c r="C236" t="s">
        <v>16</v>
      </c>
      <c r="D236" t="s">
        <v>81</v>
      </c>
      <c r="E236">
        <v>7</v>
      </c>
      <c r="H236" s="2"/>
      <c r="L236" s="2"/>
    </row>
    <row r="237" spans="1:12" x14ac:dyDescent="0.35">
      <c r="A237" s="2">
        <v>44294</v>
      </c>
      <c r="B237" s="2" t="str">
        <f>TEXT(A237,"dddd")</f>
        <v>Thursday</v>
      </c>
      <c r="C237" t="s">
        <v>18</v>
      </c>
      <c r="D237" t="s">
        <v>81</v>
      </c>
      <c r="E237">
        <v>4</v>
      </c>
      <c r="H237" s="2"/>
      <c r="L237" s="2"/>
    </row>
    <row r="238" spans="1:12" x14ac:dyDescent="0.35">
      <c r="A238" s="2">
        <v>44294</v>
      </c>
      <c r="B238" s="2" t="str">
        <f>TEXT(A238,"dddd")</f>
        <v>Thursday</v>
      </c>
      <c r="C238" t="s">
        <v>20</v>
      </c>
      <c r="D238" t="s">
        <v>81</v>
      </c>
      <c r="E238">
        <v>4</v>
      </c>
      <c r="H238" s="2"/>
      <c r="L238" s="2"/>
    </row>
    <row r="239" spans="1:12" x14ac:dyDescent="0.35">
      <c r="A239" s="2">
        <v>44294</v>
      </c>
      <c r="B239" s="2" t="str">
        <f>TEXT(A239,"dddd")</f>
        <v>Thursday</v>
      </c>
      <c r="C239" t="s">
        <v>23</v>
      </c>
      <c r="D239" t="s">
        <v>81</v>
      </c>
      <c r="E239">
        <v>3</v>
      </c>
      <c r="H239" s="2"/>
      <c r="L239" s="2"/>
    </row>
    <row r="240" spans="1:12" x14ac:dyDescent="0.35">
      <c r="A240" s="2">
        <v>44294</v>
      </c>
      <c r="B240" s="2" t="str">
        <f>TEXT(A240,"dddd")</f>
        <v>Thursday</v>
      </c>
      <c r="C240" t="s">
        <v>25</v>
      </c>
      <c r="D240" t="s">
        <v>81</v>
      </c>
      <c r="E240">
        <v>3</v>
      </c>
      <c r="H240" s="2"/>
      <c r="L240" s="2"/>
    </row>
    <row r="241" spans="1:12" x14ac:dyDescent="0.35">
      <c r="A241" s="2">
        <v>44294</v>
      </c>
      <c r="B241" s="2" t="str">
        <f>TEXT(A241,"dddd")</f>
        <v>Thursday</v>
      </c>
      <c r="C241" t="s">
        <v>28</v>
      </c>
      <c r="D241" t="s">
        <v>81</v>
      </c>
      <c r="E241">
        <v>2</v>
      </c>
      <c r="H241" s="2"/>
      <c r="L241" s="2"/>
    </row>
    <row r="242" spans="1:12" x14ac:dyDescent="0.35">
      <c r="A242" s="2">
        <v>44295</v>
      </c>
      <c r="B242" s="2" t="str">
        <f>TEXT(A242,"dddd")</f>
        <v>Friday</v>
      </c>
      <c r="C242" t="s">
        <v>31</v>
      </c>
      <c r="D242" t="s">
        <v>81</v>
      </c>
      <c r="E242">
        <v>32</v>
      </c>
      <c r="H242" s="2"/>
      <c r="L242" s="2"/>
    </row>
    <row r="243" spans="1:12" x14ac:dyDescent="0.35">
      <c r="A243" s="2">
        <v>44295</v>
      </c>
      <c r="B243" s="2" t="str">
        <f>TEXT(A243,"dddd")</f>
        <v>Friday</v>
      </c>
      <c r="C243" t="s">
        <v>34</v>
      </c>
      <c r="D243" t="s">
        <v>81</v>
      </c>
      <c r="E243">
        <v>13</v>
      </c>
      <c r="H243" s="2"/>
      <c r="L243" s="2"/>
    </row>
    <row r="244" spans="1:12" x14ac:dyDescent="0.35">
      <c r="A244" s="2">
        <v>44295</v>
      </c>
      <c r="B244" s="2" t="str">
        <f>TEXT(A244,"dddd")</f>
        <v>Friday</v>
      </c>
      <c r="C244" t="s">
        <v>37</v>
      </c>
      <c r="D244" t="s">
        <v>81</v>
      </c>
      <c r="E244">
        <v>8</v>
      </c>
      <c r="H244" s="2"/>
      <c r="L244" s="2"/>
    </row>
    <row r="245" spans="1:12" x14ac:dyDescent="0.35">
      <c r="A245" s="2">
        <v>44295</v>
      </c>
      <c r="B245" s="2" t="str">
        <f>TEXT(A245,"dddd")</f>
        <v>Friday</v>
      </c>
      <c r="C245" t="s">
        <v>39</v>
      </c>
      <c r="D245" t="s">
        <v>81</v>
      </c>
      <c r="E245">
        <v>5</v>
      </c>
      <c r="H245" s="2"/>
      <c r="L245" s="2"/>
    </row>
    <row r="246" spans="1:12" x14ac:dyDescent="0.35">
      <c r="A246" s="2">
        <v>44295</v>
      </c>
      <c r="B246" s="2" t="str">
        <f>TEXT(A246,"dddd")</f>
        <v>Friday</v>
      </c>
      <c r="C246" t="s">
        <v>41</v>
      </c>
      <c r="D246" t="s">
        <v>81</v>
      </c>
      <c r="E246">
        <v>9</v>
      </c>
      <c r="H246" s="2"/>
      <c r="L246" s="2"/>
    </row>
    <row r="247" spans="1:12" x14ac:dyDescent="0.35">
      <c r="A247" s="2">
        <v>44295</v>
      </c>
      <c r="B247" s="2" t="str">
        <f>TEXT(A247,"dddd")</f>
        <v>Friday</v>
      </c>
      <c r="C247" t="s">
        <v>43</v>
      </c>
      <c r="D247" t="s">
        <v>81</v>
      </c>
      <c r="E247">
        <v>3</v>
      </c>
      <c r="H247" s="2"/>
      <c r="L247" s="2"/>
    </row>
    <row r="248" spans="1:12" x14ac:dyDescent="0.35">
      <c r="A248" s="2">
        <v>44295</v>
      </c>
      <c r="B248" s="2" t="str">
        <f>TEXT(A248,"dddd")</f>
        <v>Friday</v>
      </c>
      <c r="C248" t="s">
        <v>45</v>
      </c>
      <c r="D248" t="s">
        <v>81</v>
      </c>
      <c r="E248">
        <v>5</v>
      </c>
      <c r="H248" s="2"/>
      <c r="L248" s="2"/>
    </row>
    <row r="249" spans="1:12" x14ac:dyDescent="0.35">
      <c r="A249" s="2">
        <v>44295</v>
      </c>
      <c r="B249" s="2" t="str">
        <f>TEXT(A249,"dddd")</f>
        <v>Friday</v>
      </c>
      <c r="C249" t="s">
        <v>48</v>
      </c>
      <c r="D249" t="s">
        <v>81</v>
      </c>
      <c r="E249">
        <v>3</v>
      </c>
      <c r="H249" s="2"/>
      <c r="L249" s="2"/>
    </row>
    <row r="250" spans="1:12" x14ac:dyDescent="0.35">
      <c r="A250" s="2">
        <v>44295</v>
      </c>
      <c r="B250" s="2" t="str">
        <f>TEXT(A250,"dddd")</f>
        <v>Friday</v>
      </c>
      <c r="C250" t="s">
        <v>50</v>
      </c>
      <c r="D250" t="s">
        <v>81</v>
      </c>
      <c r="E250">
        <v>3</v>
      </c>
      <c r="H250" s="2"/>
      <c r="L250" s="2"/>
    </row>
    <row r="251" spans="1:12" x14ac:dyDescent="0.35">
      <c r="A251" s="2">
        <v>44295</v>
      </c>
      <c r="B251" s="2" t="str">
        <f>TEXT(A251,"dddd")</f>
        <v>Friday</v>
      </c>
      <c r="C251" t="s">
        <v>52</v>
      </c>
      <c r="D251" t="s">
        <v>81</v>
      </c>
      <c r="E251">
        <v>2</v>
      </c>
      <c r="H251" s="2"/>
      <c r="L251" s="2"/>
    </row>
    <row r="252" spans="1:12" x14ac:dyDescent="0.35">
      <c r="A252" s="2">
        <v>44295</v>
      </c>
      <c r="B252" s="2" t="str">
        <f>TEXT(A252,"dddd")</f>
        <v>Friday</v>
      </c>
      <c r="C252" t="s">
        <v>55</v>
      </c>
      <c r="D252" t="s">
        <v>81</v>
      </c>
      <c r="E252">
        <v>17</v>
      </c>
      <c r="H252" s="2"/>
      <c r="L252" s="2"/>
    </row>
    <row r="253" spans="1:12" x14ac:dyDescent="0.35">
      <c r="A253" s="2">
        <v>44295</v>
      </c>
      <c r="B253" s="2" t="str">
        <f>TEXT(A253,"dddd")</f>
        <v>Friday</v>
      </c>
      <c r="C253" t="s">
        <v>58</v>
      </c>
      <c r="D253" t="s">
        <v>81</v>
      </c>
      <c r="E253">
        <v>7</v>
      </c>
      <c r="H253" s="2"/>
      <c r="L253" s="2"/>
    </row>
    <row r="254" spans="1:12" x14ac:dyDescent="0.35">
      <c r="A254" s="2">
        <v>44295</v>
      </c>
      <c r="B254" s="2" t="str">
        <f>TEXT(A254,"dddd")</f>
        <v>Friday</v>
      </c>
      <c r="C254" t="s">
        <v>60</v>
      </c>
      <c r="D254" t="s">
        <v>81</v>
      </c>
      <c r="E254">
        <v>6</v>
      </c>
      <c r="H254" s="2"/>
      <c r="L254" s="2"/>
    </row>
    <row r="255" spans="1:12" x14ac:dyDescent="0.35">
      <c r="A255" s="2">
        <v>44295</v>
      </c>
      <c r="B255" s="2" t="str">
        <f>TEXT(A255,"dddd")</f>
        <v>Friday</v>
      </c>
      <c r="C255" t="s">
        <v>63</v>
      </c>
      <c r="D255" t="s">
        <v>81</v>
      </c>
      <c r="E255">
        <v>3</v>
      </c>
      <c r="H255" s="2"/>
      <c r="L255" s="2"/>
    </row>
    <row r="256" spans="1:12" x14ac:dyDescent="0.35">
      <c r="A256" s="2">
        <v>44295</v>
      </c>
      <c r="B256" s="2" t="str">
        <f>TEXT(A256,"dddd")</f>
        <v>Friday</v>
      </c>
      <c r="C256" t="s">
        <v>65</v>
      </c>
      <c r="D256" t="s">
        <v>81</v>
      </c>
      <c r="E256">
        <v>6</v>
      </c>
      <c r="H256" s="2"/>
      <c r="L256" s="2"/>
    </row>
    <row r="257" spans="1:12" x14ac:dyDescent="0.35">
      <c r="A257" s="2">
        <v>44295</v>
      </c>
      <c r="B257" s="2" t="str">
        <f>TEXT(A257,"dddd")</f>
        <v>Friday</v>
      </c>
      <c r="C257" t="s">
        <v>67</v>
      </c>
      <c r="D257" t="s">
        <v>81</v>
      </c>
      <c r="E257">
        <v>5</v>
      </c>
      <c r="H257" s="2"/>
      <c r="L257" s="2"/>
    </row>
    <row r="258" spans="1:12" x14ac:dyDescent="0.35">
      <c r="A258" s="2">
        <v>44295</v>
      </c>
      <c r="B258" s="2" t="str">
        <f>TEXT(A258,"dddd")</f>
        <v>Friday</v>
      </c>
      <c r="C258" t="s">
        <v>69</v>
      </c>
      <c r="D258" t="s">
        <v>81</v>
      </c>
      <c r="E258">
        <v>4</v>
      </c>
      <c r="H258" s="2"/>
      <c r="L258" s="2"/>
    </row>
    <row r="259" spans="1:12" x14ac:dyDescent="0.35">
      <c r="A259" s="2">
        <v>44295</v>
      </c>
      <c r="B259" s="2" t="str">
        <f>TEXT(A259,"dddd")</f>
        <v>Friday</v>
      </c>
      <c r="C259" t="s">
        <v>71</v>
      </c>
      <c r="D259" t="s">
        <v>81</v>
      </c>
      <c r="E259">
        <v>3</v>
      </c>
      <c r="H259" s="2"/>
      <c r="L259" s="2"/>
    </row>
    <row r="260" spans="1:12" x14ac:dyDescent="0.35">
      <c r="A260" s="2">
        <v>44295</v>
      </c>
      <c r="B260" s="2" t="str">
        <f>TEXT(A260,"dddd")</f>
        <v>Friday</v>
      </c>
      <c r="C260" t="s">
        <v>73</v>
      </c>
      <c r="D260" t="s">
        <v>81</v>
      </c>
      <c r="E260">
        <v>3</v>
      </c>
      <c r="H260" s="2"/>
      <c r="L260" s="2"/>
    </row>
    <row r="261" spans="1:12" x14ac:dyDescent="0.35">
      <c r="A261" s="2">
        <v>44295</v>
      </c>
      <c r="B261" s="2" t="str">
        <f>TEXT(A261,"dddd")</f>
        <v>Friday</v>
      </c>
      <c r="C261" t="s">
        <v>75</v>
      </c>
      <c r="D261" t="s">
        <v>81</v>
      </c>
      <c r="E261">
        <v>2</v>
      </c>
      <c r="H261" s="2"/>
      <c r="L261" s="2"/>
    </row>
    <row r="262" spans="1:12" x14ac:dyDescent="0.35">
      <c r="A262" s="2">
        <v>44295</v>
      </c>
      <c r="B262" s="2" t="str">
        <f>TEXT(A262,"dddd")</f>
        <v>Friday</v>
      </c>
      <c r="C262" t="s">
        <v>6</v>
      </c>
      <c r="D262" t="s">
        <v>81</v>
      </c>
      <c r="E262">
        <v>16</v>
      </c>
      <c r="H262" s="2"/>
      <c r="L262" s="2"/>
    </row>
    <row r="263" spans="1:12" x14ac:dyDescent="0.35">
      <c r="A263" s="2">
        <v>44295</v>
      </c>
      <c r="B263" s="2" t="str">
        <f>TEXT(A263,"dddd")</f>
        <v>Friday</v>
      </c>
      <c r="C263" t="s">
        <v>9</v>
      </c>
      <c r="D263" t="s">
        <v>81</v>
      </c>
      <c r="E263">
        <v>8</v>
      </c>
      <c r="H263" s="2"/>
      <c r="L263" s="2"/>
    </row>
    <row r="264" spans="1:12" x14ac:dyDescent="0.35">
      <c r="A264" s="2">
        <v>44295</v>
      </c>
      <c r="B264" s="2" t="str">
        <f>TEXT(A264,"dddd")</f>
        <v>Friday</v>
      </c>
      <c r="C264" t="s">
        <v>11</v>
      </c>
      <c r="D264" t="s">
        <v>81</v>
      </c>
      <c r="E264">
        <v>8</v>
      </c>
      <c r="H264" s="2"/>
      <c r="L264" s="2"/>
    </row>
    <row r="265" spans="1:12" x14ac:dyDescent="0.35">
      <c r="A265" s="2">
        <v>44295</v>
      </c>
      <c r="B265" s="2" t="str">
        <f>TEXT(A265,"dddd")</f>
        <v>Friday</v>
      </c>
      <c r="C265" t="s">
        <v>14</v>
      </c>
      <c r="D265" t="s">
        <v>81</v>
      </c>
      <c r="E265">
        <v>8</v>
      </c>
      <c r="H265" s="2"/>
      <c r="L265" s="2"/>
    </row>
    <row r="266" spans="1:12" x14ac:dyDescent="0.35">
      <c r="A266" s="2">
        <v>44295</v>
      </c>
      <c r="B266" s="2" t="str">
        <f>TEXT(A266,"dddd")</f>
        <v>Friday</v>
      </c>
      <c r="C266" t="s">
        <v>16</v>
      </c>
      <c r="D266" t="s">
        <v>81</v>
      </c>
      <c r="E266">
        <v>6</v>
      </c>
      <c r="H266" s="2"/>
      <c r="L266" s="2"/>
    </row>
    <row r="267" spans="1:12" x14ac:dyDescent="0.35">
      <c r="A267" s="2">
        <v>44295</v>
      </c>
      <c r="B267" s="2" t="str">
        <f>TEXT(A267,"dddd")</f>
        <v>Friday</v>
      </c>
      <c r="C267" t="s">
        <v>18</v>
      </c>
      <c r="D267" t="s">
        <v>81</v>
      </c>
      <c r="E267">
        <v>3</v>
      </c>
      <c r="H267" s="2"/>
      <c r="L267" s="2"/>
    </row>
    <row r="268" spans="1:12" x14ac:dyDescent="0.35">
      <c r="A268" s="2">
        <v>44295</v>
      </c>
      <c r="B268" s="2" t="str">
        <f>TEXT(A268,"dddd")</f>
        <v>Friday</v>
      </c>
      <c r="C268" t="s">
        <v>20</v>
      </c>
      <c r="D268" t="s">
        <v>81</v>
      </c>
      <c r="E268">
        <v>4</v>
      </c>
      <c r="H268" s="2"/>
      <c r="L268" s="2"/>
    </row>
    <row r="269" spans="1:12" x14ac:dyDescent="0.35">
      <c r="A269" s="2">
        <v>44295</v>
      </c>
      <c r="B269" s="2" t="str">
        <f>TEXT(A269,"dddd")</f>
        <v>Friday</v>
      </c>
      <c r="C269" t="s">
        <v>23</v>
      </c>
      <c r="D269" t="s">
        <v>81</v>
      </c>
      <c r="E269">
        <v>3</v>
      </c>
      <c r="H269" s="2"/>
      <c r="L269" s="2"/>
    </row>
    <row r="270" spans="1:12" x14ac:dyDescent="0.35">
      <c r="A270" s="2">
        <v>44295</v>
      </c>
      <c r="B270" s="2" t="str">
        <f>TEXT(A270,"dddd")</f>
        <v>Friday</v>
      </c>
      <c r="C270" t="s">
        <v>25</v>
      </c>
      <c r="D270" t="s">
        <v>81</v>
      </c>
      <c r="E270">
        <v>3</v>
      </c>
      <c r="H270" s="2"/>
      <c r="L270" s="2"/>
    </row>
    <row r="271" spans="1:12" x14ac:dyDescent="0.35">
      <c r="A271" s="2">
        <v>44295</v>
      </c>
      <c r="B271" s="2" t="str">
        <f>TEXT(A271,"dddd")</f>
        <v>Friday</v>
      </c>
      <c r="C271" t="s">
        <v>28</v>
      </c>
      <c r="D271" t="s">
        <v>81</v>
      </c>
      <c r="E271">
        <v>2</v>
      </c>
      <c r="H271" s="2"/>
      <c r="L271" s="2"/>
    </row>
    <row r="272" spans="1:12" x14ac:dyDescent="0.35">
      <c r="A272" s="2">
        <v>44296</v>
      </c>
      <c r="B272" s="2" t="str">
        <f>TEXT(A272,"dddd")</f>
        <v>Saturday</v>
      </c>
      <c r="C272" t="s">
        <v>31</v>
      </c>
      <c r="D272" t="s">
        <v>81</v>
      </c>
      <c r="E272">
        <v>25</v>
      </c>
      <c r="H272" s="2"/>
      <c r="L272" s="2"/>
    </row>
    <row r="273" spans="1:12" x14ac:dyDescent="0.35">
      <c r="A273" s="2">
        <v>44296</v>
      </c>
      <c r="B273" s="2" t="str">
        <f>TEXT(A273,"dddd")</f>
        <v>Saturday</v>
      </c>
      <c r="C273" t="s">
        <v>34</v>
      </c>
      <c r="D273" t="s">
        <v>81</v>
      </c>
      <c r="E273">
        <v>12</v>
      </c>
      <c r="H273" s="2"/>
      <c r="L273" s="2"/>
    </row>
    <row r="274" spans="1:12" x14ac:dyDescent="0.35">
      <c r="A274" s="2">
        <v>44296</v>
      </c>
      <c r="B274" s="2" t="str">
        <f>TEXT(A274,"dddd")</f>
        <v>Saturday</v>
      </c>
      <c r="C274" t="s">
        <v>37</v>
      </c>
      <c r="D274" t="s">
        <v>81</v>
      </c>
      <c r="E274">
        <v>13</v>
      </c>
      <c r="H274" s="2"/>
      <c r="L274" s="2"/>
    </row>
    <row r="275" spans="1:12" x14ac:dyDescent="0.35">
      <c r="A275" s="2">
        <v>44296</v>
      </c>
      <c r="B275" s="2" t="str">
        <f>TEXT(A275,"dddd")</f>
        <v>Saturday</v>
      </c>
      <c r="C275" t="s">
        <v>39</v>
      </c>
      <c r="D275" t="s">
        <v>81</v>
      </c>
      <c r="E275">
        <v>5</v>
      </c>
      <c r="H275" s="2"/>
      <c r="L275" s="2"/>
    </row>
    <row r="276" spans="1:12" x14ac:dyDescent="0.35">
      <c r="A276" s="2">
        <v>44296</v>
      </c>
      <c r="B276" s="2" t="str">
        <f>TEXT(A276,"dddd")</f>
        <v>Saturday</v>
      </c>
      <c r="C276" t="s">
        <v>41</v>
      </c>
      <c r="D276" t="s">
        <v>81</v>
      </c>
      <c r="E276">
        <v>4</v>
      </c>
      <c r="H276" s="2"/>
      <c r="L276" s="2"/>
    </row>
    <row r="277" spans="1:12" x14ac:dyDescent="0.35">
      <c r="A277" s="2">
        <v>44296</v>
      </c>
      <c r="B277" s="2" t="str">
        <f>TEXT(A277,"dddd")</f>
        <v>Saturday</v>
      </c>
      <c r="C277" t="s">
        <v>43</v>
      </c>
      <c r="D277" t="s">
        <v>81</v>
      </c>
      <c r="E277">
        <v>4</v>
      </c>
      <c r="H277" s="2"/>
      <c r="L277" s="2"/>
    </row>
    <row r="278" spans="1:12" x14ac:dyDescent="0.35">
      <c r="A278" s="2">
        <v>44296</v>
      </c>
      <c r="B278" s="2" t="str">
        <f>TEXT(A278,"dddd")</f>
        <v>Saturday</v>
      </c>
      <c r="C278" t="s">
        <v>45</v>
      </c>
      <c r="D278" t="s">
        <v>81</v>
      </c>
      <c r="E278">
        <v>4</v>
      </c>
      <c r="H278" s="2"/>
      <c r="L278" s="2"/>
    </row>
    <row r="279" spans="1:12" x14ac:dyDescent="0.35">
      <c r="A279" s="2">
        <v>44296</v>
      </c>
      <c r="B279" s="2" t="str">
        <f>TEXT(A279,"dddd")</f>
        <v>Saturday</v>
      </c>
      <c r="C279" t="s">
        <v>48</v>
      </c>
      <c r="D279" t="s">
        <v>81</v>
      </c>
      <c r="E279">
        <v>4</v>
      </c>
      <c r="H279" s="2"/>
      <c r="L279" s="2"/>
    </row>
    <row r="280" spans="1:12" x14ac:dyDescent="0.35">
      <c r="A280" s="2">
        <v>44296</v>
      </c>
      <c r="B280" s="2" t="str">
        <f>TEXT(A280,"dddd")</f>
        <v>Saturday</v>
      </c>
      <c r="C280" t="s">
        <v>50</v>
      </c>
      <c r="D280" t="s">
        <v>81</v>
      </c>
      <c r="E280">
        <v>3</v>
      </c>
      <c r="H280" s="2"/>
      <c r="L280" s="2"/>
    </row>
    <row r="281" spans="1:12" x14ac:dyDescent="0.35">
      <c r="A281" s="2">
        <v>44296</v>
      </c>
      <c r="B281" s="2" t="str">
        <f>TEXT(A281,"dddd")</f>
        <v>Saturday</v>
      </c>
      <c r="C281" t="s">
        <v>52</v>
      </c>
      <c r="D281" t="s">
        <v>81</v>
      </c>
      <c r="E281">
        <v>3</v>
      </c>
      <c r="H281" s="2"/>
      <c r="L281" s="2"/>
    </row>
    <row r="282" spans="1:12" x14ac:dyDescent="0.35">
      <c r="A282" s="2">
        <v>44296</v>
      </c>
      <c r="B282" s="2" t="str">
        <f>TEXT(A282,"dddd")</f>
        <v>Saturday</v>
      </c>
      <c r="C282" t="s">
        <v>55</v>
      </c>
      <c r="D282" t="s">
        <v>81</v>
      </c>
      <c r="E282">
        <v>6</v>
      </c>
      <c r="H282" s="2"/>
      <c r="L282" s="2"/>
    </row>
    <row r="283" spans="1:12" x14ac:dyDescent="0.35">
      <c r="A283" s="2">
        <v>44296</v>
      </c>
      <c r="B283" s="2" t="str">
        <f>TEXT(A283,"dddd")</f>
        <v>Saturday</v>
      </c>
      <c r="C283" t="s">
        <v>58</v>
      </c>
      <c r="D283" t="s">
        <v>81</v>
      </c>
      <c r="E283">
        <v>5</v>
      </c>
      <c r="H283" s="2"/>
      <c r="L283" s="2"/>
    </row>
    <row r="284" spans="1:12" x14ac:dyDescent="0.35">
      <c r="A284" s="2">
        <v>44296</v>
      </c>
      <c r="B284" s="2" t="str">
        <f>TEXT(A284,"dddd")</f>
        <v>Saturday</v>
      </c>
      <c r="C284" t="s">
        <v>60</v>
      </c>
      <c r="D284" t="s">
        <v>81</v>
      </c>
      <c r="E284">
        <v>6</v>
      </c>
      <c r="H284" s="2"/>
      <c r="L284" s="2"/>
    </row>
    <row r="285" spans="1:12" x14ac:dyDescent="0.35">
      <c r="A285" s="2">
        <v>44296</v>
      </c>
      <c r="B285" s="2" t="str">
        <f>TEXT(A285,"dddd")</f>
        <v>Saturday</v>
      </c>
      <c r="C285" t="s">
        <v>63</v>
      </c>
      <c r="D285" t="s">
        <v>81</v>
      </c>
      <c r="E285">
        <v>5</v>
      </c>
      <c r="H285" s="2"/>
      <c r="L285" s="2"/>
    </row>
    <row r="286" spans="1:12" x14ac:dyDescent="0.35">
      <c r="A286" s="2">
        <v>44296</v>
      </c>
      <c r="B286" s="2" t="str">
        <f>TEXT(A286,"dddd")</f>
        <v>Saturday</v>
      </c>
      <c r="C286" t="s">
        <v>65</v>
      </c>
      <c r="D286" t="s">
        <v>81</v>
      </c>
      <c r="E286">
        <v>6</v>
      </c>
      <c r="H286" s="2"/>
      <c r="L286" s="2"/>
    </row>
    <row r="287" spans="1:12" x14ac:dyDescent="0.35">
      <c r="A287" s="2">
        <v>44296</v>
      </c>
      <c r="B287" s="2" t="str">
        <f>TEXT(A287,"dddd")</f>
        <v>Saturday</v>
      </c>
      <c r="C287" t="s">
        <v>67</v>
      </c>
      <c r="D287" t="s">
        <v>81</v>
      </c>
      <c r="E287">
        <v>6</v>
      </c>
      <c r="H287" s="2"/>
      <c r="L287" s="2"/>
    </row>
    <row r="288" spans="1:12" x14ac:dyDescent="0.35">
      <c r="A288" s="2">
        <v>44296</v>
      </c>
      <c r="B288" s="2" t="str">
        <f>TEXT(A288,"dddd")</f>
        <v>Saturday</v>
      </c>
      <c r="C288" t="s">
        <v>69</v>
      </c>
      <c r="D288" t="s">
        <v>81</v>
      </c>
      <c r="E288">
        <v>6</v>
      </c>
      <c r="H288" s="2"/>
      <c r="L288" s="2"/>
    </row>
    <row r="289" spans="1:12" x14ac:dyDescent="0.35">
      <c r="A289" s="2">
        <v>44296</v>
      </c>
      <c r="B289" s="2" t="str">
        <f>TEXT(A289,"dddd")</f>
        <v>Saturday</v>
      </c>
      <c r="C289" t="s">
        <v>71</v>
      </c>
      <c r="D289" t="s">
        <v>81</v>
      </c>
      <c r="E289">
        <v>2</v>
      </c>
      <c r="H289" s="2"/>
      <c r="L289" s="2"/>
    </row>
    <row r="290" spans="1:12" x14ac:dyDescent="0.35">
      <c r="A290" s="2">
        <v>44296</v>
      </c>
      <c r="B290" s="2" t="str">
        <f>TEXT(A290,"dddd")</f>
        <v>Saturday</v>
      </c>
      <c r="C290" t="s">
        <v>73</v>
      </c>
      <c r="D290" t="s">
        <v>81</v>
      </c>
      <c r="E290">
        <v>4</v>
      </c>
      <c r="H290" s="2"/>
      <c r="L290" s="2"/>
    </row>
    <row r="291" spans="1:12" x14ac:dyDescent="0.35">
      <c r="A291" s="2">
        <v>44296</v>
      </c>
      <c r="B291" s="2" t="str">
        <f>TEXT(A291,"dddd")</f>
        <v>Saturday</v>
      </c>
      <c r="C291" t="s">
        <v>75</v>
      </c>
      <c r="D291" t="s">
        <v>81</v>
      </c>
      <c r="E291">
        <v>3</v>
      </c>
      <c r="H291" s="2"/>
      <c r="L291" s="2"/>
    </row>
    <row r="292" spans="1:12" x14ac:dyDescent="0.35">
      <c r="A292" s="2">
        <v>44296</v>
      </c>
      <c r="B292" s="2" t="str">
        <f>TEXT(A292,"dddd")</f>
        <v>Saturday</v>
      </c>
      <c r="C292" t="s">
        <v>6</v>
      </c>
      <c r="D292" t="s">
        <v>81</v>
      </c>
      <c r="E292">
        <v>4</v>
      </c>
      <c r="H292" s="2"/>
      <c r="L292" s="2"/>
    </row>
    <row r="293" spans="1:12" x14ac:dyDescent="0.35">
      <c r="A293" s="2">
        <v>44296</v>
      </c>
      <c r="B293" s="2" t="str">
        <f>TEXT(A293,"dddd")</f>
        <v>Saturday</v>
      </c>
      <c r="C293" t="s">
        <v>9</v>
      </c>
      <c r="D293" t="s">
        <v>81</v>
      </c>
      <c r="E293">
        <v>7</v>
      </c>
      <c r="H293" s="2"/>
      <c r="L293" s="2"/>
    </row>
    <row r="294" spans="1:12" x14ac:dyDescent="0.35">
      <c r="A294" s="2">
        <v>44296</v>
      </c>
      <c r="B294" s="2" t="str">
        <f>TEXT(A294,"dddd")</f>
        <v>Saturday</v>
      </c>
      <c r="C294" t="s">
        <v>11</v>
      </c>
      <c r="D294" t="s">
        <v>81</v>
      </c>
      <c r="E294">
        <v>5</v>
      </c>
      <c r="H294" s="2"/>
      <c r="L294" s="2"/>
    </row>
    <row r="295" spans="1:12" x14ac:dyDescent="0.35">
      <c r="A295" s="2">
        <v>44296</v>
      </c>
      <c r="B295" s="2" t="str">
        <f>TEXT(A295,"dddd")</f>
        <v>Saturday</v>
      </c>
      <c r="C295" t="s">
        <v>14</v>
      </c>
      <c r="D295" t="s">
        <v>81</v>
      </c>
      <c r="E295">
        <v>6</v>
      </c>
      <c r="H295" s="2"/>
      <c r="L295" s="2"/>
    </row>
    <row r="296" spans="1:12" x14ac:dyDescent="0.35">
      <c r="A296" s="2">
        <v>44296</v>
      </c>
      <c r="B296" s="2" t="str">
        <f>TEXT(A296,"dddd")</f>
        <v>Saturday</v>
      </c>
      <c r="C296" t="s">
        <v>16</v>
      </c>
      <c r="D296" t="s">
        <v>81</v>
      </c>
      <c r="E296">
        <v>5</v>
      </c>
      <c r="H296" s="2"/>
      <c r="L296" s="2"/>
    </row>
    <row r="297" spans="1:12" x14ac:dyDescent="0.35">
      <c r="A297" s="2">
        <v>44296</v>
      </c>
      <c r="B297" s="2" t="str">
        <f>TEXT(A297,"dddd")</f>
        <v>Saturday</v>
      </c>
      <c r="C297" t="s">
        <v>18</v>
      </c>
      <c r="D297" t="s">
        <v>81</v>
      </c>
      <c r="E297">
        <v>5</v>
      </c>
      <c r="H297" s="2"/>
      <c r="L297" s="2"/>
    </row>
    <row r="298" spans="1:12" x14ac:dyDescent="0.35">
      <c r="A298" s="2">
        <v>44296</v>
      </c>
      <c r="B298" s="2" t="str">
        <f>TEXT(A298,"dddd")</f>
        <v>Saturday</v>
      </c>
      <c r="C298" t="s">
        <v>20</v>
      </c>
      <c r="D298" t="s">
        <v>81</v>
      </c>
      <c r="E298">
        <v>3</v>
      </c>
      <c r="H298" s="2"/>
      <c r="L298" s="2"/>
    </row>
    <row r="299" spans="1:12" x14ac:dyDescent="0.35">
      <c r="A299" s="2">
        <v>44296</v>
      </c>
      <c r="B299" s="2" t="str">
        <f>TEXT(A299,"dddd")</f>
        <v>Saturday</v>
      </c>
      <c r="C299" t="s">
        <v>23</v>
      </c>
      <c r="D299" t="s">
        <v>81</v>
      </c>
      <c r="E299">
        <v>3</v>
      </c>
      <c r="H299" s="2"/>
      <c r="L299" s="2"/>
    </row>
    <row r="300" spans="1:12" x14ac:dyDescent="0.35">
      <c r="A300" s="2">
        <v>44296</v>
      </c>
      <c r="B300" s="2" t="str">
        <f>TEXT(A300,"dddd")</f>
        <v>Saturday</v>
      </c>
      <c r="C300" t="s">
        <v>25</v>
      </c>
      <c r="D300" t="s">
        <v>81</v>
      </c>
      <c r="E300">
        <v>4</v>
      </c>
      <c r="H300" s="2"/>
      <c r="L300" s="2"/>
    </row>
    <row r="301" spans="1:12" x14ac:dyDescent="0.35">
      <c r="A301" s="2">
        <v>44296</v>
      </c>
      <c r="B301" s="2" t="str">
        <f>TEXT(A301,"dddd")</f>
        <v>Saturday</v>
      </c>
      <c r="C301" t="s">
        <v>28</v>
      </c>
      <c r="D301" t="s">
        <v>81</v>
      </c>
      <c r="E301">
        <v>3</v>
      </c>
      <c r="H301" s="2"/>
      <c r="L301" s="2"/>
    </row>
    <row r="302" spans="1:12" x14ac:dyDescent="0.35">
      <c r="A302" s="2">
        <v>44297</v>
      </c>
      <c r="B302" s="2" t="str">
        <f>TEXT(A302,"dddd")</f>
        <v>Sunday</v>
      </c>
      <c r="C302" t="s">
        <v>31</v>
      </c>
      <c r="D302" t="s">
        <v>81</v>
      </c>
      <c r="E302">
        <v>23</v>
      </c>
      <c r="H302" s="2"/>
      <c r="L302" s="2"/>
    </row>
    <row r="303" spans="1:12" x14ac:dyDescent="0.35">
      <c r="A303" s="2">
        <v>44297</v>
      </c>
      <c r="B303" s="2" t="str">
        <f>TEXT(A303,"dddd")</f>
        <v>Sunday</v>
      </c>
      <c r="C303" t="s">
        <v>34</v>
      </c>
      <c r="D303" t="s">
        <v>81</v>
      </c>
      <c r="E303">
        <v>3</v>
      </c>
      <c r="H303" s="2"/>
      <c r="L303" s="2"/>
    </row>
    <row r="304" spans="1:12" x14ac:dyDescent="0.35">
      <c r="A304" s="2">
        <v>44297</v>
      </c>
      <c r="B304" s="2" t="str">
        <f>TEXT(A304,"dddd")</f>
        <v>Sunday</v>
      </c>
      <c r="C304" t="s">
        <v>37</v>
      </c>
      <c r="D304" t="s">
        <v>81</v>
      </c>
      <c r="E304">
        <v>12</v>
      </c>
      <c r="H304" s="2"/>
      <c r="L304" s="2"/>
    </row>
    <row r="305" spans="1:12" x14ac:dyDescent="0.35">
      <c r="A305" s="2">
        <v>44297</v>
      </c>
      <c r="B305" s="2" t="str">
        <f>TEXT(A305,"dddd")</f>
        <v>Sunday</v>
      </c>
      <c r="C305" t="s">
        <v>39</v>
      </c>
      <c r="D305" t="s">
        <v>81</v>
      </c>
      <c r="E305">
        <v>7</v>
      </c>
      <c r="H305" s="2"/>
      <c r="L305" s="2"/>
    </row>
    <row r="306" spans="1:12" x14ac:dyDescent="0.35">
      <c r="A306" s="2">
        <v>44297</v>
      </c>
      <c r="B306" s="2" t="str">
        <f>TEXT(A306,"dddd")</f>
        <v>Sunday</v>
      </c>
      <c r="C306" t="s">
        <v>41</v>
      </c>
      <c r="D306" t="s">
        <v>81</v>
      </c>
      <c r="E306">
        <v>5</v>
      </c>
      <c r="H306" s="2"/>
      <c r="L306" s="2"/>
    </row>
    <row r="307" spans="1:12" x14ac:dyDescent="0.35">
      <c r="A307" s="2">
        <v>44297</v>
      </c>
      <c r="B307" s="2" t="str">
        <f>TEXT(A307,"dddd")</f>
        <v>Sunday</v>
      </c>
      <c r="C307" t="s">
        <v>43</v>
      </c>
      <c r="D307" t="s">
        <v>81</v>
      </c>
      <c r="E307">
        <v>3</v>
      </c>
      <c r="H307" s="2"/>
      <c r="L307" s="2"/>
    </row>
    <row r="308" spans="1:12" x14ac:dyDescent="0.35">
      <c r="A308" s="2">
        <v>44297</v>
      </c>
      <c r="B308" s="2" t="str">
        <f>TEXT(A308,"dddd")</f>
        <v>Sunday</v>
      </c>
      <c r="C308" t="s">
        <v>45</v>
      </c>
      <c r="D308" t="s">
        <v>81</v>
      </c>
      <c r="E308">
        <v>5</v>
      </c>
      <c r="H308" s="2"/>
      <c r="L308" s="2"/>
    </row>
    <row r="309" spans="1:12" x14ac:dyDescent="0.35">
      <c r="A309" s="2">
        <v>44297</v>
      </c>
      <c r="B309" s="2" t="str">
        <f>TEXT(A309,"dddd")</f>
        <v>Sunday</v>
      </c>
      <c r="C309" t="s">
        <v>48</v>
      </c>
      <c r="D309" t="s">
        <v>81</v>
      </c>
      <c r="E309">
        <v>3</v>
      </c>
      <c r="H309" s="2"/>
      <c r="L309" s="2"/>
    </row>
    <row r="310" spans="1:12" x14ac:dyDescent="0.35">
      <c r="A310" s="2">
        <v>44297</v>
      </c>
      <c r="B310" s="2" t="str">
        <f>TEXT(A310,"dddd")</f>
        <v>Sunday</v>
      </c>
      <c r="C310" t="s">
        <v>50</v>
      </c>
      <c r="D310" t="s">
        <v>81</v>
      </c>
      <c r="E310">
        <v>3</v>
      </c>
      <c r="H310" s="2"/>
      <c r="L310" s="2"/>
    </row>
    <row r="311" spans="1:12" x14ac:dyDescent="0.35">
      <c r="A311" s="2">
        <v>44297</v>
      </c>
      <c r="B311" s="2" t="str">
        <f>TEXT(A311,"dddd")</f>
        <v>Sunday</v>
      </c>
      <c r="C311" t="s">
        <v>52</v>
      </c>
      <c r="D311" t="s">
        <v>81</v>
      </c>
      <c r="E311">
        <v>4</v>
      </c>
      <c r="H311" s="2"/>
      <c r="L311" s="2"/>
    </row>
    <row r="312" spans="1:12" x14ac:dyDescent="0.35">
      <c r="A312" s="2">
        <v>44297</v>
      </c>
      <c r="B312" s="2" t="str">
        <f>TEXT(A312,"dddd")</f>
        <v>Sunday</v>
      </c>
      <c r="C312" t="s">
        <v>55</v>
      </c>
      <c r="D312" t="s">
        <v>81</v>
      </c>
      <c r="E312">
        <v>14</v>
      </c>
      <c r="H312" s="2"/>
      <c r="L312" s="2"/>
    </row>
    <row r="313" spans="1:12" x14ac:dyDescent="0.35">
      <c r="A313" s="2">
        <v>44297</v>
      </c>
      <c r="B313" s="2" t="str">
        <f>TEXT(A313,"dddd")</f>
        <v>Sunday</v>
      </c>
      <c r="C313" t="s">
        <v>58</v>
      </c>
      <c r="D313" t="s">
        <v>81</v>
      </c>
      <c r="E313">
        <v>10</v>
      </c>
      <c r="H313" s="2"/>
      <c r="L313" s="2"/>
    </row>
    <row r="314" spans="1:12" x14ac:dyDescent="0.35">
      <c r="A314" s="2">
        <v>44297</v>
      </c>
      <c r="B314" s="2" t="str">
        <f>TEXT(A314,"dddd")</f>
        <v>Sunday</v>
      </c>
      <c r="C314" t="s">
        <v>60</v>
      </c>
      <c r="D314" t="s">
        <v>81</v>
      </c>
      <c r="E314">
        <v>6</v>
      </c>
      <c r="H314" s="2"/>
      <c r="L314" s="2"/>
    </row>
    <row r="315" spans="1:12" x14ac:dyDescent="0.35">
      <c r="A315" s="2">
        <v>44297</v>
      </c>
      <c r="B315" s="2" t="str">
        <f>TEXT(A315,"dddd")</f>
        <v>Sunday</v>
      </c>
      <c r="C315" t="s">
        <v>63</v>
      </c>
      <c r="D315" t="s">
        <v>81</v>
      </c>
      <c r="E315">
        <v>5</v>
      </c>
      <c r="H315" s="2"/>
      <c r="L315" s="2"/>
    </row>
    <row r="316" spans="1:12" x14ac:dyDescent="0.35">
      <c r="A316" s="2">
        <v>44297</v>
      </c>
      <c r="B316" s="2" t="str">
        <f>TEXT(A316,"dddd")</f>
        <v>Sunday</v>
      </c>
      <c r="C316" t="s">
        <v>65</v>
      </c>
      <c r="D316" t="s">
        <v>81</v>
      </c>
      <c r="E316">
        <v>7</v>
      </c>
      <c r="H316" s="2"/>
      <c r="L316" s="2"/>
    </row>
    <row r="317" spans="1:12" x14ac:dyDescent="0.35">
      <c r="A317" s="2">
        <v>44297</v>
      </c>
      <c r="B317" s="2" t="str">
        <f>TEXT(A317,"dddd")</f>
        <v>Sunday</v>
      </c>
      <c r="C317" t="s">
        <v>67</v>
      </c>
      <c r="D317" t="s">
        <v>81</v>
      </c>
      <c r="E317">
        <v>7</v>
      </c>
      <c r="H317" s="2"/>
      <c r="L317" s="2"/>
    </row>
    <row r="318" spans="1:12" x14ac:dyDescent="0.35">
      <c r="A318" s="2">
        <v>44297</v>
      </c>
      <c r="B318" s="2" t="str">
        <f>TEXT(A318,"dddd")</f>
        <v>Sunday</v>
      </c>
      <c r="C318" t="s">
        <v>69</v>
      </c>
      <c r="D318" t="s">
        <v>81</v>
      </c>
      <c r="E318">
        <v>5</v>
      </c>
      <c r="H318" s="2"/>
      <c r="L318" s="2"/>
    </row>
    <row r="319" spans="1:12" x14ac:dyDescent="0.35">
      <c r="A319" s="2">
        <v>44297</v>
      </c>
      <c r="B319" s="2" t="str">
        <f>TEXT(A319,"dddd")</f>
        <v>Sunday</v>
      </c>
      <c r="C319" t="s">
        <v>71</v>
      </c>
      <c r="D319" t="s">
        <v>81</v>
      </c>
      <c r="E319">
        <v>4</v>
      </c>
      <c r="H319" s="2"/>
      <c r="L319" s="2"/>
    </row>
    <row r="320" spans="1:12" x14ac:dyDescent="0.35">
      <c r="A320" s="2">
        <v>44297</v>
      </c>
      <c r="B320" s="2" t="str">
        <f>TEXT(A320,"dddd")</f>
        <v>Sunday</v>
      </c>
      <c r="C320" t="s">
        <v>73</v>
      </c>
      <c r="D320" t="s">
        <v>81</v>
      </c>
      <c r="E320">
        <v>4</v>
      </c>
      <c r="H320" s="2"/>
      <c r="L320" s="2"/>
    </row>
    <row r="321" spans="1:12" x14ac:dyDescent="0.35">
      <c r="A321" s="2">
        <v>44297</v>
      </c>
      <c r="B321" s="2" t="str">
        <f>TEXT(A321,"dddd")</f>
        <v>Sunday</v>
      </c>
      <c r="C321" t="s">
        <v>75</v>
      </c>
      <c r="D321" t="s">
        <v>81</v>
      </c>
      <c r="E321">
        <v>2</v>
      </c>
      <c r="H321" s="2"/>
      <c r="L321" s="2"/>
    </row>
    <row r="322" spans="1:12" x14ac:dyDescent="0.35">
      <c r="A322" s="2">
        <v>44297</v>
      </c>
      <c r="B322" s="2" t="str">
        <f>TEXT(A322,"dddd")</f>
        <v>Sunday</v>
      </c>
      <c r="C322" t="s">
        <v>6</v>
      </c>
      <c r="D322" t="s">
        <v>81</v>
      </c>
      <c r="E322">
        <v>13</v>
      </c>
      <c r="H322" s="2"/>
      <c r="L322" s="2"/>
    </row>
    <row r="323" spans="1:12" x14ac:dyDescent="0.35">
      <c r="A323" s="2">
        <v>44297</v>
      </c>
      <c r="B323" s="2" t="str">
        <f>TEXT(A323,"dddd")</f>
        <v>Sunday</v>
      </c>
      <c r="C323" t="s">
        <v>9</v>
      </c>
      <c r="D323" t="s">
        <v>81</v>
      </c>
      <c r="E323">
        <v>8</v>
      </c>
      <c r="H323" s="2"/>
      <c r="L323" s="2"/>
    </row>
    <row r="324" spans="1:12" x14ac:dyDescent="0.35">
      <c r="A324" s="2">
        <v>44297</v>
      </c>
      <c r="B324" s="2" t="str">
        <f>TEXT(A324,"dddd")</f>
        <v>Sunday</v>
      </c>
      <c r="C324" t="s">
        <v>11</v>
      </c>
      <c r="D324" t="s">
        <v>81</v>
      </c>
      <c r="E324">
        <v>7</v>
      </c>
      <c r="H324" s="2"/>
      <c r="L324" s="2"/>
    </row>
    <row r="325" spans="1:12" x14ac:dyDescent="0.35">
      <c r="A325" s="2">
        <v>44297</v>
      </c>
      <c r="B325" s="2" t="str">
        <f>TEXT(A325,"dddd")</f>
        <v>Sunday</v>
      </c>
      <c r="C325" t="s">
        <v>14</v>
      </c>
      <c r="D325" t="s">
        <v>81</v>
      </c>
      <c r="E325">
        <v>5</v>
      </c>
      <c r="H325" s="2"/>
      <c r="L325" s="2"/>
    </row>
    <row r="326" spans="1:12" x14ac:dyDescent="0.35">
      <c r="A326" s="2">
        <v>44297</v>
      </c>
      <c r="B326" s="2" t="str">
        <f>TEXT(A326,"dddd")</f>
        <v>Sunday</v>
      </c>
      <c r="C326" t="s">
        <v>16</v>
      </c>
      <c r="D326" t="s">
        <v>81</v>
      </c>
      <c r="E326">
        <v>5</v>
      </c>
      <c r="H326" s="2"/>
      <c r="L326" s="2"/>
    </row>
    <row r="327" spans="1:12" x14ac:dyDescent="0.35">
      <c r="A327" s="2">
        <v>44297</v>
      </c>
      <c r="B327" s="2" t="str">
        <f>TEXT(A327,"dddd")</f>
        <v>Sunday</v>
      </c>
      <c r="C327" t="s">
        <v>18</v>
      </c>
      <c r="D327" t="s">
        <v>81</v>
      </c>
      <c r="E327">
        <v>4</v>
      </c>
      <c r="H327" s="2"/>
      <c r="L327" s="2"/>
    </row>
    <row r="328" spans="1:12" x14ac:dyDescent="0.35">
      <c r="A328" s="2">
        <v>44297</v>
      </c>
      <c r="B328" s="2" t="str">
        <f>TEXT(A328,"dddd")</f>
        <v>Sunday</v>
      </c>
      <c r="C328" t="s">
        <v>20</v>
      </c>
      <c r="D328" t="s">
        <v>81</v>
      </c>
      <c r="E328">
        <v>4</v>
      </c>
      <c r="H328" s="2"/>
      <c r="L328" s="2"/>
    </row>
    <row r="329" spans="1:12" x14ac:dyDescent="0.35">
      <c r="A329" s="2">
        <v>44297</v>
      </c>
      <c r="B329" s="2" t="str">
        <f>TEXT(A329,"dddd")</f>
        <v>Sunday</v>
      </c>
      <c r="C329" t="s">
        <v>23</v>
      </c>
      <c r="D329" t="s">
        <v>81</v>
      </c>
      <c r="E329">
        <v>2</v>
      </c>
      <c r="H329" s="2"/>
      <c r="L329" s="2"/>
    </row>
    <row r="330" spans="1:12" x14ac:dyDescent="0.35">
      <c r="A330" s="2">
        <v>44297</v>
      </c>
      <c r="B330" s="2" t="str">
        <f>TEXT(A330,"dddd")</f>
        <v>Sunday</v>
      </c>
      <c r="C330" t="s">
        <v>25</v>
      </c>
      <c r="D330" t="s">
        <v>81</v>
      </c>
      <c r="E330">
        <v>4</v>
      </c>
      <c r="H330" s="2"/>
      <c r="L330" s="2"/>
    </row>
    <row r="331" spans="1:12" x14ac:dyDescent="0.35">
      <c r="A331" s="2">
        <v>44297</v>
      </c>
      <c r="B331" s="2" t="str">
        <f>TEXT(A331,"dddd")</f>
        <v>Sunday</v>
      </c>
      <c r="C331" t="s">
        <v>28</v>
      </c>
      <c r="D331" t="s">
        <v>81</v>
      </c>
      <c r="E331">
        <v>4</v>
      </c>
      <c r="H331" s="2"/>
      <c r="L331" s="2"/>
    </row>
    <row r="332" spans="1:12" x14ac:dyDescent="0.35">
      <c r="A332" s="2">
        <v>44298</v>
      </c>
      <c r="B332" s="2" t="str">
        <f>TEXT(A332,"dddd")</f>
        <v>Monday</v>
      </c>
      <c r="C332" t="s">
        <v>31</v>
      </c>
      <c r="D332" t="s">
        <v>81</v>
      </c>
      <c r="E332">
        <v>16</v>
      </c>
      <c r="H332" s="2"/>
      <c r="L332" s="2"/>
    </row>
    <row r="333" spans="1:12" x14ac:dyDescent="0.35">
      <c r="A333" s="2">
        <v>44298</v>
      </c>
      <c r="B333" s="2" t="str">
        <f>TEXT(A333,"dddd")</f>
        <v>Monday</v>
      </c>
      <c r="C333" t="s">
        <v>34</v>
      </c>
      <c r="D333" t="s">
        <v>81</v>
      </c>
      <c r="E333">
        <v>8</v>
      </c>
      <c r="H333" s="2"/>
      <c r="L333" s="2"/>
    </row>
    <row r="334" spans="1:12" x14ac:dyDescent="0.35">
      <c r="A334" s="2">
        <v>44298</v>
      </c>
      <c r="B334" s="2" t="str">
        <f>TEXT(A334,"dddd")</f>
        <v>Monday</v>
      </c>
      <c r="C334" t="s">
        <v>37</v>
      </c>
      <c r="D334" t="s">
        <v>81</v>
      </c>
      <c r="E334">
        <v>4</v>
      </c>
      <c r="H334" s="2"/>
      <c r="L334" s="2"/>
    </row>
    <row r="335" spans="1:12" x14ac:dyDescent="0.35">
      <c r="A335" s="2">
        <v>44298</v>
      </c>
      <c r="B335" s="2" t="str">
        <f>TEXT(A335,"dddd")</f>
        <v>Monday</v>
      </c>
      <c r="C335" t="s">
        <v>39</v>
      </c>
      <c r="D335" t="s">
        <v>81</v>
      </c>
      <c r="E335">
        <v>9</v>
      </c>
      <c r="H335" s="2"/>
      <c r="L335" s="2"/>
    </row>
    <row r="336" spans="1:12" x14ac:dyDescent="0.35">
      <c r="A336" s="2">
        <v>44298</v>
      </c>
      <c r="B336" s="2" t="str">
        <f>TEXT(A336,"dddd")</f>
        <v>Monday</v>
      </c>
      <c r="C336" t="s">
        <v>41</v>
      </c>
      <c r="D336" t="s">
        <v>81</v>
      </c>
      <c r="E336">
        <v>6</v>
      </c>
      <c r="H336" s="2"/>
      <c r="L336" s="2"/>
    </row>
    <row r="337" spans="1:12" x14ac:dyDescent="0.35">
      <c r="A337" s="2">
        <v>44298</v>
      </c>
      <c r="B337" s="2" t="str">
        <f>TEXT(A337,"dddd")</f>
        <v>Monday</v>
      </c>
      <c r="C337" t="s">
        <v>43</v>
      </c>
      <c r="D337" t="s">
        <v>81</v>
      </c>
      <c r="E337">
        <v>4</v>
      </c>
      <c r="H337" s="2"/>
      <c r="L337" s="2"/>
    </row>
    <row r="338" spans="1:12" x14ac:dyDescent="0.35">
      <c r="A338" s="2">
        <v>44298</v>
      </c>
      <c r="B338" s="2" t="str">
        <f>TEXT(A338,"dddd")</f>
        <v>Monday</v>
      </c>
      <c r="C338" t="s">
        <v>45</v>
      </c>
      <c r="D338" t="s">
        <v>81</v>
      </c>
      <c r="E338">
        <v>5</v>
      </c>
      <c r="H338" s="2"/>
      <c r="L338" s="2"/>
    </row>
    <row r="339" spans="1:12" x14ac:dyDescent="0.35">
      <c r="A339" s="2">
        <v>44298</v>
      </c>
      <c r="B339" s="2" t="str">
        <f>TEXT(A339,"dddd")</f>
        <v>Monday</v>
      </c>
      <c r="C339" t="s">
        <v>48</v>
      </c>
      <c r="D339" t="s">
        <v>81</v>
      </c>
      <c r="E339">
        <v>4</v>
      </c>
      <c r="H339" s="2"/>
      <c r="L339" s="2"/>
    </row>
    <row r="340" spans="1:12" x14ac:dyDescent="0.35">
      <c r="A340" s="2">
        <v>44298</v>
      </c>
      <c r="B340" s="2" t="str">
        <f>TEXT(A340,"dddd")</f>
        <v>Monday</v>
      </c>
      <c r="C340" t="s">
        <v>50</v>
      </c>
      <c r="D340" t="s">
        <v>81</v>
      </c>
      <c r="E340">
        <v>4</v>
      </c>
      <c r="H340" s="2"/>
      <c r="L340" s="2"/>
    </row>
    <row r="341" spans="1:12" x14ac:dyDescent="0.35">
      <c r="A341" s="2">
        <v>44298</v>
      </c>
      <c r="B341" s="2" t="str">
        <f>TEXT(A341,"dddd")</f>
        <v>Monday</v>
      </c>
      <c r="C341" t="s">
        <v>52</v>
      </c>
      <c r="D341" t="s">
        <v>81</v>
      </c>
      <c r="E341">
        <v>5</v>
      </c>
      <c r="H341" s="2"/>
      <c r="L341" s="2"/>
    </row>
    <row r="342" spans="1:12" x14ac:dyDescent="0.35">
      <c r="A342" s="2">
        <v>44298</v>
      </c>
      <c r="B342" s="2" t="str">
        <f>TEXT(A342,"dddd")</f>
        <v>Monday</v>
      </c>
      <c r="C342" t="s">
        <v>55</v>
      </c>
      <c r="D342" t="s">
        <v>81</v>
      </c>
      <c r="E342">
        <v>13</v>
      </c>
      <c r="H342" s="2"/>
      <c r="L342" s="2"/>
    </row>
    <row r="343" spans="1:12" x14ac:dyDescent="0.35">
      <c r="A343" s="2">
        <v>44298</v>
      </c>
      <c r="B343" s="2" t="str">
        <f>TEXT(A343,"dddd")</f>
        <v>Monday</v>
      </c>
      <c r="C343" t="s">
        <v>58</v>
      </c>
      <c r="D343" t="s">
        <v>81</v>
      </c>
      <c r="E343">
        <v>9</v>
      </c>
      <c r="H343" s="2"/>
      <c r="L343" s="2"/>
    </row>
    <row r="344" spans="1:12" x14ac:dyDescent="0.35">
      <c r="A344" s="2">
        <v>44298</v>
      </c>
      <c r="B344" s="2" t="str">
        <f>TEXT(A344,"dddd")</f>
        <v>Monday</v>
      </c>
      <c r="C344" t="s">
        <v>60</v>
      </c>
      <c r="D344" t="s">
        <v>81</v>
      </c>
      <c r="E344">
        <v>3</v>
      </c>
      <c r="H344" s="2"/>
      <c r="L344" s="2"/>
    </row>
    <row r="345" spans="1:12" x14ac:dyDescent="0.35">
      <c r="A345" s="2">
        <v>44298</v>
      </c>
      <c r="B345" s="2" t="str">
        <f>TEXT(A345,"dddd")</f>
        <v>Monday</v>
      </c>
      <c r="C345" t="s">
        <v>63</v>
      </c>
      <c r="D345" t="s">
        <v>81</v>
      </c>
      <c r="E345">
        <v>5</v>
      </c>
      <c r="H345" s="2"/>
      <c r="L345" s="2"/>
    </row>
    <row r="346" spans="1:12" x14ac:dyDescent="0.35">
      <c r="A346" s="2">
        <v>44298</v>
      </c>
      <c r="B346" s="2" t="str">
        <f>TEXT(A346,"dddd")</f>
        <v>Monday</v>
      </c>
      <c r="C346" t="s">
        <v>65</v>
      </c>
      <c r="D346" t="s">
        <v>81</v>
      </c>
      <c r="E346">
        <v>7</v>
      </c>
      <c r="H346" s="2"/>
      <c r="L346" s="2"/>
    </row>
    <row r="347" spans="1:12" x14ac:dyDescent="0.35">
      <c r="A347" s="2">
        <v>44298</v>
      </c>
      <c r="B347" s="2" t="str">
        <f>TEXT(A347,"dddd")</f>
        <v>Monday</v>
      </c>
      <c r="C347" t="s">
        <v>67</v>
      </c>
      <c r="D347" t="s">
        <v>81</v>
      </c>
      <c r="E347">
        <v>5</v>
      </c>
      <c r="H347" s="2"/>
      <c r="L347" s="2"/>
    </row>
    <row r="348" spans="1:12" x14ac:dyDescent="0.35">
      <c r="A348" s="2">
        <v>44298</v>
      </c>
      <c r="B348" s="2" t="str">
        <f>TEXT(A348,"dddd")</f>
        <v>Monday</v>
      </c>
      <c r="C348" t="s">
        <v>69</v>
      </c>
      <c r="D348" t="s">
        <v>81</v>
      </c>
      <c r="E348">
        <v>5</v>
      </c>
      <c r="H348" s="2"/>
      <c r="L348" s="2"/>
    </row>
    <row r="349" spans="1:12" x14ac:dyDescent="0.35">
      <c r="A349" s="2">
        <v>44298</v>
      </c>
      <c r="B349" s="2" t="str">
        <f>TEXT(A349,"dddd")</f>
        <v>Monday</v>
      </c>
      <c r="C349" t="s">
        <v>71</v>
      </c>
      <c r="D349" t="s">
        <v>81</v>
      </c>
      <c r="E349">
        <v>2</v>
      </c>
      <c r="H349" s="2"/>
      <c r="L349" s="2"/>
    </row>
    <row r="350" spans="1:12" x14ac:dyDescent="0.35">
      <c r="A350" s="2">
        <v>44298</v>
      </c>
      <c r="B350" s="2" t="str">
        <f>TEXT(A350,"dddd")</f>
        <v>Monday</v>
      </c>
      <c r="C350" t="s">
        <v>73</v>
      </c>
      <c r="D350" t="s">
        <v>81</v>
      </c>
      <c r="E350">
        <v>3</v>
      </c>
      <c r="H350" s="2"/>
      <c r="L350" s="2"/>
    </row>
    <row r="351" spans="1:12" x14ac:dyDescent="0.35">
      <c r="A351" s="2">
        <v>44298</v>
      </c>
      <c r="B351" s="2" t="str">
        <f>TEXT(A351,"dddd")</f>
        <v>Monday</v>
      </c>
      <c r="C351" t="s">
        <v>75</v>
      </c>
      <c r="D351" t="s">
        <v>81</v>
      </c>
      <c r="E351">
        <v>2</v>
      </c>
      <c r="H351" s="2"/>
      <c r="L351" s="2"/>
    </row>
    <row r="352" spans="1:12" x14ac:dyDescent="0.35">
      <c r="A352" s="2">
        <v>44298</v>
      </c>
      <c r="B352" s="2" t="str">
        <f>TEXT(A352,"dddd")</f>
        <v>Monday</v>
      </c>
      <c r="C352" t="s">
        <v>6</v>
      </c>
      <c r="D352" t="s">
        <v>81</v>
      </c>
      <c r="E352">
        <v>5</v>
      </c>
      <c r="H352" s="2"/>
      <c r="L352" s="2"/>
    </row>
    <row r="353" spans="1:12" x14ac:dyDescent="0.35">
      <c r="A353" s="2">
        <v>44298</v>
      </c>
      <c r="B353" s="2" t="str">
        <f>TEXT(A353,"dddd")</f>
        <v>Monday</v>
      </c>
      <c r="C353" t="s">
        <v>9</v>
      </c>
      <c r="D353" t="s">
        <v>81</v>
      </c>
      <c r="E353">
        <v>8</v>
      </c>
      <c r="H353" s="2"/>
      <c r="L353" s="2"/>
    </row>
    <row r="354" spans="1:12" x14ac:dyDescent="0.35">
      <c r="A354" s="2">
        <v>44298</v>
      </c>
      <c r="B354" s="2" t="str">
        <f>TEXT(A354,"dddd")</f>
        <v>Monday</v>
      </c>
      <c r="C354" t="s">
        <v>11</v>
      </c>
      <c r="D354" t="s">
        <v>81</v>
      </c>
      <c r="E354">
        <v>4</v>
      </c>
      <c r="H354" s="2"/>
      <c r="L354" s="2"/>
    </row>
    <row r="355" spans="1:12" x14ac:dyDescent="0.35">
      <c r="A355" s="2">
        <v>44298</v>
      </c>
      <c r="B355" s="2" t="str">
        <f>TEXT(A355,"dddd")</f>
        <v>Monday</v>
      </c>
      <c r="C355" t="s">
        <v>14</v>
      </c>
      <c r="D355" t="s">
        <v>81</v>
      </c>
      <c r="E355">
        <v>7</v>
      </c>
      <c r="H355" s="2"/>
      <c r="L355" s="2"/>
    </row>
    <row r="356" spans="1:12" x14ac:dyDescent="0.35">
      <c r="A356" s="2">
        <v>44298</v>
      </c>
      <c r="B356" s="2" t="str">
        <f>TEXT(A356,"dddd")</f>
        <v>Monday</v>
      </c>
      <c r="C356" t="s">
        <v>16</v>
      </c>
      <c r="D356" t="s">
        <v>81</v>
      </c>
      <c r="E356">
        <v>5</v>
      </c>
      <c r="H356" s="2"/>
      <c r="L356" s="2"/>
    </row>
    <row r="357" spans="1:12" x14ac:dyDescent="0.35">
      <c r="A357" s="2">
        <v>44298</v>
      </c>
      <c r="B357" s="2" t="str">
        <f>TEXT(A357,"dddd")</f>
        <v>Monday</v>
      </c>
      <c r="C357" t="s">
        <v>18</v>
      </c>
      <c r="D357" t="s">
        <v>81</v>
      </c>
      <c r="E357">
        <v>4</v>
      </c>
      <c r="H357" s="2"/>
      <c r="L357" s="2"/>
    </row>
    <row r="358" spans="1:12" x14ac:dyDescent="0.35">
      <c r="A358" s="2">
        <v>44298</v>
      </c>
      <c r="B358" s="2" t="str">
        <f>TEXT(A358,"dddd")</f>
        <v>Monday</v>
      </c>
      <c r="C358" t="s">
        <v>20</v>
      </c>
      <c r="D358" t="s">
        <v>81</v>
      </c>
      <c r="E358">
        <v>3</v>
      </c>
      <c r="H358" s="2"/>
      <c r="L358" s="2"/>
    </row>
    <row r="359" spans="1:12" x14ac:dyDescent="0.35">
      <c r="A359" s="2">
        <v>44298</v>
      </c>
      <c r="B359" s="2" t="str">
        <f>TEXT(A359,"dddd")</f>
        <v>Monday</v>
      </c>
      <c r="C359" t="s">
        <v>23</v>
      </c>
      <c r="D359" t="s">
        <v>81</v>
      </c>
      <c r="E359">
        <v>2</v>
      </c>
      <c r="H359" s="2"/>
      <c r="L359" s="2"/>
    </row>
    <row r="360" spans="1:12" x14ac:dyDescent="0.35">
      <c r="A360" s="2">
        <v>44298</v>
      </c>
      <c r="B360" s="2" t="str">
        <f>TEXT(A360,"dddd")</f>
        <v>Monday</v>
      </c>
      <c r="C360" t="s">
        <v>25</v>
      </c>
      <c r="D360" t="s">
        <v>81</v>
      </c>
      <c r="E360">
        <v>4</v>
      </c>
      <c r="H360" s="2"/>
      <c r="L360" s="2"/>
    </row>
    <row r="361" spans="1:12" x14ac:dyDescent="0.35">
      <c r="A361" s="2">
        <v>44298</v>
      </c>
      <c r="B361" s="2" t="str">
        <f>TEXT(A361,"dddd")</f>
        <v>Monday</v>
      </c>
      <c r="C361" t="s">
        <v>28</v>
      </c>
      <c r="D361" t="s">
        <v>81</v>
      </c>
      <c r="E361">
        <v>4</v>
      </c>
      <c r="H361" s="2"/>
      <c r="L361" s="2"/>
    </row>
    <row r="362" spans="1:12" x14ac:dyDescent="0.35">
      <c r="A362" s="2">
        <v>44299</v>
      </c>
      <c r="B362" s="2" t="str">
        <f>TEXT(A362,"dddd")</f>
        <v>Tuesday</v>
      </c>
      <c r="C362" t="s">
        <v>31</v>
      </c>
      <c r="D362" t="s">
        <v>81</v>
      </c>
      <c r="E362">
        <v>15</v>
      </c>
      <c r="H362" s="2"/>
      <c r="L362" s="2"/>
    </row>
    <row r="363" spans="1:12" x14ac:dyDescent="0.35">
      <c r="A363" s="2">
        <v>44299</v>
      </c>
      <c r="B363" s="2" t="str">
        <f>TEXT(A363,"dddd")</f>
        <v>Tuesday</v>
      </c>
      <c r="C363" t="s">
        <v>34</v>
      </c>
      <c r="D363" t="s">
        <v>81</v>
      </c>
      <c r="E363">
        <v>15</v>
      </c>
      <c r="H363" s="2"/>
      <c r="L363" s="2"/>
    </row>
    <row r="364" spans="1:12" x14ac:dyDescent="0.35">
      <c r="A364" s="2">
        <v>44299</v>
      </c>
      <c r="B364" s="2" t="str">
        <f>TEXT(A364,"dddd")</f>
        <v>Tuesday</v>
      </c>
      <c r="C364" t="s">
        <v>37</v>
      </c>
      <c r="D364" t="s">
        <v>81</v>
      </c>
      <c r="E364">
        <v>4</v>
      </c>
      <c r="H364" s="2"/>
      <c r="L364" s="2"/>
    </row>
    <row r="365" spans="1:12" x14ac:dyDescent="0.35">
      <c r="A365" s="2">
        <v>44299</v>
      </c>
      <c r="B365" s="2" t="str">
        <f>TEXT(A365,"dddd")</f>
        <v>Tuesday</v>
      </c>
      <c r="C365" t="s">
        <v>39</v>
      </c>
      <c r="D365" t="s">
        <v>81</v>
      </c>
      <c r="E365">
        <v>8</v>
      </c>
      <c r="H365" s="2"/>
      <c r="L365" s="2"/>
    </row>
    <row r="366" spans="1:12" x14ac:dyDescent="0.35">
      <c r="A366" s="2">
        <v>44299</v>
      </c>
      <c r="B366" s="2" t="str">
        <f>TEXT(A366,"dddd")</f>
        <v>Tuesday</v>
      </c>
      <c r="C366" t="s">
        <v>41</v>
      </c>
      <c r="D366" t="s">
        <v>81</v>
      </c>
      <c r="E366">
        <v>8</v>
      </c>
      <c r="H366" s="2"/>
      <c r="L366" s="2"/>
    </row>
    <row r="367" spans="1:12" x14ac:dyDescent="0.35">
      <c r="A367" s="2">
        <v>44299</v>
      </c>
      <c r="B367" s="2" t="str">
        <f>TEXT(A367,"dddd")</f>
        <v>Tuesday</v>
      </c>
      <c r="C367" t="s">
        <v>43</v>
      </c>
      <c r="D367" t="s">
        <v>81</v>
      </c>
      <c r="E367">
        <v>6</v>
      </c>
      <c r="H367" s="2"/>
      <c r="L367" s="2"/>
    </row>
    <row r="368" spans="1:12" x14ac:dyDescent="0.35">
      <c r="A368" s="2">
        <v>44299</v>
      </c>
      <c r="B368" s="2" t="str">
        <f>TEXT(A368,"dddd")</f>
        <v>Tuesday</v>
      </c>
      <c r="C368" t="s">
        <v>45</v>
      </c>
      <c r="D368" t="s">
        <v>81</v>
      </c>
      <c r="E368">
        <v>5</v>
      </c>
      <c r="H368" s="2"/>
      <c r="L368" s="2"/>
    </row>
    <row r="369" spans="1:12" x14ac:dyDescent="0.35">
      <c r="A369" s="2">
        <v>44299</v>
      </c>
      <c r="B369" s="2" t="str">
        <f>TEXT(A369,"dddd")</f>
        <v>Tuesday</v>
      </c>
      <c r="C369" t="s">
        <v>48</v>
      </c>
      <c r="D369" t="s">
        <v>81</v>
      </c>
      <c r="E369">
        <v>3</v>
      </c>
      <c r="H369" s="2"/>
      <c r="L369" s="2"/>
    </row>
    <row r="370" spans="1:12" x14ac:dyDescent="0.35">
      <c r="A370" s="2">
        <v>44299</v>
      </c>
      <c r="B370" s="2" t="str">
        <f>TEXT(A370,"dddd")</f>
        <v>Tuesday</v>
      </c>
      <c r="C370" t="s">
        <v>50</v>
      </c>
      <c r="D370" t="s">
        <v>81</v>
      </c>
      <c r="E370">
        <v>4</v>
      </c>
      <c r="H370" s="2"/>
      <c r="L370" s="2"/>
    </row>
    <row r="371" spans="1:12" x14ac:dyDescent="0.35">
      <c r="A371" s="2">
        <v>44299</v>
      </c>
      <c r="B371" s="2" t="str">
        <f>TEXT(A371,"dddd")</f>
        <v>Tuesday</v>
      </c>
      <c r="C371" t="s">
        <v>52</v>
      </c>
      <c r="D371" t="s">
        <v>81</v>
      </c>
      <c r="E371">
        <v>4</v>
      </c>
      <c r="H371" s="2"/>
      <c r="L371" s="2"/>
    </row>
    <row r="372" spans="1:12" x14ac:dyDescent="0.35">
      <c r="A372" s="2">
        <v>44299</v>
      </c>
      <c r="B372" s="2" t="str">
        <f>TEXT(A372,"dddd")</f>
        <v>Tuesday</v>
      </c>
      <c r="C372" t="s">
        <v>55</v>
      </c>
      <c r="D372" t="s">
        <v>81</v>
      </c>
      <c r="E372">
        <v>5</v>
      </c>
      <c r="H372" s="2"/>
      <c r="L372" s="2"/>
    </row>
    <row r="373" spans="1:12" x14ac:dyDescent="0.35">
      <c r="A373" s="2">
        <v>44299</v>
      </c>
      <c r="B373" s="2" t="str">
        <f>TEXT(A373,"dddd")</f>
        <v>Tuesday</v>
      </c>
      <c r="C373" t="s">
        <v>58</v>
      </c>
      <c r="D373" t="s">
        <v>81</v>
      </c>
      <c r="E373">
        <v>7</v>
      </c>
      <c r="H373" s="2"/>
      <c r="L373" s="2"/>
    </row>
    <row r="374" spans="1:12" x14ac:dyDescent="0.35">
      <c r="A374" s="2">
        <v>44299</v>
      </c>
      <c r="B374" s="2" t="str">
        <f>TEXT(A374,"dddd")</f>
        <v>Tuesday</v>
      </c>
      <c r="C374" t="s">
        <v>60</v>
      </c>
      <c r="D374" t="s">
        <v>81</v>
      </c>
      <c r="E374">
        <v>7</v>
      </c>
      <c r="H374" s="2"/>
      <c r="L374" s="2"/>
    </row>
    <row r="375" spans="1:12" x14ac:dyDescent="0.35">
      <c r="A375" s="2">
        <v>44299</v>
      </c>
      <c r="B375" s="2" t="str">
        <f>TEXT(A375,"dddd")</f>
        <v>Tuesday</v>
      </c>
      <c r="C375" t="s">
        <v>63</v>
      </c>
      <c r="D375" t="s">
        <v>81</v>
      </c>
      <c r="E375">
        <v>4</v>
      </c>
      <c r="H375" s="2"/>
      <c r="L375" s="2"/>
    </row>
    <row r="376" spans="1:12" x14ac:dyDescent="0.35">
      <c r="A376" s="2">
        <v>44299</v>
      </c>
      <c r="B376" s="2" t="str">
        <f>TEXT(A376,"dddd")</f>
        <v>Tuesday</v>
      </c>
      <c r="C376" t="s">
        <v>65</v>
      </c>
      <c r="D376" t="s">
        <v>81</v>
      </c>
      <c r="E376">
        <v>6</v>
      </c>
      <c r="H376" s="2"/>
      <c r="L376" s="2"/>
    </row>
    <row r="377" spans="1:12" x14ac:dyDescent="0.35">
      <c r="A377" s="2">
        <v>44299</v>
      </c>
      <c r="B377" s="2" t="str">
        <f>TEXT(A377,"dddd")</f>
        <v>Tuesday</v>
      </c>
      <c r="C377" t="s">
        <v>67</v>
      </c>
      <c r="D377" t="s">
        <v>81</v>
      </c>
      <c r="E377">
        <v>4</v>
      </c>
      <c r="H377" s="2"/>
      <c r="L377" s="2"/>
    </row>
    <row r="378" spans="1:12" x14ac:dyDescent="0.35">
      <c r="A378" s="2">
        <v>44299</v>
      </c>
      <c r="B378" s="2" t="str">
        <f>TEXT(A378,"dddd")</f>
        <v>Tuesday</v>
      </c>
      <c r="C378" t="s">
        <v>69</v>
      </c>
      <c r="D378" t="s">
        <v>81</v>
      </c>
      <c r="E378">
        <v>5</v>
      </c>
      <c r="H378" s="2"/>
      <c r="L378" s="2"/>
    </row>
    <row r="379" spans="1:12" x14ac:dyDescent="0.35">
      <c r="A379" s="2">
        <v>44299</v>
      </c>
      <c r="B379" s="2" t="str">
        <f>TEXT(A379,"dddd")</f>
        <v>Tuesday</v>
      </c>
      <c r="C379" t="s">
        <v>71</v>
      </c>
      <c r="D379" t="s">
        <v>81</v>
      </c>
      <c r="E379">
        <v>5</v>
      </c>
      <c r="H379" s="2"/>
      <c r="L379" s="2"/>
    </row>
    <row r="380" spans="1:12" x14ac:dyDescent="0.35">
      <c r="A380" s="2">
        <v>44299</v>
      </c>
      <c r="B380" s="2" t="str">
        <f>TEXT(A380,"dddd")</f>
        <v>Tuesday</v>
      </c>
      <c r="C380" t="s">
        <v>73</v>
      </c>
      <c r="D380" t="s">
        <v>81</v>
      </c>
      <c r="E380">
        <v>4</v>
      </c>
      <c r="H380" s="2"/>
      <c r="L380" s="2"/>
    </row>
    <row r="381" spans="1:12" x14ac:dyDescent="0.35">
      <c r="A381" s="2">
        <v>44299</v>
      </c>
      <c r="B381" s="2" t="str">
        <f>TEXT(A381,"dddd")</f>
        <v>Tuesday</v>
      </c>
      <c r="C381" t="s">
        <v>75</v>
      </c>
      <c r="D381" t="s">
        <v>81</v>
      </c>
      <c r="E381">
        <v>4</v>
      </c>
      <c r="H381" s="2"/>
      <c r="L381" s="2"/>
    </row>
    <row r="382" spans="1:12" x14ac:dyDescent="0.35">
      <c r="A382" s="2">
        <v>44299</v>
      </c>
      <c r="B382" s="2" t="str">
        <f>TEXT(A382,"dddd")</f>
        <v>Tuesday</v>
      </c>
      <c r="C382" t="s">
        <v>6</v>
      </c>
      <c r="D382" t="s">
        <v>81</v>
      </c>
      <c r="E382">
        <v>10</v>
      </c>
      <c r="H382" s="2"/>
      <c r="L382" s="2"/>
    </row>
    <row r="383" spans="1:12" x14ac:dyDescent="0.35">
      <c r="A383" s="2">
        <v>44299</v>
      </c>
      <c r="B383" s="2" t="str">
        <f>TEXT(A383,"dddd")</f>
        <v>Tuesday</v>
      </c>
      <c r="C383" t="s">
        <v>9</v>
      </c>
      <c r="D383" t="s">
        <v>81</v>
      </c>
      <c r="E383">
        <v>7</v>
      </c>
      <c r="H383" s="2"/>
      <c r="L383" s="2"/>
    </row>
    <row r="384" spans="1:12" x14ac:dyDescent="0.35">
      <c r="A384" s="2">
        <v>44299</v>
      </c>
      <c r="B384" s="2" t="str">
        <f>TEXT(A384,"dddd")</f>
        <v>Tuesday</v>
      </c>
      <c r="C384" t="s">
        <v>11</v>
      </c>
      <c r="D384" t="s">
        <v>81</v>
      </c>
      <c r="E384">
        <v>8</v>
      </c>
      <c r="H384" s="2"/>
      <c r="L384" s="2"/>
    </row>
    <row r="385" spans="1:12" x14ac:dyDescent="0.35">
      <c r="A385" s="2">
        <v>44299</v>
      </c>
      <c r="B385" s="2" t="str">
        <f>TEXT(A385,"dddd")</f>
        <v>Tuesday</v>
      </c>
      <c r="C385" t="s">
        <v>14</v>
      </c>
      <c r="D385" t="s">
        <v>81</v>
      </c>
      <c r="E385">
        <v>8</v>
      </c>
      <c r="H385" s="2"/>
      <c r="L385" s="2"/>
    </row>
    <row r="386" spans="1:12" x14ac:dyDescent="0.35">
      <c r="A386" s="2">
        <v>44299</v>
      </c>
      <c r="B386" s="2" t="str">
        <f>TEXT(A386,"dddd")</f>
        <v>Tuesday</v>
      </c>
      <c r="C386" t="s">
        <v>16</v>
      </c>
      <c r="D386" t="s">
        <v>81</v>
      </c>
      <c r="E386">
        <v>6</v>
      </c>
      <c r="H386" s="2"/>
      <c r="L386" s="2"/>
    </row>
    <row r="387" spans="1:12" x14ac:dyDescent="0.35">
      <c r="A387" s="2">
        <v>44299</v>
      </c>
      <c r="B387" s="2" t="str">
        <f>TEXT(A387,"dddd")</f>
        <v>Tuesday</v>
      </c>
      <c r="C387" t="s">
        <v>18</v>
      </c>
      <c r="D387" t="s">
        <v>81</v>
      </c>
      <c r="E387">
        <v>4</v>
      </c>
      <c r="H387" s="2"/>
      <c r="L387" s="2"/>
    </row>
    <row r="388" spans="1:12" x14ac:dyDescent="0.35">
      <c r="A388" s="2">
        <v>44299</v>
      </c>
      <c r="B388" s="2" t="str">
        <f>TEXT(A388,"dddd")</f>
        <v>Tuesday</v>
      </c>
      <c r="C388" t="s">
        <v>20</v>
      </c>
      <c r="D388" t="s">
        <v>81</v>
      </c>
      <c r="E388">
        <v>4</v>
      </c>
      <c r="H388" s="2"/>
      <c r="L388" s="2"/>
    </row>
    <row r="389" spans="1:12" x14ac:dyDescent="0.35">
      <c r="A389" s="2">
        <v>44299</v>
      </c>
      <c r="B389" s="2" t="str">
        <f>TEXT(A389,"dddd")</f>
        <v>Tuesday</v>
      </c>
      <c r="C389" t="s">
        <v>23</v>
      </c>
      <c r="D389" t="s">
        <v>81</v>
      </c>
      <c r="E389">
        <v>2</v>
      </c>
      <c r="H389" s="2"/>
      <c r="L389" s="2"/>
    </row>
    <row r="390" spans="1:12" x14ac:dyDescent="0.35">
      <c r="A390" s="2">
        <v>44299</v>
      </c>
      <c r="B390" s="2" t="str">
        <f>TEXT(A390,"dddd")</f>
        <v>Tuesday</v>
      </c>
      <c r="C390" t="s">
        <v>25</v>
      </c>
      <c r="D390" t="s">
        <v>81</v>
      </c>
      <c r="E390">
        <v>3</v>
      </c>
      <c r="H390" s="2"/>
      <c r="L390" s="2"/>
    </row>
    <row r="391" spans="1:12" x14ac:dyDescent="0.35">
      <c r="A391" s="2">
        <v>44299</v>
      </c>
      <c r="B391" s="2" t="str">
        <f>TEXT(A391,"dddd")</f>
        <v>Tuesday</v>
      </c>
      <c r="C391" t="s">
        <v>28</v>
      </c>
      <c r="D391" t="s">
        <v>81</v>
      </c>
      <c r="E391">
        <v>3</v>
      </c>
      <c r="H391" s="2"/>
      <c r="L391" s="2"/>
    </row>
    <row r="392" spans="1:12" x14ac:dyDescent="0.35">
      <c r="A392" s="2">
        <v>44300</v>
      </c>
      <c r="B392" s="2" t="str">
        <f>TEXT(A392,"dddd")</f>
        <v>Wednesday</v>
      </c>
      <c r="C392" t="s">
        <v>31</v>
      </c>
      <c r="D392" t="s">
        <v>81</v>
      </c>
      <c r="E392">
        <v>30</v>
      </c>
      <c r="H392" s="2"/>
      <c r="L392" s="2"/>
    </row>
    <row r="393" spans="1:12" x14ac:dyDescent="0.35">
      <c r="A393" s="2">
        <v>44300</v>
      </c>
      <c r="B393" s="2" t="str">
        <f>TEXT(A393,"dddd")</f>
        <v>Wednesday</v>
      </c>
      <c r="C393" t="s">
        <v>34</v>
      </c>
      <c r="D393" t="s">
        <v>81</v>
      </c>
      <c r="E393">
        <v>3</v>
      </c>
      <c r="H393" s="2"/>
      <c r="L393" s="2"/>
    </row>
    <row r="394" spans="1:12" x14ac:dyDescent="0.35">
      <c r="A394" s="2">
        <v>44300</v>
      </c>
      <c r="B394" s="2" t="str">
        <f>TEXT(A394,"dddd")</f>
        <v>Wednesday</v>
      </c>
      <c r="C394" t="s">
        <v>37</v>
      </c>
      <c r="D394" t="s">
        <v>81</v>
      </c>
      <c r="E394">
        <v>6</v>
      </c>
      <c r="H394" s="2"/>
      <c r="L394" s="2"/>
    </row>
    <row r="395" spans="1:12" x14ac:dyDescent="0.35">
      <c r="A395" s="2">
        <v>44300</v>
      </c>
      <c r="B395" s="2" t="str">
        <f>TEXT(A395,"dddd")</f>
        <v>Wednesday</v>
      </c>
      <c r="C395" t="s">
        <v>39</v>
      </c>
      <c r="D395" t="s">
        <v>81</v>
      </c>
      <c r="E395">
        <v>5</v>
      </c>
      <c r="H395" s="2"/>
      <c r="L395" s="2"/>
    </row>
    <row r="396" spans="1:12" x14ac:dyDescent="0.35">
      <c r="A396" s="2">
        <v>44300</v>
      </c>
      <c r="B396" s="2" t="str">
        <f>TEXT(A396,"dddd")</f>
        <v>Wednesday</v>
      </c>
      <c r="C396" t="s">
        <v>41</v>
      </c>
      <c r="D396" t="s">
        <v>81</v>
      </c>
      <c r="E396">
        <v>8</v>
      </c>
      <c r="H396" s="2"/>
      <c r="L396" s="2"/>
    </row>
    <row r="397" spans="1:12" x14ac:dyDescent="0.35">
      <c r="A397" s="2">
        <v>44300</v>
      </c>
      <c r="B397" s="2" t="str">
        <f>TEXT(A397,"dddd")</f>
        <v>Wednesday</v>
      </c>
      <c r="C397" t="s">
        <v>43</v>
      </c>
      <c r="D397" t="s">
        <v>81</v>
      </c>
      <c r="E397">
        <v>7</v>
      </c>
      <c r="H397" s="2"/>
      <c r="L397" s="2"/>
    </row>
    <row r="398" spans="1:12" x14ac:dyDescent="0.35">
      <c r="A398" s="2">
        <v>44300</v>
      </c>
      <c r="B398" s="2" t="str">
        <f>TEXT(A398,"dddd")</f>
        <v>Wednesday</v>
      </c>
      <c r="C398" t="s">
        <v>45</v>
      </c>
      <c r="D398" t="s">
        <v>81</v>
      </c>
      <c r="E398">
        <v>5</v>
      </c>
      <c r="H398" s="2"/>
      <c r="L398" s="2"/>
    </row>
    <row r="399" spans="1:12" x14ac:dyDescent="0.35">
      <c r="A399" s="2">
        <v>44300</v>
      </c>
      <c r="B399" s="2" t="str">
        <f>TEXT(A399,"dddd")</f>
        <v>Wednesday</v>
      </c>
      <c r="C399" t="s">
        <v>48</v>
      </c>
      <c r="D399" t="s">
        <v>81</v>
      </c>
      <c r="E399">
        <v>3</v>
      </c>
      <c r="H399" s="2"/>
      <c r="L399" s="2"/>
    </row>
    <row r="400" spans="1:12" x14ac:dyDescent="0.35">
      <c r="A400" s="2">
        <v>44300</v>
      </c>
      <c r="B400" s="2" t="str">
        <f>TEXT(A400,"dddd")</f>
        <v>Wednesday</v>
      </c>
      <c r="C400" t="s">
        <v>50</v>
      </c>
      <c r="D400" t="s">
        <v>81</v>
      </c>
      <c r="E400">
        <v>4</v>
      </c>
      <c r="H400" s="2"/>
      <c r="L400" s="2"/>
    </row>
    <row r="401" spans="1:12" x14ac:dyDescent="0.35">
      <c r="A401" s="2">
        <v>44300</v>
      </c>
      <c r="B401" s="2" t="str">
        <f>TEXT(A401,"dddd")</f>
        <v>Wednesday</v>
      </c>
      <c r="C401" t="s">
        <v>52</v>
      </c>
      <c r="D401" t="s">
        <v>81</v>
      </c>
      <c r="E401">
        <v>4</v>
      </c>
      <c r="H401" s="2"/>
      <c r="L401" s="2"/>
    </row>
    <row r="402" spans="1:12" x14ac:dyDescent="0.35">
      <c r="A402" s="2">
        <v>44300</v>
      </c>
      <c r="B402" s="2" t="str">
        <f>TEXT(A402,"dddd")</f>
        <v>Wednesday</v>
      </c>
      <c r="C402" t="s">
        <v>55</v>
      </c>
      <c r="D402" t="s">
        <v>81</v>
      </c>
      <c r="E402">
        <v>16</v>
      </c>
      <c r="H402" s="2"/>
      <c r="L402" s="2"/>
    </row>
    <row r="403" spans="1:12" x14ac:dyDescent="0.35">
      <c r="A403" s="2">
        <v>44300</v>
      </c>
      <c r="B403" s="2" t="str">
        <f>TEXT(A403,"dddd")</f>
        <v>Wednesday</v>
      </c>
      <c r="C403" t="s">
        <v>58</v>
      </c>
      <c r="D403" t="s">
        <v>81</v>
      </c>
      <c r="E403">
        <v>8</v>
      </c>
      <c r="H403" s="2"/>
      <c r="L403" s="2"/>
    </row>
    <row r="404" spans="1:12" x14ac:dyDescent="0.35">
      <c r="A404" s="2">
        <v>44300</v>
      </c>
      <c r="B404" s="2" t="str">
        <f>TEXT(A404,"dddd")</f>
        <v>Wednesday</v>
      </c>
      <c r="C404" t="s">
        <v>60</v>
      </c>
      <c r="D404" t="s">
        <v>81</v>
      </c>
      <c r="E404">
        <v>7</v>
      </c>
      <c r="H404" s="2"/>
      <c r="L404" s="2"/>
    </row>
    <row r="405" spans="1:12" x14ac:dyDescent="0.35">
      <c r="A405" s="2">
        <v>44300</v>
      </c>
      <c r="B405" s="2" t="str">
        <f>TEXT(A405,"dddd")</f>
        <v>Wednesday</v>
      </c>
      <c r="C405" t="s">
        <v>63</v>
      </c>
      <c r="D405" t="s">
        <v>81</v>
      </c>
      <c r="E405">
        <v>6</v>
      </c>
      <c r="H405" s="2"/>
      <c r="L405" s="2"/>
    </row>
    <row r="406" spans="1:12" x14ac:dyDescent="0.35">
      <c r="A406" s="2">
        <v>44300</v>
      </c>
      <c r="B406" s="2" t="str">
        <f>TEXT(A406,"dddd")</f>
        <v>Wednesday</v>
      </c>
      <c r="C406" t="s">
        <v>65</v>
      </c>
      <c r="D406" t="s">
        <v>81</v>
      </c>
      <c r="E406">
        <v>7</v>
      </c>
      <c r="H406" s="2"/>
      <c r="L406" s="2"/>
    </row>
    <row r="407" spans="1:12" x14ac:dyDescent="0.35">
      <c r="A407" s="2">
        <v>44300</v>
      </c>
      <c r="B407" s="2" t="str">
        <f>TEXT(A407,"dddd")</f>
        <v>Wednesday</v>
      </c>
      <c r="C407" t="s">
        <v>67</v>
      </c>
      <c r="D407" t="s">
        <v>81</v>
      </c>
      <c r="E407">
        <v>4</v>
      </c>
      <c r="H407" s="2"/>
      <c r="L407" s="2"/>
    </row>
    <row r="408" spans="1:12" x14ac:dyDescent="0.35">
      <c r="A408" s="2">
        <v>44300</v>
      </c>
      <c r="B408" s="2" t="str">
        <f>TEXT(A408,"dddd")</f>
        <v>Wednesday</v>
      </c>
      <c r="C408" t="s">
        <v>69</v>
      </c>
      <c r="D408" t="s">
        <v>81</v>
      </c>
      <c r="E408">
        <v>5</v>
      </c>
      <c r="H408" s="2"/>
      <c r="L408" s="2"/>
    </row>
    <row r="409" spans="1:12" x14ac:dyDescent="0.35">
      <c r="A409" s="2">
        <v>44300</v>
      </c>
      <c r="B409" s="2" t="str">
        <f>TEXT(A409,"dddd")</f>
        <v>Wednesday</v>
      </c>
      <c r="C409" t="s">
        <v>71</v>
      </c>
      <c r="D409" t="s">
        <v>81</v>
      </c>
      <c r="E409">
        <v>4</v>
      </c>
      <c r="H409" s="2"/>
      <c r="L409" s="2"/>
    </row>
    <row r="410" spans="1:12" x14ac:dyDescent="0.35">
      <c r="A410" s="2">
        <v>44300</v>
      </c>
      <c r="B410" s="2" t="str">
        <f>TEXT(A410,"dddd")</f>
        <v>Wednesday</v>
      </c>
      <c r="C410" t="s">
        <v>73</v>
      </c>
      <c r="D410" t="s">
        <v>81</v>
      </c>
      <c r="E410">
        <v>3</v>
      </c>
      <c r="H410" s="2"/>
      <c r="L410" s="2"/>
    </row>
    <row r="411" spans="1:12" x14ac:dyDescent="0.35">
      <c r="A411" s="2">
        <v>44300</v>
      </c>
      <c r="B411" s="2" t="str">
        <f>TEXT(A411,"dddd")</f>
        <v>Wednesday</v>
      </c>
      <c r="C411" t="s">
        <v>75</v>
      </c>
      <c r="D411" t="s">
        <v>81</v>
      </c>
      <c r="E411">
        <v>3</v>
      </c>
      <c r="H411" s="2"/>
      <c r="L411" s="2"/>
    </row>
    <row r="412" spans="1:12" x14ac:dyDescent="0.35">
      <c r="A412" s="2">
        <v>44300</v>
      </c>
      <c r="B412" s="2" t="str">
        <f>TEXT(A412,"dddd")</f>
        <v>Wednesday</v>
      </c>
      <c r="C412" t="s">
        <v>6</v>
      </c>
      <c r="D412" t="s">
        <v>81</v>
      </c>
      <c r="E412">
        <v>12</v>
      </c>
      <c r="H412" s="2"/>
      <c r="L412" s="2"/>
    </row>
    <row r="413" spans="1:12" x14ac:dyDescent="0.35">
      <c r="A413" s="2">
        <v>44300</v>
      </c>
      <c r="B413" s="2" t="str">
        <f>TEXT(A413,"dddd")</f>
        <v>Wednesday</v>
      </c>
      <c r="C413" t="s">
        <v>9</v>
      </c>
      <c r="D413" t="s">
        <v>81</v>
      </c>
      <c r="E413">
        <v>8</v>
      </c>
      <c r="H413" s="2"/>
      <c r="L413" s="2"/>
    </row>
    <row r="414" spans="1:12" x14ac:dyDescent="0.35">
      <c r="A414" s="2">
        <v>44300</v>
      </c>
      <c r="B414" s="2" t="str">
        <f>TEXT(A414,"dddd")</f>
        <v>Wednesday</v>
      </c>
      <c r="C414" t="s">
        <v>11</v>
      </c>
      <c r="D414" t="s">
        <v>81</v>
      </c>
      <c r="E414">
        <v>7</v>
      </c>
      <c r="H414" s="2"/>
      <c r="L414" s="2"/>
    </row>
    <row r="415" spans="1:12" x14ac:dyDescent="0.35">
      <c r="A415" s="2">
        <v>44300</v>
      </c>
      <c r="B415" s="2" t="str">
        <f>TEXT(A415,"dddd")</f>
        <v>Wednesday</v>
      </c>
      <c r="C415" t="s">
        <v>14</v>
      </c>
      <c r="D415" t="s">
        <v>81</v>
      </c>
      <c r="E415">
        <v>4</v>
      </c>
      <c r="H415" s="2"/>
      <c r="L415" s="2"/>
    </row>
    <row r="416" spans="1:12" x14ac:dyDescent="0.35">
      <c r="A416" s="2">
        <v>44300</v>
      </c>
      <c r="B416" s="2" t="str">
        <f>TEXT(A416,"dddd")</f>
        <v>Wednesday</v>
      </c>
      <c r="C416" t="s">
        <v>16</v>
      </c>
      <c r="D416" t="s">
        <v>81</v>
      </c>
      <c r="E416">
        <v>5</v>
      </c>
      <c r="H416" s="2"/>
      <c r="L416" s="2"/>
    </row>
    <row r="417" spans="1:12" x14ac:dyDescent="0.35">
      <c r="A417" s="2">
        <v>44300</v>
      </c>
      <c r="B417" s="2" t="str">
        <f>TEXT(A417,"dddd")</f>
        <v>Wednesday</v>
      </c>
      <c r="C417" t="s">
        <v>18</v>
      </c>
      <c r="D417" t="s">
        <v>81</v>
      </c>
      <c r="E417">
        <v>4</v>
      </c>
      <c r="H417" s="2"/>
      <c r="L417" s="2"/>
    </row>
    <row r="418" spans="1:12" x14ac:dyDescent="0.35">
      <c r="A418" s="2">
        <v>44300</v>
      </c>
      <c r="B418" s="2" t="str">
        <f>TEXT(A418,"dddd")</f>
        <v>Wednesday</v>
      </c>
      <c r="C418" t="s">
        <v>20</v>
      </c>
      <c r="D418" t="s">
        <v>81</v>
      </c>
      <c r="E418">
        <v>4</v>
      </c>
      <c r="H418" s="2"/>
      <c r="L418" s="2"/>
    </row>
    <row r="419" spans="1:12" x14ac:dyDescent="0.35">
      <c r="A419" s="2">
        <v>44300</v>
      </c>
      <c r="B419" s="2" t="str">
        <f>TEXT(A419,"dddd")</f>
        <v>Wednesday</v>
      </c>
      <c r="C419" t="s">
        <v>23</v>
      </c>
      <c r="D419" t="s">
        <v>81</v>
      </c>
      <c r="E419">
        <v>3</v>
      </c>
      <c r="H419" s="2"/>
      <c r="L419" s="2"/>
    </row>
    <row r="420" spans="1:12" x14ac:dyDescent="0.35">
      <c r="A420" s="2">
        <v>44300</v>
      </c>
      <c r="B420" s="2" t="str">
        <f>TEXT(A420,"dddd")</f>
        <v>Wednesday</v>
      </c>
      <c r="C420" t="s">
        <v>25</v>
      </c>
      <c r="D420" t="s">
        <v>81</v>
      </c>
      <c r="E420">
        <v>3</v>
      </c>
      <c r="H420" s="2"/>
      <c r="L420" s="2"/>
    </row>
    <row r="421" spans="1:12" x14ac:dyDescent="0.35">
      <c r="A421" s="2">
        <v>44300</v>
      </c>
      <c r="B421" s="2" t="str">
        <f>TEXT(A421,"dddd")</f>
        <v>Wednesday</v>
      </c>
      <c r="C421" t="s">
        <v>28</v>
      </c>
      <c r="D421" t="s">
        <v>81</v>
      </c>
      <c r="E421">
        <v>3</v>
      </c>
      <c r="H421" s="2"/>
      <c r="L421" s="2"/>
    </row>
    <row r="422" spans="1:12" x14ac:dyDescent="0.35">
      <c r="A422" s="2">
        <v>44301</v>
      </c>
      <c r="B422" s="2" t="str">
        <f>TEXT(A422,"dddd")</f>
        <v>Thursday</v>
      </c>
      <c r="C422" t="s">
        <v>31</v>
      </c>
      <c r="D422" t="s">
        <v>81</v>
      </c>
      <c r="E422">
        <v>3</v>
      </c>
      <c r="H422" s="2"/>
      <c r="L422" s="2"/>
    </row>
    <row r="423" spans="1:12" x14ac:dyDescent="0.35">
      <c r="A423" s="2">
        <v>44301</v>
      </c>
      <c r="B423" s="2" t="str">
        <f>TEXT(A423,"dddd")</f>
        <v>Thursday</v>
      </c>
      <c r="C423" t="s">
        <v>34</v>
      </c>
      <c r="D423" t="s">
        <v>81</v>
      </c>
      <c r="E423">
        <v>18</v>
      </c>
      <c r="H423" s="2"/>
      <c r="L423" s="2"/>
    </row>
    <row r="424" spans="1:12" x14ac:dyDescent="0.35">
      <c r="A424" s="2">
        <v>44301</v>
      </c>
      <c r="B424" s="2" t="str">
        <f>TEXT(A424,"dddd")</f>
        <v>Thursday</v>
      </c>
      <c r="C424" t="s">
        <v>37</v>
      </c>
      <c r="D424" t="s">
        <v>81</v>
      </c>
      <c r="E424">
        <v>5</v>
      </c>
      <c r="H424" s="2"/>
      <c r="L424" s="2"/>
    </row>
    <row r="425" spans="1:12" x14ac:dyDescent="0.35">
      <c r="A425" s="2">
        <v>44301</v>
      </c>
      <c r="B425" s="2" t="str">
        <f>TEXT(A425,"dddd")</f>
        <v>Thursday</v>
      </c>
      <c r="C425" t="s">
        <v>39</v>
      </c>
      <c r="D425" t="s">
        <v>81</v>
      </c>
      <c r="E425">
        <v>6</v>
      </c>
      <c r="H425" s="2"/>
      <c r="L425" s="2"/>
    </row>
    <row r="426" spans="1:12" x14ac:dyDescent="0.35">
      <c r="A426" s="2">
        <v>44301</v>
      </c>
      <c r="B426" s="2" t="str">
        <f>TEXT(A426,"dddd")</f>
        <v>Thursday</v>
      </c>
      <c r="C426" t="s">
        <v>41</v>
      </c>
      <c r="D426" t="s">
        <v>81</v>
      </c>
      <c r="E426">
        <v>8</v>
      </c>
      <c r="H426" s="2"/>
      <c r="L426" s="2"/>
    </row>
    <row r="427" spans="1:12" x14ac:dyDescent="0.35">
      <c r="A427" s="2">
        <v>44301</v>
      </c>
      <c r="B427" s="2" t="str">
        <f>TEXT(A427,"dddd")</f>
        <v>Thursday</v>
      </c>
      <c r="C427" t="s">
        <v>43</v>
      </c>
      <c r="D427" t="s">
        <v>81</v>
      </c>
      <c r="E427">
        <v>5</v>
      </c>
      <c r="H427" s="2"/>
      <c r="L427" s="2"/>
    </row>
    <row r="428" spans="1:12" x14ac:dyDescent="0.35">
      <c r="A428" s="2">
        <v>44301</v>
      </c>
      <c r="B428" s="2" t="str">
        <f>TEXT(A428,"dddd")</f>
        <v>Thursday</v>
      </c>
      <c r="C428" t="s">
        <v>45</v>
      </c>
      <c r="D428" t="s">
        <v>81</v>
      </c>
      <c r="E428">
        <v>4</v>
      </c>
      <c r="H428" s="2"/>
      <c r="L428" s="2"/>
    </row>
    <row r="429" spans="1:12" x14ac:dyDescent="0.35">
      <c r="A429" s="2">
        <v>44301</v>
      </c>
      <c r="B429" s="2" t="str">
        <f>TEXT(A429,"dddd")</f>
        <v>Thursday</v>
      </c>
      <c r="C429" t="s">
        <v>48</v>
      </c>
      <c r="D429" t="s">
        <v>81</v>
      </c>
      <c r="E429">
        <v>4</v>
      </c>
      <c r="H429" s="2"/>
      <c r="L429" s="2"/>
    </row>
    <row r="430" spans="1:12" x14ac:dyDescent="0.35">
      <c r="A430" s="2">
        <v>44301</v>
      </c>
      <c r="B430" s="2" t="str">
        <f>TEXT(A430,"dddd")</f>
        <v>Thursday</v>
      </c>
      <c r="C430" t="s">
        <v>50</v>
      </c>
      <c r="D430" t="s">
        <v>81</v>
      </c>
      <c r="E430">
        <v>3</v>
      </c>
      <c r="H430" s="2"/>
      <c r="L430" s="2"/>
    </row>
    <row r="431" spans="1:12" x14ac:dyDescent="0.35">
      <c r="A431" s="2">
        <v>44301</v>
      </c>
      <c r="B431" s="2" t="str">
        <f>TEXT(A431,"dddd")</f>
        <v>Thursday</v>
      </c>
      <c r="C431" t="s">
        <v>52</v>
      </c>
      <c r="D431" t="s">
        <v>81</v>
      </c>
      <c r="E431">
        <v>5</v>
      </c>
      <c r="H431" s="2"/>
      <c r="L431" s="2"/>
    </row>
    <row r="432" spans="1:12" x14ac:dyDescent="0.35">
      <c r="A432" s="2">
        <v>44301</v>
      </c>
      <c r="B432" s="2" t="str">
        <f>TEXT(A432,"dddd")</f>
        <v>Thursday</v>
      </c>
      <c r="C432" t="s">
        <v>55</v>
      </c>
      <c r="D432" t="s">
        <v>81</v>
      </c>
      <c r="E432">
        <v>11</v>
      </c>
      <c r="H432" s="2"/>
      <c r="L432" s="2"/>
    </row>
    <row r="433" spans="1:12" x14ac:dyDescent="0.35">
      <c r="A433" s="2">
        <v>44301</v>
      </c>
      <c r="B433" s="2" t="str">
        <f>TEXT(A433,"dddd")</f>
        <v>Thursday</v>
      </c>
      <c r="C433" t="s">
        <v>58</v>
      </c>
      <c r="D433" t="s">
        <v>81</v>
      </c>
      <c r="E433">
        <v>4</v>
      </c>
      <c r="H433" s="2"/>
      <c r="L433" s="2"/>
    </row>
    <row r="434" spans="1:12" x14ac:dyDescent="0.35">
      <c r="A434" s="2">
        <v>44301</v>
      </c>
      <c r="B434" s="2" t="str">
        <f>TEXT(A434,"dddd")</f>
        <v>Thursday</v>
      </c>
      <c r="C434" t="s">
        <v>60</v>
      </c>
      <c r="D434" t="s">
        <v>81</v>
      </c>
      <c r="E434">
        <v>8</v>
      </c>
      <c r="H434" s="2"/>
      <c r="L434" s="2"/>
    </row>
    <row r="435" spans="1:12" x14ac:dyDescent="0.35">
      <c r="A435" s="2">
        <v>44301</v>
      </c>
      <c r="B435" s="2" t="str">
        <f>TEXT(A435,"dddd")</f>
        <v>Thursday</v>
      </c>
      <c r="C435" t="s">
        <v>63</v>
      </c>
      <c r="D435" t="s">
        <v>81</v>
      </c>
      <c r="E435">
        <v>4</v>
      </c>
      <c r="H435" s="2"/>
      <c r="L435" s="2"/>
    </row>
    <row r="436" spans="1:12" x14ac:dyDescent="0.35">
      <c r="A436" s="2">
        <v>44301</v>
      </c>
      <c r="B436" s="2" t="str">
        <f>TEXT(A436,"dddd")</f>
        <v>Thursday</v>
      </c>
      <c r="C436" t="s">
        <v>65</v>
      </c>
      <c r="D436" t="s">
        <v>81</v>
      </c>
      <c r="E436">
        <v>7</v>
      </c>
      <c r="H436" s="2"/>
      <c r="L436" s="2"/>
    </row>
    <row r="437" spans="1:12" x14ac:dyDescent="0.35">
      <c r="A437" s="2">
        <v>44301</v>
      </c>
      <c r="B437" s="2" t="str">
        <f>TEXT(A437,"dddd")</f>
        <v>Thursday</v>
      </c>
      <c r="C437" t="s">
        <v>67</v>
      </c>
      <c r="D437" t="s">
        <v>81</v>
      </c>
      <c r="E437">
        <v>3</v>
      </c>
      <c r="H437" s="2"/>
      <c r="L437" s="2"/>
    </row>
    <row r="438" spans="1:12" x14ac:dyDescent="0.35">
      <c r="A438" s="2">
        <v>44301</v>
      </c>
      <c r="B438" s="2" t="str">
        <f>TEXT(A438,"dddd")</f>
        <v>Thursday</v>
      </c>
      <c r="C438" t="s">
        <v>69</v>
      </c>
      <c r="D438" t="s">
        <v>81</v>
      </c>
      <c r="E438">
        <v>7</v>
      </c>
      <c r="H438" s="2"/>
      <c r="L438" s="2"/>
    </row>
    <row r="439" spans="1:12" x14ac:dyDescent="0.35">
      <c r="A439" s="2">
        <v>44301</v>
      </c>
      <c r="B439" s="2" t="str">
        <f>TEXT(A439,"dddd")</f>
        <v>Thursday</v>
      </c>
      <c r="C439" t="s">
        <v>71</v>
      </c>
      <c r="D439" t="s">
        <v>81</v>
      </c>
      <c r="E439">
        <v>3</v>
      </c>
      <c r="H439" s="2"/>
      <c r="L439" s="2"/>
    </row>
    <row r="440" spans="1:12" x14ac:dyDescent="0.35">
      <c r="A440" s="2">
        <v>44301</v>
      </c>
      <c r="B440" s="2" t="str">
        <f>TEXT(A440,"dddd")</f>
        <v>Thursday</v>
      </c>
      <c r="C440" t="s">
        <v>73</v>
      </c>
      <c r="D440" t="s">
        <v>81</v>
      </c>
      <c r="E440">
        <v>4</v>
      </c>
      <c r="H440" s="2"/>
      <c r="L440" s="2"/>
    </row>
    <row r="441" spans="1:12" x14ac:dyDescent="0.35">
      <c r="A441" s="2">
        <v>44301</v>
      </c>
      <c r="B441" s="2" t="str">
        <f>TEXT(A441,"dddd")</f>
        <v>Thursday</v>
      </c>
      <c r="C441" t="s">
        <v>75</v>
      </c>
      <c r="D441" t="s">
        <v>81</v>
      </c>
      <c r="E441">
        <v>2</v>
      </c>
      <c r="H441" s="2"/>
      <c r="L441" s="2"/>
    </row>
    <row r="442" spans="1:12" x14ac:dyDescent="0.35">
      <c r="A442" s="2">
        <v>44301</v>
      </c>
      <c r="B442" s="2" t="str">
        <f>TEXT(A442,"dddd")</f>
        <v>Thursday</v>
      </c>
      <c r="C442" t="s">
        <v>6</v>
      </c>
      <c r="D442" t="s">
        <v>81</v>
      </c>
      <c r="E442">
        <v>14</v>
      </c>
      <c r="H442" s="2"/>
      <c r="L442" s="2"/>
    </row>
    <row r="443" spans="1:12" x14ac:dyDescent="0.35">
      <c r="A443" s="2">
        <v>44301</v>
      </c>
      <c r="B443" s="2" t="str">
        <f>TEXT(A443,"dddd")</f>
        <v>Thursday</v>
      </c>
      <c r="C443" t="s">
        <v>9</v>
      </c>
      <c r="D443" t="s">
        <v>81</v>
      </c>
      <c r="E443">
        <v>7</v>
      </c>
      <c r="H443" s="2"/>
      <c r="L443" s="2"/>
    </row>
    <row r="444" spans="1:12" x14ac:dyDescent="0.35">
      <c r="A444" s="2">
        <v>44301</v>
      </c>
      <c r="B444" s="2" t="str">
        <f>TEXT(A444,"dddd")</f>
        <v>Thursday</v>
      </c>
      <c r="C444" t="s">
        <v>11</v>
      </c>
      <c r="D444" t="s">
        <v>81</v>
      </c>
      <c r="E444">
        <v>5</v>
      </c>
      <c r="H444" s="2"/>
      <c r="L444" s="2"/>
    </row>
    <row r="445" spans="1:12" x14ac:dyDescent="0.35">
      <c r="A445" s="2">
        <v>44301</v>
      </c>
      <c r="B445" s="2" t="str">
        <f>TEXT(A445,"dddd")</f>
        <v>Thursday</v>
      </c>
      <c r="C445" t="s">
        <v>14</v>
      </c>
      <c r="D445" t="s">
        <v>81</v>
      </c>
      <c r="E445">
        <v>6</v>
      </c>
      <c r="H445" s="2"/>
      <c r="L445" s="2"/>
    </row>
    <row r="446" spans="1:12" x14ac:dyDescent="0.35">
      <c r="A446" s="2">
        <v>44301</v>
      </c>
      <c r="B446" s="2" t="str">
        <f>TEXT(A446,"dddd")</f>
        <v>Thursday</v>
      </c>
      <c r="C446" t="s">
        <v>16</v>
      </c>
      <c r="D446" t="s">
        <v>81</v>
      </c>
      <c r="E446">
        <v>4</v>
      </c>
      <c r="H446" s="2"/>
      <c r="L446" s="2"/>
    </row>
    <row r="447" spans="1:12" x14ac:dyDescent="0.35">
      <c r="A447" s="2">
        <v>44301</v>
      </c>
      <c r="B447" s="2" t="str">
        <f>TEXT(A447,"dddd")</f>
        <v>Thursday</v>
      </c>
      <c r="C447" t="s">
        <v>18</v>
      </c>
      <c r="D447" t="s">
        <v>81</v>
      </c>
      <c r="E447">
        <v>4</v>
      </c>
      <c r="H447" s="2"/>
      <c r="L447" s="2"/>
    </row>
    <row r="448" spans="1:12" x14ac:dyDescent="0.35">
      <c r="A448" s="2">
        <v>44301</v>
      </c>
      <c r="B448" s="2" t="str">
        <f>TEXT(A448,"dddd")</f>
        <v>Thursday</v>
      </c>
      <c r="C448" t="s">
        <v>20</v>
      </c>
      <c r="D448" t="s">
        <v>81</v>
      </c>
      <c r="E448">
        <v>4</v>
      </c>
      <c r="H448" s="2"/>
      <c r="L448" s="2"/>
    </row>
    <row r="449" spans="1:12" x14ac:dyDescent="0.35">
      <c r="A449" s="2">
        <v>44301</v>
      </c>
      <c r="B449" s="2" t="str">
        <f>TEXT(A449,"dddd")</f>
        <v>Thursday</v>
      </c>
      <c r="C449" t="s">
        <v>23</v>
      </c>
      <c r="D449" t="s">
        <v>81</v>
      </c>
      <c r="E449">
        <v>2</v>
      </c>
      <c r="H449" s="2"/>
      <c r="L449" s="2"/>
    </row>
    <row r="450" spans="1:12" x14ac:dyDescent="0.35">
      <c r="A450" s="2">
        <v>44301</v>
      </c>
      <c r="B450" s="2" t="str">
        <f>TEXT(A450,"dddd")</f>
        <v>Thursday</v>
      </c>
      <c r="C450" t="s">
        <v>25</v>
      </c>
      <c r="D450" t="s">
        <v>81</v>
      </c>
      <c r="E450">
        <v>4</v>
      </c>
      <c r="H450" s="2"/>
      <c r="L450" s="2"/>
    </row>
    <row r="451" spans="1:12" x14ac:dyDescent="0.35">
      <c r="A451" s="2">
        <v>44301</v>
      </c>
      <c r="B451" s="2" t="str">
        <f>TEXT(A451,"dddd")</f>
        <v>Thursday</v>
      </c>
      <c r="C451" t="s">
        <v>28</v>
      </c>
      <c r="D451" t="s">
        <v>81</v>
      </c>
      <c r="E451">
        <v>3</v>
      </c>
      <c r="H451" s="2"/>
      <c r="L451" s="2"/>
    </row>
  </sheetData>
  <sortState xmlns:xlrd2="http://schemas.microsoft.com/office/spreadsheetml/2017/richdata2" ref="H2:J455">
    <sortCondition ref="I1:I4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H16" sqref="H16"/>
    </sheetView>
  </sheetViews>
  <sheetFormatPr defaultRowHeight="14.5" x14ac:dyDescent="0.35"/>
  <sheetData>
    <row r="1" spans="1:2" x14ac:dyDescent="0.35">
      <c r="A1" s="5" t="s">
        <v>1</v>
      </c>
      <c r="B1" s="5" t="s">
        <v>82</v>
      </c>
    </row>
    <row r="2" spans="1:2" x14ac:dyDescent="0.35">
      <c r="A2" t="s">
        <v>31</v>
      </c>
      <c r="B2">
        <v>77</v>
      </c>
    </row>
    <row r="3" spans="1:2" x14ac:dyDescent="0.35">
      <c r="A3" t="s">
        <v>34</v>
      </c>
      <c r="B3">
        <v>42</v>
      </c>
    </row>
    <row r="4" spans="1:2" x14ac:dyDescent="0.35">
      <c r="A4" t="s">
        <v>37</v>
      </c>
      <c r="B4">
        <v>36</v>
      </c>
    </row>
    <row r="5" spans="1:2" x14ac:dyDescent="0.35">
      <c r="A5" t="s">
        <v>39</v>
      </c>
      <c r="B5">
        <v>23</v>
      </c>
    </row>
    <row r="6" spans="1:2" x14ac:dyDescent="0.35">
      <c r="A6" t="s">
        <v>41</v>
      </c>
      <c r="B6">
        <v>26</v>
      </c>
    </row>
    <row r="7" spans="1:2" x14ac:dyDescent="0.35">
      <c r="A7" t="s">
        <v>43</v>
      </c>
      <c r="B7">
        <v>16</v>
      </c>
    </row>
    <row r="8" spans="1:2" x14ac:dyDescent="0.35">
      <c r="A8" t="s">
        <v>45</v>
      </c>
      <c r="B8">
        <v>11</v>
      </c>
    </row>
    <row r="9" spans="1:2" x14ac:dyDescent="0.35">
      <c r="A9" t="s">
        <v>48</v>
      </c>
      <c r="B9">
        <v>6</v>
      </c>
    </row>
    <row r="10" spans="1:2" x14ac:dyDescent="0.35">
      <c r="A10" t="s">
        <v>50</v>
      </c>
      <c r="B10">
        <v>7</v>
      </c>
    </row>
    <row r="11" spans="1:2" x14ac:dyDescent="0.35">
      <c r="A11" t="s">
        <v>52</v>
      </c>
      <c r="B11">
        <v>10</v>
      </c>
    </row>
    <row r="12" spans="1:2" x14ac:dyDescent="0.35">
      <c r="A12" t="s">
        <v>55</v>
      </c>
      <c r="B12">
        <v>60</v>
      </c>
    </row>
    <row r="13" spans="1:2" x14ac:dyDescent="0.35">
      <c r="A13" t="s">
        <v>58</v>
      </c>
      <c r="B13">
        <v>34</v>
      </c>
    </row>
    <row r="14" spans="1:2" x14ac:dyDescent="0.35">
      <c r="A14" t="s">
        <v>60</v>
      </c>
      <c r="B14">
        <v>16</v>
      </c>
    </row>
    <row r="15" spans="1:2" x14ac:dyDescent="0.35">
      <c r="A15" t="s">
        <v>63</v>
      </c>
      <c r="B15">
        <v>14</v>
      </c>
    </row>
    <row r="16" spans="1:2" x14ac:dyDescent="0.35">
      <c r="A16" t="s">
        <v>65</v>
      </c>
      <c r="B16">
        <v>16</v>
      </c>
    </row>
    <row r="17" spans="1:2" x14ac:dyDescent="0.35">
      <c r="A17" t="s">
        <v>67</v>
      </c>
      <c r="B17">
        <v>12</v>
      </c>
    </row>
    <row r="18" spans="1:2" x14ac:dyDescent="0.35">
      <c r="A18" t="s">
        <v>69</v>
      </c>
      <c r="B18">
        <v>14</v>
      </c>
    </row>
    <row r="19" spans="1:2" x14ac:dyDescent="0.35">
      <c r="A19" t="s">
        <v>71</v>
      </c>
      <c r="B19">
        <v>8</v>
      </c>
    </row>
    <row r="20" spans="1:2" x14ac:dyDescent="0.35">
      <c r="A20" t="s">
        <v>73</v>
      </c>
      <c r="B20">
        <v>7</v>
      </c>
    </row>
    <row r="21" spans="1:2" x14ac:dyDescent="0.35">
      <c r="A21" t="s">
        <v>75</v>
      </c>
      <c r="B21">
        <v>3</v>
      </c>
    </row>
    <row r="22" spans="1:2" x14ac:dyDescent="0.35">
      <c r="A22" t="s">
        <v>6</v>
      </c>
      <c r="B22">
        <v>29</v>
      </c>
    </row>
    <row r="23" spans="1:2" x14ac:dyDescent="0.35">
      <c r="A23" t="s">
        <v>9</v>
      </c>
      <c r="B23">
        <v>20</v>
      </c>
    </row>
    <row r="24" spans="1:2" x14ac:dyDescent="0.35">
      <c r="A24" t="s">
        <v>11</v>
      </c>
      <c r="B24">
        <v>13</v>
      </c>
    </row>
    <row r="25" spans="1:2" x14ac:dyDescent="0.35">
      <c r="A25" t="s">
        <v>14</v>
      </c>
      <c r="B25">
        <v>10</v>
      </c>
    </row>
    <row r="26" spans="1:2" x14ac:dyDescent="0.35">
      <c r="A26" t="s">
        <v>16</v>
      </c>
      <c r="B26">
        <v>7</v>
      </c>
    </row>
    <row r="27" spans="1:2" x14ac:dyDescent="0.35">
      <c r="A27" t="s">
        <v>18</v>
      </c>
      <c r="B27">
        <v>5</v>
      </c>
    </row>
    <row r="28" spans="1:2" x14ac:dyDescent="0.35">
      <c r="A28" t="s">
        <v>20</v>
      </c>
      <c r="B28">
        <v>6</v>
      </c>
    </row>
    <row r="29" spans="1:2" x14ac:dyDescent="0.35">
      <c r="A29" t="s">
        <v>23</v>
      </c>
      <c r="B29">
        <v>3</v>
      </c>
    </row>
    <row r="30" spans="1:2" x14ac:dyDescent="0.35">
      <c r="A30" t="s">
        <v>25</v>
      </c>
      <c r="B30">
        <v>4</v>
      </c>
    </row>
    <row r="31" spans="1:2" x14ac:dyDescent="0.35">
      <c r="A31" t="s">
        <v>28</v>
      </c>
      <c r="B3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topLeftCell="A13" workbookViewId="0">
      <selection activeCell="S12" sqref="S12"/>
    </sheetView>
  </sheetViews>
  <sheetFormatPr defaultRowHeight="14.5" x14ac:dyDescent="0.35"/>
  <sheetData>
    <row r="1" spans="1:16" x14ac:dyDescent="0.35">
      <c r="A1" s="4" t="s">
        <v>1</v>
      </c>
      <c r="B1" s="6">
        <v>44287</v>
      </c>
      <c r="C1" s="6">
        <v>44288</v>
      </c>
      <c r="D1" s="6">
        <v>44289</v>
      </c>
      <c r="E1" s="6">
        <v>44290</v>
      </c>
      <c r="F1" s="6">
        <v>44291</v>
      </c>
      <c r="G1" s="6">
        <v>44292</v>
      </c>
      <c r="H1" s="6">
        <v>44293</v>
      </c>
      <c r="I1" s="6">
        <v>44294</v>
      </c>
      <c r="J1" s="6">
        <v>44295</v>
      </c>
      <c r="K1" s="6">
        <v>44296</v>
      </c>
      <c r="L1" s="6">
        <v>44297</v>
      </c>
      <c r="M1" s="6">
        <v>44298</v>
      </c>
      <c r="N1" s="6">
        <v>44299</v>
      </c>
      <c r="O1" s="6">
        <v>44300</v>
      </c>
      <c r="P1" s="6">
        <v>44301</v>
      </c>
    </row>
    <row r="2" spans="1:16" x14ac:dyDescent="0.35">
      <c r="A2" s="3" t="s">
        <v>31</v>
      </c>
      <c r="B2">
        <v>10</v>
      </c>
      <c r="C2">
        <v>21</v>
      </c>
      <c r="D2">
        <v>15</v>
      </c>
      <c r="E2">
        <v>17</v>
      </c>
      <c r="F2">
        <v>13</v>
      </c>
      <c r="G2">
        <v>19</v>
      </c>
      <c r="H2">
        <v>15</v>
      </c>
      <c r="I2">
        <v>12</v>
      </c>
      <c r="J2">
        <v>16</v>
      </c>
      <c r="K2">
        <v>15</v>
      </c>
      <c r="L2">
        <v>13</v>
      </c>
      <c r="M2">
        <v>8</v>
      </c>
      <c r="N2">
        <v>13</v>
      </c>
      <c r="O2">
        <v>11</v>
      </c>
      <c r="P2">
        <v>19</v>
      </c>
    </row>
    <row r="3" spans="1:16" x14ac:dyDescent="0.35">
      <c r="A3" s="3" t="s">
        <v>34</v>
      </c>
      <c r="B3">
        <v>5</v>
      </c>
      <c r="C3">
        <v>7</v>
      </c>
      <c r="D3">
        <v>6</v>
      </c>
      <c r="E3">
        <v>9</v>
      </c>
      <c r="F3">
        <v>7</v>
      </c>
      <c r="G3">
        <v>8</v>
      </c>
      <c r="H3">
        <v>7</v>
      </c>
      <c r="I3">
        <v>6</v>
      </c>
      <c r="J3">
        <v>7</v>
      </c>
      <c r="K3">
        <v>9</v>
      </c>
      <c r="L3">
        <v>5</v>
      </c>
      <c r="M3">
        <v>9</v>
      </c>
      <c r="N3">
        <v>6</v>
      </c>
      <c r="O3">
        <v>10</v>
      </c>
      <c r="P3">
        <v>6</v>
      </c>
    </row>
    <row r="4" spans="1:16" x14ac:dyDescent="0.35">
      <c r="A4" s="3" t="s">
        <v>37</v>
      </c>
      <c r="B4">
        <v>8</v>
      </c>
      <c r="C4">
        <v>6</v>
      </c>
      <c r="D4">
        <v>7</v>
      </c>
      <c r="E4">
        <v>5</v>
      </c>
      <c r="F4">
        <v>5</v>
      </c>
      <c r="G4">
        <v>7</v>
      </c>
      <c r="H4">
        <v>4</v>
      </c>
      <c r="I4">
        <v>5</v>
      </c>
      <c r="J4">
        <v>5</v>
      </c>
      <c r="K4">
        <v>6</v>
      </c>
      <c r="L4">
        <v>4</v>
      </c>
      <c r="M4">
        <v>7</v>
      </c>
      <c r="N4">
        <v>6</v>
      </c>
      <c r="O4">
        <v>6</v>
      </c>
      <c r="P4">
        <v>4</v>
      </c>
    </row>
    <row r="5" spans="1:16" x14ac:dyDescent="0.35">
      <c r="A5" s="3" t="s">
        <v>39</v>
      </c>
      <c r="B5">
        <v>6</v>
      </c>
      <c r="C5">
        <v>6</v>
      </c>
      <c r="D5">
        <v>6</v>
      </c>
      <c r="E5">
        <v>4</v>
      </c>
      <c r="F5">
        <v>6</v>
      </c>
      <c r="G5">
        <v>4</v>
      </c>
      <c r="H5">
        <v>6</v>
      </c>
      <c r="I5">
        <v>4</v>
      </c>
      <c r="J5">
        <v>3</v>
      </c>
      <c r="K5">
        <v>5</v>
      </c>
      <c r="L5">
        <v>4</v>
      </c>
      <c r="M5">
        <v>4</v>
      </c>
      <c r="N5">
        <v>4</v>
      </c>
      <c r="O5">
        <v>4</v>
      </c>
      <c r="P5">
        <v>3</v>
      </c>
    </row>
    <row r="6" spans="1:16" x14ac:dyDescent="0.35">
      <c r="A6" s="3" t="s">
        <v>41</v>
      </c>
      <c r="B6">
        <v>3</v>
      </c>
      <c r="C6">
        <v>5</v>
      </c>
      <c r="D6">
        <v>4</v>
      </c>
      <c r="E6">
        <v>4</v>
      </c>
      <c r="F6">
        <v>3</v>
      </c>
      <c r="G6">
        <v>2</v>
      </c>
      <c r="H6">
        <v>4</v>
      </c>
      <c r="I6">
        <v>4</v>
      </c>
      <c r="J6">
        <v>5</v>
      </c>
      <c r="K6">
        <v>5</v>
      </c>
      <c r="L6">
        <v>4</v>
      </c>
      <c r="M6">
        <v>4</v>
      </c>
      <c r="N6">
        <v>4</v>
      </c>
      <c r="O6">
        <v>3</v>
      </c>
      <c r="P6">
        <v>4</v>
      </c>
    </row>
    <row r="7" spans="1:16" x14ac:dyDescent="0.35">
      <c r="A7" s="3" t="s">
        <v>43</v>
      </c>
      <c r="B7">
        <v>3</v>
      </c>
      <c r="C7">
        <v>4</v>
      </c>
      <c r="D7">
        <v>3</v>
      </c>
      <c r="E7">
        <v>3</v>
      </c>
      <c r="F7">
        <v>3</v>
      </c>
      <c r="G7">
        <v>2</v>
      </c>
      <c r="H7">
        <v>4</v>
      </c>
      <c r="I7">
        <v>2</v>
      </c>
      <c r="J7">
        <v>3</v>
      </c>
      <c r="K7">
        <v>3</v>
      </c>
      <c r="L7">
        <v>3</v>
      </c>
      <c r="M7">
        <v>2</v>
      </c>
      <c r="N7">
        <v>3</v>
      </c>
      <c r="O7">
        <v>3</v>
      </c>
      <c r="P7">
        <v>2</v>
      </c>
    </row>
    <row r="8" spans="1:16" x14ac:dyDescent="0.35">
      <c r="A8" s="3" t="s">
        <v>45</v>
      </c>
      <c r="B8">
        <v>2</v>
      </c>
      <c r="C8">
        <v>2</v>
      </c>
      <c r="D8">
        <v>3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2</v>
      </c>
      <c r="M8">
        <v>3</v>
      </c>
      <c r="N8">
        <v>3</v>
      </c>
      <c r="O8">
        <v>2</v>
      </c>
      <c r="P8">
        <v>3</v>
      </c>
    </row>
    <row r="9" spans="1:16" x14ac:dyDescent="0.35">
      <c r="A9" s="3" t="s">
        <v>48</v>
      </c>
      <c r="B9">
        <v>2</v>
      </c>
      <c r="C9">
        <v>1</v>
      </c>
      <c r="D9">
        <v>1</v>
      </c>
      <c r="E9">
        <v>1</v>
      </c>
      <c r="F9">
        <v>2</v>
      </c>
      <c r="G9"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</row>
    <row r="10" spans="1:16" x14ac:dyDescent="0.35">
      <c r="A10" s="3" t="s">
        <v>50</v>
      </c>
      <c r="B10">
        <v>1</v>
      </c>
      <c r="C10">
        <v>2</v>
      </c>
      <c r="D10">
        <v>2</v>
      </c>
      <c r="E10">
        <v>2</v>
      </c>
      <c r="F10">
        <v>1</v>
      </c>
      <c r="G10">
        <v>1</v>
      </c>
      <c r="H10">
        <v>2</v>
      </c>
      <c r="I10">
        <v>2</v>
      </c>
      <c r="J10">
        <v>1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</row>
    <row r="11" spans="1:16" x14ac:dyDescent="0.35">
      <c r="A11" s="3" t="s">
        <v>52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1</v>
      </c>
      <c r="K11">
        <v>1</v>
      </c>
      <c r="L11">
        <v>2</v>
      </c>
      <c r="M11">
        <v>3</v>
      </c>
      <c r="N11">
        <v>2</v>
      </c>
      <c r="O11">
        <v>3</v>
      </c>
      <c r="P11">
        <v>2</v>
      </c>
    </row>
    <row r="12" spans="1:16" x14ac:dyDescent="0.35">
      <c r="A12" s="3" t="s">
        <v>55</v>
      </c>
      <c r="B12">
        <v>9</v>
      </c>
      <c r="C12">
        <v>7</v>
      </c>
      <c r="D12">
        <v>11</v>
      </c>
      <c r="E12">
        <v>6</v>
      </c>
      <c r="F12">
        <v>12</v>
      </c>
      <c r="G12">
        <v>6</v>
      </c>
      <c r="H12">
        <v>12</v>
      </c>
      <c r="I12">
        <v>10</v>
      </c>
      <c r="J12">
        <v>10</v>
      </c>
      <c r="K12">
        <v>10</v>
      </c>
      <c r="L12">
        <v>5</v>
      </c>
      <c r="M12">
        <v>10</v>
      </c>
      <c r="N12">
        <v>10</v>
      </c>
      <c r="O12">
        <v>7</v>
      </c>
      <c r="P12">
        <v>6</v>
      </c>
    </row>
    <row r="13" spans="1:16" x14ac:dyDescent="0.35">
      <c r="A13" s="3" t="s">
        <v>58</v>
      </c>
      <c r="B13">
        <v>6</v>
      </c>
      <c r="C13">
        <v>4</v>
      </c>
      <c r="D13">
        <v>5</v>
      </c>
      <c r="E13">
        <v>4</v>
      </c>
      <c r="F13">
        <v>5</v>
      </c>
      <c r="G13">
        <v>5</v>
      </c>
      <c r="H13">
        <v>6</v>
      </c>
      <c r="I13">
        <v>4</v>
      </c>
      <c r="J13">
        <v>5</v>
      </c>
      <c r="K13">
        <v>4</v>
      </c>
      <c r="L13">
        <v>5</v>
      </c>
      <c r="M13">
        <v>3</v>
      </c>
      <c r="N13">
        <v>6</v>
      </c>
      <c r="O13">
        <v>4</v>
      </c>
      <c r="P13">
        <v>3</v>
      </c>
    </row>
    <row r="14" spans="1:16" x14ac:dyDescent="0.35">
      <c r="A14" s="3" t="s">
        <v>60</v>
      </c>
      <c r="B14">
        <v>3</v>
      </c>
      <c r="C14">
        <v>3</v>
      </c>
      <c r="D14">
        <v>4</v>
      </c>
      <c r="E14">
        <v>3</v>
      </c>
      <c r="F14">
        <v>3</v>
      </c>
      <c r="G14">
        <v>4</v>
      </c>
      <c r="H14">
        <v>4</v>
      </c>
      <c r="I14">
        <v>3</v>
      </c>
      <c r="J14">
        <v>5</v>
      </c>
      <c r="K14">
        <v>4</v>
      </c>
      <c r="L14">
        <v>4</v>
      </c>
      <c r="M14">
        <v>3</v>
      </c>
      <c r="N14">
        <v>3</v>
      </c>
      <c r="O14">
        <v>3</v>
      </c>
      <c r="P14">
        <v>4</v>
      </c>
    </row>
    <row r="15" spans="1:16" x14ac:dyDescent="0.35">
      <c r="A15" s="3" t="s">
        <v>63</v>
      </c>
      <c r="B15">
        <v>4</v>
      </c>
      <c r="C15">
        <v>4</v>
      </c>
      <c r="D15">
        <v>4</v>
      </c>
      <c r="E15">
        <v>4</v>
      </c>
      <c r="F15">
        <v>4</v>
      </c>
      <c r="G15">
        <v>3</v>
      </c>
      <c r="H15">
        <v>2</v>
      </c>
      <c r="I15">
        <v>3</v>
      </c>
      <c r="J15">
        <v>3</v>
      </c>
      <c r="K15">
        <v>2</v>
      </c>
      <c r="L15">
        <v>3</v>
      </c>
      <c r="M15">
        <v>2</v>
      </c>
      <c r="N15">
        <v>3</v>
      </c>
      <c r="O15">
        <v>2</v>
      </c>
      <c r="P15">
        <v>3</v>
      </c>
    </row>
    <row r="16" spans="1:16" x14ac:dyDescent="0.35">
      <c r="A16" s="3" t="s">
        <v>65</v>
      </c>
      <c r="B16">
        <v>3</v>
      </c>
      <c r="C16">
        <v>4</v>
      </c>
      <c r="D16">
        <v>4</v>
      </c>
      <c r="E16">
        <v>4</v>
      </c>
      <c r="F16">
        <v>3</v>
      </c>
      <c r="G16">
        <v>4</v>
      </c>
      <c r="H16">
        <v>5</v>
      </c>
      <c r="I16">
        <v>3</v>
      </c>
      <c r="J16">
        <v>3</v>
      </c>
      <c r="K16">
        <v>3</v>
      </c>
      <c r="L16">
        <v>4</v>
      </c>
      <c r="M16">
        <v>4</v>
      </c>
      <c r="N16">
        <v>4</v>
      </c>
      <c r="O16">
        <v>5</v>
      </c>
      <c r="P16">
        <v>5</v>
      </c>
    </row>
    <row r="17" spans="1:16" x14ac:dyDescent="0.35">
      <c r="A17" s="3" t="s">
        <v>67</v>
      </c>
      <c r="B17">
        <v>3</v>
      </c>
      <c r="C17">
        <v>3</v>
      </c>
      <c r="D17">
        <v>3</v>
      </c>
      <c r="E17">
        <v>3</v>
      </c>
      <c r="F17">
        <v>2</v>
      </c>
      <c r="G17">
        <v>4</v>
      </c>
      <c r="H17">
        <v>2</v>
      </c>
      <c r="I17">
        <v>3</v>
      </c>
      <c r="J17">
        <v>3</v>
      </c>
      <c r="K17">
        <v>3</v>
      </c>
      <c r="L17">
        <v>3</v>
      </c>
      <c r="M17">
        <v>3</v>
      </c>
      <c r="N17">
        <v>2</v>
      </c>
      <c r="O17">
        <v>2</v>
      </c>
      <c r="P17">
        <v>3</v>
      </c>
    </row>
    <row r="18" spans="1:16" x14ac:dyDescent="0.35">
      <c r="A18" s="3" t="s">
        <v>69</v>
      </c>
      <c r="B18">
        <v>4</v>
      </c>
      <c r="C18">
        <v>4</v>
      </c>
      <c r="D18">
        <v>3</v>
      </c>
      <c r="E18">
        <v>2</v>
      </c>
      <c r="F18">
        <v>3</v>
      </c>
      <c r="G18">
        <v>3</v>
      </c>
      <c r="H18">
        <v>4</v>
      </c>
      <c r="I18">
        <v>3</v>
      </c>
      <c r="J18">
        <v>3</v>
      </c>
      <c r="K18">
        <v>3</v>
      </c>
      <c r="L18">
        <v>3</v>
      </c>
      <c r="M18">
        <v>4</v>
      </c>
      <c r="N18">
        <v>4</v>
      </c>
      <c r="O18">
        <v>3</v>
      </c>
      <c r="P18">
        <v>3</v>
      </c>
    </row>
    <row r="19" spans="1:16" x14ac:dyDescent="0.35">
      <c r="A19" s="3" t="s">
        <v>71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1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  <c r="O19">
        <v>1</v>
      </c>
      <c r="P19">
        <v>2</v>
      </c>
    </row>
    <row r="20" spans="1:16" x14ac:dyDescent="0.35">
      <c r="A20" s="3" t="s">
        <v>73</v>
      </c>
      <c r="B20">
        <v>2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I20">
        <v>2</v>
      </c>
      <c r="J20">
        <v>2</v>
      </c>
      <c r="K20">
        <v>1</v>
      </c>
      <c r="L20">
        <v>2</v>
      </c>
      <c r="M20">
        <v>2</v>
      </c>
      <c r="N20">
        <v>2</v>
      </c>
      <c r="O20">
        <v>2</v>
      </c>
      <c r="P20">
        <v>2</v>
      </c>
    </row>
    <row r="21" spans="1:16" x14ac:dyDescent="0.35">
      <c r="A21" s="3" t="s">
        <v>75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35">
      <c r="A22" s="3" t="s">
        <v>6</v>
      </c>
      <c r="B22">
        <v>6</v>
      </c>
      <c r="C22">
        <v>8</v>
      </c>
      <c r="D22">
        <v>4</v>
      </c>
      <c r="E22">
        <v>7</v>
      </c>
      <c r="F22">
        <v>6</v>
      </c>
      <c r="G22">
        <v>8</v>
      </c>
      <c r="H22">
        <v>5</v>
      </c>
      <c r="I22">
        <v>10</v>
      </c>
      <c r="J22">
        <v>6</v>
      </c>
      <c r="K22">
        <v>8</v>
      </c>
      <c r="L22">
        <v>8</v>
      </c>
      <c r="M22">
        <v>7</v>
      </c>
      <c r="N22">
        <v>5</v>
      </c>
      <c r="O22">
        <v>8</v>
      </c>
      <c r="P22">
        <v>7</v>
      </c>
    </row>
    <row r="23" spans="1:16" x14ac:dyDescent="0.35">
      <c r="A23" s="3" t="s">
        <v>9</v>
      </c>
      <c r="B23">
        <v>3</v>
      </c>
      <c r="C23">
        <v>6</v>
      </c>
      <c r="D23">
        <v>5</v>
      </c>
      <c r="E23">
        <v>4</v>
      </c>
      <c r="F23">
        <v>4</v>
      </c>
      <c r="G23">
        <v>6</v>
      </c>
      <c r="H23">
        <v>6</v>
      </c>
      <c r="I23">
        <v>4</v>
      </c>
      <c r="J23">
        <v>7</v>
      </c>
      <c r="K23">
        <v>5</v>
      </c>
      <c r="L23">
        <v>5</v>
      </c>
      <c r="M23">
        <v>6</v>
      </c>
      <c r="N23">
        <v>5</v>
      </c>
      <c r="O23">
        <v>4</v>
      </c>
      <c r="P23">
        <v>6</v>
      </c>
    </row>
    <row r="24" spans="1:16" x14ac:dyDescent="0.35">
      <c r="A24" s="3" t="s">
        <v>11</v>
      </c>
      <c r="B24">
        <v>5</v>
      </c>
      <c r="C24">
        <v>3</v>
      </c>
      <c r="D24">
        <v>4</v>
      </c>
      <c r="E24">
        <v>4</v>
      </c>
      <c r="F24">
        <v>4</v>
      </c>
      <c r="G24">
        <v>5</v>
      </c>
      <c r="H24">
        <v>3</v>
      </c>
      <c r="I24">
        <v>4</v>
      </c>
      <c r="J24">
        <v>3</v>
      </c>
      <c r="K24">
        <v>3</v>
      </c>
      <c r="L24">
        <v>4</v>
      </c>
      <c r="M24">
        <v>4</v>
      </c>
      <c r="N24">
        <v>3</v>
      </c>
      <c r="O24">
        <v>5</v>
      </c>
      <c r="P24">
        <v>5</v>
      </c>
    </row>
    <row r="25" spans="1:16" x14ac:dyDescent="0.35">
      <c r="A25" s="3" t="s">
        <v>14</v>
      </c>
      <c r="B25">
        <v>5</v>
      </c>
      <c r="C25">
        <v>4</v>
      </c>
      <c r="D25">
        <v>3</v>
      </c>
      <c r="E25">
        <v>4</v>
      </c>
      <c r="F25">
        <v>4</v>
      </c>
      <c r="G25">
        <v>4</v>
      </c>
      <c r="H25">
        <v>4</v>
      </c>
      <c r="I25">
        <v>3</v>
      </c>
      <c r="J25">
        <v>3</v>
      </c>
      <c r="K25">
        <v>3</v>
      </c>
      <c r="L25">
        <v>5</v>
      </c>
      <c r="M25">
        <v>5</v>
      </c>
      <c r="N25">
        <v>4</v>
      </c>
      <c r="O25">
        <v>3</v>
      </c>
      <c r="P25">
        <v>3</v>
      </c>
    </row>
    <row r="26" spans="1:16" x14ac:dyDescent="0.35">
      <c r="A26" s="3" t="s">
        <v>16</v>
      </c>
      <c r="B26">
        <v>2</v>
      </c>
      <c r="C26">
        <v>2</v>
      </c>
      <c r="D26">
        <v>2</v>
      </c>
      <c r="E26">
        <v>2</v>
      </c>
      <c r="F26">
        <v>3</v>
      </c>
      <c r="G26">
        <v>3</v>
      </c>
      <c r="H26">
        <v>2</v>
      </c>
      <c r="I26">
        <v>4</v>
      </c>
      <c r="J26">
        <v>3</v>
      </c>
      <c r="K26">
        <v>4</v>
      </c>
      <c r="L26">
        <v>3</v>
      </c>
      <c r="M26">
        <v>3</v>
      </c>
      <c r="N26">
        <v>3</v>
      </c>
      <c r="O26">
        <v>3</v>
      </c>
      <c r="P26">
        <v>3</v>
      </c>
    </row>
    <row r="27" spans="1:16" x14ac:dyDescent="0.35">
      <c r="A27" s="3" t="s">
        <v>18</v>
      </c>
      <c r="B27">
        <v>1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</row>
    <row r="28" spans="1:16" x14ac:dyDescent="0.35">
      <c r="A28" s="3" t="s">
        <v>20</v>
      </c>
      <c r="B28">
        <v>2</v>
      </c>
      <c r="C28">
        <v>2</v>
      </c>
      <c r="D28">
        <v>1</v>
      </c>
      <c r="E28">
        <v>2</v>
      </c>
      <c r="F28">
        <v>2</v>
      </c>
      <c r="G28">
        <v>2</v>
      </c>
      <c r="H28">
        <v>2</v>
      </c>
      <c r="I28">
        <v>1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1</v>
      </c>
    </row>
    <row r="29" spans="1:16" x14ac:dyDescent="0.35">
      <c r="A29" s="3" t="s">
        <v>23</v>
      </c>
      <c r="B29">
        <v>2</v>
      </c>
      <c r="C29">
        <v>1</v>
      </c>
      <c r="D29">
        <v>1</v>
      </c>
      <c r="E29">
        <v>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35">
      <c r="A30" s="3" t="s">
        <v>25</v>
      </c>
      <c r="B30">
        <v>1</v>
      </c>
      <c r="C30">
        <v>1</v>
      </c>
      <c r="D30">
        <v>2</v>
      </c>
      <c r="E30">
        <v>1</v>
      </c>
      <c r="F30">
        <v>1</v>
      </c>
      <c r="G30">
        <v>1</v>
      </c>
      <c r="H30">
        <v>2</v>
      </c>
      <c r="I30">
        <v>2</v>
      </c>
      <c r="J30">
        <v>2</v>
      </c>
      <c r="K30">
        <v>2</v>
      </c>
      <c r="L30">
        <v>1</v>
      </c>
      <c r="M30">
        <v>2</v>
      </c>
      <c r="N30">
        <v>2</v>
      </c>
      <c r="O30">
        <v>2</v>
      </c>
      <c r="P30">
        <v>2</v>
      </c>
    </row>
    <row r="31" spans="1:16" x14ac:dyDescent="0.35">
      <c r="A31" s="3" t="s">
        <v>28</v>
      </c>
      <c r="B31">
        <v>2</v>
      </c>
      <c r="C31">
        <v>2</v>
      </c>
      <c r="D31">
        <v>1</v>
      </c>
      <c r="E31">
        <v>1</v>
      </c>
      <c r="F31">
        <v>1</v>
      </c>
      <c r="G31">
        <v>1</v>
      </c>
      <c r="H31">
        <v>2</v>
      </c>
      <c r="I31">
        <v>1</v>
      </c>
      <c r="J31">
        <v>1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911C-06EE-49C8-A5A6-F45E250C6860}">
  <dimension ref="A1:F123"/>
  <sheetViews>
    <sheetView topLeftCell="A109" zoomScaleNormal="100" workbookViewId="0">
      <selection activeCell="D104" sqref="D104"/>
    </sheetView>
  </sheetViews>
  <sheetFormatPr defaultRowHeight="14.5" x14ac:dyDescent="0.35"/>
  <cols>
    <col min="1" max="1" width="12.36328125" style="10" bestFit="1" customWidth="1"/>
    <col min="2" max="2" width="13.6328125" style="10" bestFit="1" customWidth="1"/>
    <col min="3" max="3" width="22.453125" customWidth="1"/>
    <col min="4" max="4" width="15.26953125" customWidth="1"/>
    <col min="5" max="5" width="10" customWidth="1"/>
    <col min="6" max="6" width="16.90625" customWidth="1"/>
  </cols>
  <sheetData>
    <row r="1" spans="1:6" x14ac:dyDescent="0.35">
      <c r="A1" s="17" t="s">
        <v>89</v>
      </c>
    </row>
    <row r="2" spans="1:6" x14ac:dyDescent="0.35">
      <c r="A2" s="12" t="s">
        <v>1</v>
      </c>
      <c r="B2" s="12" t="s">
        <v>83</v>
      </c>
      <c r="C2" s="12" t="s">
        <v>84</v>
      </c>
      <c r="D2" s="12" t="s">
        <v>86</v>
      </c>
      <c r="E2" s="12"/>
      <c r="F2" s="12"/>
    </row>
    <row r="3" spans="1:6" x14ac:dyDescent="0.35">
      <c r="A3" t="s">
        <v>28</v>
      </c>
      <c r="B3">
        <v>2884800</v>
      </c>
      <c r="C3">
        <v>2884800</v>
      </c>
      <c r="D3" s="11">
        <v>14.510931362057244</v>
      </c>
      <c r="F3" s="11"/>
    </row>
    <row r="4" spans="1:6" x14ac:dyDescent="0.35">
      <c r="A4" t="s">
        <v>20</v>
      </c>
      <c r="B4">
        <v>2847800</v>
      </c>
      <c r="C4">
        <v>5732600</v>
      </c>
      <c r="D4" s="11">
        <v>28.835747755868468</v>
      </c>
      <c r="F4" s="11"/>
    </row>
    <row r="5" spans="1:6" x14ac:dyDescent="0.35">
      <c r="A5" t="s">
        <v>25</v>
      </c>
      <c r="B5">
        <v>2755000</v>
      </c>
      <c r="C5">
        <v>8487600</v>
      </c>
      <c r="D5" s="11">
        <v>42.69376768878157</v>
      </c>
      <c r="F5" s="11"/>
    </row>
    <row r="6" spans="1:6" x14ac:dyDescent="0.35">
      <c r="A6" t="s">
        <v>23</v>
      </c>
      <c r="B6">
        <v>2272200</v>
      </c>
      <c r="C6">
        <v>10759800</v>
      </c>
      <c r="D6" s="11">
        <v>54.123238792797956</v>
      </c>
      <c r="F6" s="11"/>
    </row>
    <row r="7" spans="1:6" x14ac:dyDescent="0.35">
      <c r="A7" t="s">
        <v>6</v>
      </c>
      <c r="B7">
        <v>1911800</v>
      </c>
      <c r="C7">
        <v>12671600</v>
      </c>
      <c r="D7" s="11">
        <v>63.739849503412572</v>
      </c>
      <c r="F7" s="11"/>
    </row>
    <row r="8" spans="1:6" x14ac:dyDescent="0.35">
      <c r="A8" t="s">
        <v>14</v>
      </c>
      <c r="B8">
        <v>1869300</v>
      </c>
      <c r="C8">
        <v>14540900</v>
      </c>
      <c r="D8" s="11">
        <v>73.142679507258094</v>
      </c>
      <c r="F8" s="11"/>
    </row>
    <row r="9" spans="1:6" x14ac:dyDescent="0.35">
      <c r="A9" t="s">
        <v>11</v>
      </c>
      <c r="B9">
        <v>1561700</v>
      </c>
      <c r="C9">
        <v>16102600</v>
      </c>
      <c r="D9" s="11">
        <v>80.998240207523224</v>
      </c>
      <c r="F9" s="11"/>
    </row>
    <row r="10" spans="1:6" x14ac:dyDescent="0.35">
      <c r="A10" t="s">
        <v>9</v>
      </c>
      <c r="B10">
        <v>1151400</v>
      </c>
      <c r="C10">
        <v>17254000</v>
      </c>
      <c r="D10" s="11">
        <v>86.789936813968282</v>
      </c>
      <c r="F10" s="11"/>
    </row>
    <row r="11" spans="1:6" x14ac:dyDescent="0.35">
      <c r="A11" t="s">
        <v>16</v>
      </c>
      <c r="B11">
        <v>599400</v>
      </c>
      <c r="C11">
        <v>17853400</v>
      </c>
      <c r="D11" s="11">
        <v>89.804999299553799</v>
      </c>
      <c r="F11" s="11"/>
    </row>
    <row r="12" spans="1:6" x14ac:dyDescent="0.35">
      <c r="A12" t="s">
        <v>18</v>
      </c>
      <c r="B12">
        <v>461700</v>
      </c>
      <c r="C12">
        <v>18315100</v>
      </c>
      <c r="D12" s="11">
        <v>92.127412295207506</v>
      </c>
      <c r="F12" s="11"/>
    </row>
    <row r="13" spans="1:6" x14ac:dyDescent="0.35">
      <c r="A13" t="s">
        <v>69</v>
      </c>
      <c r="B13">
        <v>213200</v>
      </c>
      <c r="C13">
        <v>18528300</v>
      </c>
      <c r="D13" s="11">
        <v>93.199836923046746</v>
      </c>
      <c r="F13" s="11"/>
    </row>
    <row r="14" spans="1:6" x14ac:dyDescent="0.35">
      <c r="A14" t="s">
        <v>65</v>
      </c>
      <c r="B14">
        <v>201504</v>
      </c>
      <c r="C14">
        <v>18729804</v>
      </c>
      <c r="D14" s="11">
        <v>94.213429100383124</v>
      </c>
      <c r="F14" s="11"/>
    </row>
    <row r="15" spans="1:6" x14ac:dyDescent="0.35">
      <c r="A15" t="s">
        <v>75</v>
      </c>
      <c r="B15">
        <v>124000</v>
      </c>
      <c r="C15">
        <v>18853804</v>
      </c>
      <c r="D15" s="11">
        <v>94.837165750721127</v>
      </c>
      <c r="F15" s="11"/>
    </row>
    <row r="16" spans="1:6" x14ac:dyDescent="0.35">
      <c r="A16" t="s">
        <v>31</v>
      </c>
      <c r="B16">
        <v>116400</v>
      </c>
      <c r="C16">
        <v>18970204</v>
      </c>
      <c r="D16" s="11">
        <v>95.422673380554556</v>
      </c>
      <c r="F16" s="11"/>
    </row>
    <row r="17" spans="1:6" x14ac:dyDescent="0.35">
      <c r="A17" t="s">
        <v>63</v>
      </c>
      <c r="B17">
        <v>98800</v>
      </c>
      <c r="C17">
        <v>19069004</v>
      </c>
      <c r="D17" s="11">
        <v>95.919650647114196</v>
      </c>
      <c r="F17" s="11"/>
    </row>
    <row r="18" spans="1:6" x14ac:dyDescent="0.35">
      <c r="A18" t="s">
        <v>67</v>
      </c>
      <c r="B18">
        <v>96200</v>
      </c>
      <c r="C18">
        <v>19165204</v>
      </c>
      <c r="D18" s="11">
        <v>96.403549564553842</v>
      </c>
      <c r="F18" s="11"/>
    </row>
    <row r="19" spans="1:6" x14ac:dyDescent="0.35">
      <c r="A19" t="s">
        <v>73</v>
      </c>
      <c r="B19">
        <v>95000</v>
      </c>
      <c r="C19">
        <v>19260204</v>
      </c>
      <c r="D19" s="11">
        <v>96.881412320861202</v>
      </c>
      <c r="F19" s="11"/>
    </row>
    <row r="20" spans="1:6" x14ac:dyDescent="0.35">
      <c r="A20" t="s">
        <v>71</v>
      </c>
      <c r="B20">
        <v>83200</v>
      </c>
      <c r="C20">
        <v>19343404</v>
      </c>
      <c r="D20" s="11">
        <v>97.299919492700894</v>
      </c>
      <c r="F20" s="11"/>
    </row>
    <row r="21" spans="1:6" x14ac:dyDescent="0.35">
      <c r="A21" t="s">
        <v>60</v>
      </c>
      <c r="B21">
        <v>82800</v>
      </c>
      <c r="C21">
        <v>19426204</v>
      </c>
      <c r="D21" s="11">
        <v>97.71641461082983</v>
      </c>
      <c r="F21" s="11"/>
    </row>
    <row r="22" spans="1:6" x14ac:dyDescent="0.35">
      <c r="A22" t="s">
        <v>55</v>
      </c>
      <c r="B22">
        <v>81000</v>
      </c>
      <c r="C22">
        <v>19507204</v>
      </c>
      <c r="D22" s="11">
        <v>98.1238554872603</v>
      </c>
      <c r="F22" s="11"/>
    </row>
    <row r="23" spans="1:6" x14ac:dyDescent="0.35">
      <c r="A23" t="s">
        <v>58</v>
      </c>
      <c r="B23">
        <v>59000</v>
      </c>
      <c r="C23">
        <v>19566204</v>
      </c>
      <c r="D23" s="11">
        <v>98.420633409598551</v>
      </c>
      <c r="F23" s="11"/>
    </row>
    <row r="24" spans="1:6" x14ac:dyDescent="0.35">
      <c r="A24" t="s">
        <v>52</v>
      </c>
      <c r="B24">
        <v>53851</v>
      </c>
      <c r="C24">
        <v>19620055</v>
      </c>
      <c r="D24" s="11">
        <v>98.691511170544942</v>
      </c>
      <c r="F24" s="11"/>
    </row>
    <row r="25" spans="1:6" x14ac:dyDescent="0.35">
      <c r="A25" t="s">
        <v>39</v>
      </c>
      <c r="B25">
        <v>40920</v>
      </c>
      <c r="C25">
        <v>19660975</v>
      </c>
      <c r="D25" s="11">
        <v>98.897344265156477</v>
      </c>
      <c r="F25" s="11"/>
    </row>
    <row r="26" spans="1:6" x14ac:dyDescent="0.35">
      <c r="A26" t="s">
        <v>34</v>
      </c>
      <c r="B26">
        <v>38700</v>
      </c>
      <c r="C26">
        <v>19699675</v>
      </c>
      <c r="D26" s="11">
        <v>99.092010461673269</v>
      </c>
      <c r="F26" s="11"/>
    </row>
    <row r="27" spans="1:6" x14ac:dyDescent="0.35">
      <c r="A27" t="s">
        <v>37</v>
      </c>
      <c r="B27">
        <v>37440</v>
      </c>
      <c r="C27">
        <v>19737115</v>
      </c>
      <c r="D27" s="11">
        <v>99.280338689001141</v>
      </c>
      <c r="F27" s="11"/>
    </row>
    <row r="28" spans="1:6" x14ac:dyDescent="0.35">
      <c r="A28" t="s">
        <v>43</v>
      </c>
      <c r="B28">
        <v>33750</v>
      </c>
      <c r="C28">
        <v>19770865</v>
      </c>
      <c r="D28" s="11">
        <v>99.450105720847176</v>
      </c>
      <c r="F28" s="11"/>
    </row>
    <row r="29" spans="1:6" x14ac:dyDescent="0.35">
      <c r="A29" t="s">
        <v>45</v>
      </c>
      <c r="B29">
        <v>33500</v>
      </c>
      <c r="C29">
        <v>19804365</v>
      </c>
      <c r="D29" s="11">
        <v>99.618615219123967</v>
      </c>
      <c r="F29" s="11"/>
    </row>
    <row r="30" spans="1:6" x14ac:dyDescent="0.35">
      <c r="A30" t="s">
        <v>50</v>
      </c>
      <c r="B30">
        <v>28560</v>
      </c>
      <c r="C30">
        <v>19832925</v>
      </c>
      <c r="D30" s="11">
        <v>99.762275854072797</v>
      </c>
      <c r="F30" s="11"/>
    </row>
    <row r="31" spans="1:6" x14ac:dyDescent="0.35">
      <c r="A31" t="s">
        <v>41</v>
      </c>
      <c r="B31">
        <v>27260</v>
      </c>
      <c r="C31">
        <v>19860185</v>
      </c>
      <c r="D31" s="11">
        <v>99.899397314461609</v>
      </c>
      <c r="F31" s="11"/>
    </row>
    <row r="32" spans="1:6" x14ac:dyDescent="0.35">
      <c r="A32" t="s">
        <v>48</v>
      </c>
      <c r="B32">
        <v>20000</v>
      </c>
      <c r="C32">
        <v>19880185</v>
      </c>
      <c r="D32" s="11">
        <v>100</v>
      </c>
      <c r="F32" s="11"/>
    </row>
    <row r="34" spans="1:4" x14ac:dyDescent="0.35">
      <c r="C34" t="s">
        <v>85</v>
      </c>
      <c r="D34">
        <v>19880185</v>
      </c>
    </row>
    <row r="41" spans="1:4" ht="18.5" x14ac:dyDescent="0.45">
      <c r="A41" s="15" t="s">
        <v>88</v>
      </c>
      <c r="B41" s="16"/>
      <c r="C41" s="14"/>
    </row>
    <row r="42" spans="1:4" x14ac:dyDescent="0.35">
      <c r="A42" s="13" t="s">
        <v>1</v>
      </c>
      <c r="B42" s="13" t="s">
        <v>87</v>
      </c>
      <c r="C42" s="12" t="s">
        <v>83</v>
      </c>
    </row>
    <row r="43" spans="1:4" x14ac:dyDescent="0.35">
      <c r="A43" s="10" t="s">
        <v>31</v>
      </c>
      <c r="B43" s="10">
        <v>291</v>
      </c>
      <c r="C43">
        <v>116400</v>
      </c>
    </row>
    <row r="44" spans="1:4" x14ac:dyDescent="0.35">
      <c r="A44" s="10" t="s">
        <v>34</v>
      </c>
      <c r="B44" s="10">
        <v>161</v>
      </c>
      <c r="C44">
        <v>38700</v>
      </c>
    </row>
    <row r="45" spans="1:4" x14ac:dyDescent="0.35">
      <c r="A45" s="10" t="s">
        <v>37</v>
      </c>
      <c r="B45" s="10">
        <v>125</v>
      </c>
      <c r="C45">
        <v>37440</v>
      </c>
    </row>
    <row r="46" spans="1:4" x14ac:dyDescent="0.35">
      <c r="A46" s="10" t="s">
        <v>39</v>
      </c>
      <c r="B46" s="10">
        <v>107</v>
      </c>
      <c r="C46">
        <v>40920</v>
      </c>
    </row>
    <row r="47" spans="1:4" x14ac:dyDescent="0.35">
      <c r="A47" s="10" t="s">
        <v>41</v>
      </c>
      <c r="B47" s="10">
        <v>94</v>
      </c>
      <c r="C47">
        <v>27260</v>
      </c>
    </row>
    <row r="48" spans="1:4" x14ac:dyDescent="0.35">
      <c r="A48" s="10" t="s">
        <v>43</v>
      </c>
      <c r="B48" s="10">
        <v>75</v>
      </c>
      <c r="C48">
        <v>33750</v>
      </c>
    </row>
    <row r="49" spans="1:3" x14ac:dyDescent="0.35">
      <c r="A49" s="10" t="s">
        <v>45</v>
      </c>
      <c r="B49" s="10">
        <v>67</v>
      </c>
      <c r="C49">
        <v>33500</v>
      </c>
    </row>
    <row r="50" spans="1:3" x14ac:dyDescent="0.35">
      <c r="A50" s="10" t="s">
        <v>48</v>
      </c>
      <c r="B50" s="10">
        <v>50</v>
      </c>
      <c r="C50">
        <v>20000</v>
      </c>
    </row>
    <row r="51" spans="1:3" x14ac:dyDescent="0.35">
      <c r="A51" s="10" t="s">
        <v>50</v>
      </c>
      <c r="B51" s="10">
        <v>51</v>
      </c>
      <c r="C51">
        <v>28560</v>
      </c>
    </row>
    <row r="52" spans="1:3" x14ac:dyDescent="0.35">
      <c r="A52" s="10" t="s">
        <v>52</v>
      </c>
      <c r="B52" s="10">
        <v>58</v>
      </c>
      <c r="C52">
        <v>53851</v>
      </c>
    </row>
    <row r="53" spans="1:3" x14ac:dyDescent="0.35">
      <c r="A53" s="10" t="s">
        <v>55</v>
      </c>
      <c r="B53" s="10">
        <v>180</v>
      </c>
      <c r="C53">
        <v>81000</v>
      </c>
    </row>
    <row r="54" spans="1:3" x14ac:dyDescent="0.35">
      <c r="A54" s="10" t="s">
        <v>58</v>
      </c>
      <c r="B54" s="10">
        <v>118</v>
      </c>
      <c r="C54">
        <v>59000</v>
      </c>
    </row>
    <row r="55" spans="1:3" x14ac:dyDescent="0.35">
      <c r="A55" s="10" t="s">
        <v>60</v>
      </c>
      <c r="B55" s="10">
        <v>92</v>
      </c>
      <c r="C55">
        <v>82800</v>
      </c>
    </row>
    <row r="56" spans="1:3" x14ac:dyDescent="0.35">
      <c r="A56" s="10" t="s">
        <v>63</v>
      </c>
      <c r="B56" s="10">
        <v>76</v>
      </c>
      <c r="C56">
        <v>98800</v>
      </c>
    </row>
    <row r="57" spans="1:3" x14ac:dyDescent="0.35">
      <c r="A57" s="10" t="s">
        <v>65</v>
      </c>
      <c r="B57" s="10">
        <v>96</v>
      </c>
      <c r="C57">
        <v>201504</v>
      </c>
    </row>
    <row r="58" spans="1:3" x14ac:dyDescent="0.35">
      <c r="A58" s="10" t="s">
        <v>67</v>
      </c>
      <c r="B58" s="10">
        <v>74</v>
      </c>
      <c r="C58">
        <v>96200</v>
      </c>
    </row>
    <row r="59" spans="1:3" x14ac:dyDescent="0.35">
      <c r="A59" s="10" t="s">
        <v>69</v>
      </c>
      <c r="B59" s="10">
        <v>82</v>
      </c>
      <c r="C59">
        <v>213200</v>
      </c>
    </row>
    <row r="60" spans="1:3" x14ac:dyDescent="0.35">
      <c r="A60" s="10" t="s">
        <v>71</v>
      </c>
      <c r="B60" s="10">
        <v>52</v>
      </c>
      <c r="C60">
        <v>83200</v>
      </c>
    </row>
    <row r="61" spans="1:3" x14ac:dyDescent="0.35">
      <c r="A61" s="10" t="s">
        <v>73</v>
      </c>
      <c r="B61" s="10">
        <v>50</v>
      </c>
      <c r="C61">
        <v>95000</v>
      </c>
    </row>
    <row r="62" spans="1:3" x14ac:dyDescent="0.35">
      <c r="A62" s="10" t="s">
        <v>75</v>
      </c>
      <c r="B62" s="10">
        <v>40</v>
      </c>
      <c r="C62">
        <v>124000</v>
      </c>
    </row>
    <row r="63" spans="1:3" x14ac:dyDescent="0.35">
      <c r="A63" s="10" t="s">
        <v>6</v>
      </c>
      <c r="B63" s="10">
        <v>158</v>
      </c>
      <c r="C63">
        <v>1911800</v>
      </c>
    </row>
    <row r="64" spans="1:3" x14ac:dyDescent="0.35">
      <c r="A64" s="10" t="s">
        <v>9</v>
      </c>
      <c r="B64" s="10">
        <v>114</v>
      </c>
      <c r="C64">
        <v>1151400</v>
      </c>
    </row>
    <row r="65" spans="1:3" x14ac:dyDescent="0.35">
      <c r="A65" s="10" t="s">
        <v>11</v>
      </c>
      <c r="B65" s="10">
        <v>97</v>
      </c>
      <c r="C65">
        <v>1561700</v>
      </c>
    </row>
    <row r="66" spans="1:3" x14ac:dyDescent="0.35">
      <c r="A66" s="10" t="s">
        <v>14</v>
      </c>
      <c r="B66" s="10">
        <v>93</v>
      </c>
      <c r="C66">
        <v>1869300</v>
      </c>
    </row>
    <row r="67" spans="1:3" x14ac:dyDescent="0.35">
      <c r="A67" s="10" t="s">
        <v>16</v>
      </c>
      <c r="B67" s="10">
        <v>74</v>
      </c>
      <c r="C67">
        <v>599400</v>
      </c>
    </row>
    <row r="68" spans="1:3" x14ac:dyDescent="0.35">
      <c r="A68" s="10" t="s">
        <v>18</v>
      </c>
      <c r="B68" s="10">
        <v>57</v>
      </c>
      <c r="C68">
        <v>461700</v>
      </c>
    </row>
    <row r="69" spans="1:3" x14ac:dyDescent="0.35">
      <c r="A69" s="10" t="s">
        <v>20</v>
      </c>
      <c r="B69" s="10">
        <v>58</v>
      </c>
      <c r="C69">
        <v>2847800</v>
      </c>
    </row>
    <row r="70" spans="1:3" x14ac:dyDescent="0.35">
      <c r="A70" s="10" t="s">
        <v>23</v>
      </c>
      <c r="B70" s="10">
        <v>42</v>
      </c>
      <c r="C70">
        <v>2272200</v>
      </c>
    </row>
    <row r="71" spans="1:3" x14ac:dyDescent="0.35">
      <c r="A71" s="10" t="s">
        <v>25</v>
      </c>
      <c r="B71" s="10">
        <v>50</v>
      </c>
      <c r="C71">
        <v>2755000</v>
      </c>
    </row>
    <row r="72" spans="1:3" x14ac:dyDescent="0.35">
      <c r="A72" s="10" t="s">
        <v>28</v>
      </c>
      <c r="B72" s="10">
        <v>48</v>
      </c>
      <c r="C72">
        <v>2884800</v>
      </c>
    </row>
    <row r="81" spans="1:2" ht="29" x14ac:dyDescent="0.35">
      <c r="A81" s="17" t="s">
        <v>103</v>
      </c>
      <c r="B81" s="17"/>
    </row>
    <row r="82" spans="1:2" x14ac:dyDescent="0.35">
      <c r="A82" s="18" t="s">
        <v>90</v>
      </c>
      <c r="B82" t="s">
        <v>93</v>
      </c>
    </row>
    <row r="83" spans="1:2" x14ac:dyDescent="0.35">
      <c r="A83" s="20">
        <v>44287</v>
      </c>
      <c r="B83" s="19">
        <v>186</v>
      </c>
    </row>
    <row r="84" spans="1:2" x14ac:dyDescent="0.35">
      <c r="A84" s="20">
        <v>44288</v>
      </c>
      <c r="B84" s="19">
        <v>197</v>
      </c>
    </row>
    <row r="85" spans="1:2" x14ac:dyDescent="0.35">
      <c r="A85" s="20">
        <v>44289</v>
      </c>
      <c r="B85" s="19">
        <v>188</v>
      </c>
    </row>
    <row r="86" spans="1:2" x14ac:dyDescent="0.35">
      <c r="A86" s="20">
        <v>44290</v>
      </c>
      <c r="B86" s="19">
        <v>199</v>
      </c>
    </row>
    <row r="87" spans="1:2" x14ac:dyDescent="0.35">
      <c r="A87" s="20">
        <v>44291</v>
      </c>
      <c r="B87" s="19">
        <v>163</v>
      </c>
    </row>
    <row r="88" spans="1:2" x14ac:dyDescent="0.35">
      <c r="A88" s="20">
        <v>44292</v>
      </c>
      <c r="B88" s="19">
        <v>169</v>
      </c>
    </row>
    <row r="89" spans="1:2" x14ac:dyDescent="0.35">
      <c r="A89" s="20">
        <v>44293</v>
      </c>
      <c r="B89" s="19">
        <v>195</v>
      </c>
    </row>
    <row r="90" spans="1:2" x14ac:dyDescent="0.35">
      <c r="A90" s="20">
        <v>44294</v>
      </c>
      <c r="B90" s="19">
        <v>173</v>
      </c>
    </row>
    <row r="91" spans="1:2" x14ac:dyDescent="0.35">
      <c r="A91" s="20">
        <v>44295</v>
      </c>
      <c r="B91" s="19">
        <v>200</v>
      </c>
    </row>
    <row r="92" spans="1:2" x14ac:dyDescent="0.35">
      <c r="A92" s="20">
        <v>44296</v>
      </c>
      <c r="B92" s="19">
        <v>171</v>
      </c>
    </row>
    <row r="93" spans="1:2" x14ac:dyDescent="0.35">
      <c r="A93" s="20">
        <v>44297</v>
      </c>
      <c r="B93" s="19">
        <v>188</v>
      </c>
    </row>
    <row r="94" spans="1:2" x14ac:dyDescent="0.35">
      <c r="A94" s="20">
        <v>44298</v>
      </c>
      <c r="B94" s="19">
        <v>165</v>
      </c>
    </row>
    <row r="95" spans="1:2" x14ac:dyDescent="0.35">
      <c r="A95" s="20">
        <v>44299</v>
      </c>
      <c r="B95" s="19">
        <v>178</v>
      </c>
    </row>
    <row r="96" spans="1:2" x14ac:dyDescent="0.35">
      <c r="A96" s="20">
        <v>44300</v>
      </c>
      <c r="B96" s="19">
        <v>191</v>
      </c>
    </row>
    <row r="97" spans="1:2" x14ac:dyDescent="0.35">
      <c r="A97" s="20">
        <v>44301</v>
      </c>
      <c r="B97" s="19">
        <v>167</v>
      </c>
    </row>
    <row r="98" spans="1:2" x14ac:dyDescent="0.35">
      <c r="A98" s="20" t="s">
        <v>91</v>
      </c>
      <c r="B98" s="19">
        <v>2730</v>
      </c>
    </row>
    <row r="105" spans="1:2" ht="29" x14ac:dyDescent="0.35">
      <c r="A105" s="17" t="s">
        <v>104</v>
      </c>
    </row>
    <row r="106" spans="1:2" x14ac:dyDescent="0.35">
      <c r="A106" s="4" t="s">
        <v>105</v>
      </c>
      <c r="B106" s="4" t="s">
        <v>83</v>
      </c>
    </row>
    <row r="107" spans="1:2" x14ac:dyDescent="0.35">
      <c r="A107" s="20">
        <v>44287</v>
      </c>
      <c r="B107" s="19">
        <v>1513499</v>
      </c>
    </row>
    <row r="108" spans="1:2" x14ac:dyDescent="0.35">
      <c r="A108" s="20">
        <v>44288</v>
      </c>
      <c r="B108" s="19">
        <v>1443068</v>
      </c>
    </row>
    <row r="109" spans="1:2" x14ac:dyDescent="0.35">
      <c r="A109" s="20">
        <v>44289</v>
      </c>
      <c r="B109" s="19">
        <v>1172106</v>
      </c>
    </row>
    <row r="110" spans="1:2" x14ac:dyDescent="0.35">
      <c r="A110" s="20">
        <v>44290</v>
      </c>
      <c r="B110" s="19">
        <v>1302760</v>
      </c>
    </row>
    <row r="111" spans="1:2" x14ac:dyDescent="0.35">
      <c r="A111" s="20">
        <v>44291</v>
      </c>
      <c r="B111" s="19">
        <v>1216797</v>
      </c>
    </row>
    <row r="112" spans="1:2" x14ac:dyDescent="0.35">
      <c r="A112" s="20">
        <v>44292</v>
      </c>
      <c r="B112" s="19">
        <v>1278933</v>
      </c>
    </row>
    <row r="113" spans="1:2" x14ac:dyDescent="0.35">
      <c r="A113" s="20">
        <v>44293</v>
      </c>
      <c r="B113" s="19">
        <v>1469672</v>
      </c>
    </row>
    <row r="114" spans="1:2" x14ac:dyDescent="0.35">
      <c r="A114" s="20">
        <v>44294</v>
      </c>
      <c r="B114" s="19">
        <v>1347894</v>
      </c>
    </row>
    <row r="115" spans="1:2" x14ac:dyDescent="0.35">
      <c r="A115" s="20">
        <v>44295</v>
      </c>
      <c r="B115" s="19">
        <v>1381427</v>
      </c>
    </row>
    <row r="116" spans="1:2" x14ac:dyDescent="0.35">
      <c r="A116" s="20">
        <v>44296</v>
      </c>
      <c r="B116" s="19">
        <v>1217226</v>
      </c>
    </row>
    <row r="117" spans="1:2" x14ac:dyDescent="0.35">
      <c r="A117" s="20">
        <v>44297</v>
      </c>
      <c r="B117" s="19">
        <v>1400404</v>
      </c>
    </row>
    <row r="118" spans="1:2" x14ac:dyDescent="0.35">
      <c r="A118" s="20">
        <v>44298</v>
      </c>
      <c r="B118" s="19">
        <v>1234363</v>
      </c>
    </row>
    <row r="119" spans="1:2" x14ac:dyDescent="0.35">
      <c r="A119" s="20">
        <v>44299</v>
      </c>
      <c r="B119" s="19">
        <v>1319680</v>
      </c>
    </row>
    <row r="120" spans="1:2" x14ac:dyDescent="0.35">
      <c r="A120" s="20">
        <v>44300</v>
      </c>
      <c r="B120" s="19">
        <v>1309264</v>
      </c>
    </row>
    <row r="121" spans="1:2" x14ac:dyDescent="0.35">
      <c r="A121" s="20">
        <v>44301</v>
      </c>
      <c r="B121" s="19">
        <v>1312728</v>
      </c>
    </row>
    <row r="122" spans="1:2" x14ac:dyDescent="0.35">
      <c r="A122" s="3"/>
      <c r="B122" s="19"/>
    </row>
    <row r="123" spans="1:2" x14ac:dyDescent="0.35">
      <c r="A123" s="22" t="s">
        <v>91</v>
      </c>
      <c r="B123" s="23">
        <v>19919821</v>
      </c>
    </row>
  </sheetData>
  <sortState xmlns:xlrd2="http://schemas.microsoft.com/office/spreadsheetml/2017/richdata2" ref="A3:D453">
    <sortCondition descending="1" ref="D2:D453"/>
  </sortState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2E04-E65D-4D23-96CC-8053C2FEA1DA}">
  <dimension ref="A2:E66"/>
  <sheetViews>
    <sheetView topLeftCell="A64" workbookViewId="0">
      <selection activeCell="A75" sqref="A75"/>
    </sheetView>
  </sheetViews>
  <sheetFormatPr defaultRowHeight="14.5" x14ac:dyDescent="0.35"/>
  <cols>
    <col min="1" max="1" width="11.26953125" customWidth="1"/>
    <col min="2" max="3" width="10.6328125" customWidth="1"/>
  </cols>
  <sheetData>
    <row r="2" spans="1:3" x14ac:dyDescent="0.35">
      <c r="A2" s="12"/>
      <c r="B2" s="12"/>
      <c r="C2" s="12"/>
    </row>
    <row r="3" spans="1:3" ht="18.5" x14ac:dyDescent="0.45">
      <c r="A3" s="25" t="s">
        <v>107</v>
      </c>
      <c r="B3" s="25"/>
      <c r="C3" s="25"/>
    </row>
    <row r="4" spans="1:3" x14ac:dyDescent="0.35">
      <c r="A4" s="4" t="s">
        <v>108</v>
      </c>
      <c r="B4" s="4" t="s">
        <v>87</v>
      </c>
    </row>
    <row r="5" spans="1:3" x14ac:dyDescent="0.35">
      <c r="A5" s="3" t="s">
        <v>95</v>
      </c>
      <c r="B5" s="19">
        <v>328</v>
      </c>
    </row>
    <row r="6" spans="1:3" x14ac:dyDescent="0.35">
      <c r="A6" s="3" t="s">
        <v>96</v>
      </c>
      <c r="B6" s="19">
        <v>347</v>
      </c>
    </row>
    <row r="7" spans="1:3" x14ac:dyDescent="0.35">
      <c r="A7" s="3" t="s">
        <v>97</v>
      </c>
      <c r="B7" s="19">
        <v>386</v>
      </c>
    </row>
    <row r="8" spans="1:3" x14ac:dyDescent="0.35">
      <c r="A8" s="3" t="s">
        <v>94</v>
      </c>
      <c r="B8" s="19">
        <v>526</v>
      </c>
    </row>
    <row r="9" spans="1:3" x14ac:dyDescent="0.35">
      <c r="A9" s="3" t="s">
        <v>98</v>
      </c>
      <c r="B9" s="19">
        <v>397</v>
      </c>
    </row>
    <row r="10" spans="1:3" x14ac:dyDescent="0.35">
      <c r="A10" s="3" t="s">
        <v>99</v>
      </c>
      <c r="B10" s="19">
        <v>359</v>
      </c>
    </row>
    <row r="11" spans="1:3" x14ac:dyDescent="0.35">
      <c r="A11" s="3" t="s">
        <v>100</v>
      </c>
      <c r="B11" s="19">
        <v>387</v>
      </c>
    </row>
    <row r="12" spans="1:3" x14ac:dyDescent="0.35">
      <c r="A12" s="3"/>
      <c r="B12" s="19"/>
    </row>
    <row r="13" spans="1:3" x14ac:dyDescent="0.35">
      <c r="A13" s="22" t="s">
        <v>91</v>
      </c>
      <c r="B13" s="23">
        <v>2730</v>
      </c>
    </row>
    <row r="25" spans="1:2" ht="18.5" x14ac:dyDescent="0.45">
      <c r="A25" s="25" t="s">
        <v>109</v>
      </c>
      <c r="B25" s="25"/>
    </row>
    <row r="26" spans="1:2" x14ac:dyDescent="0.35">
      <c r="A26" s="4" t="s">
        <v>110</v>
      </c>
      <c r="B26" s="4" t="s">
        <v>83</v>
      </c>
    </row>
    <row r="27" spans="1:2" x14ac:dyDescent="0.35">
      <c r="A27" s="3" t="s">
        <v>95</v>
      </c>
      <c r="B27" s="19">
        <v>2311115</v>
      </c>
    </row>
    <row r="28" spans="1:2" x14ac:dyDescent="0.35">
      <c r="A28" s="3" t="s">
        <v>96</v>
      </c>
      <c r="B28" s="19">
        <v>1561872</v>
      </c>
    </row>
    <row r="29" spans="1:2" x14ac:dyDescent="0.35">
      <c r="A29" s="3" t="s">
        <v>97</v>
      </c>
      <c r="B29" s="19">
        <v>1617880</v>
      </c>
    </row>
    <row r="30" spans="1:2" x14ac:dyDescent="0.35">
      <c r="A30" s="3" t="s">
        <v>94</v>
      </c>
      <c r="B30" s="19">
        <v>3301940</v>
      </c>
    </row>
    <row r="31" spans="1:2" x14ac:dyDescent="0.35">
      <c r="A31" s="3" t="s">
        <v>98</v>
      </c>
      <c r="B31" s="19">
        <v>2832616</v>
      </c>
    </row>
    <row r="32" spans="1:2" x14ac:dyDescent="0.35">
      <c r="A32" s="3" t="s">
        <v>99</v>
      </c>
      <c r="B32" s="19">
        <v>3153717</v>
      </c>
    </row>
    <row r="33" spans="1:2" x14ac:dyDescent="0.35">
      <c r="A33" s="3" t="s">
        <v>100</v>
      </c>
      <c r="B33" s="19">
        <v>5140681</v>
      </c>
    </row>
    <row r="34" spans="1:2" x14ac:dyDescent="0.35">
      <c r="A34" s="3"/>
      <c r="B34" s="19"/>
    </row>
    <row r="35" spans="1:2" x14ac:dyDescent="0.35">
      <c r="A35" s="22" t="s">
        <v>111</v>
      </c>
      <c r="B35" s="23">
        <v>19919821</v>
      </c>
    </row>
    <row r="48" spans="1:2" ht="15.5" x14ac:dyDescent="0.35">
      <c r="A48" s="29" t="s">
        <v>113</v>
      </c>
      <c r="B48" s="30"/>
    </row>
    <row r="49" spans="1:5" x14ac:dyDescent="0.35">
      <c r="A49" s="4" t="s">
        <v>105</v>
      </c>
      <c r="B49" s="4" t="s">
        <v>83</v>
      </c>
      <c r="C49" s="28" t="s">
        <v>112</v>
      </c>
      <c r="D49" s="26"/>
    </row>
    <row r="50" spans="1:5" x14ac:dyDescent="0.35">
      <c r="A50" s="20">
        <v>44287</v>
      </c>
      <c r="B50" s="19">
        <v>1513499</v>
      </c>
    </row>
    <row r="51" spans="1:5" x14ac:dyDescent="0.35">
      <c r="A51" s="20">
        <v>44288</v>
      </c>
      <c r="B51" s="19">
        <v>1443068</v>
      </c>
      <c r="C51" s="27">
        <f>(B51-B50)/B50*100</f>
        <v>-4.6535214096606605</v>
      </c>
    </row>
    <row r="52" spans="1:5" x14ac:dyDescent="0.35">
      <c r="A52" s="20">
        <v>44289</v>
      </c>
      <c r="B52" s="19">
        <v>1172106</v>
      </c>
      <c r="C52" s="27">
        <f t="shared" ref="C52:C64" si="0">(B52-B51)/B51*100</f>
        <v>-18.776800538851944</v>
      </c>
    </row>
    <row r="53" spans="1:5" x14ac:dyDescent="0.35">
      <c r="A53" s="20">
        <v>44290</v>
      </c>
      <c r="B53" s="19">
        <v>1302760</v>
      </c>
      <c r="C53" s="27">
        <f t="shared" si="0"/>
        <v>11.146944047722645</v>
      </c>
    </row>
    <row r="54" spans="1:5" x14ac:dyDescent="0.35">
      <c r="A54" s="20">
        <v>44291</v>
      </c>
      <c r="B54" s="19">
        <v>1216797</v>
      </c>
      <c r="C54" s="27">
        <f t="shared" si="0"/>
        <v>-6.5985292763056895</v>
      </c>
    </row>
    <row r="55" spans="1:5" x14ac:dyDescent="0.35">
      <c r="A55" s="20">
        <v>44292</v>
      </c>
      <c r="B55" s="19">
        <v>1278933</v>
      </c>
      <c r="C55" s="27">
        <f t="shared" si="0"/>
        <v>5.1065214657827065</v>
      </c>
    </row>
    <row r="56" spans="1:5" x14ac:dyDescent="0.35">
      <c r="A56" s="20">
        <v>44293</v>
      </c>
      <c r="B56" s="19">
        <v>1469672</v>
      </c>
      <c r="C56" s="27">
        <f t="shared" si="0"/>
        <v>14.913916522601262</v>
      </c>
    </row>
    <row r="57" spans="1:5" x14ac:dyDescent="0.35">
      <c r="A57" s="20">
        <v>44294</v>
      </c>
      <c r="B57" s="19">
        <v>1347894</v>
      </c>
      <c r="C57" s="27">
        <f t="shared" si="0"/>
        <v>-8.2860665509038753</v>
      </c>
      <c r="E57" s="21"/>
    </row>
    <row r="58" spans="1:5" x14ac:dyDescent="0.35">
      <c r="A58" s="20">
        <v>44295</v>
      </c>
      <c r="B58" s="19">
        <v>1381427</v>
      </c>
      <c r="C58" s="27">
        <f t="shared" si="0"/>
        <v>2.4878069046972535</v>
      </c>
    </row>
    <row r="59" spans="1:5" x14ac:dyDescent="0.35">
      <c r="A59" s="20">
        <v>44296</v>
      </c>
      <c r="B59" s="19">
        <v>1217226</v>
      </c>
      <c r="C59" s="27">
        <f t="shared" si="0"/>
        <v>-11.88633203202196</v>
      </c>
    </row>
    <row r="60" spans="1:5" x14ac:dyDescent="0.35">
      <c r="A60" s="20">
        <v>44297</v>
      </c>
      <c r="B60" s="19">
        <v>1400404</v>
      </c>
      <c r="C60" s="27">
        <f t="shared" si="0"/>
        <v>15.048807698816818</v>
      </c>
    </row>
    <row r="61" spans="1:5" x14ac:dyDescent="0.35">
      <c r="A61" s="20">
        <v>44298</v>
      </c>
      <c r="B61" s="19">
        <v>1234363</v>
      </c>
      <c r="C61" s="27">
        <f t="shared" si="0"/>
        <v>-11.856649938160702</v>
      </c>
    </row>
    <row r="62" spans="1:5" x14ac:dyDescent="0.35">
      <c r="A62" s="20">
        <v>44299</v>
      </c>
      <c r="B62" s="19">
        <v>1319680</v>
      </c>
      <c r="C62" s="27">
        <f t="shared" si="0"/>
        <v>6.9118241554550801</v>
      </c>
    </row>
    <row r="63" spans="1:5" x14ac:dyDescent="0.35">
      <c r="A63" s="20">
        <v>44300</v>
      </c>
      <c r="B63" s="19">
        <v>1309264</v>
      </c>
      <c r="C63" s="27">
        <f t="shared" si="0"/>
        <v>-0.789282250242483</v>
      </c>
    </row>
    <row r="64" spans="1:5" x14ac:dyDescent="0.35">
      <c r="A64" s="20">
        <v>44301</v>
      </c>
      <c r="B64" s="19">
        <v>1312728</v>
      </c>
      <c r="C64" s="27">
        <f t="shared" si="0"/>
        <v>0.26457612826748461</v>
      </c>
    </row>
    <row r="65" spans="1:2" x14ac:dyDescent="0.35">
      <c r="A65" s="3"/>
      <c r="B65" s="19"/>
    </row>
    <row r="66" spans="1:2" x14ac:dyDescent="0.35">
      <c r="A66" s="22" t="s">
        <v>91</v>
      </c>
      <c r="B66" s="23">
        <v>19919821</v>
      </c>
    </row>
  </sheetData>
  <sortState xmlns:xlrd2="http://schemas.microsoft.com/office/spreadsheetml/2017/richdata2" ref="I3:J455">
    <sortCondition ref="I2:I455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D7D6-2120-47F2-A522-AEF9BACA9943}">
  <dimension ref="A2:AG13"/>
  <sheetViews>
    <sheetView workbookViewId="0">
      <selection activeCell="B19" sqref="B19"/>
    </sheetView>
  </sheetViews>
  <sheetFormatPr defaultRowHeight="14.5" x14ac:dyDescent="0.35"/>
  <cols>
    <col min="1" max="1" width="13.6328125" bestFit="1" customWidth="1"/>
    <col min="2" max="2" width="15.26953125" bestFit="1" customWidth="1"/>
    <col min="3" max="5" width="3.81640625" bestFit="1" customWidth="1"/>
    <col min="6" max="11" width="3.7265625" bestFit="1" customWidth="1"/>
    <col min="12" max="13" width="3.81640625" bestFit="1" customWidth="1"/>
    <col min="14" max="21" width="3.6328125" bestFit="1" customWidth="1"/>
    <col min="22" max="31" width="4.54296875" bestFit="1" customWidth="1"/>
    <col min="32" max="32" width="6.7265625" bestFit="1" customWidth="1"/>
    <col min="33" max="33" width="10.7265625" bestFit="1" customWidth="1"/>
  </cols>
  <sheetData>
    <row r="2" spans="1:33" ht="18.5" x14ac:dyDescent="0.45">
      <c r="A2" s="31" t="s">
        <v>114</v>
      </c>
      <c r="B2" s="32"/>
    </row>
    <row r="3" spans="1:33" x14ac:dyDescent="0.35">
      <c r="A3" s="18" t="s">
        <v>93</v>
      </c>
      <c r="B3" s="18" t="s">
        <v>92</v>
      </c>
    </row>
    <row r="4" spans="1:33" x14ac:dyDescent="0.35">
      <c r="A4" s="18" t="s">
        <v>90</v>
      </c>
      <c r="B4" t="s">
        <v>31</v>
      </c>
      <c r="C4" t="s">
        <v>34</v>
      </c>
      <c r="D4" t="s">
        <v>37</v>
      </c>
      <c r="E4" t="s">
        <v>39</v>
      </c>
      <c r="F4" t="s">
        <v>41</v>
      </c>
      <c r="G4" t="s">
        <v>43</v>
      </c>
      <c r="H4" t="s">
        <v>45</v>
      </c>
      <c r="I4" t="s">
        <v>48</v>
      </c>
      <c r="J4" t="s">
        <v>50</v>
      </c>
      <c r="K4" t="s">
        <v>52</v>
      </c>
      <c r="L4" t="s">
        <v>55</v>
      </c>
      <c r="M4" t="s">
        <v>58</v>
      </c>
      <c r="N4" t="s">
        <v>60</v>
      </c>
      <c r="O4" t="s">
        <v>63</v>
      </c>
      <c r="P4" t="s">
        <v>65</v>
      </c>
      <c r="Q4" t="s">
        <v>67</v>
      </c>
      <c r="R4" t="s">
        <v>69</v>
      </c>
      <c r="S4" t="s">
        <v>71</v>
      </c>
      <c r="T4" t="s">
        <v>73</v>
      </c>
      <c r="U4" t="s">
        <v>75</v>
      </c>
      <c r="V4" t="s">
        <v>6</v>
      </c>
      <c r="W4" t="s">
        <v>9</v>
      </c>
      <c r="X4" t="s">
        <v>11</v>
      </c>
      <c r="Y4" t="s">
        <v>14</v>
      </c>
      <c r="Z4" t="s">
        <v>16</v>
      </c>
      <c r="AA4" t="s">
        <v>18</v>
      </c>
      <c r="AB4" t="s">
        <v>20</v>
      </c>
      <c r="AC4" t="s">
        <v>23</v>
      </c>
      <c r="AD4" t="s">
        <v>25</v>
      </c>
      <c r="AE4" t="s">
        <v>28</v>
      </c>
      <c r="AF4" t="s">
        <v>101</v>
      </c>
      <c r="AG4" t="s">
        <v>91</v>
      </c>
    </row>
    <row r="5" spans="1:33" x14ac:dyDescent="0.35">
      <c r="A5" s="3" t="s">
        <v>95</v>
      </c>
      <c r="B5" s="19">
        <v>32</v>
      </c>
      <c r="C5" s="19">
        <v>16</v>
      </c>
      <c r="D5" s="19">
        <v>15</v>
      </c>
      <c r="E5" s="19">
        <v>18</v>
      </c>
      <c r="F5" s="19">
        <v>11</v>
      </c>
      <c r="G5" s="19">
        <v>9</v>
      </c>
      <c r="H5" s="19">
        <v>10</v>
      </c>
      <c r="I5" s="19">
        <v>7</v>
      </c>
      <c r="J5" s="19">
        <v>7</v>
      </c>
      <c r="K5" s="19">
        <v>8</v>
      </c>
      <c r="L5" s="19">
        <v>28</v>
      </c>
      <c r="M5" s="19">
        <v>13</v>
      </c>
      <c r="N5" s="19">
        <v>6</v>
      </c>
      <c r="O5" s="19">
        <v>11</v>
      </c>
      <c r="P5" s="19">
        <v>12</v>
      </c>
      <c r="Q5" s="19">
        <v>10</v>
      </c>
      <c r="R5" s="19">
        <v>10</v>
      </c>
      <c r="S5" s="19">
        <v>5</v>
      </c>
      <c r="T5" s="19">
        <v>7</v>
      </c>
      <c r="U5" s="19">
        <v>4</v>
      </c>
      <c r="V5" s="19">
        <v>9</v>
      </c>
      <c r="W5" s="19">
        <v>15</v>
      </c>
      <c r="X5" s="19">
        <v>10</v>
      </c>
      <c r="Y5" s="19">
        <v>11</v>
      </c>
      <c r="Z5" s="19">
        <v>9</v>
      </c>
      <c r="AA5" s="19">
        <v>8</v>
      </c>
      <c r="AB5" s="19">
        <v>7</v>
      </c>
      <c r="AC5" s="19">
        <v>6</v>
      </c>
      <c r="AD5" s="19">
        <v>7</v>
      </c>
      <c r="AE5" s="19">
        <v>7</v>
      </c>
      <c r="AF5" s="19"/>
      <c r="AG5" s="19">
        <v>328</v>
      </c>
    </row>
    <row r="6" spans="1:33" x14ac:dyDescent="0.35">
      <c r="A6" s="3" t="s">
        <v>96</v>
      </c>
      <c r="B6" s="19">
        <v>25</v>
      </c>
      <c r="C6" s="19">
        <v>28</v>
      </c>
      <c r="D6" s="19">
        <v>13</v>
      </c>
      <c r="E6" s="19">
        <v>11</v>
      </c>
      <c r="F6" s="19">
        <v>12</v>
      </c>
      <c r="G6" s="19">
        <v>13</v>
      </c>
      <c r="H6" s="19">
        <v>8</v>
      </c>
      <c r="I6" s="19">
        <v>5</v>
      </c>
      <c r="J6" s="19">
        <v>7</v>
      </c>
      <c r="K6" s="19">
        <v>8</v>
      </c>
      <c r="L6" s="19">
        <v>18</v>
      </c>
      <c r="M6" s="19">
        <v>14</v>
      </c>
      <c r="N6" s="19">
        <v>14</v>
      </c>
      <c r="O6" s="19">
        <v>11</v>
      </c>
      <c r="P6" s="19">
        <v>14</v>
      </c>
      <c r="Q6" s="19">
        <v>8</v>
      </c>
      <c r="R6" s="19">
        <v>11</v>
      </c>
      <c r="S6" s="19">
        <v>9</v>
      </c>
      <c r="T6" s="19">
        <v>8</v>
      </c>
      <c r="U6" s="19">
        <v>6</v>
      </c>
      <c r="V6" s="19">
        <v>18</v>
      </c>
      <c r="W6" s="19">
        <v>14</v>
      </c>
      <c r="X6" s="19">
        <v>13</v>
      </c>
      <c r="Y6" s="19">
        <v>15</v>
      </c>
      <c r="Z6" s="19">
        <v>12</v>
      </c>
      <c r="AA6" s="19">
        <v>7</v>
      </c>
      <c r="AB6" s="19">
        <v>7</v>
      </c>
      <c r="AC6" s="19">
        <v>6</v>
      </c>
      <c r="AD6" s="19">
        <v>6</v>
      </c>
      <c r="AE6" s="19">
        <v>6</v>
      </c>
      <c r="AF6" s="19"/>
      <c r="AG6" s="19">
        <v>347</v>
      </c>
    </row>
    <row r="7" spans="1:33" x14ac:dyDescent="0.35">
      <c r="A7" s="3" t="s">
        <v>97</v>
      </c>
      <c r="B7" s="19">
        <v>53</v>
      </c>
      <c r="C7" s="19">
        <v>14</v>
      </c>
      <c r="D7" s="19">
        <v>18</v>
      </c>
      <c r="E7" s="19">
        <v>17</v>
      </c>
      <c r="F7" s="19">
        <v>11</v>
      </c>
      <c r="G7" s="19">
        <v>11</v>
      </c>
      <c r="H7" s="19">
        <v>8</v>
      </c>
      <c r="I7" s="19">
        <v>6</v>
      </c>
      <c r="J7" s="19">
        <v>9</v>
      </c>
      <c r="K7" s="19">
        <v>8</v>
      </c>
      <c r="L7" s="19">
        <v>29</v>
      </c>
      <c r="M7" s="19">
        <v>21</v>
      </c>
      <c r="N7" s="19">
        <v>15</v>
      </c>
      <c r="O7" s="19">
        <v>10</v>
      </c>
      <c r="P7" s="19">
        <v>11</v>
      </c>
      <c r="Q7" s="19">
        <v>9</v>
      </c>
      <c r="R7" s="19">
        <v>10</v>
      </c>
      <c r="S7" s="19">
        <v>8</v>
      </c>
      <c r="T7" s="19">
        <v>6</v>
      </c>
      <c r="U7" s="19">
        <v>5</v>
      </c>
      <c r="V7" s="19">
        <v>25</v>
      </c>
      <c r="W7" s="19">
        <v>11</v>
      </c>
      <c r="X7" s="19">
        <v>15</v>
      </c>
      <c r="Y7" s="19">
        <v>9</v>
      </c>
      <c r="Z7" s="19">
        <v>10</v>
      </c>
      <c r="AA7" s="19">
        <v>8</v>
      </c>
      <c r="AB7" s="19">
        <v>8</v>
      </c>
      <c r="AC7" s="19">
        <v>7</v>
      </c>
      <c r="AD7" s="19">
        <v>7</v>
      </c>
      <c r="AE7" s="19">
        <v>7</v>
      </c>
      <c r="AF7" s="19"/>
      <c r="AG7" s="19">
        <v>386</v>
      </c>
    </row>
    <row r="8" spans="1:33" x14ac:dyDescent="0.35">
      <c r="A8" s="3" t="s">
        <v>94</v>
      </c>
      <c r="B8" s="19">
        <v>20</v>
      </c>
      <c r="C8" s="19">
        <v>35</v>
      </c>
      <c r="D8" s="19">
        <v>22</v>
      </c>
      <c r="E8" s="19">
        <v>19</v>
      </c>
      <c r="F8" s="19">
        <v>20</v>
      </c>
      <c r="G8" s="19">
        <v>16</v>
      </c>
      <c r="H8" s="19">
        <v>12</v>
      </c>
      <c r="I8" s="19">
        <v>11</v>
      </c>
      <c r="J8" s="19">
        <v>9</v>
      </c>
      <c r="K8" s="19">
        <v>14</v>
      </c>
      <c r="L8" s="19">
        <v>30</v>
      </c>
      <c r="M8" s="19">
        <v>23</v>
      </c>
      <c r="N8" s="19">
        <v>24</v>
      </c>
      <c r="O8" s="19">
        <v>14</v>
      </c>
      <c r="P8" s="19">
        <v>20</v>
      </c>
      <c r="Q8" s="19">
        <v>12</v>
      </c>
      <c r="R8" s="19">
        <v>19</v>
      </c>
      <c r="S8" s="19">
        <v>10</v>
      </c>
      <c r="T8" s="19">
        <v>10</v>
      </c>
      <c r="U8" s="19">
        <v>9</v>
      </c>
      <c r="V8" s="19">
        <v>45</v>
      </c>
      <c r="W8" s="19">
        <v>26</v>
      </c>
      <c r="X8" s="19">
        <v>21</v>
      </c>
      <c r="Y8" s="19">
        <v>19</v>
      </c>
      <c r="Z8" s="19">
        <v>15</v>
      </c>
      <c r="AA8" s="19">
        <v>12</v>
      </c>
      <c r="AB8" s="19">
        <v>12</v>
      </c>
      <c r="AC8" s="19">
        <v>8</v>
      </c>
      <c r="AD8" s="19">
        <v>10</v>
      </c>
      <c r="AE8" s="19">
        <v>9</v>
      </c>
      <c r="AF8" s="19"/>
      <c r="AG8" s="19">
        <v>526</v>
      </c>
    </row>
    <row r="9" spans="1:33" x14ac:dyDescent="0.35">
      <c r="A9" s="3" t="s">
        <v>98</v>
      </c>
      <c r="B9" s="19">
        <v>62</v>
      </c>
      <c r="C9" s="19">
        <v>22</v>
      </c>
      <c r="D9" s="19">
        <v>15</v>
      </c>
      <c r="E9" s="19">
        <v>15</v>
      </c>
      <c r="F9" s="19">
        <v>17</v>
      </c>
      <c r="G9" s="19">
        <v>7</v>
      </c>
      <c r="H9" s="19">
        <v>9</v>
      </c>
      <c r="I9" s="19">
        <v>5</v>
      </c>
      <c r="J9" s="19">
        <v>6</v>
      </c>
      <c r="K9" s="19">
        <v>6</v>
      </c>
      <c r="L9" s="19">
        <v>31</v>
      </c>
      <c r="M9" s="19">
        <v>11</v>
      </c>
      <c r="N9" s="19">
        <v>11</v>
      </c>
      <c r="O9" s="19">
        <v>10</v>
      </c>
      <c r="P9" s="19">
        <v>14</v>
      </c>
      <c r="Q9" s="19">
        <v>12</v>
      </c>
      <c r="R9" s="19">
        <v>9</v>
      </c>
      <c r="S9" s="19">
        <v>7</v>
      </c>
      <c r="T9" s="19">
        <v>5</v>
      </c>
      <c r="U9" s="19">
        <v>5</v>
      </c>
      <c r="V9" s="19">
        <v>28</v>
      </c>
      <c r="W9" s="19">
        <v>17</v>
      </c>
      <c r="X9" s="19">
        <v>16</v>
      </c>
      <c r="Y9" s="19">
        <v>15</v>
      </c>
      <c r="Z9" s="19">
        <v>9</v>
      </c>
      <c r="AA9" s="19">
        <v>7</v>
      </c>
      <c r="AB9" s="19">
        <v>8</v>
      </c>
      <c r="AC9" s="19">
        <v>5</v>
      </c>
      <c r="AD9" s="19">
        <v>7</v>
      </c>
      <c r="AE9" s="19">
        <v>6</v>
      </c>
      <c r="AF9" s="19"/>
      <c r="AG9" s="19">
        <v>397</v>
      </c>
    </row>
    <row r="10" spans="1:33" x14ac:dyDescent="0.35">
      <c r="A10" s="3" t="s">
        <v>99</v>
      </c>
      <c r="B10" s="19">
        <v>50</v>
      </c>
      <c r="C10" s="19">
        <v>27</v>
      </c>
      <c r="D10" s="19">
        <v>18</v>
      </c>
      <c r="E10" s="19">
        <v>12</v>
      </c>
      <c r="F10" s="19">
        <v>11</v>
      </c>
      <c r="G10" s="19">
        <v>11</v>
      </c>
      <c r="H10" s="19">
        <v>10</v>
      </c>
      <c r="I10" s="19">
        <v>8</v>
      </c>
      <c r="J10" s="19">
        <v>6</v>
      </c>
      <c r="K10" s="19">
        <v>8</v>
      </c>
      <c r="L10" s="19">
        <v>19</v>
      </c>
      <c r="M10" s="19">
        <v>15</v>
      </c>
      <c r="N10" s="19">
        <v>12</v>
      </c>
      <c r="O10" s="19">
        <v>11</v>
      </c>
      <c r="P10" s="19">
        <v>10</v>
      </c>
      <c r="Q10" s="19">
        <v>10</v>
      </c>
      <c r="R10" s="19">
        <v>13</v>
      </c>
      <c r="S10" s="19">
        <v>6</v>
      </c>
      <c r="T10" s="19">
        <v>8</v>
      </c>
      <c r="U10" s="19">
        <v>5</v>
      </c>
      <c r="V10" s="19">
        <v>10</v>
      </c>
      <c r="W10" s="19">
        <v>13</v>
      </c>
      <c r="X10" s="19">
        <v>11</v>
      </c>
      <c r="Y10" s="19">
        <v>12</v>
      </c>
      <c r="Z10" s="19">
        <v>10</v>
      </c>
      <c r="AA10" s="19">
        <v>8</v>
      </c>
      <c r="AB10" s="19">
        <v>8</v>
      </c>
      <c r="AC10" s="19">
        <v>5</v>
      </c>
      <c r="AD10" s="19">
        <v>6</v>
      </c>
      <c r="AE10" s="19">
        <v>6</v>
      </c>
      <c r="AF10" s="19"/>
      <c r="AG10" s="19">
        <v>359</v>
      </c>
    </row>
    <row r="11" spans="1:33" x14ac:dyDescent="0.35">
      <c r="A11" s="3" t="s">
        <v>100</v>
      </c>
      <c r="B11" s="19">
        <v>49</v>
      </c>
      <c r="C11" s="19">
        <v>19</v>
      </c>
      <c r="D11" s="19">
        <v>24</v>
      </c>
      <c r="E11" s="19">
        <v>15</v>
      </c>
      <c r="F11" s="19">
        <v>12</v>
      </c>
      <c r="G11" s="19">
        <v>8</v>
      </c>
      <c r="H11" s="19">
        <v>10</v>
      </c>
      <c r="I11" s="19">
        <v>8</v>
      </c>
      <c r="J11" s="19">
        <v>7</v>
      </c>
      <c r="K11" s="19">
        <v>6</v>
      </c>
      <c r="L11" s="19">
        <v>25</v>
      </c>
      <c r="M11" s="19">
        <v>21</v>
      </c>
      <c r="N11" s="19">
        <v>10</v>
      </c>
      <c r="O11" s="19">
        <v>9</v>
      </c>
      <c r="P11" s="19">
        <v>15</v>
      </c>
      <c r="Q11" s="19">
        <v>13</v>
      </c>
      <c r="R11" s="19">
        <v>10</v>
      </c>
      <c r="S11" s="19">
        <v>7</v>
      </c>
      <c r="T11" s="19">
        <v>6</v>
      </c>
      <c r="U11" s="19">
        <v>6</v>
      </c>
      <c r="V11" s="19">
        <v>23</v>
      </c>
      <c r="W11" s="19">
        <v>18</v>
      </c>
      <c r="X11" s="19">
        <v>11</v>
      </c>
      <c r="Y11" s="19">
        <v>12</v>
      </c>
      <c r="Z11" s="19">
        <v>9</v>
      </c>
      <c r="AA11" s="19">
        <v>7</v>
      </c>
      <c r="AB11" s="19">
        <v>8</v>
      </c>
      <c r="AC11" s="19">
        <v>5</v>
      </c>
      <c r="AD11" s="19">
        <v>7</v>
      </c>
      <c r="AE11" s="19">
        <v>7</v>
      </c>
      <c r="AF11" s="19"/>
      <c r="AG11" s="19">
        <v>387</v>
      </c>
    </row>
    <row r="12" spans="1:33" x14ac:dyDescent="0.35">
      <c r="A12" s="3" t="s">
        <v>101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x14ac:dyDescent="0.35">
      <c r="A13" s="3" t="s">
        <v>91</v>
      </c>
      <c r="B13" s="19">
        <v>291</v>
      </c>
      <c r="C13" s="19">
        <v>161</v>
      </c>
      <c r="D13" s="19">
        <v>125</v>
      </c>
      <c r="E13" s="19">
        <v>107</v>
      </c>
      <c r="F13" s="19">
        <v>94</v>
      </c>
      <c r="G13" s="19">
        <v>75</v>
      </c>
      <c r="H13" s="19">
        <v>67</v>
      </c>
      <c r="I13" s="19">
        <v>50</v>
      </c>
      <c r="J13" s="19">
        <v>51</v>
      </c>
      <c r="K13" s="19">
        <v>58</v>
      </c>
      <c r="L13" s="19">
        <v>180</v>
      </c>
      <c r="M13" s="19">
        <v>118</v>
      </c>
      <c r="N13" s="19">
        <v>92</v>
      </c>
      <c r="O13" s="19">
        <v>76</v>
      </c>
      <c r="P13" s="19">
        <v>96</v>
      </c>
      <c r="Q13" s="19">
        <v>74</v>
      </c>
      <c r="R13" s="19">
        <v>82</v>
      </c>
      <c r="S13" s="19">
        <v>52</v>
      </c>
      <c r="T13" s="19">
        <v>50</v>
      </c>
      <c r="U13" s="19">
        <v>40</v>
      </c>
      <c r="V13" s="19">
        <v>158</v>
      </c>
      <c r="W13" s="19">
        <v>114</v>
      </c>
      <c r="X13" s="19">
        <v>97</v>
      </c>
      <c r="Y13" s="19">
        <v>93</v>
      </c>
      <c r="Z13" s="19">
        <v>74</v>
      </c>
      <c r="AA13" s="19">
        <v>57</v>
      </c>
      <c r="AB13" s="19">
        <v>58</v>
      </c>
      <c r="AC13" s="19">
        <v>42</v>
      </c>
      <c r="AD13" s="19">
        <v>50</v>
      </c>
      <c r="AE13" s="19">
        <v>48</v>
      </c>
      <c r="AF13" s="19"/>
      <c r="AG13" s="19">
        <v>2730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7799-87EE-41DA-BADF-7FA67300800E}">
  <dimension ref="A1:AG13"/>
  <sheetViews>
    <sheetView workbookViewId="0">
      <selection activeCell="B18" sqref="B18"/>
    </sheetView>
  </sheetViews>
  <sheetFormatPr defaultRowHeight="14.5" x14ac:dyDescent="0.35"/>
  <cols>
    <col min="1" max="1" width="13.36328125" bestFit="1" customWidth="1"/>
    <col min="2" max="2" width="15.26953125" bestFit="1" customWidth="1"/>
    <col min="3" max="15" width="5.81640625" bestFit="1" customWidth="1"/>
    <col min="16" max="16" width="6.81640625" bestFit="1" customWidth="1"/>
    <col min="17" max="17" width="5.81640625" bestFit="1" customWidth="1"/>
    <col min="18" max="18" width="6.81640625" bestFit="1" customWidth="1"/>
    <col min="19" max="20" width="5.81640625" bestFit="1" customWidth="1"/>
    <col min="21" max="21" width="6.81640625" bestFit="1" customWidth="1"/>
    <col min="22" max="25" width="7.81640625" bestFit="1" customWidth="1"/>
    <col min="26" max="27" width="6.81640625" bestFit="1" customWidth="1"/>
    <col min="28" max="31" width="7.81640625" bestFit="1" customWidth="1"/>
    <col min="32" max="32" width="6.7265625" bestFit="1" customWidth="1"/>
    <col min="33" max="33" width="10.7265625" bestFit="1" customWidth="1"/>
  </cols>
  <sheetData>
    <row r="1" spans="1:33" ht="6" customHeight="1" x14ac:dyDescent="0.35"/>
    <row r="2" spans="1:33" ht="18.5" x14ac:dyDescent="0.45">
      <c r="A2" s="31" t="s">
        <v>109</v>
      </c>
      <c r="B2" s="33"/>
    </row>
    <row r="3" spans="1:33" x14ac:dyDescent="0.35">
      <c r="A3" s="18" t="s">
        <v>102</v>
      </c>
      <c r="B3" s="18" t="s">
        <v>92</v>
      </c>
    </row>
    <row r="4" spans="1:33" x14ac:dyDescent="0.35">
      <c r="A4" s="18" t="s">
        <v>110</v>
      </c>
      <c r="B4" t="s">
        <v>31</v>
      </c>
      <c r="C4" t="s">
        <v>34</v>
      </c>
      <c r="D4" t="s">
        <v>37</v>
      </c>
      <c r="E4" t="s">
        <v>39</v>
      </c>
      <c r="F4" t="s">
        <v>41</v>
      </c>
      <c r="G4" t="s">
        <v>43</v>
      </c>
      <c r="H4" t="s">
        <v>45</v>
      </c>
      <c r="I4" t="s">
        <v>48</v>
      </c>
      <c r="J4" t="s">
        <v>50</v>
      </c>
      <c r="K4" t="s">
        <v>52</v>
      </c>
      <c r="L4" t="s">
        <v>55</v>
      </c>
      <c r="M4" t="s">
        <v>58</v>
      </c>
      <c r="N4" t="s">
        <v>60</v>
      </c>
      <c r="O4" t="s">
        <v>63</v>
      </c>
      <c r="P4" t="s">
        <v>65</v>
      </c>
      <c r="Q4" t="s">
        <v>67</v>
      </c>
      <c r="R4" t="s">
        <v>69</v>
      </c>
      <c r="S4" t="s">
        <v>71</v>
      </c>
      <c r="T4" t="s">
        <v>73</v>
      </c>
      <c r="U4" t="s">
        <v>75</v>
      </c>
      <c r="V4" t="s">
        <v>6</v>
      </c>
      <c r="W4" t="s">
        <v>9</v>
      </c>
      <c r="X4" t="s">
        <v>11</v>
      </c>
      <c r="Y4" t="s">
        <v>14</v>
      </c>
      <c r="Z4" t="s">
        <v>16</v>
      </c>
      <c r="AA4" t="s">
        <v>18</v>
      </c>
      <c r="AB4" t="s">
        <v>20</v>
      </c>
      <c r="AC4" t="s">
        <v>23</v>
      </c>
      <c r="AD4" t="s">
        <v>25</v>
      </c>
      <c r="AE4" t="s">
        <v>28</v>
      </c>
      <c r="AF4" t="s">
        <v>101</v>
      </c>
      <c r="AG4" t="s">
        <v>83</v>
      </c>
    </row>
    <row r="5" spans="1:33" x14ac:dyDescent="0.35">
      <c r="A5" s="3" t="s">
        <v>95</v>
      </c>
      <c r="B5" s="19">
        <v>55200</v>
      </c>
      <c r="C5" s="19">
        <v>8700</v>
      </c>
      <c r="D5" s="19">
        <v>7410</v>
      </c>
      <c r="E5" s="19">
        <v>12090</v>
      </c>
      <c r="F5" s="19">
        <v>870</v>
      </c>
      <c r="G5" s="19"/>
      <c r="H5" s="19">
        <v>3000</v>
      </c>
      <c r="I5" s="19">
        <v>1600</v>
      </c>
      <c r="J5" s="19"/>
      <c r="K5" s="19"/>
      <c r="L5" s="19">
        <v>10350</v>
      </c>
      <c r="M5" s="19">
        <v>15000</v>
      </c>
      <c r="N5" s="19">
        <v>3600</v>
      </c>
      <c r="O5" s="19">
        <v>31200</v>
      </c>
      <c r="P5" s="19">
        <v>10495</v>
      </c>
      <c r="Q5" s="19">
        <v>15600</v>
      </c>
      <c r="R5" s="19"/>
      <c r="S5" s="19">
        <v>44800</v>
      </c>
      <c r="T5" s="19">
        <v>22800</v>
      </c>
      <c r="U5" s="19"/>
      <c r="V5" s="19">
        <v>96800</v>
      </c>
      <c r="W5" s="19"/>
      <c r="X5" s="19"/>
      <c r="Y5" s="19"/>
      <c r="Z5" s="19"/>
      <c r="AA5" s="19"/>
      <c r="AB5" s="19"/>
      <c r="AC5" s="19">
        <v>649200</v>
      </c>
      <c r="AD5" s="19">
        <v>1322400</v>
      </c>
      <c r="AE5" s="19"/>
      <c r="AF5" s="19"/>
      <c r="AG5" s="19">
        <v>2311115</v>
      </c>
    </row>
    <row r="6" spans="1:33" x14ac:dyDescent="0.35">
      <c r="A6" s="3" t="s">
        <v>96</v>
      </c>
      <c r="B6" s="19">
        <v>6400</v>
      </c>
      <c r="C6" s="19">
        <v>8700</v>
      </c>
      <c r="D6" s="19">
        <v>3510</v>
      </c>
      <c r="E6" s="19">
        <v>7440</v>
      </c>
      <c r="F6" s="19">
        <v>9280</v>
      </c>
      <c r="G6" s="19">
        <v>9000</v>
      </c>
      <c r="H6" s="19"/>
      <c r="I6" s="19">
        <v>8400</v>
      </c>
      <c r="J6" s="19"/>
      <c r="K6" s="19"/>
      <c r="L6" s="19">
        <v>2250</v>
      </c>
      <c r="M6" s="19">
        <v>4000</v>
      </c>
      <c r="N6" s="19">
        <v>21600</v>
      </c>
      <c r="O6" s="19"/>
      <c r="P6" s="19">
        <v>16792</v>
      </c>
      <c r="Q6" s="19"/>
      <c r="R6" s="19"/>
      <c r="S6" s="19"/>
      <c r="T6" s="19"/>
      <c r="U6" s="19">
        <v>37200</v>
      </c>
      <c r="V6" s="19">
        <v>387200</v>
      </c>
      <c r="W6" s="19">
        <v>111100</v>
      </c>
      <c r="X6" s="19"/>
      <c r="Y6" s="19">
        <v>321600</v>
      </c>
      <c r="Z6" s="19">
        <v>24300</v>
      </c>
      <c r="AA6" s="19">
        <v>97200</v>
      </c>
      <c r="AB6" s="19">
        <v>245500</v>
      </c>
      <c r="AC6" s="19"/>
      <c r="AD6" s="19"/>
      <c r="AE6" s="19">
        <v>240400</v>
      </c>
      <c r="AF6" s="19"/>
      <c r="AG6" s="19">
        <v>1561872</v>
      </c>
    </row>
    <row r="7" spans="1:33" x14ac:dyDescent="0.35">
      <c r="A7" s="3" t="s">
        <v>97</v>
      </c>
      <c r="B7" s="19">
        <v>32800</v>
      </c>
      <c r="C7" s="19">
        <v>1800</v>
      </c>
      <c r="D7" s="19">
        <v>24570</v>
      </c>
      <c r="E7" s="19">
        <v>2790</v>
      </c>
      <c r="F7" s="19">
        <v>5220</v>
      </c>
      <c r="G7" s="19"/>
      <c r="H7" s="19">
        <v>3000</v>
      </c>
      <c r="I7" s="19">
        <v>8000</v>
      </c>
      <c r="J7" s="19"/>
      <c r="K7" s="19"/>
      <c r="L7" s="19">
        <v>7200</v>
      </c>
      <c r="M7" s="19">
        <v>6500</v>
      </c>
      <c r="N7" s="19">
        <v>28800</v>
      </c>
      <c r="O7" s="19">
        <v>19500</v>
      </c>
      <c r="P7" s="19"/>
      <c r="Q7" s="19">
        <v>32500</v>
      </c>
      <c r="R7" s="19">
        <v>62400</v>
      </c>
      <c r="S7" s="19"/>
      <c r="T7" s="19"/>
      <c r="U7" s="19">
        <v>37200</v>
      </c>
      <c r="V7" s="19">
        <v>278300</v>
      </c>
      <c r="W7" s="19">
        <v>131300</v>
      </c>
      <c r="X7" s="19"/>
      <c r="Y7" s="19">
        <v>482400</v>
      </c>
      <c r="Z7" s="19">
        <v>129600</v>
      </c>
      <c r="AA7" s="19">
        <v>324000</v>
      </c>
      <c r="AB7" s="19"/>
      <c r="AC7" s="19"/>
      <c r="AD7" s="19"/>
      <c r="AE7" s="19"/>
      <c r="AF7" s="19"/>
      <c r="AG7" s="19">
        <v>1617880</v>
      </c>
    </row>
    <row r="8" spans="1:33" x14ac:dyDescent="0.35">
      <c r="A8" s="3" t="s">
        <v>94</v>
      </c>
      <c r="B8" s="19">
        <v>10400</v>
      </c>
      <c r="C8" s="19">
        <v>7500</v>
      </c>
      <c r="D8" s="19">
        <v>3120</v>
      </c>
      <c r="E8" s="19"/>
      <c r="F8" s="19">
        <v>2320</v>
      </c>
      <c r="G8" s="19">
        <v>5400</v>
      </c>
      <c r="H8" s="19">
        <v>10000</v>
      </c>
      <c r="I8" s="19">
        <v>2000</v>
      </c>
      <c r="J8" s="19"/>
      <c r="K8" s="19"/>
      <c r="L8" s="19">
        <v>26100</v>
      </c>
      <c r="M8" s="19">
        <v>11500</v>
      </c>
      <c r="N8" s="19">
        <v>5400</v>
      </c>
      <c r="O8" s="19"/>
      <c r="P8" s="19"/>
      <c r="Q8" s="19"/>
      <c r="R8" s="19">
        <v>10400</v>
      </c>
      <c r="S8" s="19">
        <v>24000</v>
      </c>
      <c r="T8" s="19">
        <v>60800</v>
      </c>
      <c r="U8" s="19">
        <v>49600</v>
      </c>
      <c r="V8" s="19">
        <v>242000</v>
      </c>
      <c r="W8" s="19">
        <v>90900</v>
      </c>
      <c r="X8" s="19"/>
      <c r="Y8" s="19">
        <v>160800</v>
      </c>
      <c r="Z8" s="19">
        <v>243000</v>
      </c>
      <c r="AA8" s="19">
        <v>40500</v>
      </c>
      <c r="AB8" s="19"/>
      <c r="AC8" s="19">
        <v>973800</v>
      </c>
      <c r="AD8" s="19">
        <v>1322400</v>
      </c>
      <c r="AE8" s="19"/>
      <c r="AF8" s="19"/>
      <c r="AG8" s="19">
        <v>3301940</v>
      </c>
    </row>
    <row r="9" spans="1:33" x14ac:dyDescent="0.35">
      <c r="A9" s="3" t="s">
        <v>98</v>
      </c>
      <c r="B9" s="19"/>
      <c r="C9" s="19">
        <v>13800</v>
      </c>
      <c r="D9" s="19">
        <v>7410</v>
      </c>
      <c r="E9" s="19">
        <v>8370</v>
      </c>
      <c r="F9" s="19">
        <v>2610</v>
      </c>
      <c r="G9" s="19">
        <v>2700</v>
      </c>
      <c r="H9" s="19"/>
      <c r="I9" s="19"/>
      <c r="J9" s="19"/>
      <c r="K9" s="19"/>
      <c r="L9" s="19">
        <v>7650</v>
      </c>
      <c r="M9" s="19">
        <v>9000</v>
      </c>
      <c r="N9" s="19">
        <v>4500</v>
      </c>
      <c r="O9" s="19">
        <v>26000</v>
      </c>
      <c r="P9" s="19">
        <v>50376</v>
      </c>
      <c r="Q9" s="19">
        <v>26000</v>
      </c>
      <c r="R9" s="19"/>
      <c r="S9" s="19">
        <v>8000</v>
      </c>
      <c r="T9" s="19">
        <v>11400</v>
      </c>
      <c r="U9" s="19"/>
      <c r="V9" s="19">
        <v>350900</v>
      </c>
      <c r="W9" s="19">
        <v>404000</v>
      </c>
      <c r="X9" s="19"/>
      <c r="Y9" s="19"/>
      <c r="Z9" s="19">
        <v>145800</v>
      </c>
      <c r="AA9" s="19"/>
      <c r="AB9" s="19">
        <v>441900</v>
      </c>
      <c r="AC9" s="19"/>
      <c r="AD9" s="19">
        <v>110200</v>
      </c>
      <c r="AE9" s="19">
        <v>1202000</v>
      </c>
      <c r="AF9" s="19"/>
      <c r="AG9" s="19">
        <v>2832616</v>
      </c>
    </row>
    <row r="10" spans="1:33" x14ac:dyDescent="0.35">
      <c r="A10" s="3" t="s">
        <v>99</v>
      </c>
      <c r="B10" s="19">
        <v>5600</v>
      </c>
      <c r="C10" s="19"/>
      <c r="D10" s="19">
        <v>2730</v>
      </c>
      <c r="E10" s="19">
        <v>6510</v>
      </c>
      <c r="F10" s="19">
        <v>4060</v>
      </c>
      <c r="G10" s="19">
        <v>9450</v>
      </c>
      <c r="H10" s="19"/>
      <c r="I10" s="19"/>
      <c r="J10" s="19">
        <v>28560</v>
      </c>
      <c r="K10" s="19">
        <v>63742</v>
      </c>
      <c r="L10" s="19">
        <v>12600</v>
      </c>
      <c r="M10" s="19">
        <v>10500</v>
      </c>
      <c r="N10" s="19">
        <v>18900</v>
      </c>
      <c r="O10" s="19">
        <v>18200</v>
      </c>
      <c r="P10" s="19">
        <v>73465</v>
      </c>
      <c r="Q10" s="19">
        <v>18200</v>
      </c>
      <c r="R10" s="19">
        <v>36400</v>
      </c>
      <c r="S10" s="19"/>
      <c r="T10" s="19"/>
      <c r="U10" s="19"/>
      <c r="V10" s="19">
        <v>169400</v>
      </c>
      <c r="W10" s="19">
        <v>353500</v>
      </c>
      <c r="X10" s="19">
        <v>1561700</v>
      </c>
      <c r="Y10" s="19">
        <v>703500</v>
      </c>
      <c r="Z10" s="19">
        <v>56700</v>
      </c>
      <c r="AA10" s="19"/>
      <c r="AB10" s="19"/>
      <c r="AC10" s="19"/>
      <c r="AD10" s="19"/>
      <c r="AE10" s="19"/>
      <c r="AF10" s="19"/>
      <c r="AG10" s="19">
        <v>3153717</v>
      </c>
    </row>
    <row r="11" spans="1:33" x14ac:dyDescent="0.35">
      <c r="A11" s="3" t="s">
        <v>100</v>
      </c>
      <c r="B11" s="19">
        <v>6000</v>
      </c>
      <c r="C11" s="19">
        <v>7800</v>
      </c>
      <c r="D11" s="19"/>
      <c r="E11" s="19">
        <v>12555</v>
      </c>
      <c r="F11" s="19">
        <v>2900</v>
      </c>
      <c r="G11" s="19">
        <v>7200</v>
      </c>
      <c r="H11" s="19">
        <v>17500</v>
      </c>
      <c r="I11" s="19"/>
      <c r="J11" s="19"/>
      <c r="K11" s="19"/>
      <c r="L11" s="19">
        <v>14850</v>
      </c>
      <c r="M11" s="19">
        <v>2500</v>
      </c>
      <c r="N11" s="19"/>
      <c r="O11" s="19">
        <v>3900</v>
      </c>
      <c r="P11" s="19">
        <v>50376</v>
      </c>
      <c r="Q11" s="19">
        <v>3900</v>
      </c>
      <c r="R11" s="19">
        <v>104000</v>
      </c>
      <c r="S11" s="19">
        <v>6400</v>
      </c>
      <c r="T11" s="19"/>
      <c r="U11" s="19"/>
      <c r="V11" s="19">
        <v>387200</v>
      </c>
      <c r="W11" s="19">
        <v>60600</v>
      </c>
      <c r="X11" s="19"/>
      <c r="Y11" s="19">
        <v>201000</v>
      </c>
      <c r="Z11" s="19"/>
      <c r="AA11" s="19"/>
      <c r="AB11" s="19">
        <v>2160400</v>
      </c>
      <c r="AC11" s="19">
        <v>649200</v>
      </c>
      <c r="AD11" s="19"/>
      <c r="AE11" s="19">
        <v>1442400</v>
      </c>
      <c r="AF11" s="19"/>
      <c r="AG11" s="19">
        <v>5140681</v>
      </c>
    </row>
    <row r="12" spans="1:33" x14ac:dyDescent="0.35">
      <c r="A12" s="3" t="s">
        <v>101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x14ac:dyDescent="0.35">
      <c r="A13" s="3" t="s">
        <v>83</v>
      </c>
      <c r="B13" s="19">
        <v>116400</v>
      </c>
      <c r="C13" s="19">
        <v>48300</v>
      </c>
      <c r="D13" s="19">
        <v>48750</v>
      </c>
      <c r="E13" s="19">
        <v>49755</v>
      </c>
      <c r="F13" s="19">
        <v>27260</v>
      </c>
      <c r="G13" s="19">
        <v>33750</v>
      </c>
      <c r="H13" s="19">
        <v>33500</v>
      </c>
      <c r="I13" s="19">
        <v>20000</v>
      </c>
      <c r="J13" s="19">
        <v>28560</v>
      </c>
      <c r="K13" s="19">
        <v>63742</v>
      </c>
      <c r="L13" s="19">
        <v>81000</v>
      </c>
      <c r="M13" s="19">
        <v>59000</v>
      </c>
      <c r="N13" s="19">
        <v>82800</v>
      </c>
      <c r="O13" s="19">
        <v>98800</v>
      </c>
      <c r="P13" s="19">
        <v>201504</v>
      </c>
      <c r="Q13" s="19">
        <v>96200</v>
      </c>
      <c r="R13" s="19">
        <v>213200</v>
      </c>
      <c r="S13" s="19">
        <v>83200</v>
      </c>
      <c r="T13" s="19">
        <v>95000</v>
      </c>
      <c r="U13" s="19">
        <v>124000</v>
      </c>
      <c r="V13" s="19">
        <v>1911800</v>
      </c>
      <c r="W13" s="19">
        <v>1151400</v>
      </c>
      <c r="X13" s="19">
        <v>1561700</v>
      </c>
      <c r="Y13" s="19">
        <v>1869300</v>
      </c>
      <c r="Z13" s="19">
        <v>599400</v>
      </c>
      <c r="AA13" s="19">
        <v>461700</v>
      </c>
      <c r="AB13" s="19">
        <v>2847800</v>
      </c>
      <c r="AC13" s="19">
        <v>2272200</v>
      </c>
      <c r="AD13" s="19">
        <v>2755000</v>
      </c>
      <c r="AE13" s="19">
        <v>2884800</v>
      </c>
      <c r="AF13" s="19"/>
      <c r="AG13" s="19">
        <v>19919821</v>
      </c>
    </row>
  </sheetData>
  <phoneticPr fontId="6" type="noConversion"/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BB47-DCF2-4DC2-B0B1-797F6F15FFCE}">
  <dimension ref="A3:R36"/>
  <sheetViews>
    <sheetView topLeftCell="C10" workbookViewId="0">
      <selection activeCell="A3" sqref="A3"/>
    </sheetView>
  </sheetViews>
  <sheetFormatPr defaultRowHeight="14.5" x14ac:dyDescent="0.35"/>
  <cols>
    <col min="1" max="1" width="13.6328125" bestFit="1" customWidth="1"/>
    <col min="2" max="2" width="15.26953125" bestFit="1" customWidth="1"/>
    <col min="3" max="16" width="10.08984375" bestFit="1" customWidth="1"/>
    <col min="17" max="17" width="6.7265625" bestFit="1" customWidth="1"/>
    <col min="18" max="18" width="10.7265625" bestFit="1" customWidth="1"/>
  </cols>
  <sheetData>
    <row r="3" spans="1:18" x14ac:dyDescent="0.35">
      <c r="A3" s="18" t="s">
        <v>93</v>
      </c>
      <c r="B3" s="18" t="s">
        <v>92</v>
      </c>
    </row>
    <row r="4" spans="1:18" x14ac:dyDescent="0.35">
      <c r="A4" s="18" t="s">
        <v>90</v>
      </c>
      <c r="B4" s="2">
        <v>44287</v>
      </c>
      <c r="C4" s="2">
        <v>44288</v>
      </c>
      <c r="D4" s="2">
        <v>44289</v>
      </c>
      <c r="E4" s="2">
        <v>44290</v>
      </c>
      <c r="F4" s="2">
        <v>44291</v>
      </c>
      <c r="G4" s="2">
        <v>44292</v>
      </c>
      <c r="H4" s="2">
        <v>44293</v>
      </c>
      <c r="I4" s="2">
        <v>44294</v>
      </c>
      <c r="J4" s="2">
        <v>44295</v>
      </c>
      <c r="K4" s="2">
        <v>44296</v>
      </c>
      <c r="L4" s="2">
        <v>44297</v>
      </c>
      <c r="M4" s="2">
        <v>44298</v>
      </c>
      <c r="N4" s="2">
        <v>44299</v>
      </c>
      <c r="O4" s="2">
        <v>44300</v>
      </c>
      <c r="P4" s="2">
        <v>44301</v>
      </c>
      <c r="Q4" t="s">
        <v>101</v>
      </c>
      <c r="R4" t="s">
        <v>91</v>
      </c>
    </row>
    <row r="5" spans="1:18" x14ac:dyDescent="0.35">
      <c r="A5" s="3" t="s">
        <v>31</v>
      </c>
      <c r="B5" s="19">
        <v>14</v>
      </c>
      <c r="C5" s="19">
        <v>30</v>
      </c>
      <c r="D5" s="19">
        <v>25</v>
      </c>
      <c r="E5" s="19">
        <v>26</v>
      </c>
      <c r="F5" s="19">
        <v>16</v>
      </c>
      <c r="G5" s="19">
        <v>10</v>
      </c>
      <c r="H5" s="19">
        <v>23</v>
      </c>
      <c r="I5" s="19">
        <v>3</v>
      </c>
      <c r="J5" s="19">
        <v>32</v>
      </c>
      <c r="K5" s="19">
        <v>25</v>
      </c>
      <c r="L5" s="19">
        <v>23</v>
      </c>
      <c r="M5" s="19">
        <v>16</v>
      </c>
      <c r="N5" s="19">
        <v>15</v>
      </c>
      <c r="O5" s="19">
        <v>30</v>
      </c>
      <c r="P5" s="19">
        <v>3</v>
      </c>
      <c r="Q5" s="19"/>
      <c r="R5" s="19">
        <v>291</v>
      </c>
    </row>
    <row r="6" spans="1:18" x14ac:dyDescent="0.35">
      <c r="A6" s="3" t="s">
        <v>34</v>
      </c>
      <c r="B6" s="19">
        <v>5</v>
      </c>
      <c r="C6" s="19">
        <v>9</v>
      </c>
      <c r="D6" s="19">
        <v>15</v>
      </c>
      <c r="E6" s="19">
        <v>16</v>
      </c>
      <c r="F6" s="19">
        <v>8</v>
      </c>
      <c r="G6" s="19">
        <v>13</v>
      </c>
      <c r="H6" s="19">
        <v>11</v>
      </c>
      <c r="I6" s="19">
        <v>12</v>
      </c>
      <c r="J6" s="19">
        <v>13</v>
      </c>
      <c r="K6" s="19">
        <v>12</v>
      </c>
      <c r="L6" s="19">
        <v>3</v>
      </c>
      <c r="M6" s="19">
        <v>8</v>
      </c>
      <c r="N6" s="19">
        <v>15</v>
      </c>
      <c r="O6" s="19">
        <v>3</v>
      </c>
      <c r="P6" s="19">
        <v>18</v>
      </c>
      <c r="Q6" s="19"/>
      <c r="R6" s="19">
        <v>161</v>
      </c>
    </row>
    <row r="7" spans="1:18" x14ac:dyDescent="0.35">
      <c r="A7" s="3" t="s">
        <v>37</v>
      </c>
      <c r="B7" s="19">
        <v>5</v>
      </c>
      <c r="C7" s="19">
        <v>7</v>
      </c>
      <c r="D7" s="19">
        <v>5</v>
      </c>
      <c r="E7" s="19">
        <v>12</v>
      </c>
      <c r="F7" s="19">
        <v>11</v>
      </c>
      <c r="G7" s="19">
        <v>9</v>
      </c>
      <c r="H7" s="19">
        <v>12</v>
      </c>
      <c r="I7" s="19">
        <v>12</v>
      </c>
      <c r="J7" s="19">
        <v>8</v>
      </c>
      <c r="K7" s="19">
        <v>13</v>
      </c>
      <c r="L7" s="19">
        <v>12</v>
      </c>
      <c r="M7" s="19">
        <v>4</v>
      </c>
      <c r="N7" s="19">
        <v>4</v>
      </c>
      <c r="O7" s="19">
        <v>6</v>
      </c>
      <c r="P7" s="19">
        <v>5</v>
      </c>
      <c r="Q7" s="19"/>
      <c r="R7" s="19">
        <v>125</v>
      </c>
    </row>
    <row r="8" spans="1:18" x14ac:dyDescent="0.35">
      <c r="A8" s="3" t="s">
        <v>39</v>
      </c>
      <c r="B8" s="19">
        <v>10</v>
      </c>
      <c r="C8" s="19">
        <v>10</v>
      </c>
      <c r="D8" s="19">
        <v>7</v>
      </c>
      <c r="E8" s="19">
        <v>8</v>
      </c>
      <c r="F8" s="19">
        <v>9</v>
      </c>
      <c r="G8" s="19">
        <v>3</v>
      </c>
      <c r="H8" s="19">
        <v>12</v>
      </c>
      <c r="I8" s="19">
        <v>3</v>
      </c>
      <c r="J8" s="19">
        <v>5</v>
      </c>
      <c r="K8" s="19">
        <v>5</v>
      </c>
      <c r="L8" s="19">
        <v>7</v>
      </c>
      <c r="M8" s="19">
        <v>9</v>
      </c>
      <c r="N8" s="19">
        <v>8</v>
      </c>
      <c r="O8" s="19">
        <v>5</v>
      </c>
      <c r="P8" s="19">
        <v>6</v>
      </c>
      <c r="Q8" s="19"/>
      <c r="R8" s="19">
        <v>107</v>
      </c>
    </row>
    <row r="9" spans="1:18" x14ac:dyDescent="0.35">
      <c r="A9" s="3" t="s">
        <v>41</v>
      </c>
      <c r="B9" s="19">
        <v>6</v>
      </c>
      <c r="C9" s="19">
        <v>8</v>
      </c>
      <c r="D9" s="19">
        <v>7</v>
      </c>
      <c r="E9" s="19">
        <v>7</v>
      </c>
      <c r="F9" s="19">
        <v>5</v>
      </c>
      <c r="G9" s="19">
        <v>4</v>
      </c>
      <c r="H9" s="19">
        <v>3</v>
      </c>
      <c r="I9" s="19">
        <v>6</v>
      </c>
      <c r="J9" s="19">
        <v>9</v>
      </c>
      <c r="K9" s="19">
        <v>4</v>
      </c>
      <c r="L9" s="19">
        <v>5</v>
      </c>
      <c r="M9" s="19">
        <v>6</v>
      </c>
      <c r="N9" s="19">
        <v>8</v>
      </c>
      <c r="O9" s="19">
        <v>8</v>
      </c>
      <c r="P9" s="19">
        <v>8</v>
      </c>
      <c r="Q9" s="19"/>
      <c r="R9" s="19">
        <v>94</v>
      </c>
    </row>
    <row r="10" spans="1:18" x14ac:dyDescent="0.35">
      <c r="A10" s="3" t="s">
        <v>43</v>
      </c>
      <c r="B10" s="19">
        <v>6</v>
      </c>
      <c r="C10" s="19">
        <v>4</v>
      </c>
      <c r="D10" s="19">
        <v>7</v>
      </c>
      <c r="E10" s="19">
        <v>5</v>
      </c>
      <c r="F10" s="19">
        <v>5</v>
      </c>
      <c r="G10" s="19">
        <v>7</v>
      </c>
      <c r="H10" s="19">
        <v>4</v>
      </c>
      <c r="I10" s="19">
        <v>5</v>
      </c>
      <c r="J10" s="19">
        <v>3</v>
      </c>
      <c r="K10" s="19">
        <v>4</v>
      </c>
      <c r="L10" s="19">
        <v>3</v>
      </c>
      <c r="M10" s="19">
        <v>4</v>
      </c>
      <c r="N10" s="19">
        <v>6</v>
      </c>
      <c r="O10" s="19">
        <v>7</v>
      </c>
      <c r="P10" s="19">
        <v>5</v>
      </c>
      <c r="Q10" s="19"/>
      <c r="R10" s="19">
        <v>75</v>
      </c>
    </row>
    <row r="11" spans="1:18" x14ac:dyDescent="0.35">
      <c r="A11" s="3" t="s">
        <v>45</v>
      </c>
      <c r="B11" s="19">
        <v>4</v>
      </c>
      <c r="C11" s="19">
        <v>4</v>
      </c>
      <c r="D11" s="19">
        <v>6</v>
      </c>
      <c r="E11" s="19">
        <v>5</v>
      </c>
      <c r="F11" s="19">
        <v>5</v>
      </c>
      <c r="G11" s="19">
        <v>3</v>
      </c>
      <c r="H11" s="19">
        <v>3</v>
      </c>
      <c r="I11" s="19">
        <v>4</v>
      </c>
      <c r="J11" s="19">
        <v>5</v>
      </c>
      <c r="K11" s="19">
        <v>4</v>
      </c>
      <c r="L11" s="19">
        <v>5</v>
      </c>
      <c r="M11" s="19">
        <v>5</v>
      </c>
      <c r="N11" s="19">
        <v>5</v>
      </c>
      <c r="O11" s="19">
        <v>5</v>
      </c>
      <c r="P11" s="19">
        <v>4</v>
      </c>
      <c r="Q11" s="19"/>
      <c r="R11" s="19">
        <v>67</v>
      </c>
    </row>
    <row r="12" spans="1:18" x14ac:dyDescent="0.35">
      <c r="A12" s="3" t="s">
        <v>48</v>
      </c>
      <c r="B12" s="19">
        <v>4</v>
      </c>
      <c r="C12" s="19">
        <v>2</v>
      </c>
      <c r="D12" s="19">
        <v>4</v>
      </c>
      <c r="E12" s="19">
        <v>5</v>
      </c>
      <c r="F12" s="19">
        <v>3</v>
      </c>
      <c r="G12" s="19">
        <v>2</v>
      </c>
      <c r="H12" s="19">
        <v>3</v>
      </c>
      <c r="I12" s="19">
        <v>3</v>
      </c>
      <c r="J12" s="19">
        <v>3</v>
      </c>
      <c r="K12" s="19">
        <v>4</v>
      </c>
      <c r="L12" s="19">
        <v>3</v>
      </c>
      <c r="M12" s="19">
        <v>4</v>
      </c>
      <c r="N12" s="19">
        <v>3</v>
      </c>
      <c r="O12" s="19">
        <v>3</v>
      </c>
      <c r="P12" s="19">
        <v>4</v>
      </c>
      <c r="Q12" s="19"/>
      <c r="R12" s="19">
        <v>50</v>
      </c>
    </row>
    <row r="13" spans="1:18" x14ac:dyDescent="0.35">
      <c r="A13" s="3" t="s">
        <v>50</v>
      </c>
      <c r="B13" s="19">
        <v>2</v>
      </c>
      <c r="C13" s="19">
        <v>3</v>
      </c>
      <c r="D13" s="19">
        <v>3</v>
      </c>
      <c r="E13" s="19">
        <v>4</v>
      </c>
      <c r="F13" s="19">
        <v>3</v>
      </c>
      <c r="G13" s="19">
        <v>3</v>
      </c>
      <c r="H13" s="19">
        <v>5</v>
      </c>
      <c r="I13" s="19">
        <v>4</v>
      </c>
      <c r="J13" s="19">
        <v>3</v>
      </c>
      <c r="K13" s="19">
        <v>3</v>
      </c>
      <c r="L13" s="19">
        <v>3</v>
      </c>
      <c r="M13" s="19">
        <v>4</v>
      </c>
      <c r="N13" s="19">
        <v>4</v>
      </c>
      <c r="O13" s="19">
        <v>4</v>
      </c>
      <c r="P13" s="19">
        <v>3</v>
      </c>
      <c r="Q13" s="19"/>
      <c r="R13" s="19">
        <v>51</v>
      </c>
    </row>
    <row r="14" spans="1:18" x14ac:dyDescent="0.35">
      <c r="A14" s="3" t="s">
        <v>52</v>
      </c>
      <c r="B14" s="19">
        <v>5</v>
      </c>
      <c r="C14" s="19">
        <v>4</v>
      </c>
      <c r="D14" s="19">
        <v>5</v>
      </c>
      <c r="E14" s="19">
        <v>2</v>
      </c>
      <c r="F14" s="19">
        <v>3</v>
      </c>
      <c r="G14" s="19">
        <v>4</v>
      </c>
      <c r="H14" s="19">
        <v>4</v>
      </c>
      <c r="I14" s="19">
        <v>4</v>
      </c>
      <c r="J14" s="19">
        <v>2</v>
      </c>
      <c r="K14" s="19">
        <v>3</v>
      </c>
      <c r="L14" s="19">
        <v>4</v>
      </c>
      <c r="M14" s="19">
        <v>5</v>
      </c>
      <c r="N14" s="19">
        <v>4</v>
      </c>
      <c r="O14" s="19">
        <v>4</v>
      </c>
      <c r="P14" s="19">
        <v>5</v>
      </c>
      <c r="Q14" s="19"/>
      <c r="R14" s="19">
        <v>58</v>
      </c>
    </row>
    <row r="15" spans="1:18" x14ac:dyDescent="0.35">
      <c r="A15" s="3" t="s">
        <v>55</v>
      </c>
      <c r="B15" s="19">
        <v>11</v>
      </c>
      <c r="C15" s="19">
        <v>14</v>
      </c>
      <c r="D15" s="19">
        <v>13</v>
      </c>
      <c r="E15" s="19">
        <v>11</v>
      </c>
      <c r="F15" s="19">
        <v>15</v>
      </c>
      <c r="G15" s="19">
        <v>13</v>
      </c>
      <c r="H15" s="19">
        <v>13</v>
      </c>
      <c r="I15" s="19">
        <v>8</v>
      </c>
      <c r="J15" s="19">
        <v>17</v>
      </c>
      <c r="K15" s="19">
        <v>6</v>
      </c>
      <c r="L15" s="19">
        <v>14</v>
      </c>
      <c r="M15" s="19">
        <v>13</v>
      </c>
      <c r="N15" s="19">
        <v>5</v>
      </c>
      <c r="O15" s="19">
        <v>16</v>
      </c>
      <c r="P15" s="19">
        <v>11</v>
      </c>
      <c r="Q15" s="19"/>
      <c r="R15" s="19">
        <v>180</v>
      </c>
    </row>
    <row r="16" spans="1:18" x14ac:dyDescent="0.35">
      <c r="A16" s="3" t="s">
        <v>58</v>
      </c>
      <c r="B16" s="19">
        <v>9</v>
      </c>
      <c r="C16" s="19">
        <v>4</v>
      </c>
      <c r="D16" s="19">
        <v>10</v>
      </c>
      <c r="E16" s="19">
        <v>11</v>
      </c>
      <c r="F16" s="19">
        <v>4</v>
      </c>
      <c r="G16" s="19">
        <v>7</v>
      </c>
      <c r="H16" s="19">
        <v>13</v>
      </c>
      <c r="I16" s="19">
        <v>10</v>
      </c>
      <c r="J16" s="19">
        <v>7</v>
      </c>
      <c r="K16" s="19">
        <v>5</v>
      </c>
      <c r="L16" s="19">
        <v>10</v>
      </c>
      <c r="M16" s="19">
        <v>9</v>
      </c>
      <c r="N16" s="19">
        <v>7</v>
      </c>
      <c r="O16" s="19">
        <v>8</v>
      </c>
      <c r="P16" s="19">
        <v>4</v>
      </c>
      <c r="Q16" s="19"/>
      <c r="R16" s="19">
        <v>118</v>
      </c>
    </row>
    <row r="17" spans="1:18" x14ac:dyDescent="0.35">
      <c r="A17" s="3" t="s">
        <v>60</v>
      </c>
      <c r="B17" s="19">
        <v>8</v>
      </c>
      <c r="C17" s="19">
        <v>5</v>
      </c>
      <c r="D17" s="19">
        <v>6</v>
      </c>
      <c r="E17" s="19">
        <v>4</v>
      </c>
      <c r="F17" s="19">
        <v>3</v>
      </c>
      <c r="G17" s="19">
        <v>7</v>
      </c>
      <c r="H17" s="19">
        <v>8</v>
      </c>
      <c r="I17" s="19">
        <v>8</v>
      </c>
      <c r="J17" s="19">
        <v>6</v>
      </c>
      <c r="K17" s="19">
        <v>6</v>
      </c>
      <c r="L17" s="19">
        <v>6</v>
      </c>
      <c r="M17" s="19">
        <v>3</v>
      </c>
      <c r="N17" s="19">
        <v>7</v>
      </c>
      <c r="O17" s="19">
        <v>7</v>
      </c>
      <c r="P17" s="19">
        <v>8</v>
      </c>
      <c r="Q17" s="19"/>
      <c r="R17" s="19">
        <v>92</v>
      </c>
    </row>
    <row r="18" spans="1:18" x14ac:dyDescent="0.35">
      <c r="A18" s="3" t="s">
        <v>63</v>
      </c>
      <c r="B18" s="19">
        <v>6</v>
      </c>
      <c r="C18" s="19">
        <v>7</v>
      </c>
      <c r="D18" s="19">
        <v>6</v>
      </c>
      <c r="E18" s="19">
        <v>4</v>
      </c>
      <c r="F18" s="19">
        <v>6</v>
      </c>
      <c r="G18" s="19">
        <v>7</v>
      </c>
      <c r="H18" s="19">
        <v>4</v>
      </c>
      <c r="I18" s="19">
        <v>4</v>
      </c>
      <c r="J18" s="19">
        <v>3</v>
      </c>
      <c r="K18" s="19">
        <v>5</v>
      </c>
      <c r="L18" s="19">
        <v>5</v>
      </c>
      <c r="M18" s="19">
        <v>5</v>
      </c>
      <c r="N18" s="19">
        <v>4</v>
      </c>
      <c r="O18" s="19">
        <v>6</v>
      </c>
      <c r="P18" s="19">
        <v>4</v>
      </c>
      <c r="Q18" s="19"/>
      <c r="R18" s="19">
        <v>76</v>
      </c>
    </row>
    <row r="19" spans="1:18" x14ac:dyDescent="0.35">
      <c r="A19" s="3" t="s">
        <v>65</v>
      </c>
      <c r="B19" s="19">
        <v>6</v>
      </c>
      <c r="C19" s="19">
        <v>8</v>
      </c>
      <c r="D19" s="19">
        <v>4</v>
      </c>
      <c r="E19" s="19">
        <v>8</v>
      </c>
      <c r="F19" s="19">
        <v>5</v>
      </c>
      <c r="G19" s="19">
        <v>8</v>
      </c>
      <c r="H19" s="19">
        <v>4</v>
      </c>
      <c r="I19" s="19">
        <v>7</v>
      </c>
      <c r="J19" s="19">
        <v>6</v>
      </c>
      <c r="K19" s="19">
        <v>6</v>
      </c>
      <c r="L19" s="19">
        <v>7</v>
      </c>
      <c r="M19" s="19">
        <v>7</v>
      </c>
      <c r="N19" s="19">
        <v>6</v>
      </c>
      <c r="O19" s="19">
        <v>7</v>
      </c>
      <c r="P19" s="19">
        <v>7</v>
      </c>
      <c r="Q19" s="19"/>
      <c r="R19" s="19">
        <v>96</v>
      </c>
    </row>
    <row r="20" spans="1:18" x14ac:dyDescent="0.35">
      <c r="A20" s="3" t="s">
        <v>67</v>
      </c>
      <c r="B20" s="19">
        <v>5</v>
      </c>
      <c r="C20" s="19">
        <v>7</v>
      </c>
      <c r="D20" s="19">
        <v>4</v>
      </c>
      <c r="E20" s="19">
        <v>6</v>
      </c>
      <c r="F20" s="19">
        <v>5</v>
      </c>
      <c r="G20" s="19">
        <v>4</v>
      </c>
      <c r="H20" s="19">
        <v>5</v>
      </c>
      <c r="I20" s="19">
        <v>4</v>
      </c>
      <c r="J20" s="19">
        <v>5</v>
      </c>
      <c r="K20" s="19">
        <v>6</v>
      </c>
      <c r="L20" s="19">
        <v>7</v>
      </c>
      <c r="M20" s="19">
        <v>5</v>
      </c>
      <c r="N20" s="19">
        <v>4</v>
      </c>
      <c r="O20" s="19">
        <v>4</v>
      </c>
      <c r="P20" s="19">
        <v>3</v>
      </c>
      <c r="Q20" s="19"/>
      <c r="R20" s="19">
        <v>74</v>
      </c>
    </row>
    <row r="21" spans="1:18" x14ac:dyDescent="0.35">
      <c r="A21" s="3" t="s">
        <v>69</v>
      </c>
      <c r="B21" s="19">
        <v>6</v>
      </c>
      <c r="C21" s="19">
        <v>5</v>
      </c>
      <c r="D21" s="19">
        <v>7</v>
      </c>
      <c r="E21" s="19">
        <v>5</v>
      </c>
      <c r="F21" s="19">
        <v>5</v>
      </c>
      <c r="G21" s="19">
        <v>6</v>
      </c>
      <c r="H21" s="19">
        <v>5</v>
      </c>
      <c r="I21" s="19">
        <v>6</v>
      </c>
      <c r="J21" s="19">
        <v>4</v>
      </c>
      <c r="K21" s="19">
        <v>6</v>
      </c>
      <c r="L21" s="19">
        <v>5</v>
      </c>
      <c r="M21" s="19">
        <v>5</v>
      </c>
      <c r="N21" s="19">
        <v>5</v>
      </c>
      <c r="O21" s="19">
        <v>5</v>
      </c>
      <c r="P21" s="19">
        <v>7</v>
      </c>
      <c r="Q21" s="19"/>
      <c r="R21" s="19">
        <v>82</v>
      </c>
    </row>
    <row r="22" spans="1:18" x14ac:dyDescent="0.35">
      <c r="A22" s="3" t="s">
        <v>71</v>
      </c>
      <c r="B22" s="19">
        <v>4</v>
      </c>
      <c r="C22" s="19">
        <v>4</v>
      </c>
      <c r="D22" s="19">
        <v>4</v>
      </c>
      <c r="E22" s="19">
        <v>3</v>
      </c>
      <c r="F22" s="19">
        <v>3</v>
      </c>
      <c r="G22" s="19">
        <v>4</v>
      </c>
      <c r="H22" s="19">
        <v>4</v>
      </c>
      <c r="I22" s="19">
        <v>3</v>
      </c>
      <c r="J22" s="19">
        <v>3</v>
      </c>
      <c r="K22" s="19">
        <v>2</v>
      </c>
      <c r="L22" s="19">
        <v>4</v>
      </c>
      <c r="M22" s="19">
        <v>2</v>
      </c>
      <c r="N22" s="19">
        <v>5</v>
      </c>
      <c r="O22" s="19">
        <v>4</v>
      </c>
      <c r="P22" s="19">
        <v>3</v>
      </c>
      <c r="Q22" s="19"/>
      <c r="R22" s="19">
        <v>52</v>
      </c>
    </row>
    <row r="23" spans="1:18" x14ac:dyDescent="0.35">
      <c r="A23" s="3" t="s">
        <v>73</v>
      </c>
      <c r="B23" s="19">
        <v>2</v>
      </c>
      <c r="C23" s="19">
        <v>2</v>
      </c>
      <c r="D23" s="19">
        <v>4</v>
      </c>
      <c r="E23" s="19">
        <v>2</v>
      </c>
      <c r="F23" s="19">
        <v>4</v>
      </c>
      <c r="G23" s="19">
        <v>4</v>
      </c>
      <c r="H23" s="19">
        <v>3</v>
      </c>
      <c r="I23" s="19">
        <v>4</v>
      </c>
      <c r="J23" s="19">
        <v>3</v>
      </c>
      <c r="K23" s="19">
        <v>4</v>
      </c>
      <c r="L23" s="19">
        <v>4</v>
      </c>
      <c r="M23" s="19">
        <v>3</v>
      </c>
      <c r="N23" s="19">
        <v>4</v>
      </c>
      <c r="O23" s="19">
        <v>3</v>
      </c>
      <c r="P23" s="19">
        <v>4</v>
      </c>
      <c r="Q23" s="19"/>
      <c r="R23" s="19">
        <v>50</v>
      </c>
    </row>
    <row r="24" spans="1:18" x14ac:dyDescent="0.35">
      <c r="A24" s="3" t="s">
        <v>75</v>
      </c>
      <c r="B24" s="19">
        <v>4</v>
      </c>
      <c r="C24" s="19">
        <v>3</v>
      </c>
      <c r="D24" s="19">
        <v>2</v>
      </c>
      <c r="E24" s="19">
        <v>4</v>
      </c>
      <c r="F24" s="19">
        <v>2</v>
      </c>
      <c r="G24" s="19">
        <v>2</v>
      </c>
      <c r="H24" s="19">
        <v>2</v>
      </c>
      <c r="I24" s="19">
        <v>3</v>
      </c>
      <c r="J24" s="19">
        <v>2</v>
      </c>
      <c r="K24" s="19">
        <v>3</v>
      </c>
      <c r="L24" s="19">
        <v>2</v>
      </c>
      <c r="M24" s="19">
        <v>2</v>
      </c>
      <c r="N24" s="19">
        <v>4</v>
      </c>
      <c r="O24" s="19">
        <v>3</v>
      </c>
      <c r="P24" s="19">
        <v>2</v>
      </c>
      <c r="Q24" s="19"/>
      <c r="R24" s="19">
        <v>40</v>
      </c>
    </row>
    <row r="25" spans="1:18" x14ac:dyDescent="0.35">
      <c r="A25" s="3" t="s">
        <v>6</v>
      </c>
      <c r="B25" s="19">
        <v>16</v>
      </c>
      <c r="C25" s="19">
        <v>12</v>
      </c>
      <c r="D25" s="19">
        <v>6</v>
      </c>
      <c r="E25" s="19">
        <v>10</v>
      </c>
      <c r="F25" s="19">
        <v>4</v>
      </c>
      <c r="G25" s="19">
        <v>8</v>
      </c>
      <c r="H25" s="19">
        <v>13</v>
      </c>
      <c r="I25" s="19">
        <v>15</v>
      </c>
      <c r="J25" s="19">
        <v>16</v>
      </c>
      <c r="K25" s="19">
        <v>4</v>
      </c>
      <c r="L25" s="19">
        <v>13</v>
      </c>
      <c r="M25" s="19">
        <v>5</v>
      </c>
      <c r="N25" s="19">
        <v>10</v>
      </c>
      <c r="O25" s="19">
        <v>12</v>
      </c>
      <c r="P25" s="19">
        <v>14</v>
      </c>
      <c r="Q25" s="19"/>
      <c r="R25" s="19">
        <v>158</v>
      </c>
    </row>
    <row r="26" spans="1:18" x14ac:dyDescent="0.35">
      <c r="A26" s="3" t="s">
        <v>9</v>
      </c>
      <c r="B26" s="19">
        <v>11</v>
      </c>
      <c r="C26" s="19">
        <v>9</v>
      </c>
      <c r="D26" s="19">
        <v>6</v>
      </c>
      <c r="E26" s="19">
        <v>10</v>
      </c>
      <c r="F26" s="19">
        <v>7</v>
      </c>
      <c r="G26" s="19">
        <v>7</v>
      </c>
      <c r="H26" s="19">
        <v>3</v>
      </c>
      <c r="I26" s="19">
        <v>8</v>
      </c>
      <c r="J26" s="19">
        <v>8</v>
      </c>
      <c r="K26" s="19">
        <v>7</v>
      </c>
      <c r="L26" s="19">
        <v>8</v>
      </c>
      <c r="M26" s="19">
        <v>8</v>
      </c>
      <c r="N26" s="19">
        <v>7</v>
      </c>
      <c r="O26" s="19">
        <v>8</v>
      </c>
      <c r="P26" s="19">
        <v>7</v>
      </c>
      <c r="Q26" s="19"/>
      <c r="R26" s="19">
        <v>114</v>
      </c>
    </row>
    <row r="27" spans="1:18" x14ac:dyDescent="0.35">
      <c r="A27" s="3" t="s">
        <v>11</v>
      </c>
      <c r="B27" s="19">
        <v>8</v>
      </c>
      <c r="C27" s="19">
        <v>8</v>
      </c>
      <c r="D27" s="19">
        <v>6</v>
      </c>
      <c r="E27" s="19">
        <v>4</v>
      </c>
      <c r="F27" s="19">
        <v>6</v>
      </c>
      <c r="G27" s="19">
        <v>5</v>
      </c>
      <c r="H27" s="19">
        <v>8</v>
      </c>
      <c r="I27" s="19">
        <v>8</v>
      </c>
      <c r="J27" s="19">
        <v>8</v>
      </c>
      <c r="K27" s="19">
        <v>5</v>
      </c>
      <c r="L27" s="19">
        <v>7</v>
      </c>
      <c r="M27" s="19">
        <v>4</v>
      </c>
      <c r="N27" s="19">
        <v>8</v>
      </c>
      <c r="O27" s="19">
        <v>7</v>
      </c>
      <c r="P27" s="19">
        <v>5</v>
      </c>
      <c r="Q27" s="19"/>
      <c r="R27" s="19">
        <v>97</v>
      </c>
    </row>
    <row r="28" spans="1:18" x14ac:dyDescent="0.35">
      <c r="A28" s="3" t="s">
        <v>14</v>
      </c>
      <c r="B28" s="19">
        <v>7</v>
      </c>
      <c r="C28" s="19">
        <v>7</v>
      </c>
      <c r="D28" s="19">
        <v>6</v>
      </c>
      <c r="E28" s="19">
        <v>7</v>
      </c>
      <c r="F28" s="19">
        <v>4</v>
      </c>
      <c r="G28" s="19">
        <v>7</v>
      </c>
      <c r="H28" s="19">
        <v>5</v>
      </c>
      <c r="I28" s="19">
        <v>6</v>
      </c>
      <c r="J28" s="19">
        <v>8</v>
      </c>
      <c r="K28" s="19">
        <v>6</v>
      </c>
      <c r="L28" s="19">
        <v>5</v>
      </c>
      <c r="M28" s="19">
        <v>7</v>
      </c>
      <c r="N28" s="19">
        <v>8</v>
      </c>
      <c r="O28" s="19">
        <v>4</v>
      </c>
      <c r="P28" s="19">
        <v>6</v>
      </c>
      <c r="Q28" s="19"/>
      <c r="R28" s="19">
        <v>93</v>
      </c>
    </row>
    <row r="29" spans="1:18" x14ac:dyDescent="0.35">
      <c r="A29" s="3" t="s">
        <v>16</v>
      </c>
      <c r="B29" s="19">
        <v>4</v>
      </c>
      <c r="C29" s="19">
        <v>3</v>
      </c>
      <c r="D29" s="19">
        <v>5</v>
      </c>
      <c r="E29" s="19">
        <v>4</v>
      </c>
      <c r="F29" s="19">
        <v>4</v>
      </c>
      <c r="G29" s="19">
        <v>6</v>
      </c>
      <c r="H29" s="19">
        <v>5</v>
      </c>
      <c r="I29" s="19">
        <v>7</v>
      </c>
      <c r="J29" s="19">
        <v>6</v>
      </c>
      <c r="K29" s="19">
        <v>5</v>
      </c>
      <c r="L29" s="19">
        <v>5</v>
      </c>
      <c r="M29" s="19">
        <v>5</v>
      </c>
      <c r="N29" s="19">
        <v>6</v>
      </c>
      <c r="O29" s="19">
        <v>5</v>
      </c>
      <c r="P29" s="19">
        <v>4</v>
      </c>
      <c r="Q29" s="19"/>
      <c r="R29" s="19">
        <v>74</v>
      </c>
    </row>
    <row r="30" spans="1:18" x14ac:dyDescent="0.35">
      <c r="A30" s="3" t="s">
        <v>18</v>
      </c>
      <c r="B30" s="19">
        <v>4</v>
      </c>
      <c r="C30" s="19">
        <v>4</v>
      </c>
      <c r="D30" s="19">
        <v>3</v>
      </c>
      <c r="E30" s="19">
        <v>3</v>
      </c>
      <c r="F30" s="19">
        <v>4</v>
      </c>
      <c r="G30" s="19">
        <v>3</v>
      </c>
      <c r="H30" s="19">
        <v>4</v>
      </c>
      <c r="I30" s="19">
        <v>4</v>
      </c>
      <c r="J30" s="19">
        <v>3</v>
      </c>
      <c r="K30" s="19">
        <v>5</v>
      </c>
      <c r="L30" s="19">
        <v>4</v>
      </c>
      <c r="M30" s="19">
        <v>4</v>
      </c>
      <c r="N30" s="19">
        <v>4</v>
      </c>
      <c r="O30" s="19">
        <v>4</v>
      </c>
      <c r="P30" s="19">
        <v>4</v>
      </c>
      <c r="Q30" s="19"/>
      <c r="R30" s="19">
        <v>57</v>
      </c>
    </row>
    <row r="31" spans="1:18" x14ac:dyDescent="0.35">
      <c r="A31" s="3" t="s">
        <v>20</v>
      </c>
      <c r="B31" s="19">
        <v>4</v>
      </c>
      <c r="C31" s="19">
        <v>4</v>
      </c>
      <c r="D31" s="19">
        <v>5</v>
      </c>
      <c r="E31" s="19">
        <v>4</v>
      </c>
      <c r="F31" s="19">
        <v>4</v>
      </c>
      <c r="G31" s="19">
        <v>3</v>
      </c>
      <c r="H31" s="19">
        <v>4</v>
      </c>
      <c r="I31" s="19">
        <v>4</v>
      </c>
      <c r="J31" s="19">
        <v>4</v>
      </c>
      <c r="K31" s="19">
        <v>3</v>
      </c>
      <c r="L31" s="19">
        <v>4</v>
      </c>
      <c r="M31" s="19">
        <v>3</v>
      </c>
      <c r="N31" s="19">
        <v>4</v>
      </c>
      <c r="O31" s="19">
        <v>4</v>
      </c>
      <c r="P31" s="19">
        <v>4</v>
      </c>
      <c r="Q31" s="19"/>
      <c r="R31" s="19">
        <v>58</v>
      </c>
    </row>
    <row r="32" spans="1:18" x14ac:dyDescent="0.35">
      <c r="A32" s="3" t="s">
        <v>23</v>
      </c>
      <c r="B32" s="19">
        <v>3</v>
      </c>
      <c r="C32" s="19">
        <v>2</v>
      </c>
      <c r="D32" s="19">
        <v>2</v>
      </c>
      <c r="E32" s="19">
        <v>3</v>
      </c>
      <c r="F32" s="19">
        <v>4</v>
      </c>
      <c r="G32" s="19">
        <v>4</v>
      </c>
      <c r="H32" s="19">
        <v>4</v>
      </c>
      <c r="I32" s="19">
        <v>3</v>
      </c>
      <c r="J32" s="19">
        <v>3</v>
      </c>
      <c r="K32" s="19">
        <v>3</v>
      </c>
      <c r="L32" s="19">
        <v>2</v>
      </c>
      <c r="M32" s="19">
        <v>2</v>
      </c>
      <c r="N32" s="19">
        <v>2</v>
      </c>
      <c r="O32" s="19">
        <v>3</v>
      </c>
      <c r="P32" s="19">
        <v>2</v>
      </c>
      <c r="Q32" s="19"/>
      <c r="R32" s="19">
        <v>42</v>
      </c>
    </row>
    <row r="33" spans="1:18" x14ac:dyDescent="0.35">
      <c r="A33" s="3" t="s">
        <v>25</v>
      </c>
      <c r="B33" s="19">
        <v>3</v>
      </c>
      <c r="C33" s="19">
        <v>4</v>
      </c>
      <c r="D33" s="19">
        <v>2</v>
      </c>
      <c r="E33" s="19">
        <v>3</v>
      </c>
      <c r="F33" s="19">
        <v>3</v>
      </c>
      <c r="G33" s="19">
        <v>3</v>
      </c>
      <c r="H33" s="19">
        <v>4</v>
      </c>
      <c r="I33" s="19">
        <v>3</v>
      </c>
      <c r="J33" s="19">
        <v>3</v>
      </c>
      <c r="K33" s="19">
        <v>4</v>
      </c>
      <c r="L33" s="19">
        <v>4</v>
      </c>
      <c r="M33" s="19">
        <v>4</v>
      </c>
      <c r="N33" s="19">
        <v>3</v>
      </c>
      <c r="O33" s="19">
        <v>3</v>
      </c>
      <c r="P33" s="19">
        <v>4</v>
      </c>
      <c r="Q33" s="19"/>
      <c r="R33" s="19">
        <v>50</v>
      </c>
    </row>
    <row r="34" spans="1:18" x14ac:dyDescent="0.35">
      <c r="A34" s="3" t="s">
        <v>28</v>
      </c>
      <c r="B34" s="19">
        <v>4</v>
      </c>
      <c r="C34" s="19">
        <v>4</v>
      </c>
      <c r="D34" s="19">
        <v>3</v>
      </c>
      <c r="E34" s="19">
        <v>3</v>
      </c>
      <c r="F34" s="19">
        <v>3</v>
      </c>
      <c r="G34" s="19">
        <v>3</v>
      </c>
      <c r="H34" s="19">
        <v>4</v>
      </c>
      <c r="I34" s="19">
        <v>2</v>
      </c>
      <c r="J34" s="19">
        <v>2</v>
      </c>
      <c r="K34" s="19">
        <v>3</v>
      </c>
      <c r="L34" s="19">
        <v>4</v>
      </c>
      <c r="M34" s="19">
        <v>4</v>
      </c>
      <c r="N34" s="19">
        <v>3</v>
      </c>
      <c r="O34" s="19">
        <v>3</v>
      </c>
      <c r="P34" s="19">
        <v>3</v>
      </c>
      <c r="Q34" s="19"/>
      <c r="R34" s="19">
        <v>48</v>
      </c>
    </row>
    <row r="35" spans="1:18" x14ac:dyDescent="0.35">
      <c r="A35" s="3" t="s">
        <v>101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35">
      <c r="A36" s="3" t="s">
        <v>91</v>
      </c>
      <c r="B36" s="19">
        <v>186</v>
      </c>
      <c r="C36" s="19">
        <v>197</v>
      </c>
      <c r="D36" s="19">
        <v>188</v>
      </c>
      <c r="E36" s="19">
        <v>199</v>
      </c>
      <c r="F36" s="19">
        <v>163</v>
      </c>
      <c r="G36" s="19">
        <v>169</v>
      </c>
      <c r="H36" s="19">
        <v>195</v>
      </c>
      <c r="I36" s="19">
        <v>173</v>
      </c>
      <c r="J36" s="19">
        <v>200</v>
      </c>
      <c r="K36" s="19">
        <v>171</v>
      </c>
      <c r="L36" s="19">
        <v>188</v>
      </c>
      <c r="M36" s="19">
        <v>165</v>
      </c>
      <c r="N36" s="19">
        <v>178</v>
      </c>
      <c r="O36" s="19">
        <v>191</v>
      </c>
      <c r="P36" s="19">
        <v>167</v>
      </c>
      <c r="Q36" s="19"/>
      <c r="R36" s="19">
        <v>2730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sku_master</vt:lpstr>
      <vt:lpstr>sales_data</vt:lpstr>
      <vt:lpstr>opn_stk</vt:lpstr>
      <vt:lpstr>cochin_stk_trans</vt:lpstr>
      <vt:lpstr>Worksheet 1</vt:lpstr>
      <vt:lpstr>Worksheet 2</vt:lpstr>
      <vt:lpstr>Volume of each days</vt:lpstr>
      <vt:lpstr>Revenue of each days </vt:lpstr>
      <vt:lpstr>Volume of each date</vt:lpstr>
      <vt:lpstr>Revenue of each date</vt:lpstr>
      <vt:lpstr>cochin ledger</vt:lpstr>
      <vt:lpstr>Cochin average days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ram158</dc:creator>
  <cp:lastModifiedBy>akhan</cp:lastModifiedBy>
  <dcterms:created xsi:type="dcterms:W3CDTF">2021-08-23T09:32:58Z</dcterms:created>
  <dcterms:modified xsi:type="dcterms:W3CDTF">2021-10-24T06:19:41Z</dcterms:modified>
</cp:coreProperties>
</file>