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defaultThemeVersion="166925"/>
  <xr:revisionPtr revIDLastSave="0" documentId="8_{8DCE8CDC-6A4F-42B0-A8CE-AD3CE2EC26A2}" xr6:coauthVersionLast="47" xr6:coauthVersionMax="47" xr10:uidLastSave="{00000000-0000-0000-0000-000000000000}"/>
  <bookViews>
    <workbookView xWindow="0" yWindow="0" windowWidth="16384" windowHeight="8192" tabRatio="5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2" i="1" l="1"/>
  <c r="F141" i="1"/>
  <c r="E142" i="1"/>
  <c r="E141" i="1"/>
  <c r="H144" i="1"/>
  <c r="F140" i="1"/>
  <c r="E140" i="1"/>
  <c r="F139" i="1"/>
  <c r="E139" i="1"/>
  <c r="F138" i="1"/>
  <c r="E138" i="1"/>
  <c r="F137" i="1"/>
  <c r="E137" i="1"/>
  <c r="F136" i="1"/>
  <c r="E136" i="1"/>
  <c r="F135" i="1"/>
  <c r="E135" i="1"/>
  <c r="F133" i="1"/>
  <c r="E133" i="1"/>
  <c r="F132" i="1"/>
  <c r="E132" i="1"/>
  <c r="F131" i="1"/>
  <c r="E131" i="1"/>
  <c r="F130" i="1"/>
  <c r="E130" i="1"/>
  <c r="F129" i="1"/>
  <c r="E129" i="1"/>
  <c r="F128" i="1"/>
  <c r="E128" i="1"/>
  <c r="F127" i="1"/>
  <c r="E127" i="1"/>
  <c r="F125" i="1"/>
  <c r="E125" i="1"/>
  <c r="F124" i="1"/>
  <c r="E124" i="1"/>
  <c r="F123" i="1"/>
  <c r="E123" i="1"/>
  <c r="F122" i="1"/>
  <c r="E122" i="1"/>
  <c r="F121" i="1"/>
  <c r="E121" i="1"/>
  <c r="F120" i="1"/>
  <c r="E120" i="1"/>
  <c r="F119" i="1"/>
  <c r="E119" i="1"/>
  <c r="F118" i="1"/>
  <c r="E118" i="1"/>
  <c r="F116" i="1"/>
  <c r="E116" i="1"/>
  <c r="F115" i="1"/>
  <c r="E115" i="1"/>
  <c r="F114" i="1"/>
  <c r="E114" i="1"/>
  <c r="F113" i="1"/>
  <c r="E113" i="1"/>
  <c r="F112" i="1"/>
  <c r="E112" i="1"/>
  <c r="F110" i="1"/>
  <c r="E110" i="1"/>
  <c r="F109" i="1"/>
  <c r="E109" i="1"/>
  <c r="F108" i="1"/>
  <c r="E108" i="1"/>
  <c r="F107" i="1"/>
  <c r="E107" i="1"/>
  <c r="F105" i="1"/>
  <c r="E105" i="1"/>
  <c r="F104" i="1"/>
  <c r="E104" i="1"/>
  <c r="F103" i="1"/>
  <c r="E103" i="1"/>
  <c r="F102" i="1"/>
  <c r="E102" i="1"/>
  <c r="F101" i="1"/>
  <c r="E101" i="1"/>
  <c r="F100" i="1"/>
  <c r="E100" i="1"/>
  <c r="F99" i="1"/>
  <c r="E99" i="1"/>
  <c r="F98" i="1"/>
  <c r="E98" i="1"/>
  <c r="F97" i="1"/>
  <c r="E97" i="1"/>
  <c r="F95" i="1"/>
  <c r="E95" i="1"/>
  <c r="F94" i="1"/>
  <c r="E94" i="1"/>
  <c r="F93" i="1"/>
  <c r="E93" i="1"/>
  <c r="F92" i="1"/>
  <c r="E92" i="1"/>
  <c r="F91" i="1"/>
  <c r="E91" i="1"/>
  <c r="F89" i="1"/>
  <c r="E89" i="1"/>
  <c r="F88" i="1"/>
  <c r="E88" i="1"/>
  <c r="F87" i="1"/>
  <c r="E87" i="1"/>
  <c r="F86" i="1"/>
  <c r="E86" i="1"/>
  <c r="F85" i="1"/>
  <c r="E85" i="1"/>
  <c r="F84" i="1"/>
  <c r="E84" i="1"/>
  <c r="F83" i="1"/>
  <c r="E83" i="1"/>
  <c r="F81" i="1"/>
  <c r="E81" i="1"/>
  <c r="F80" i="1"/>
  <c r="E80" i="1"/>
  <c r="F79" i="1"/>
  <c r="E79" i="1"/>
  <c r="F78" i="1"/>
  <c r="E78" i="1"/>
  <c r="F77" i="1"/>
  <c r="E77" i="1"/>
  <c r="F76" i="1"/>
  <c r="E76" i="1"/>
  <c r="F74" i="1"/>
  <c r="E74" i="1"/>
  <c r="F73" i="1"/>
  <c r="E73" i="1"/>
  <c r="F72" i="1"/>
  <c r="E72" i="1"/>
  <c r="F71" i="1"/>
  <c r="E71" i="1"/>
  <c r="F70" i="1"/>
  <c r="E70" i="1"/>
  <c r="F69" i="1"/>
  <c r="E69" i="1"/>
  <c r="F68" i="1"/>
  <c r="E68" i="1"/>
  <c r="F67" i="1"/>
  <c r="E67" i="1"/>
  <c r="F66" i="1"/>
  <c r="E66" i="1"/>
  <c r="F64" i="1"/>
  <c r="E64" i="1"/>
  <c r="F63" i="1"/>
  <c r="E63" i="1"/>
  <c r="F62" i="1"/>
  <c r="E62" i="1"/>
  <c r="F61" i="1"/>
  <c r="E61" i="1"/>
  <c r="F60" i="1"/>
  <c r="E60" i="1"/>
  <c r="F59" i="1"/>
  <c r="E59" i="1"/>
  <c r="F58" i="1"/>
  <c r="E58" i="1"/>
  <c r="F57" i="1"/>
  <c r="E57" i="1"/>
  <c r="F56" i="1"/>
  <c r="E56" i="1"/>
  <c r="F55" i="1"/>
  <c r="E55" i="1"/>
  <c r="F54" i="1"/>
  <c r="E54" i="1"/>
  <c r="F52" i="1"/>
  <c r="E52" i="1"/>
  <c r="F50" i="1"/>
  <c r="E50" i="1"/>
  <c r="F49" i="1"/>
  <c r="E49" i="1"/>
  <c r="F48" i="1"/>
  <c r="E48" i="1"/>
  <c r="F47" i="1"/>
  <c r="E47" i="1"/>
  <c r="F46" i="1"/>
  <c r="E46" i="1"/>
  <c r="F44" i="1"/>
  <c r="E44" i="1"/>
  <c r="F43" i="1"/>
  <c r="E43" i="1"/>
  <c r="F42" i="1"/>
  <c r="E42" i="1"/>
  <c r="F41" i="1"/>
  <c r="E41" i="1"/>
  <c r="F40" i="1"/>
  <c r="E40" i="1"/>
  <c r="H39" i="1"/>
  <c r="F38" i="1"/>
  <c r="E38" i="1"/>
  <c r="H38" i="1" s="1"/>
  <c r="F37" i="1"/>
  <c r="E37" i="1"/>
  <c r="F36" i="1"/>
  <c r="E36" i="1"/>
  <c r="F35" i="1"/>
  <c r="E35" i="1"/>
  <c r="H35" i="1" s="1"/>
  <c r="F34" i="1"/>
  <c r="E34" i="1"/>
  <c r="H34" i="1" s="1"/>
  <c r="F33" i="1"/>
  <c r="E33" i="1"/>
  <c r="H33" i="1" s="1"/>
  <c r="F32" i="1"/>
  <c r="E32" i="1"/>
  <c r="H32" i="1" s="1"/>
  <c r="H31" i="1"/>
  <c r="H30" i="1"/>
  <c r="F29" i="1"/>
  <c r="E29" i="1"/>
  <c r="F28" i="1"/>
  <c r="E28" i="1"/>
  <c r="F27" i="1"/>
  <c r="E27" i="1"/>
  <c r="F26" i="1"/>
  <c r="E26" i="1"/>
  <c r="F25" i="1"/>
  <c r="E25" i="1"/>
  <c r="H25" i="1" s="1"/>
  <c r="F24" i="1"/>
  <c r="E24" i="1"/>
  <c r="H24" i="1" s="1"/>
  <c r="F23" i="1"/>
  <c r="E23" i="1"/>
  <c r="H23" i="1" s="1"/>
  <c r="F22" i="1"/>
  <c r="E22" i="1"/>
  <c r="H22" i="1" s="1"/>
  <c r="H21" i="1"/>
  <c r="F20" i="1"/>
  <c r="E20" i="1"/>
  <c r="F19" i="1"/>
  <c r="E19" i="1"/>
  <c r="H19" i="1" s="1"/>
  <c r="F18" i="1"/>
  <c r="E18" i="1"/>
  <c r="H18" i="1" s="1"/>
  <c r="F17" i="1"/>
  <c r="E17" i="1"/>
  <c r="H17" i="1" s="1"/>
  <c r="F16" i="1"/>
  <c r="E16" i="1"/>
  <c r="H16" i="1" s="1"/>
  <c r="F15" i="1"/>
  <c r="E15" i="1"/>
  <c r="H15" i="1" s="1"/>
  <c r="H14" i="1"/>
  <c r="H13" i="1"/>
  <c r="F12" i="1"/>
  <c r="E12" i="1"/>
  <c r="H12" i="1" s="1"/>
  <c r="F11" i="1"/>
  <c r="E11" i="1"/>
  <c r="H11" i="1" s="1"/>
  <c r="F10" i="1"/>
  <c r="E10" i="1"/>
  <c r="H10" i="1" s="1"/>
  <c r="F9" i="1"/>
  <c r="H8" i="1"/>
  <c r="H7" i="1"/>
  <c r="E3" i="1"/>
  <c r="E9" i="1" l="1"/>
  <c r="H9" i="1" s="1"/>
  <c r="I5" i="1"/>
  <c r="I6" i="1" l="1"/>
  <c r="J5" i="1"/>
  <c r="I4" i="1"/>
  <c r="J6" i="1" l="1"/>
  <c r="K5" i="1"/>
  <c r="K6" i="1" l="1"/>
  <c r="L5" i="1"/>
  <c r="L6" i="1" l="1"/>
  <c r="M5" i="1"/>
  <c r="M6" i="1" l="1"/>
  <c r="N5" i="1"/>
  <c r="N6" i="1" l="1"/>
  <c r="O5" i="1"/>
  <c r="O6" i="1" l="1"/>
  <c r="P5" i="1"/>
  <c r="P6" i="1" l="1"/>
  <c r="Q5" i="1"/>
  <c r="P4" i="1"/>
  <c r="Q6" i="1" l="1"/>
  <c r="R5" i="1"/>
  <c r="R6" i="1" l="1"/>
  <c r="S5" i="1"/>
  <c r="S6" i="1" l="1"/>
  <c r="T5" i="1"/>
  <c r="T6" i="1" l="1"/>
  <c r="U5" i="1"/>
  <c r="U6" i="1" l="1"/>
  <c r="V5" i="1"/>
  <c r="V6" i="1" l="1"/>
  <c r="W5" i="1"/>
  <c r="W6" i="1" l="1"/>
  <c r="X5" i="1"/>
  <c r="W4" i="1"/>
  <c r="X6" i="1" l="1"/>
  <c r="Y5" i="1"/>
  <c r="Y6" i="1" l="1"/>
  <c r="Z5" i="1"/>
  <c r="Z6" i="1" l="1"/>
  <c r="AA5" i="1"/>
  <c r="AA6" i="1" l="1"/>
  <c r="AB5" i="1"/>
  <c r="AB6" i="1" l="1"/>
  <c r="AC5" i="1"/>
  <c r="AC6" i="1" l="1"/>
  <c r="AD5" i="1"/>
  <c r="AD6" i="1" l="1"/>
  <c r="AE5" i="1"/>
  <c r="AD4" i="1"/>
  <c r="AE6" i="1" l="1"/>
  <c r="AF5" i="1"/>
  <c r="AF6" i="1" l="1"/>
  <c r="AG5" i="1"/>
  <c r="AG6" i="1" l="1"/>
  <c r="AH5" i="1"/>
  <c r="AH6" i="1" l="1"/>
  <c r="AI5" i="1"/>
  <c r="AI6" i="1" l="1"/>
  <c r="AJ5" i="1"/>
  <c r="AJ6" i="1" l="1"/>
  <c r="AK5" i="1"/>
  <c r="AK6" i="1" l="1"/>
  <c r="AL5" i="1"/>
  <c r="AK4" i="1"/>
  <c r="AL6" i="1" l="1"/>
  <c r="AM5" i="1"/>
  <c r="AM6" i="1" l="1"/>
  <c r="AN5" i="1"/>
  <c r="AN6" i="1" l="1"/>
  <c r="AO5" i="1"/>
  <c r="AO6" i="1" l="1"/>
  <c r="AP5" i="1"/>
  <c r="AP6" i="1" l="1"/>
  <c r="AQ5" i="1"/>
  <c r="AQ6" i="1" l="1"/>
  <c r="AR5" i="1"/>
  <c r="AR6" i="1" l="1"/>
  <c r="AS5" i="1"/>
  <c r="AR4" i="1"/>
  <c r="AS6" i="1" l="1"/>
  <c r="AT5" i="1"/>
  <c r="AT6" i="1" l="1"/>
  <c r="AU5" i="1"/>
  <c r="AU6" i="1" l="1"/>
  <c r="AV5" i="1"/>
  <c r="AV6" i="1" l="1"/>
  <c r="AW5" i="1"/>
  <c r="AW6" i="1" l="1"/>
  <c r="AX5" i="1"/>
  <c r="AX6" i="1" l="1"/>
  <c r="AY5" i="1"/>
  <c r="AY6" i="1" l="1"/>
  <c r="AZ5" i="1"/>
  <c r="AY4" i="1"/>
  <c r="AZ6" i="1" l="1"/>
  <c r="BA5" i="1"/>
  <c r="BA6" i="1" l="1"/>
  <c r="BB5" i="1"/>
  <c r="BB6" i="1" l="1"/>
  <c r="BC5" i="1"/>
  <c r="BC6" i="1" l="1"/>
  <c r="BD5" i="1"/>
  <c r="BD6" i="1" l="1"/>
  <c r="BE5" i="1"/>
  <c r="BE6" i="1" l="1"/>
  <c r="BF5" i="1"/>
  <c r="BF6" i="1" l="1"/>
  <c r="BG5" i="1"/>
  <c r="BF4" i="1"/>
  <c r="BG6" i="1" l="1"/>
  <c r="BH5" i="1"/>
  <c r="BH6" i="1" l="1"/>
  <c r="BI5" i="1"/>
  <c r="BI6" i="1" l="1"/>
  <c r="BJ5" i="1"/>
  <c r="BJ6" i="1" l="1"/>
  <c r="BK5" i="1"/>
  <c r="BK6" i="1" l="1"/>
  <c r="BL5" i="1"/>
  <c r="BL6" i="1" s="1"/>
</calcChain>
</file>

<file path=xl/sharedStrings.xml><?xml version="1.0" encoding="utf-8"?>
<sst xmlns="http://schemas.openxmlformats.org/spreadsheetml/2006/main" count="193" uniqueCount="171">
  <si>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</si>
  <si>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Obtayn</t>
  </si>
  <si>
    <t>Enter Company Name in cell B2.</t>
  </si>
  <si>
    <t>Akhil Suresh</t>
  </si>
  <si>
    <t>Enter the name of the Project Lead in cell B3. Enter the Project Start date in cell E3. Pooject Start: label is in cell C3.</t>
  </si>
  <si>
    <t>Divya Kulkarni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</si>
  <si>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</si>
  <si>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</si>
  <si>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</si>
  <si>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</si>
  <si>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</si>
  <si>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</si>
  <si>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</si>
  <si>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</si>
  <si>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</si>
  <si>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</si>
  <si>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</si>
  <si>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</si>
  <si>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</si>
  <si>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Setup + Learning</t>
  </si>
  <si>
    <t>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</si>
  <si>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</si>
  <si>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Get familiar with Firebase &amp; write POCs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</si>
  <si>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</si>
  <si>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Get familiar with Firestore &amp; write POCs</t>
  </si>
  <si>
    <t>Get familiar with Redux</t>
  </si>
  <si>
    <t>React external libraries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</si>
  <si>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</si>
  <si>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Sign Up form</t>
  </si>
  <si>
    <t>Akhil</t>
  </si>
  <si>
    <t>Create Sign Up component</t>
  </si>
  <si>
    <t>Create Sign Up form with fields</t>
  </si>
  <si>
    <t>Create "Continue with Google"</t>
  </si>
  <si>
    <t>Validate user inputs , show error if invalid inputs.</t>
  </si>
  <si>
    <t>Write a function to add user and validate email</t>
  </si>
  <si>
    <t>Write a a function to redirect to Login if Sign Up is successful</t>
  </si>
  <si>
    <t>Sample phase title block</t>
  </si>
  <si>
    <t>Login Page</t>
  </si>
  <si>
    <t>Create a Login Component</t>
  </si>
  <si>
    <t>Create a Login form with fields</t>
  </si>
  <si>
    <t>Create a "Continue with Google" button</t>
  </si>
  <si>
    <t>Validate user inputs</t>
  </si>
  <si>
    <t>Write a function to authenticate User</t>
  </si>
  <si>
    <t>Write a function to authenticate Google user</t>
  </si>
  <si>
    <t>Write a function to create Protected Route</t>
  </si>
  <si>
    <t>Write a a function to redirect to Homepage if Login is successful</t>
  </si>
  <si>
    <t>Homepage</t>
  </si>
  <si>
    <t>Divya</t>
  </si>
  <si>
    <t xml:space="preserve">Create a Header component </t>
  </si>
  <si>
    <t>Create "Create a Post" component</t>
  </si>
  <si>
    <t>Create a Feed component</t>
  </si>
  <si>
    <t>Create a Recent Activity component</t>
  </si>
  <si>
    <t>Write a a function to fetch all the required data</t>
  </si>
  <si>
    <t>Write a function to redirect to Request from Header</t>
  </si>
  <si>
    <t>Write a function to redirect to Homepage</t>
  </si>
  <si>
    <t>This is an empty row</t>
  </si>
  <si>
    <t>Search</t>
  </si>
  <si>
    <t>Create a search component (drop down list of categories, textbox for keyword, location picker)</t>
  </si>
  <si>
    <t>Load all the categories to show in drop down.</t>
  </si>
  <si>
    <t>Write a function to show relevant requests as search results.</t>
  </si>
  <si>
    <t>Write a function to handle “Network Error” exception.</t>
  </si>
  <si>
    <t>Write a function to handle “No match found” exception.</t>
  </si>
  <si>
    <t>Profile</t>
  </si>
  <si>
    <t>Create a Profile component</t>
  </si>
  <si>
    <t>Write a function to display the Profile Details.</t>
  </si>
  <si>
    <t>Write a function to load Profile details into the pop-up window.</t>
  </si>
  <si>
    <t>Write a function to verify new profile image (extension, size).</t>
  </si>
  <si>
    <t>Write a function to update profile picture</t>
  </si>
  <si>
    <t>Logout</t>
  </si>
  <si>
    <t xml:space="preserve">
Write a function to logout User
</t>
  </si>
  <si>
    <t>Feed</t>
  </si>
  <si>
    <t xml:space="preserve">Create Post component </t>
  </si>
  <si>
    <t>Create Request component</t>
  </si>
  <si>
    <t>Create a Filter component (Requests and appreciation posts)</t>
  </si>
  <si>
    <t>Create a Feed component (Filter, multiple Post and Request components)</t>
  </si>
  <si>
    <t>Create a “Back to Top” button.</t>
  </si>
  <si>
    <t>Write a function to make the “Back to Top” button.</t>
  </si>
  <si>
    <t>Write a function to go back to top of the page when “Back to Top” button is clicked</t>
  </si>
  <si>
    <t>Write a function to fetch all Posts and use the data for the Post component.</t>
  </si>
  <si>
    <t>Write a function to fetch all pending requests and use it for Request component</t>
  </si>
  <si>
    <t>Write a function to store all posts and requests in array of objects, sorted by timestamp</t>
  </si>
  <si>
    <t>Write a function to load all the Feed components.</t>
  </si>
  <si>
    <t>Create Request</t>
  </si>
  <si>
    <t>Make a component for request form</t>
  </si>
  <si>
    <t>Write a function to trigger the modal on click for Create Post component.</t>
  </si>
  <si>
    <t>Write a function to validate whether form fields are filled.</t>
  </si>
  <si>
    <t>Write a function to show request form or appreciation form depending on Tag</t>
  </si>
  <si>
    <t>Write a function to validate image constraints.</t>
  </si>
  <si>
    <t>Write a function to add the new Request when the Post button is clicked.</t>
  </si>
  <si>
    <t>Write a function to show the new Request on top of the Feed.</t>
  </si>
  <si>
    <t>Write a function to close the Create Post modal when the “Add Request” button is clicked.</t>
  </si>
  <si>
    <t>Accept Request</t>
  </si>
  <si>
    <t>Make a function to change the status of the Request on click of accept button.</t>
  </si>
  <si>
    <t>Make a function to handle cases of already accepted requests.</t>
  </si>
  <si>
    <t>Make a function which adds a notification.</t>
  </si>
  <si>
    <t>Make a function to add Users to the Chat list.</t>
  </si>
  <si>
    <t>Make a function to redirect to the Requests page.</t>
  </si>
  <si>
    <t>Write a function to highlight current Request.</t>
  </si>
  <si>
    <t>Delete Request</t>
  </si>
  <si>
    <t>Write a function to show a confirm box when the delete icon is pressed.</t>
  </si>
  <si>
    <t>Write a function to delete the request from the database.</t>
  </si>
  <si>
    <t>Write a function to add a “Request Deleted” notification.</t>
  </si>
  <si>
    <t>Write a function to refresh the Feed page.</t>
  </si>
  <si>
    <t>Write a function to redirect User to the Request page</t>
  </si>
  <si>
    <t>Write a function to show a confirm box when the “Cancel” button is pressed.</t>
  </si>
  <si>
    <t>Write a function to remove the request from the Requestor’s “Outgoing” and travellers “Incoming” request. </t>
  </si>
  <si>
    <t>Recent Activity</t>
  </si>
  <si>
    <t>Use Recent Activity component</t>
  </si>
  <si>
    <t>Write a function to fetch notifications for current User.</t>
  </si>
  <si>
    <t>Write a function to display fetched Activity objects in “Recent Activity” sorted by timestamp.</t>
  </si>
  <si>
    <t>Create chat notification component (clickable)</t>
  </si>
  <si>
    <t>Create a request update notification component (clickable)</t>
  </si>
  <si>
    <t>Write new Post</t>
  </si>
  <si>
    <t>Write a function to trigger “Create Post” modal on click.</t>
  </si>
  <si>
    <t>Create Tag component (request post or appreciation post)</t>
  </si>
  <si>
    <t>Make a component for appreciation post form</t>
  </si>
  <si>
    <t>Make a function to validate image size and extension</t>
  </si>
  <si>
    <t>Write a function to add the new appreciation post on click of Post button</t>
  </si>
  <si>
    <t>Write a function to close the Create Post modal when the “Add Post” button is clicked.</t>
  </si>
  <si>
    <t>Write a function to show the new Post on top of the Feed.</t>
  </si>
  <si>
    <t>Delete Post</t>
  </si>
  <si>
    <t>Write a function to delete the post from the database.</t>
  </si>
  <si>
    <t>Filter</t>
  </si>
  <si>
    <t>Create filter options - #request &amp; #appreciation.</t>
  </si>
  <si>
    <t>Write a function to fetch the selected option.</t>
  </si>
  <si>
    <t>Write a function to filter the feed by only showing selected option</t>
  </si>
  <si>
    <t>Write a function to handle user location</t>
  </si>
  <si>
    <t xml:space="preserve">Write a function that takes requests location and user location and sorts the array by nearest to farthest
</t>
  </si>
  <si>
    <t>View All Requests</t>
  </si>
  <si>
    <t>Create Requests container (Incoming &amp; Outgoing)</t>
  </si>
  <si>
    <t>Create Incoming requests component with details - requestor, title, location, message, images(if any).</t>
  </si>
  <si>
    <t>Create Outgoing requests component with details - acceptor, title, location, message, images(if any), Fulfilled button(only for accepted requests),cancel button</t>
  </si>
  <si>
    <t>Write a function to fetch all the Requests related to the user.</t>
  </si>
  <si>
    <t>Write a function to display all the fetched Requests.</t>
  </si>
  <si>
    <t>Write a function to differentiate Outgoing requests depending upon status(accepted/pending).</t>
  </si>
  <si>
    <t>Write a function to refresh status of  Outgoing requests (from pending to accepted).</t>
  </si>
  <si>
    <t>Write a function to handle Fulfilled button click - show prompt to confirm whether User wants to continue, delete Request if yes.</t>
  </si>
  <si>
    <t>View Chat List</t>
  </si>
  <si>
    <t>Create a Chats component to the right of Requests.</t>
  </si>
  <si>
    <t>Write a function to redirect to the Requests page when the User clicks on the Chats button (available on the header)</t>
  </si>
  <si>
    <t>Write a function to fetch all User Chats.</t>
  </si>
  <si>
    <t>Write a function to group messages by different users</t>
  </si>
  <si>
    <t>Write a function to fetch user profiles and names.</t>
  </si>
  <si>
    <t>Write a function to make Chat component</t>
  </si>
  <si>
    <t xml:space="preserve">Write a function to highlight unread chat in bold.
</t>
  </si>
  <si>
    <t>View Chat Thread</t>
  </si>
  <si>
    <t>Write a function to switch from the Chat List to Personal Chat.</t>
  </si>
  <si>
    <t>Write a function which uses data fetched in Story #13, and display the corresponding message thread.</t>
  </si>
  <si>
    <t>Make a function to display the message thread, such that one can differentiate sender’s and receiver’s messages, with timestamps.</t>
  </si>
  <si>
    <t>Write a function to scroll down on a new message.</t>
  </si>
  <si>
    <t>Create a component which contains a text field for text message, file selector for attaching images and a button to send the message.</t>
  </si>
  <si>
    <t>Create a back button which redirects Users to a list of chats.</t>
  </si>
  <si>
    <t>Write function to handle “Network Error” exception.</t>
  </si>
  <si>
    <t>Write function to check whether selected image fits within constraints (size, file type, number of images selected)</t>
  </si>
  <si>
    <t>Insert new rows ABOVE this one</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</si>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</sst>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d&quot;, &quot;m/d/yyyy"/>
    <numFmt numFmtId="166" formatCode="mmm\ d&quot;, &quot;yyyy"/>
    <numFmt numFmtId="167" formatCode="d"/>
  </numFmts>
  <fonts count="23">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b/>
      <sz val="11"/>
      <color rgb="FF7F7F7F"/>
      <name val="Calibri"/>
      <family val="2"/>
      <charset val="1"/>
    </font>
    <font>
      <sz val="14"/>
      <color rgb="FF000000"/>
      <name val="Calibri"/>
      <family val="2"/>
      <charset val="1"/>
    </font>
    <font>
      <u/>
      <sz val="11"/>
      <color rgb="FF0000FF"/>
      <name val="Arial"/>
      <family val="2"/>
      <charset val="1"/>
    </font>
    <font>
      <sz val="10"/>
      <color rgb="FF7F7F7F"/>
      <name val="Arial"/>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i/>
      <sz val="9"/>
      <color rgb="FF000000"/>
      <name val="Calibri"/>
      <family val="2"/>
      <charset val="1"/>
    </font>
    <font>
      <sz val="10"/>
      <color rgb="FF7F7F7F"/>
      <name val="Calibri"/>
      <family val="2"/>
      <charset val="1"/>
    </font>
    <font>
      <b/>
      <sz val="12"/>
      <color rgb="FF595959"/>
      <name val="Calibri"/>
      <family val="2"/>
      <charset val="1"/>
    </font>
    <font>
      <b/>
      <sz val="10"/>
      <name val="Calibri"/>
      <family val="2"/>
      <charset val="1"/>
    </font>
    <font>
      <sz val="11"/>
      <color rgb="FF7F7F7F"/>
      <name val="Calibri"/>
      <family val="2"/>
      <charset val="1"/>
    </font>
    <font>
      <b/>
      <sz val="16"/>
      <color rgb="FF376092"/>
      <name val="Calibri"/>
      <family val="2"/>
      <charset val="1"/>
    </font>
    <font>
      <sz val="20"/>
      <name val="Calibri"/>
      <family val="2"/>
      <charset val="1"/>
    </font>
    <font>
      <sz val="11"/>
      <color rgb="FF1D2129"/>
      <name val="Calibri"/>
      <family val="2"/>
      <charset val="1"/>
    </font>
    <font>
      <sz val="11"/>
      <color rgb="FF000000"/>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FF6D6D"/>
        <bgColor rgb="FFFF6600"/>
      </patternFill>
    </fill>
    <fill>
      <patternFill patternType="solid">
        <fgColor rgb="FFDEE6EF"/>
        <bgColor rgb="FFDCE6F2"/>
      </patternFill>
    </fill>
    <fill>
      <patternFill patternType="solid">
        <fgColor rgb="FFF2F2F2"/>
        <bgColor rgb="FFEBF1DE"/>
      </patternFill>
    </fill>
  </fills>
  <borders count="10">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s>
  <cellStyleXfs count="12">
    <xf numFmtId="0" fontId="0" fillId="0" borderId="0"/>
    <xf numFmtId="9" fontId="22" fillId="0" borderId="0" applyBorder="0" applyProtection="0"/>
    <xf numFmtId="0" fontId="7" fillId="0" borderId="0" applyBorder="0" applyProtection="0"/>
    <xf numFmtId="164" fontId="22" fillId="0" borderId="1">
      <alignment horizontal="center" vertical="center"/>
    </xf>
    <xf numFmtId="0" fontId="22" fillId="0" borderId="1">
      <alignment horizontal="center" vertical="center"/>
    </xf>
    <xf numFmtId="165" fontId="22" fillId="0" borderId="2">
      <alignment horizontal="center" vertical="center"/>
    </xf>
    <xf numFmtId="0" fontId="22" fillId="0" borderId="1">
      <alignment horizontal="left" vertical="center" indent="15"/>
    </xf>
    <xf numFmtId="0" fontId="1" fillId="0" borderId="0"/>
    <xf numFmtId="0" fontId="2" fillId="0" borderId="0" applyBorder="0" applyProtection="0"/>
    <xf numFmtId="0" fontId="6" fillId="0" borderId="0" applyProtection="0"/>
    <xf numFmtId="0" fontId="6" fillId="0" borderId="0" applyProtection="0">
      <alignment vertical="top"/>
    </xf>
    <xf numFmtId="0" fontId="22" fillId="0" borderId="0" applyProtection="0">
      <alignment horizontal="right" indent="1"/>
    </xf>
  </cellStyleXfs>
  <cellXfs count="119">
    <xf numFmtId="0" fontId="0" fillId="0" borderId="0" xfId="0"/>
    <xf numFmtId="0" fontId="0" fillId="0" borderId="5" xfId="0" applyBorder="1" applyAlignment="1">
      <alignment horizontal="left"/>
    </xf>
    <xf numFmtId="166" fontId="0" fillId="2" borderId="4" xfId="0" applyNumberFormat="1" applyFill="1" applyBorder="1" applyAlignment="1">
      <alignment horizontal="left" vertical="center" wrapText="1" indent="1"/>
    </xf>
    <xf numFmtId="0" fontId="1" fillId="0" borderId="0" xfId="7"/>
    <xf numFmtId="0" fontId="0" fillId="0" borderId="0" xfId="0" applyAlignment="1">
      <alignment horizontal="left"/>
    </xf>
    <xf numFmtId="0" fontId="0" fillId="0" borderId="0" xfId="0" applyAlignment="1">
      <alignment horizontal="center"/>
    </xf>
    <xf numFmtId="0" fontId="1" fillId="0" borderId="0" xfId="7" applyFont="1" applyAlignment="1">
      <alignment wrapText="1"/>
    </xf>
    <xf numFmtId="0" fontId="2" fillId="0" borderId="0" xfId="8" applyFont="1"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9" applyFont="1" applyAlignment="1" applyProtection="1">
      <alignment horizontal="left"/>
    </xf>
    <xf numFmtId="0" fontId="8" fillId="0" borderId="0" xfId="2" applyFont="1" applyBorder="1" applyAlignment="1" applyProtection="1">
      <alignment vertical="top"/>
    </xf>
    <xf numFmtId="0" fontId="6" fillId="0" borderId="0" xfId="10" applyFont="1" applyAlignment="1" applyProtection="1">
      <alignment horizontal="left" vertical="top"/>
    </xf>
    <xf numFmtId="0" fontId="0" fillId="0" borderId="2" xfId="0" applyBorder="1" applyAlignment="1">
      <alignment horizontal="center" vertical="center"/>
    </xf>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3" xfId="0" applyNumberFormat="1" applyFont="1" applyFill="1" applyBorder="1" applyAlignment="1">
      <alignment horizontal="center" vertical="center"/>
    </xf>
    <xf numFmtId="0" fontId="10" fillId="3" borderId="7" xfId="0" applyFont="1" applyFill="1" applyBorder="1" applyAlignment="1">
      <alignment horizontal="left" vertical="center"/>
    </xf>
    <xf numFmtId="0" fontId="10" fillId="3" borderId="7" xfId="0" applyFont="1" applyFill="1" applyBorder="1" applyAlignment="1">
      <alignment horizontal="center" vertical="center" wrapText="1"/>
    </xf>
    <xf numFmtId="0" fontId="11"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2" fillId="4" borderId="1" xfId="0" applyFont="1" applyFill="1" applyBorder="1" applyAlignment="1">
      <alignment horizontal="left" vertical="center"/>
    </xf>
    <xf numFmtId="0" fontId="0" fillId="5" borderId="1" xfId="4" applyFont="1" applyFill="1">
      <alignment horizontal="center" vertical="center"/>
    </xf>
    <xf numFmtId="9" fontId="13"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3" fillId="4"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0" fillId="0" borderId="0" xfId="0" applyAlignment="1">
      <alignment vertical="center"/>
    </xf>
    <xf numFmtId="0" fontId="0" fillId="6" borderId="1" xfId="6" applyFont="1" applyFill="1" applyAlignment="1">
      <alignment horizontal="left" vertical="center"/>
    </xf>
    <xf numFmtId="0" fontId="22" fillId="6" borderId="1" xfId="4" applyFill="1">
      <alignment horizontal="center" vertical="center"/>
    </xf>
    <xf numFmtId="9" fontId="13" fillId="6" borderId="1" xfId="1" applyFont="1" applyFill="1" applyBorder="1" applyAlignment="1" applyProtection="1">
      <alignment horizontal="center" vertical="center"/>
    </xf>
    <xf numFmtId="164" fontId="22" fillId="6" borderId="1" xfId="3" applyFill="1">
      <alignment horizontal="center" vertical="center"/>
    </xf>
    <xf numFmtId="0" fontId="0" fillId="6" borderId="1" xfId="4" applyFont="1" applyFill="1">
      <alignment horizontal="center" vertical="center"/>
    </xf>
    <xf numFmtId="0" fontId="0" fillId="0" borderId="9" xfId="0" applyBorder="1" applyAlignment="1">
      <alignment horizontal="right" vertical="center"/>
    </xf>
    <xf numFmtId="0" fontId="22" fillId="6" borderId="1" xfId="6" applyFill="1" applyAlignment="1">
      <alignment horizontal="left" vertical="center"/>
    </xf>
    <xf numFmtId="0" fontId="12" fillId="7" borderId="1" xfId="0" applyFont="1" applyFill="1" applyBorder="1" applyAlignment="1">
      <alignment horizontal="left" vertical="center"/>
    </xf>
    <xf numFmtId="0" fontId="0" fillId="7" borderId="1" xfId="4" applyFont="1" applyFill="1">
      <alignment horizontal="center" vertical="center"/>
    </xf>
    <xf numFmtId="9" fontId="13" fillId="7" borderId="1" xfId="1" applyFont="1" applyFill="1" applyBorder="1" applyAlignment="1" applyProtection="1">
      <alignment horizontal="center" vertical="center"/>
    </xf>
    <xf numFmtId="164" fontId="0" fillId="7" borderId="1" xfId="0" applyNumberFormat="1" applyFill="1" applyBorder="1" applyAlignment="1">
      <alignment horizontal="center" vertical="center"/>
    </xf>
    <xf numFmtId="164" fontId="13" fillId="7" borderId="1" xfId="0" applyNumberFormat="1" applyFont="1" applyFill="1" applyBorder="1" applyAlignment="1">
      <alignment horizontal="center" vertical="center"/>
    </xf>
    <xf numFmtId="0" fontId="0" fillId="8" borderId="1" xfId="6" applyFont="1" applyFill="1" applyAlignment="1">
      <alignment horizontal="left" vertical="center"/>
    </xf>
    <xf numFmtId="0" fontId="22" fillId="8" borderId="1" xfId="4" applyFill="1">
      <alignment horizontal="center" vertical="center"/>
    </xf>
    <xf numFmtId="9" fontId="13" fillId="8" borderId="1" xfId="1" applyFont="1" applyFill="1" applyBorder="1" applyAlignment="1" applyProtection="1">
      <alignment horizontal="center" vertical="center"/>
    </xf>
    <xf numFmtId="164" fontId="22" fillId="8" borderId="1" xfId="3" applyFill="1">
      <alignment horizontal="center" vertical="center"/>
    </xf>
    <xf numFmtId="0" fontId="12" fillId="9" borderId="1" xfId="0" applyFont="1" applyFill="1" applyBorder="1" applyAlignment="1">
      <alignment horizontal="left" vertical="center"/>
    </xf>
    <xf numFmtId="0" fontId="0" fillId="9" borderId="1" xfId="4" applyFont="1" applyFill="1">
      <alignment horizontal="center" vertical="center"/>
    </xf>
    <xf numFmtId="9" fontId="13" fillId="9" borderId="1" xfId="1" applyFont="1" applyFill="1" applyBorder="1" applyAlignment="1" applyProtection="1">
      <alignment horizontal="center" vertical="center"/>
    </xf>
    <xf numFmtId="164" fontId="0" fillId="9" borderId="1" xfId="0" applyNumberFormat="1" applyFill="1" applyBorder="1" applyAlignment="1">
      <alignment horizontal="center" vertical="center"/>
    </xf>
    <xf numFmtId="164" fontId="13" fillId="9" borderId="1" xfId="0" applyNumberFormat="1" applyFont="1" applyFill="1" applyBorder="1" applyAlignment="1">
      <alignment horizontal="center" vertical="center"/>
    </xf>
    <xf numFmtId="0" fontId="0" fillId="10" borderId="1" xfId="6" applyFont="1" applyFill="1" applyAlignment="1">
      <alignment horizontal="left" vertical="center"/>
    </xf>
    <xf numFmtId="0" fontId="22" fillId="10" borderId="1" xfId="4" applyFill="1">
      <alignment horizontal="center" vertical="center"/>
    </xf>
    <xf numFmtId="9" fontId="13" fillId="10" borderId="1" xfId="1" applyFont="1" applyFill="1" applyBorder="1" applyAlignment="1" applyProtection="1">
      <alignment horizontal="center" vertical="center"/>
    </xf>
    <xf numFmtId="164" fontId="22" fillId="10" borderId="1" xfId="3" applyFill="1">
      <alignment horizontal="center" vertical="center"/>
    </xf>
    <xf numFmtId="0" fontId="22" fillId="10" borderId="1" xfId="6" applyFill="1" applyAlignment="1">
      <alignment horizontal="left" vertical="center"/>
    </xf>
    <xf numFmtId="0" fontId="12" fillId="11" borderId="1" xfId="0" applyFont="1" applyFill="1" applyBorder="1" applyAlignment="1">
      <alignment horizontal="left" vertical="center"/>
    </xf>
    <xf numFmtId="0" fontId="0" fillId="11" borderId="1" xfId="4" applyFont="1" applyFill="1">
      <alignment horizontal="center" vertical="center"/>
    </xf>
    <xf numFmtId="9" fontId="13" fillId="11" borderId="1" xfId="1" applyFont="1" applyFill="1" applyBorder="1" applyAlignment="1" applyProtection="1">
      <alignment horizontal="center" vertical="center"/>
    </xf>
    <xf numFmtId="164" fontId="0" fillId="11" borderId="1" xfId="0" applyNumberFormat="1" applyFill="1" applyBorder="1" applyAlignment="1">
      <alignment horizontal="center" vertical="center"/>
    </xf>
    <xf numFmtId="164" fontId="13" fillId="11" borderId="1" xfId="0" applyNumberFormat="1" applyFont="1" applyFill="1" applyBorder="1" applyAlignment="1">
      <alignment horizontal="center" vertical="center"/>
    </xf>
    <xf numFmtId="0" fontId="0" fillId="12" borderId="1" xfId="6" applyFont="1" applyFill="1" applyAlignment="1">
      <alignment horizontal="left" vertical="center"/>
    </xf>
    <xf numFmtId="0" fontId="22" fillId="12" borderId="1" xfId="4" applyFill="1">
      <alignment horizontal="center" vertical="center"/>
    </xf>
    <xf numFmtId="9" fontId="13" fillId="12" borderId="1" xfId="1" applyFont="1" applyFill="1" applyBorder="1" applyAlignment="1" applyProtection="1">
      <alignment horizontal="center" vertical="center"/>
    </xf>
    <xf numFmtId="164" fontId="22" fillId="12" borderId="1" xfId="3" applyFill="1">
      <alignment horizontal="center" vertical="center"/>
    </xf>
    <xf numFmtId="0" fontId="0" fillId="4" borderId="1" xfId="4" applyFont="1" applyFill="1">
      <alignment horizontal="center" vertical="center"/>
    </xf>
    <xf numFmtId="0" fontId="0" fillId="10" borderId="1" xfId="6" applyFont="1" applyFill="1" applyAlignment="1">
      <alignment horizontal="left" vertical="top" wrapText="1"/>
    </xf>
    <xf numFmtId="0" fontId="0" fillId="12" borderId="1" xfId="6" applyFont="1" applyFill="1" applyAlignment="1">
      <alignment horizontal="left" vertical="center" wrapText="1"/>
    </xf>
    <xf numFmtId="0" fontId="22" fillId="12" borderId="1" xfId="4" applyFill="1" applyAlignment="1">
      <alignment horizontal="center" vertical="center" wrapText="1"/>
    </xf>
    <xf numFmtId="0" fontId="12" fillId="4" borderId="1" xfId="0" applyFont="1" applyFill="1" applyBorder="1" applyAlignment="1">
      <alignment horizontal="left" vertical="center" wrapText="1"/>
    </xf>
    <xf numFmtId="0" fontId="0" fillId="4" borderId="1" xfId="4" applyFont="1" applyFill="1" applyAlignment="1">
      <alignment horizontal="center" vertical="center" wrapText="1"/>
    </xf>
    <xf numFmtId="0" fontId="0" fillId="6" borderId="1" xfId="6" applyFont="1" applyFill="1" applyAlignment="1">
      <alignment horizontal="left" vertical="center" wrapText="1"/>
    </xf>
    <xf numFmtId="0" fontId="22" fillId="6" borderId="1" xfId="4" applyFill="1" applyAlignment="1">
      <alignment horizontal="center" vertical="center" wrapText="1"/>
    </xf>
    <xf numFmtId="0" fontId="12" fillId="7" borderId="1" xfId="0" applyFont="1" applyFill="1" applyBorder="1" applyAlignment="1">
      <alignment horizontal="left" vertical="center" wrapText="1"/>
    </xf>
    <xf numFmtId="0" fontId="0" fillId="7" borderId="1" xfId="4" applyFont="1" applyFill="1" applyAlignment="1">
      <alignment horizontal="center" vertical="center" wrapText="1"/>
    </xf>
    <xf numFmtId="0" fontId="0" fillId="8" borderId="1" xfId="6" applyFont="1" applyFill="1" applyAlignment="1">
      <alignment horizontal="left" vertical="center" wrapText="1"/>
    </xf>
    <xf numFmtId="0" fontId="22" fillId="8" borderId="1" xfId="4" applyFill="1" applyAlignment="1">
      <alignment horizontal="center" vertical="center" wrapText="1"/>
    </xf>
    <xf numFmtId="0" fontId="12" fillId="13" borderId="1" xfId="0" applyFont="1" applyFill="1" applyBorder="1" applyAlignment="1">
      <alignment horizontal="left" vertical="center" wrapText="1"/>
    </xf>
    <xf numFmtId="0" fontId="0" fillId="13" borderId="1" xfId="4" applyFont="1" applyFill="1" applyAlignment="1">
      <alignment horizontal="center" vertical="center" wrapText="1"/>
    </xf>
    <xf numFmtId="9" fontId="13" fillId="13" borderId="1" xfId="1" applyFont="1" applyFill="1" applyBorder="1" applyAlignment="1" applyProtection="1">
      <alignment horizontal="center" vertical="center"/>
    </xf>
    <xf numFmtId="164" fontId="0" fillId="13" borderId="1" xfId="0" applyNumberFormat="1" applyFill="1" applyBorder="1" applyAlignment="1">
      <alignment horizontal="center" vertical="center"/>
    </xf>
    <xf numFmtId="164" fontId="13" fillId="13" borderId="1" xfId="0" applyNumberFormat="1" applyFont="1" applyFill="1" applyBorder="1" applyAlignment="1">
      <alignment horizontal="center" vertical="center"/>
    </xf>
    <xf numFmtId="0" fontId="0" fillId="14" borderId="1" xfId="6" applyFont="1" applyFill="1" applyAlignment="1">
      <alignment horizontal="left" vertical="center" wrapText="1"/>
    </xf>
    <xf numFmtId="0" fontId="22" fillId="14" borderId="1" xfId="4" applyFill="1" applyAlignment="1">
      <alignment horizontal="center" vertical="center" wrapText="1"/>
    </xf>
    <xf numFmtId="9" fontId="13" fillId="14" borderId="1" xfId="1" applyFont="1" applyFill="1" applyBorder="1" applyAlignment="1" applyProtection="1">
      <alignment horizontal="center" vertical="center"/>
    </xf>
    <xf numFmtId="164" fontId="22" fillId="14" borderId="1" xfId="3" applyFill="1">
      <alignment horizontal="center" vertical="center"/>
    </xf>
    <xf numFmtId="0" fontId="0" fillId="15" borderId="1" xfId="6" applyFont="1" applyFill="1" applyAlignment="1">
      <alignment horizontal="left" vertical="center" wrapText="1"/>
    </xf>
    <xf numFmtId="0" fontId="22" fillId="15" borderId="1" xfId="4" applyFill="1" applyAlignment="1">
      <alignment horizontal="center" vertical="center" wrapText="1"/>
    </xf>
    <xf numFmtId="9" fontId="13" fillId="15" borderId="1" xfId="1" applyFont="1" applyFill="1" applyBorder="1" applyAlignment="1" applyProtection="1">
      <alignment horizontal="center" vertical="center"/>
    </xf>
    <xf numFmtId="164" fontId="22" fillId="15" borderId="1" xfId="3" applyFill="1">
      <alignment horizontal="center" vertical="center"/>
    </xf>
    <xf numFmtId="0" fontId="12" fillId="11" borderId="1" xfId="0" applyFont="1" applyFill="1" applyBorder="1" applyAlignment="1">
      <alignment horizontal="left" vertical="center" wrapText="1"/>
    </xf>
    <xf numFmtId="0" fontId="0" fillId="11" borderId="1" xfId="4" applyFont="1" applyFill="1" applyAlignment="1">
      <alignment horizontal="center" vertical="center" wrapText="1"/>
    </xf>
    <xf numFmtId="164" fontId="22" fillId="16" borderId="1" xfId="3" applyFill="1">
      <alignment horizontal="center" vertical="center"/>
    </xf>
    <xf numFmtId="0" fontId="1" fillId="0" borderId="0" xfId="7" applyAlignment="1">
      <alignment vertical="center"/>
    </xf>
    <xf numFmtId="0" fontId="14" fillId="17" borderId="1" xfId="0" applyFont="1" applyFill="1" applyBorder="1" applyAlignment="1">
      <alignment horizontal="left" vertical="center"/>
    </xf>
    <xf numFmtId="0" fontId="14" fillId="17" borderId="1" xfId="0" applyFont="1" applyFill="1" applyBorder="1" applyAlignment="1">
      <alignment horizontal="center" vertical="center"/>
    </xf>
    <xf numFmtId="9" fontId="13" fillId="17" borderId="1" xfId="1" applyFont="1" applyFill="1" applyBorder="1" applyAlignment="1" applyProtection="1">
      <alignment horizontal="center" vertical="center"/>
    </xf>
    <xf numFmtId="164" fontId="15" fillId="17" borderId="1" xfId="0" applyNumberFormat="1" applyFont="1" applyFill="1" applyBorder="1" applyAlignment="1">
      <alignment horizontal="left" vertical="center"/>
    </xf>
    <xf numFmtId="164" fontId="13" fillId="17" borderId="1" xfId="0" applyNumberFormat="1" applyFont="1" applyFill="1" applyBorder="1" applyAlignment="1">
      <alignment horizontal="center" vertical="center"/>
    </xf>
    <xf numFmtId="0" fontId="0" fillId="0" borderId="0" xfId="0" applyAlignment="1">
      <alignment horizontal="left" vertical="center"/>
    </xf>
    <xf numFmtId="0" fontId="13" fillId="17" borderId="1" xfId="0" applyFont="1" applyFill="1" applyBorder="1" applyAlignment="1">
      <alignment horizontal="center" vertical="center"/>
    </xf>
    <xf numFmtId="0" fontId="0" fillId="17" borderId="9" xfId="0" applyFill="1" applyBorder="1" applyAlignment="1">
      <alignment vertical="center"/>
    </xf>
    <xf numFmtId="0" fontId="1" fillId="0" borderId="0" xfId="0" applyFont="1" applyAlignment="1">
      <alignment horizontal="center"/>
    </xf>
    <xf numFmtId="0" fontId="0" fillId="0" borderId="0" xfId="0" applyAlignment="1">
      <alignment horizontal="right" vertical="center"/>
    </xf>
    <xf numFmtId="0" fontId="8" fillId="0" borderId="0" xfId="2" applyFont="1" applyBorder="1" applyAlignment="1" applyProtection="1"/>
    <xf numFmtId="0" fontId="4"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top"/>
    </xf>
    <xf numFmtId="0" fontId="4" fillId="0" borderId="0" xfId="0" applyFont="1" applyAlignment="1">
      <alignment horizontal="left" vertical="top"/>
    </xf>
    <xf numFmtId="0" fontId="19" fillId="0" borderId="0" xfId="0" applyFont="1" applyAlignment="1">
      <alignment vertical="center"/>
    </xf>
    <xf numFmtId="0" fontId="20" fillId="0" borderId="0" xfId="0" applyFont="1"/>
    <xf numFmtId="0" fontId="21" fillId="0" borderId="0" xfId="0" applyFont="1" applyAlignment="1">
      <alignment horizontal="left" vertical="top" wrapText="1" indent="1"/>
    </xf>
    <xf numFmtId="0" fontId="0" fillId="0" borderId="0" xfId="0" applyFont="1" applyAlignment="1">
      <alignment vertical="top" wrapText="1"/>
    </xf>
    <xf numFmtId="0" fontId="7" fillId="0" borderId="0" xfId="2" applyFont="1" applyBorder="1" applyAlignment="1" applyProtection="1">
      <alignment horizontal="left" vertical="top"/>
    </xf>
    <xf numFmtId="0" fontId="0" fillId="0" borderId="3" xfId="11" applyFont="1" applyBorder="1" applyAlignment="1" applyProtection="1">
      <alignment horizontal="right" indent="1"/>
    </xf>
    <xf numFmtId="165" fontId="0" fillId="0" borderId="2" xfId="5" applyFont="1" applyBorder="1" applyAlignment="1">
      <alignment horizontal="center" vertical="center"/>
    </xf>
  </cellXfs>
  <cellStyles count="12">
    <cellStyle name="Date" xfId="3" xr:uid="{00000000-0005-0000-0000-000006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3">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6D6D"/>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1901880</xdr:colOff>
      <xdr:row>0</xdr:row>
      <xdr:rowOff>520920</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1880" cy="4255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46"/>
  <sheetViews>
    <sheetView showGridLines="0" tabSelected="1" zoomScaleNormal="100" workbookViewId="0">
      <pane ySplit="6" topLeftCell="A140" activePane="bottomLeft" state="frozen"/>
      <selection pane="bottomLeft" activeCell="D142" sqref="D142"/>
    </sheetView>
  </sheetViews>
  <sheetFormatPr defaultColWidth="8.5703125" defaultRowHeight="13.9"/>
  <cols>
    <col min="1" max="1" width="2.7109375" style="3" customWidth="1"/>
    <col min="2" max="2" width="35.5703125" style="4" customWidth="1"/>
    <col min="3" max="3" width="21.28515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ustomWidth="1"/>
  </cols>
  <sheetData>
    <row r="1" spans="1:64" ht="30" customHeight="1">
      <c r="A1" s="6" t="s">
        <v>0</v>
      </c>
      <c r="B1" s="7" t="s">
        <v>1</v>
      </c>
      <c r="C1" s="8"/>
      <c r="D1" s="9"/>
      <c r="E1" s="10"/>
      <c r="F1" s="11"/>
      <c r="H1" s="9"/>
      <c r="I1" s="12"/>
    </row>
    <row r="2" spans="1:64" ht="30" customHeight="1">
      <c r="A2" s="3" t="s">
        <v>2</v>
      </c>
      <c r="B2" s="13" t="s">
        <v>3</v>
      </c>
      <c r="I2" s="14"/>
    </row>
    <row r="3" spans="1:64" ht="30" customHeight="1">
      <c r="A3" s="3" t="s">
        <v>4</v>
      </c>
      <c r="B3" s="15" t="s">
        <v>5</v>
      </c>
      <c r="C3" s="117" t="s">
        <v>6</v>
      </c>
      <c r="D3" s="117"/>
      <c r="E3" s="118">
        <f>DATE(2021,3,31)</f>
        <v>44286</v>
      </c>
      <c r="F3" s="118"/>
    </row>
    <row r="4" spans="1:64" ht="30" customHeight="1">
      <c r="A4" s="6" t="s">
        <v>7</v>
      </c>
      <c r="C4" s="117" t="s">
        <v>8</v>
      </c>
      <c r="D4" s="117"/>
      <c r="E4" s="16">
        <v>1</v>
      </c>
      <c r="I4" s="2">
        <f>I5</f>
        <v>44284</v>
      </c>
      <c r="J4" s="2"/>
      <c r="K4" s="2"/>
      <c r="L4" s="2"/>
      <c r="M4" s="2"/>
      <c r="N4" s="2"/>
      <c r="O4" s="2"/>
      <c r="P4" s="2">
        <f>P5</f>
        <v>44291</v>
      </c>
      <c r="Q4" s="2"/>
      <c r="R4" s="2"/>
      <c r="S4" s="2"/>
      <c r="T4" s="2"/>
      <c r="U4" s="2"/>
      <c r="V4" s="2"/>
      <c r="W4" s="2">
        <f>W5</f>
        <v>44298</v>
      </c>
      <c r="X4" s="2"/>
      <c r="Y4" s="2"/>
      <c r="Z4" s="2"/>
      <c r="AA4" s="2"/>
      <c r="AB4" s="2"/>
      <c r="AC4" s="2"/>
      <c r="AD4" s="2">
        <f>AD5</f>
        <v>44305</v>
      </c>
      <c r="AE4" s="2"/>
      <c r="AF4" s="2"/>
      <c r="AG4" s="2"/>
      <c r="AH4" s="2"/>
      <c r="AI4" s="2"/>
      <c r="AJ4" s="2"/>
      <c r="AK4" s="2">
        <f>AK5</f>
        <v>44312</v>
      </c>
      <c r="AL4" s="2"/>
      <c r="AM4" s="2"/>
      <c r="AN4" s="2"/>
      <c r="AO4" s="2"/>
      <c r="AP4" s="2"/>
      <c r="AQ4" s="2"/>
      <c r="AR4" s="2">
        <f>AR5</f>
        <v>44319</v>
      </c>
      <c r="AS4" s="2"/>
      <c r="AT4" s="2"/>
      <c r="AU4" s="2"/>
      <c r="AV4" s="2"/>
      <c r="AW4" s="2"/>
      <c r="AX4" s="2"/>
      <c r="AY4" s="2">
        <f>AY5</f>
        <v>44326</v>
      </c>
      <c r="AZ4" s="2"/>
      <c r="BA4" s="2"/>
      <c r="BB4" s="2"/>
      <c r="BC4" s="2"/>
      <c r="BD4" s="2"/>
      <c r="BE4" s="2"/>
      <c r="BF4" s="2">
        <f>BF5</f>
        <v>44333</v>
      </c>
      <c r="BG4" s="2"/>
      <c r="BH4" s="2"/>
      <c r="BI4" s="2"/>
      <c r="BJ4" s="2"/>
      <c r="BK4" s="2"/>
      <c r="BL4" s="2"/>
    </row>
    <row r="5" spans="1:64" ht="15" customHeight="1">
      <c r="A5" s="6" t="s">
        <v>9</v>
      </c>
      <c r="B5" s="1"/>
      <c r="C5" s="1"/>
      <c r="D5" s="1"/>
      <c r="E5" s="1"/>
      <c r="F5" s="1"/>
      <c r="G5" s="1"/>
      <c r="I5" s="17">
        <f>Project_Start-WEEKDAY(Project_Start,1)+2+7*(Display_Week-1)</f>
        <v>44284</v>
      </c>
      <c r="J5" s="18">
        <f>I5+1</f>
        <v>44285</v>
      </c>
      <c r="K5" s="18">
        <f>J5+1</f>
        <v>44286</v>
      </c>
      <c r="L5" s="18">
        <f>K5+1</f>
        <v>44287</v>
      </c>
      <c r="M5" s="18">
        <f>L5+1</f>
        <v>44288</v>
      </c>
      <c r="N5" s="18">
        <f>M5+1</f>
        <v>44289</v>
      </c>
      <c r="O5" s="19">
        <f>N5+1</f>
        <v>44290</v>
      </c>
      <c r="P5" s="17">
        <f>O5+1</f>
        <v>44291</v>
      </c>
      <c r="Q5" s="18">
        <f>P5+1</f>
        <v>44292</v>
      </c>
      <c r="R5" s="18">
        <f>Q5+1</f>
        <v>44293</v>
      </c>
      <c r="S5" s="18">
        <f>R5+1</f>
        <v>44294</v>
      </c>
      <c r="T5" s="18">
        <f>S5+1</f>
        <v>44295</v>
      </c>
      <c r="U5" s="18">
        <f>T5+1</f>
        <v>44296</v>
      </c>
      <c r="V5" s="19">
        <f>U5+1</f>
        <v>44297</v>
      </c>
      <c r="W5" s="17">
        <f>V5+1</f>
        <v>44298</v>
      </c>
      <c r="X5" s="18">
        <f>W5+1</f>
        <v>44299</v>
      </c>
      <c r="Y5" s="18">
        <f>X5+1</f>
        <v>44300</v>
      </c>
      <c r="Z5" s="18">
        <f>Y5+1</f>
        <v>44301</v>
      </c>
      <c r="AA5" s="18">
        <f>Z5+1</f>
        <v>44302</v>
      </c>
      <c r="AB5" s="18">
        <f>AA5+1</f>
        <v>44303</v>
      </c>
      <c r="AC5" s="19">
        <f>AB5+1</f>
        <v>44304</v>
      </c>
      <c r="AD5" s="17">
        <f>AC5+1</f>
        <v>44305</v>
      </c>
      <c r="AE5" s="18">
        <f>AD5+1</f>
        <v>44306</v>
      </c>
      <c r="AF5" s="18">
        <f>AE5+1</f>
        <v>44307</v>
      </c>
      <c r="AG5" s="18">
        <f>AF5+1</f>
        <v>44308</v>
      </c>
      <c r="AH5" s="18">
        <f>AG5+1</f>
        <v>44309</v>
      </c>
      <c r="AI5" s="18">
        <f>AH5+1</f>
        <v>44310</v>
      </c>
      <c r="AJ5" s="19">
        <f>AI5+1</f>
        <v>44311</v>
      </c>
      <c r="AK5" s="17">
        <f>AJ5+1</f>
        <v>44312</v>
      </c>
      <c r="AL5" s="18">
        <f>AK5+1</f>
        <v>44313</v>
      </c>
      <c r="AM5" s="18">
        <f>AL5+1</f>
        <v>44314</v>
      </c>
      <c r="AN5" s="18">
        <f>AM5+1</f>
        <v>44315</v>
      </c>
      <c r="AO5" s="18">
        <f>AN5+1</f>
        <v>44316</v>
      </c>
      <c r="AP5" s="18">
        <f>AO5+1</f>
        <v>44317</v>
      </c>
      <c r="AQ5" s="19">
        <f>AP5+1</f>
        <v>44318</v>
      </c>
      <c r="AR5" s="17">
        <f>AQ5+1</f>
        <v>44319</v>
      </c>
      <c r="AS5" s="18">
        <f>AR5+1</f>
        <v>44320</v>
      </c>
      <c r="AT5" s="18">
        <f>AS5+1</f>
        <v>44321</v>
      </c>
      <c r="AU5" s="18">
        <f>AT5+1</f>
        <v>44322</v>
      </c>
      <c r="AV5" s="18">
        <f>AU5+1</f>
        <v>44323</v>
      </c>
      <c r="AW5" s="18">
        <f>AV5+1</f>
        <v>44324</v>
      </c>
      <c r="AX5" s="19">
        <f>AW5+1</f>
        <v>44325</v>
      </c>
      <c r="AY5" s="17">
        <f>AX5+1</f>
        <v>44326</v>
      </c>
      <c r="AZ5" s="18">
        <f>AY5+1</f>
        <v>44327</v>
      </c>
      <c r="BA5" s="18">
        <f>AZ5+1</f>
        <v>44328</v>
      </c>
      <c r="BB5" s="18">
        <f>BA5+1</f>
        <v>44329</v>
      </c>
      <c r="BC5" s="18">
        <f>BB5+1</f>
        <v>44330</v>
      </c>
      <c r="BD5" s="18">
        <f>BC5+1</f>
        <v>44331</v>
      </c>
      <c r="BE5" s="19">
        <f>BD5+1</f>
        <v>44332</v>
      </c>
      <c r="BF5" s="17">
        <f>BE5+1</f>
        <v>44333</v>
      </c>
      <c r="BG5" s="18">
        <f>BF5+1</f>
        <v>44334</v>
      </c>
      <c r="BH5" s="18">
        <f>BG5+1</f>
        <v>44335</v>
      </c>
      <c r="BI5" s="18">
        <f>BH5+1</f>
        <v>44336</v>
      </c>
      <c r="BJ5" s="18">
        <f>BI5+1</f>
        <v>44337</v>
      </c>
      <c r="BK5" s="18">
        <f>BJ5+1</f>
        <v>44338</v>
      </c>
      <c r="BL5" s="19">
        <f>BK5+1</f>
        <v>44339</v>
      </c>
    </row>
    <row r="6" spans="1:64" ht="30" customHeight="1">
      <c r="A6" s="6" t="s">
        <v>10</v>
      </c>
      <c r="B6" s="20" t="s">
        <v>11</v>
      </c>
      <c r="C6" s="21" t="s">
        <v>12</v>
      </c>
      <c r="D6" s="21" t="s">
        <v>13</v>
      </c>
      <c r="E6" s="21" t="s">
        <v>14</v>
      </c>
      <c r="F6" s="21" t="s">
        <v>15</v>
      </c>
      <c r="G6" s="21"/>
      <c r="H6" s="21" t="s">
        <v>16</v>
      </c>
      <c r="I6" s="22" t="str">
        <f>LEFT(TEXT(I5,"ddd"),1)</f>
        <v>M</v>
      </c>
      <c r="J6" s="22" t="str">
        <f>LEFT(TEXT(J5,"ddd"),1)</f>
        <v>T</v>
      </c>
      <c r="K6" s="22" t="str">
        <f>LEFT(TEXT(K5,"ddd"),1)</f>
        <v>W</v>
      </c>
      <c r="L6" s="22" t="str">
        <f>LEFT(TEXT(L5,"ddd"),1)</f>
        <v>T</v>
      </c>
      <c r="M6" s="22" t="str">
        <f>LEFT(TEXT(M5,"ddd"),1)</f>
        <v>F</v>
      </c>
      <c r="N6" s="22" t="str">
        <f>LEFT(TEXT(N5,"ddd"),1)</f>
        <v>S</v>
      </c>
      <c r="O6" s="22" t="str">
        <f>LEFT(TEXT(O5,"ddd"),1)</f>
        <v>S</v>
      </c>
      <c r="P6" s="22" t="str">
        <f>LEFT(TEXT(P5,"ddd"),1)</f>
        <v>M</v>
      </c>
      <c r="Q6" s="22" t="str">
        <f>LEFT(TEXT(Q5,"ddd"),1)</f>
        <v>T</v>
      </c>
      <c r="R6" s="22" t="str">
        <f>LEFT(TEXT(R5,"ddd"),1)</f>
        <v>W</v>
      </c>
      <c r="S6" s="22" t="str">
        <f>LEFT(TEXT(S5,"ddd"),1)</f>
        <v>T</v>
      </c>
      <c r="T6" s="22" t="str">
        <f>LEFT(TEXT(T5,"ddd"),1)</f>
        <v>F</v>
      </c>
      <c r="U6" s="22" t="str">
        <f>LEFT(TEXT(U5,"ddd"),1)</f>
        <v>S</v>
      </c>
      <c r="V6" s="22" t="str">
        <f>LEFT(TEXT(V5,"ddd"),1)</f>
        <v>S</v>
      </c>
      <c r="W6" s="22" t="str">
        <f>LEFT(TEXT(W5,"ddd"),1)</f>
        <v>M</v>
      </c>
      <c r="X6" s="22" t="str">
        <f>LEFT(TEXT(X5,"ddd"),1)</f>
        <v>T</v>
      </c>
      <c r="Y6" s="22" t="str">
        <f>LEFT(TEXT(Y5,"ddd"),1)</f>
        <v>W</v>
      </c>
      <c r="Z6" s="22" t="str">
        <f>LEFT(TEXT(Z5,"ddd"),1)</f>
        <v>T</v>
      </c>
      <c r="AA6" s="22" t="str">
        <f>LEFT(TEXT(AA5,"ddd"),1)</f>
        <v>F</v>
      </c>
      <c r="AB6" s="22" t="str">
        <f>LEFT(TEXT(AB5,"ddd"),1)</f>
        <v>S</v>
      </c>
      <c r="AC6" s="22" t="str">
        <f>LEFT(TEXT(AC5,"ddd"),1)</f>
        <v>S</v>
      </c>
      <c r="AD6" s="22" t="str">
        <f>LEFT(TEXT(AD5,"ddd"),1)</f>
        <v>M</v>
      </c>
      <c r="AE6" s="22" t="str">
        <f>LEFT(TEXT(AE5,"ddd"),1)</f>
        <v>T</v>
      </c>
      <c r="AF6" s="22" t="str">
        <f>LEFT(TEXT(AF5,"ddd"),1)</f>
        <v>W</v>
      </c>
      <c r="AG6" s="22" t="str">
        <f>LEFT(TEXT(AG5,"ddd"),1)</f>
        <v>T</v>
      </c>
      <c r="AH6" s="22" t="str">
        <f>LEFT(TEXT(AH5,"ddd"),1)</f>
        <v>F</v>
      </c>
      <c r="AI6" s="22" t="str">
        <f>LEFT(TEXT(AI5,"ddd"),1)</f>
        <v>S</v>
      </c>
      <c r="AJ6" s="22" t="str">
        <f>LEFT(TEXT(AJ5,"ddd"),1)</f>
        <v>S</v>
      </c>
      <c r="AK6" s="22" t="str">
        <f>LEFT(TEXT(AK5,"ddd"),1)</f>
        <v>M</v>
      </c>
      <c r="AL6" s="22" t="str">
        <f>LEFT(TEXT(AL5,"ddd"),1)</f>
        <v>T</v>
      </c>
      <c r="AM6" s="22" t="str">
        <f>LEFT(TEXT(AM5,"ddd"),1)</f>
        <v>W</v>
      </c>
      <c r="AN6" s="22" t="str">
        <f>LEFT(TEXT(AN5,"ddd"),1)</f>
        <v>T</v>
      </c>
      <c r="AO6" s="22" t="str">
        <f>LEFT(TEXT(AO5,"ddd"),1)</f>
        <v>F</v>
      </c>
      <c r="AP6" s="22" t="str">
        <f>LEFT(TEXT(AP5,"ddd"),1)</f>
        <v>S</v>
      </c>
      <c r="AQ6" s="22" t="str">
        <f>LEFT(TEXT(AQ5,"ddd"),1)</f>
        <v>S</v>
      </c>
      <c r="AR6" s="22" t="str">
        <f>LEFT(TEXT(AR5,"ddd"),1)</f>
        <v>M</v>
      </c>
      <c r="AS6" s="22" t="str">
        <f>LEFT(TEXT(AS5,"ddd"),1)</f>
        <v>T</v>
      </c>
      <c r="AT6" s="22" t="str">
        <f>LEFT(TEXT(AT5,"ddd"),1)</f>
        <v>W</v>
      </c>
      <c r="AU6" s="22" t="str">
        <f>LEFT(TEXT(AU5,"ddd"),1)</f>
        <v>T</v>
      </c>
      <c r="AV6" s="22" t="str">
        <f>LEFT(TEXT(AV5,"ddd"),1)</f>
        <v>F</v>
      </c>
      <c r="AW6" s="22" t="str">
        <f>LEFT(TEXT(AW5,"ddd"),1)</f>
        <v>S</v>
      </c>
      <c r="AX6" s="22" t="str">
        <f>LEFT(TEXT(AX5,"ddd"),1)</f>
        <v>S</v>
      </c>
      <c r="AY6" s="22" t="str">
        <f>LEFT(TEXT(AY5,"ddd"),1)</f>
        <v>M</v>
      </c>
      <c r="AZ6" s="22" t="str">
        <f>LEFT(TEXT(AZ5,"ddd"),1)</f>
        <v>T</v>
      </c>
      <c r="BA6" s="22" t="str">
        <f>LEFT(TEXT(BA5,"ddd"),1)</f>
        <v>W</v>
      </c>
      <c r="BB6" s="22" t="str">
        <f>LEFT(TEXT(BB5,"ddd"),1)</f>
        <v>T</v>
      </c>
      <c r="BC6" s="22" t="str">
        <f>LEFT(TEXT(BC5,"ddd"),1)</f>
        <v>F</v>
      </c>
      <c r="BD6" s="22" t="str">
        <f>LEFT(TEXT(BD5,"ddd"),1)</f>
        <v>S</v>
      </c>
      <c r="BE6" s="22" t="str">
        <f>LEFT(TEXT(BE5,"ddd"),1)</f>
        <v>S</v>
      </c>
      <c r="BF6" s="22" t="str">
        <f>LEFT(TEXT(BF5,"ddd"),1)</f>
        <v>M</v>
      </c>
      <c r="BG6" s="22" t="str">
        <f>LEFT(TEXT(BG5,"ddd"),1)</f>
        <v>T</v>
      </c>
      <c r="BH6" s="22" t="str">
        <f>LEFT(TEXT(BH5,"ddd"),1)</f>
        <v>W</v>
      </c>
      <c r="BI6" s="22" t="str">
        <f>LEFT(TEXT(BI5,"ddd"),1)</f>
        <v>T</v>
      </c>
      <c r="BJ6" s="22" t="str">
        <f>LEFT(TEXT(BJ5,"ddd"),1)</f>
        <v>F</v>
      </c>
      <c r="BK6" s="22" t="str">
        <f>LEFT(TEXT(BK5,"ddd"),1)</f>
        <v>S</v>
      </c>
      <c r="BL6" s="22" t="str">
        <f>LEFT(TEXT(BL5,"ddd"),1)</f>
        <v>S</v>
      </c>
    </row>
    <row r="7" spans="1:64" ht="30" hidden="1" customHeight="1">
      <c r="A7" s="3" t="s">
        <v>17</v>
      </c>
      <c r="C7" s="23"/>
      <c r="H7" t="str">
        <f ca="1">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1" customFormat="1" ht="29.25" customHeight="1">
      <c r="A8" s="6" t="s">
        <v>18</v>
      </c>
      <c r="B8" s="25" t="s">
        <v>19</v>
      </c>
      <c r="C8" s="26" t="s">
        <v>20</v>
      </c>
      <c r="D8" s="27"/>
      <c r="E8" s="28"/>
      <c r="F8" s="29"/>
      <c r="G8" s="30"/>
      <c r="H8" s="30" t="str">
        <f ca="1">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1" customFormat="1" ht="30" customHeight="1">
      <c r="A9" s="6" t="s">
        <v>21</v>
      </c>
      <c r="B9" s="32" t="s">
        <v>22</v>
      </c>
      <c r="C9" s="33"/>
      <c r="D9" s="34">
        <v>1</v>
      </c>
      <c r="E9" s="35">
        <f>Project_Start</f>
        <v>44286</v>
      </c>
      <c r="F9" s="35">
        <f>DATE(2021,4,2)</f>
        <v>44288</v>
      </c>
      <c r="G9" s="30"/>
      <c r="H9" s="30">
        <f ca="1">IF(OR(ISBLANK(task_start),ISBLANK(task_end)),"",task_end-task_start+1)</f>
        <v>3</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1" customFormat="1" ht="30" customHeight="1">
      <c r="A10" s="6" t="s">
        <v>23</v>
      </c>
      <c r="B10" s="32" t="s">
        <v>24</v>
      </c>
      <c r="C10" s="36"/>
      <c r="D10" s="34">
        <v>1</v>
      </c>
      <c r="E10" s="35">
        <f>DATE(2021,3,31)</f>
        <v>44286</v>
      </c>
      <c r="F10" s="35">
        <f>DATE(2021,4,2)</f>
        <v>44288</v>
      </c>
      <c r="G10" s="30"/>
      <c r="H10" s="30">
        <f ca="1">IF(OR(ISBLANK(task_start),ISBLANK(task_end)),"",task_end-task_start+1)</f>
        <v>3</v>
      </c>
      <c r="I10" s="24"/>
      <c r="J10" s="24"/>
      <c r="K10" s="24"/>
      <c r="L10" s="24"/>
      <c r="M10" s="24"/>
      <c r="N10" s="24"/>
      <c r="O10" s="24"/>
      <c r="P10" s="24"/>
      <c r="Q10" s="24"/>
      <c r="R10" s="24"/>
      <c r="S10" s="24"/>
      <c r="T10" s="24"/>
      <c r="U10" s="37"/>
      <c r="V10" s="37"/>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1" customFormat="1" ht="30" customHeight="1">
      <c r="A11" s="3"/>
      <c r="B11" s="32" t="s">
        <v>25</v>
      </c>
      <c r="C11" s="36"/>
      <c r="D11" s="34">
        <v>1</v>
      </c>
      <c r="E11" s="35">
        <f>DATE(2021,3,31)</f>
        <v>44286</v>
      </c>
      <c r="F11" s="35">
        <f>DATE(2021,4,2)</f>
        <v>44288</v>
      </c>
      <c r="G11" s="30"/>
      <c r="H11" s="30">
        <f ca="1">IF(OR(ISBLANK(task_start),ISBLANK(task_end)),"",task_end-task_start+1)</f>
        <v>3</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1" customFormat="1" ht="30" customHeight="1">
      <c r="A12" s="3"/>
      <c r="B12" s="32" t="s">
        <v>26</v>
      </c>
      <c r="C12" s="36"/>
      <c r="D12" s="34">
        <v>1</v>
      </c>
      <c r="E12" s="35">
        <f>DATE(2021,3,31)</f>
        <v>44286</v>
      </c>
      <c r="F12" s="35">
        <f>DATE(2021,4,2)</f>
        <v>44288</v>
      </c>
      <c r="G12" s="30"/>
      <c r="H12" s="30">
        <f ca="1">IF(OR(ISBLANK(task_start),ISBLANK(task_end)),"",task_end-task_start+1)</f>
        <v>3</v>
      </c>
      <c r="I12" s="24"/>
      <c r="J12" s="24"/>
      <c r="K12" s="24"/>
      <c r="L12" s="24"/>
      <c r="M12" s="24"/>
      <c r="N12" s="24"/>
      <c r="O12" s="24"/>
      <c r="P12" s="24"/>
      <c r="Q12" s="24"/>
      <c r="R12" s="24"/>
      <c r="S12" s="24"/>
      <c r="T12" s="24"/>
      <c r="U12" s="24"/>
      <c r="V12" s="24"/>
      <c r="W12" s="24"/>
      <c r="X12" s="24"/>
      <c r="Y12" s="37"/>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1" customFormat="1" ht="30" customHeight="1">
      <c r="A13" s="3"/>
      <c r="B13" s="38"/>
      <c r="C13" s="33"/>
      <c r="D13" s="34"/>
      <c r="E13" s="35"/>
      <c r="F13" s="35"/>
      <c r="G13" s="30"/>
      <c r="H13" s="30" t="str">
        <f ca="1">IF(OR(ISBLANK(task_start),ISBLANK(task_end)),"",task_end-task_start+1)</f>
        <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1" customFormat="1" ht="30" customHeight="1">
      <c r="A14" s="6" t="s">
        <v>27</v>
      </c>
      <c r="B14" s="39" t="s">
        <v>28</v>
      </c>
      <c r="C14" s="40" t="s">
        <v>29</v>
      </c>
      <c r="D14" s="41"/>
      <c r="E14" s="42"/>
      <c r="F14" s="43"/>
      <c r="G14" s="30"/>
      <c r="H14" s="30" t="str">
        <f ca="1">IF(OR(ISBLANK(task_start),ISBLANK(task_end)),"",task_end-task_start+1)</f>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1" customFormat="1" ht="30" customHeight="1">
      <c r="A15" s="6"/>
      <c r="B15" s="44" t="s">
        <v>30</v>
      </c>
      <c r="C15" s="45"/>
      <c r="D15" s="46">
        <v>1</v>
      </c>
      <c r="E15" s="47">
        <f>DATE(2021,4,5)</f>
        <v>44291</v>
      </c>
      <c r="F15" s="47">
        <f>DATE(2021,4,5)</f>
        <v>44291</v>
      </c>
      <c r="G15" s="30"/>
      <c r="H15" s="30">
        <f ca="1">IF(OR(ISBLANK(task_start),ISBLANK(task_end)),"",task_end-task_start+1)</f>
        <v>1</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1" customFormat="1" ht="30" customHeight="1">
      <c r="A16" s="3"/>
      <c r="B16" s="44" t="s">
        <v>31</v>
      </c>
      <c r="C16" s="45"/>
      <c r="D16" s="46">
        <v>1</v>
      </c>
      <c r="E16" s="47">
        <f>DATE(2021,4,5)</f>
        <v>44291</v>
      </c>
      <c r="F16" s="47">
        <f>DATE(2021,4,5)</f>
        <v>44291</v>
      </c>
      <c r="G16" s="30"/>
      <c r="H16" s="30">
        <f ca="1">IF(OR(ISBLANK(task_start),ISBLANK(task_end)),"",task_end-task_start+1)</f>
        <v>1</v>
      </c>
      <c r="I16" s="24"/>
      <c r="J16" s="24"/>
      <c r="K16" s="24"/>
      <c r="L16" s="24"/>
      <c r="M16" s="24"/>
      <c r="N16" s="24"/>
      <c r="O16" s="24"/>
      <c r="P16" s="24"/>
      <c r="Q16" s="24"/>
      <c r="R16" s="24"/>
      <c r="S16" s="24"/>
      <c r="T16" s="24"/>
      <c r="U16" s="37"/>
      <c r="V16" s="37"/>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1" customFormat="1" ht="30" customHeight="1">
      <c r="A17" s="3"/>
      <c r="B17" s="44" t="s">
        <v>32</v>
      </c>
      <c r="C17" s="45"/>
      <c r="D17" s="46">
        <v>1</v>
      </c>
      <c r="E17" s="47">
        <f>DATE(2021,4,5)</f>
        <v>44291</v>
      </c>
      <c r="F17" s="47">
        <f>DATE(2021,4,5)</f>
        <v>44291</v>
      </c>
      <c r="G17" s="30"/>
      <c r="H17" s="30">
        <f ca="1">IF(OR(ISBLANK(task_start),ISBLANK(task_end)),"",task_end-task_start+1)</f>
        <v>1</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1" customFormat="1" ht="30" customHeight="1">
      <c r="A18" s="3"/>
      <c r="B18" s="44" t="s">
        <v>33</v>
      </c>
      <c r="C18" s="45"/>
      <c r="D18" s="46">
        <v>1</v>
      </c>
      <c r="E18" s="47">
        <f>DATE(2021,4,5)</f>
        <v>44291</v>
      </c>
      <c r="F18" s="47">
        <f>DATE(2021,4,5)</f>
        <v>44291</v>
      </c>
      <c r="G18" s="30"/>
      <c r="H18" s="30">
        <f ca="1">IF(OR(ISBLANK(task_start),ISBLANK(task_end)),"",task_end-task_start+1)</f>
        <v>1</v>
      </c>
      <c r="I18" s="24"/>
      <c r="J18" s="24"/>
      <c r="K18" s="24"/>
      <c r="L18" s="24"/>
      <c r="M18" s="24"/>
      <c r="N18" s="24"/>
      <c r="O18" s="24"/>
      <c r="P18" s="24"/>
      <c r="Q18" s="24"/>
      <c r="R18" s="24"/>
      <c r="S18" s="24"/>
      <c r="T18" s="24"/>
      <c r="U18" s="24"/>
      <c r="V18" s="24"/>
      <c r="W18" s="24"/>
      <c r="X18" s="24"/>
      <c r="Y18" s="37"/>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1" customFormat="1" ht="30" customHeight="1">
      <c r="A19" s="3"/>
      <c r="B19" s="44" t="s">
        <v>34</v>
      </c>
      <c r="C19" s="45"/>
      <c r="D19" s="46">
        <v>1</v>
      </c>
      <c r="E19" s="47">
        <f>DATE(2021,4,5)</f>
        <v>44291</v>
      </c>
      <c r="F19" s="47">
        <f>DATE(2021,4,5)</f>
        <v>44291</v>
      </c>
      <c r="G19" s="30"/>
      <c r="H19" s="30">
        <f ca="1">IF(OR(ISBLANK(task_start),ISBLANK(task_end)),"",task_end-task_start+1)</f>
        <v>1</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1" customFormat="1" ht="37.5" customHeight="1">
      <c r="A20" s="3"/>
      <c r="B20" s="44" t="s">
        <v>35</v>
      </c>
      <c r="C20" s="45"/>
      <c r="D20" s="46">
        <v>1</v>
      </c>
      <c r="E20" s="47">
        <f>DATE(2021,4,6)</f>
        <v>44292</v>
      </c>
      <c r="F20" s="47">
        <f>DATE(2021,4,6)</f>
        <v>44292</v>
      </c>
      <c r="G20" s="30"/>
      <c r="H20" s="30"/>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1" customFormat="1" ht="30" customHeight="1">
      <c r="A21" s="3" t="s">
        <v>36</v>
      </c>
      <c r="B21" s="48" t="s">
        <v>37</v>
      </c>
      <c r="C21" s="49" t="s">
        <v>29</v>
      </c>
      <c r="D21" s="50"/>
      <c r="E21" s="51"/>
      <c r="F21" s="52"/>
      <c r="G21" s="30"/>
      <c r="H21" s="30" t="str">
        <f ca="1">IF(OR(ISBLANK(task_start),ISBLANK(task_end)),"",task_end-task_start+1)</f>
        <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1" customFormat="1" ht="30" customHeight="1">
      <c r="A22" s="3"/>
      <c r="B22" s="53" t="s">
        <v>38</v>
      </c>
      <c r="C22" s="54"/>
      <c r="D22" s="55">
        <v>1</v>
      </c>
      <c r="E22" s="56">
        <f>DATE(2021,4,6)</f>
        <v>44292</v>
      </c>
      <c r="F22" s="56">
        <f>DATE(2021,4,6)</f>
        <v>44292</v>
      </c>
      <c r="G22" s="30"/>
      <c r="H22" s="30">
        <f ca="1">IF(OR(ISBLANK(task_start),ISBLANK(task_end)),"",task_end-task_start+1)</f>
        <v>1</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1" customFormat="1" ht="30" customHeight="1">
      <c r="A23" s="3"/>
      <c r="B23" s="53" t="s">
        <v>39</v>
      </c>
      <c r="C23" s="54"/>
      <c r="D23" s="55">
        <v>1</v>
      </c>
      <c r="E23" s="56">
        <f>DATE(2021,4,6)</f>
        <v>44292</v>
      </c>
      <c r="F23" s="56">
        <f>DATE(2021,4,6)</f>
        <v>44292</v>
      </c>
      <c r="G23" s="30"/>
      <c r="H23" s="30">
        <f ca="1">IF(OR(ISBLANK(task_start),ISBLANK(task_end)),"",task_end-task_start+1)</f>
        <v>1</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1" customFormat="1" ht="30" customHeight="1">
      <c r="A24" s="3"/>
      <c r="B24" s="53" t="s">
        <v>40</v>
      </c>
      <c r="C24" s="54"/>
      <c r="D24" s="55">
        <v>1</v>
      </c>
      <c r="E24" s="56">
        <f>DATE(2021,4,6)</f>
        <v>44292</v>
      </c>
      <c r="F24" s="56">
        <f>DATE(2021,4,6)</f>
        <v>44292</v>
      </c>
      <c r="G24" s="30"/>
      <c r="H24" s="30">
        <f ca="1">IF(OR(ISBLANK(task_start),ISBLANK(task_end)),"",task_end-task_start+1)</f>
        <v>1</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1" customFormat="1" ht="30" customHeight="1">
      <c r="A25" s="3"/>
      <c r="B25" s="53" t="s">
        <v>41</v>
      </c>
      <c r="C25" s="54"/>
      <c r="D25" s="55">
        <v>1</v>
      </c>
      <c r="E25" s="56">
        <f>DATE(2021,4,6)</f>
        <v>44292</v>
      </c>
      <c r="F25" s="56">
        <f>DATE(2021,4,6)</f>
        <v>44292</v>
      </c>
      <c r="G25" s="30"/>
      <c r="H25" s="30">
        <f ca="1">IF(OR(ISBLANK(task_start),ISBLANK(task_end)),"",task_end-task_start+1)</f>
        <v>1</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1" customFormat="1" ht="30" customHeight="1">
      <c r="A26" s="3"/>
      <c r="B26" s="53" t="s">
        <v>42</v>
      </c>
      <c r="C26" s="54"/>
      <c r="D26" s="55">
        <v>1</v>
      </c>
      <c r="E26" s="56">
        <f>DATE(2021,4,6)</f>
        <v>44292</v>
      </c>
      <c r="F26" s="56">
        <f>DATE(2021,4,6)</f>
        <v>44292</v>
      </c>
      <c r="G26" s="30"/>
      <c r="H26" s="30"/>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1" customFormat="1" ht="30" customHeight="1">
      <c r="A27" s="3"/>
      <c r="B27" s="53" t="s">
        <v>43</v>
      </c>
      <c r="C27" s="54"/>
      <c r="D27" s="55">
        <v>1</v>
      </c>
      <c r="E27" s="56">
        <f>DATE(2021,4,6)</f>
        <v>44292</v>
      </c>
      <c r="F27" s="56">
        <f>DATE(2021,4,6)</f>
        <v>44292</v>
      </c>
      <c r="G27" s="30"/>
      <c r="H27" s="30"/>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1" customFormat="1" ht="30" customHeight="1">
      <c r="A28" s="3"/>
      <c r="B28" s="53" t="s">
        <v>44</v>
      </c>
      <c r="C28" s="54"/>
      <c r="D28" s="55">
        <v>1</v>
      </c>
      <c r="E28" s="56">
        <f>DATE(2021,4,7)</f>
        <v>44293</v>
      </c>
      <c r="F28" s="56">
        <f>DATE(2021,4,7)</f>
        <v>44293</v>
      </c>
      <c r="G28" s="30"/>
      <c r="H28" s="30"/>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1" customFormat="1" ht="30" customHeight="1">
      <c r="A29" s="3"/>
      <c r="B29" s="53" t="s">
        <v>45</v>
      </c>
      <c r="C29" s="54"/>
      <c r="D29" s="55">
        <v>1</v>
      </c>
      <c r="E29" s="56">
        <f>DATE(2021,4,7)</f>
        <v>44293</v>
      </c>
      <c r="F29" s="56">
        <f>DATE(2021,4,7)</f>
        <v>44293</v>
      </c>
      <c r="G29" s="30"/>
      <c r="H29" s="30"/>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1" customFormat="1" ht="30" customHeight="1">
      <c r="A30" s="3"/>
      <c r="B30" s="57"/>
      <c r="C30" s="54"/>
      <c r="D30" s="55"/>
      <c r="E30" s="56"/>
      <c r="F30" s="56"/>
      <c r="G30" s="30"/>
      <c r="H30" s="30" t="str">
        <f ca="1">IF(OR(ISBLANK(task_start),ISBLANK(task_end)),"",task_end-task_start+1)</f>
        <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1" customFormat="1" ht="30" customHeight="1">
      <c r="A31" s="3" t="s">
        <v>36</v>
      </c>
      <c r="B31" s="58" t="s">
        <v>46</v>
      </c>
      <c r="C31" s="59" t="s">
        <v>47</v>
      </c>
      <c r="D31" s="60"/>
      <c r="E31" s="61"/>
      <c r="F31" s="62"/>
      <c r="G31" s="30"/>
      <c r="H31" s="30" t="str">
        <f ca="1">IF(OR(ISBLANK(task_start),ISBLANK(task_end)),"",task_end-task_start+1)</f>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1" customFormat="1" ht="30" customHeight="1">
      <c r="A32" s="3"/>
      <c r="B32" s="63" t="s">
        <v>48</v>
      </c>
      <c r="C32" s="64"/>
      <c r="D32" s="65">
        <v>1</v>
      </c>
      <c r="E32" s="66">
        <f>DATE(2021,4,5)</f>
        <v>44291</v>
      </c>
      <c r="F32" s="66">
        <f>DATE(2021,4,5)</f>
        <v>44291</v>
      </c>
      <c r="G32" s="30"/>
      <c r="H32" s="30">
        <f ca="1">IF(OR(ISBLANK(task_start),ISBLANK(task_end)),"",task_end-task_start+1)</f>
        <v>1</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1" customFormat="1" ht="30" customHeight="1">
      <c r="A33" s="3"/>
      <c r="B33" s="63" t="s">
        <v>49</v>
      </c>
      <c r="C33" s="64"/>
      <c r="D33" s="65">
        <v>1</v>
      </c>
      <c r="E33" s="66">
        <f>DATE(2021,4,5)</f>
        <v>44291</v>
      </c>
      <c r="F33" s="66">
        <f>DATE(2021,4,5)</f>
        <v>44291</v>
      </c>
      <c r="G33" s="30"/>
      <c r="H33" s="30">
        <f ca="1">IF(OR(ISBLANK(task_start),ISBLANK(task_end)),"",task_end-task_start+1)</f>
        <v>1</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1" customFormat="1" ht="30" customHeight="1">
      <c r="A34" s="3"/>
      <c r="B34" s="63" t="s">
        <v>50</v>
      </c>
      <c r="C34" s="64"/>
      <c r="D34" s="65">
        <v>1</v>
      </c>
      <c r="E34" s="66">
        <f>DATE(2021,4,5)</f>
        <v>44291</v>
      </c>
      <c r="F34" s="66">
        <f>DATE(2021,4,5)</f>
        <v>44291</v>
      </c>
      <c r="G34" s="30"/>
      <c r="H34" s="30">
        <f ca="1">IF(OR(ISBLANK(task_start),ISBLANK(task_end)),"",task_end-task_start+1)</f>
        <v>1</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row>
    <row r="35" spans="1:64" s="31" customFormat="1" ht="30" customHeight="1">
      <c r="A35" s="3"/>
      <c r="B35" s="63" t="s">
        <v>51</v>
      </c>
      <c r="C35" s="64"/>
      <c r="D35" s="65">
        <v>1</v>
      </c>
      <c r="E35" s="66">
        <f>DATE(2021,4,5)</f>
        <v>44291</v>
      </c>
      <c r="F35" s="66">
        <f>DATE(2021,4,5)</f>
        <v>44291</v>
      </c>
      <c r="G35" s="30"/>
      <c r="H35" s="30">
        <f ca="1">IF(OR(ISBLANK(task_start),ISBLANK(task_end)),"",task_end-task_start+1)</f>
        <v>1</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row>
    <row r="36" spans="1:64" s="31" customFormat="1" ht="30" customHeight="1">
      <c r="A36" s="3"/>
      <c r="B36" s="63" t="s">
        <v>52</v>
      </c>
      <c r="C36" s="64"/>
      <c r="D36" s="65">
        <v>1</v>
      </c>
      <c r="E36" s="66">
        <f>DATE(2021,4,12)</f>
        <v>44298</v>
      </c>
      <c r="F36" s="66">
        <f>DATE(2021,4,12)</f>
        <v>44298</v>
      </c>
      <c r="G36" s="30"/>
      <c r="H36" s="30"/>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s="31" customFormat="1" ht="30" customHeight="1">
      <c r="A37" s="3"/>
      <c r="B37" s="63" t="s">
        <v>53</v>
      </c>
      <c r="C37" s="64"/>
      <c r="D37" s="65">
        <v>1</v>
      </c>
      <c r="E37" s="66">
        <f>DATE(2021,4,5)</f>
        <v>44291</v>
      </c>
      <c r="F37" s="66">
        <f>DATE(2021,4,5)</f>
        <v>44291</v>
      </c>
      <c r="G37" s="30"/>
      <c r="H37" s="30"/>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row>
    <row r="38" spans="1:64" s="31" customFormat="1" ht="30" customHeight="1">
      <c r="A38" s="3"/>
      <c r="B38" s="63" t="s">
        <v>54</v>
      </c>
      <c r="C38" s="64"/>
      <c r="D38" s="65">
        <v>1</v>
      </c>
      <c r="E38" s="66">
        <f>DATE(2021,4,5)</f>
        <v>44291</v>
      </c>
      <c r="F38" s="66">
        <f>DATE(2021,4,5)</f>
        <v>44291</v>
      </c>
      <c r="G38" s="30"/>
      <c r="H38" s="30">
        <f ca="1">IF(OR(ISBLANK(task_start),ISBLANK(task_end)),"",task_end-task_start+1)</f>
        <v>1</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row>
    <row r="39" spans="1:64" s="31" customFormat="1" ht="30" customHeight="1">
      <c r="A39" s="3" t="s">
        <v>55</v>
      </c>
      <c r="B39" s="25" t="s">
        <v>56</v>
      </c>
      <c r="C39" s="67" t="s">
        <v>47</v>
      </c>
      <c r="D39" s="27"/>
      <c r="E39" s="28"/>
      <c r="F39" s="29"/>
      <c r="G39" s="30"/>
      <c r="H39" s="30" t="str">
        <f ca="1">IF(OR(ISBLANK(task_start),ISBLANK(task_end)),"",task_end-task_start+1)</f>
        <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row>
    <row r="40" spans="1:64" s="31" customFormat="1" ht="42" customHeight="1">
      <c r="A40" s="3"/>
      <c r="B40" s="32" t="s">
        <v>57</v>
      </c>
      <c r="C40" s="33"/>
      <c r="D40" s="34">
        <v>1</v>
      </c>
      <c r="E40" s="35">
        <f>DATE(2021,4,6)</f>
        <v>44292</v>
      </c>
      <c r="F40" s="35">
        <f>DATE(2021,4,6)</f>
        <v>44292</v>
      </c>
      <c r="G40" s="30"/>
      <c r="H40" s="30"/>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row>
    <row r="41" spans="1:64" s="31" customFormat="1" ht="30" customHeight="1">
      <c r="A41" s="3"/>
      <c r="B41" s="32" t="s">
        <v>58</v>
      </c>
      <c r="C41" s="33"/>
      <c r="D41" s="34">
        <v>1</v>
      </c>
      <c r="E41" s="35">
        <f>DATE(2021,4,6)</f>
        <v>44292</v>
      </c>
      <c r="F41" s="35">
        <f>DATE(2021,4,6)</f>
        <v>44292</v>
      </c>
      <c r="G41" s="30"/>
      <c r="H41" s="30"/>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row>
    <row r="42" spans="1:64" s="31" customFormat="1" ht="30" customHeight="1">
      <c r="A42" s="3"/>
      <c r="B42" s="32" t="s">
        <v>59</v>
      </c>
      <c r="C42" s="33"/>
      <c r="D42" s="34">
        <v>1</v>
      </c>
      <c r="E42" s="35">
        <f>DATE(2021,4,22)</f>
        <v>44308</v>
      </c>
      <c r="F42" s="35">
        <f>DATE(2021,4,22)</f>
        <v>44308</v>
      </c>
      <c r="G42" s="30"/>
      <c r="H42" s="30"/>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row>
    <row r="43" spans="1:64" s="31" customFormat="1" ht="30" customHeight="1">
      <c r="A43" s="3"/>
      <c r="B43" s="32" t="s">
        <v>60</v>
      </c>
      <c r="C43" s="33"/>
      <c r="D43" s="34"/>
      <c r="E43" s="35">
        <f>DATE(2021,4,23)</f>
        <v>44309</v>
      </c>
      <c r="F43" s="35">
        <f>DATE(2021,4,23)</f>
        <v>44309</v>
      </c>
      <c r="G43" s="30"/>
      <c r="H43" s="30"/>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row>
    <row r="44" spans="1:64" s="31" customFormat="1" ht="30" customHeight="1">
      <c r="A44" s="3"/>
      <c r="B44" s="32" t="s">
        <v>61</v>
      </c>
      <c r="C44" s="33"/>
      <c r="D44" s="34">
        <v>1</v>
      </c>
      <c r="E44" s="35">
        <f>DATE(2021,4,22)</f>
        <v>44308</v>
      </c>
      <c r="F44" s="35">
        <f>DATE(2021,4,22)</f>
        <v>44308</v>
      </c>
      <c r="G44" s="30"/>
      <c r="H44" s="30"/>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row>
    <row r="45" spans="1:64" s="31" customFormat="1" ht="30" customHeight="1">
      <c r="A45" s="3"/>
      <c r="B45" s="39" t="s">
        <v>62</v>
      </c>
      <c r="C45" s="40" t="s">
        <v>47</v>
      </c>
      <c r="D45" s="41"/>
      <c r="E45" s="42"/>
      <c r="F45" s="43"/>
      <c r="G45" s="30"/>
      <c r="H45" s="30"/>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row>
    <row r="46" spans="1:64" s="31" customFormat="1" ht="30" customHeight="1">
      <c r="A46" s="3"/>
      <c r="B46" s="44" t="s">
        <v>63</v>
      </c>
      <c r="C46" s="45"/>
      <c r="D46" s="46">
        <v>1</v>
      </c>
      <c r="E46" s="47">
        <f>DATE(2021,4,7)</f>
        <v>44293</v>
      </c>
      <c r="F46" s="47">
        <f>DATE(2021,4,7)</f>
        <v>44293</v>
      </c>
      <c r="G46" s="30"/>
      <c r="H46" s="30"/>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row>
    <row r="47" spans="1:64" s="31" customFormat="1" ht="30" customHeight="1">
      <c r="A47" s="3"/>
      <c r="B47" s="44" t="s">
        <v>64</v>
      </c>
      <c r="C47" s="45"/>
      <c r="D47" s="46">
        <v>1</v>
      </c>
      <c r="E47" s="47">
        <f>DATE(2021,4,8)</f>
        <v>44294</v>
      </c>
      <c r="F47" s="47">
        <f>DATE(2021,4,8)</f>
        <v>44294</v>
      </c>
      <c r="G47" s="30"/>
      <c r="H47" s="30"/>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row>
    <row r="48" spans="1:64" s="31" customFormat="1" ht="30" customHeight="1">
      <c r="A48" s="3"/>
      <c r="B48" s="44" t="s">
        <v>65</v>
      </c>
      <c r="C48" s="45"/>
      <c r="D48" s="46">
        <v>1</v>
      </c>
      <c r="E48" s="47">
        <f>DATE(2021,4,8)</f>
        <v>44294</v>
      </c>
      <c r="F48" s="47">
        <f>DATE(2021,4,8)</f>
        <v>44294</v>
      </c>
      <c r="G48" s="30"/>
      <c r="H48" s="30"/>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row>
    <row r="49" spans="1:64" s="31" customFormat="1" ht="30" customHeight="1">
      <c r="A49" s="3"/>
      <c r="B49" s="44" t="s">
        <v>66</v>
      </c>
      <c r="C49" s="45"/>
      <c r="D49" s="46">
        <v>1</v>
      </c>
      <c r="E49" s="47">
        <f>DATE(2021,4,8)</f>
        <v>44294</v>
      </c>
      <c r="F49" s="47">
        <f>DATE(2021,4,8)</f>
        <v>44294</v>
      </c>
      <c r="G49" s="30"/>
      <c r="H49" s="30"/>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row>
    <row r="50" spans="1:64" s="31" customFormat="1" ht="30" customHeight="1">
      <c r="A50" s="3"/>
      <c r="B50" s="44" t="s">
        <v>67</v>
      </c>
      <c r="C50" s="45"/>
      <c r="D50" s="46">
        <v>1</v>
      </c>
      <c r="E50" s="47">
        <f>DATE(2021,4,7)</f>
        <v>44293</v>
      </c>
      <c r="F50" s="47">
        <f>DATE(2021,4,7)</f>
        <v>44293</v>
      </c>
      <c r="G50" s="30"/>
      <c r="H50" s="30"/>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row>
    <row r="51" spans="1:64" s="31" customFormat="1" ht="30" customHeight="1">
      <c r="A51" s="3"/>
      <c r="B51" s="48" t="s">
        <v>68</v>
      </c>
      <c r="C51" s="49" t="s">
        <v>47</v>
      </c>
      <c r="D51" s="50"/>
      <c r="E51" s="51"/>
      <c r="F51" s="52"/>
      <c r="G51" s="30"/>
      <c r="H51" s="30"/>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row>
    <row r="52" spans="1:64" s="31" customFormat="1" ht="36.6">
      <c r="A52" s="3"/>
      <c r="B52" s="68" t="s">
        <v>69</v>
      </c>
      <c r="C52" s="54"/>
      <c r="D52" s="55">
        <v>1</v>
      </c>
      <c r="E52" s="56">
        <f>DATE(2021,4,8)</f>
        <v>44294</v>
      </c>
      <c r="F52" s="56">
        <f>DATE(2021,4,8)</f>
        <v>44294</v>
      </c>
      <c r="G52" s="30"/>
      <c r="H52" s="30"/>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row>
    <row r="53" spans="1:64" s="31" customFormat="1" ht="30" customHeight="1">
      <c r="A53" s="3"/>
      <c r="B53" s="58" t="s">
        <v>70</v>
      </c>
      <c r="C53" s="59" t="s">
        <v>47</v>
      </c>
      <c r="D53" s="60"/>
      <c r="E53" s="61"/>
      <c r="F53" s="62"/>
      <c r="G53" s="30"/>
      <c r="H53" s="30"/>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row>
    <row r="54" spans="1:64" s="31" customFormat="1" ht="30" customHeight="1">
      <c r="A54" s="3"/>
      <c r="B54" s="63" t="s">
        <v>71</v>
      </c>
      <c r="C54" s="64"/>
      <c r="D54" s="65">
        <v>1</v>
      </c>
      <c r="E54" s="66">
        <f>DATE(2021,4,9)</f>
        <v>44295</v>
      </c>
      <c r="F54" s="66">
        <f>DATE(2021,4,9)</f>
        <v>44295</v>
      </c>
      <c r="G54" s="30"/>
      <c r="H54" s="30"/>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row>
    <row r="55" spans="1:64" s="31" customFormat="1" ht="30" customHeight="1">
      <c r="A55" s="3"/>
      <c r="B55" s="63" t="s">
        <v>72</v>
      </c>
      <c r="C55" s="64"/>
      <c r="D55" s="65">
        <v>1</v>
      </c>
      <c r="E55" s="66">
        <f>DATE(2021,4,9)</f>
        <v>44295</v>
      </c>
      <c r="F55" s="66">
        <f>DATE(2021,4,9)</f>
        <v>44295</v>
      </c>
      <c r="G55" s="30"/>
      <c r="H55" s="30"/>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row>
    <row r="56" spans="1:64" s="31" customFormat="1" ht="30" customHeight="1">
      <c r="A56" s="3"/>
      <c r="B56" s="63" t="s">
        <v>73</v>
      </c>
      <c r="C56" s="64"/>
      <c r="D56" s="65">
        <v>1</v>
      </c>
      <c r="E56" s="66">
        <f>DATE(2021,4,12)</f>
        <v>44298</v>
      </c>
      <c r="F56" s="66">
        <f>DATE(2021,4,12)</f>
        <v>44298</v>
      </c>
      <c r="G56" s="30"/>
      <c r="H56" s="30"/>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row>
    <row r="57" spans="1:64" s="31" customFormat="1" ht="30" customHeight="1">
      <c r="A57" s="3"/>
      <c r="B57" s="69" t="s">
        <v>74</v>
      </c>
      <c r="C57" s="70"/>
      <c r="D57" s="65">
        <v>1</v>
      </c>
      <c r="E57" s="66">
        <f>DATE(2021,4,9)</f>
        <v>44295</v>
      </c>
      <c r="F57" s="66">
        <f>DATE(2021,4,9)</f>
        <v>44295</v>
      </c>
      <c r="G57" s="30"/>
      <c r="H57" s="30"/>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row>
    <row r="58" spans="1:64" s="31" customFormat="1" ht="30" customHeight="1">
      <c r="A58" s="3"/>
      <c r="B58" s="69" t="s">
        <v>75</v>
      </c>
      <c r="C58" s="70"/>
      <c r="D58" s="65">
        <v>1</v>
      </c>
      <c r="E58" s="66">
        <f>DATE(2021,4,12)</f>
        <v>44298</v>
      </c>
      <c r="F58" s="66">
        <f>DATE(2021,4,12)</f>
        <v>44298</v>
      </c>
      <c r="G58" s="30"/>
      <c r="H58" s="30"/>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row>
    <row r="59" spans="1:64" s="31" customFormat="1" ht="30" customHeight="1">
      <c r="A59" s="3"/>
      <c r="B59" s="69" t="s">
        <v>76</v>
      </c>
      <c r="C59" s="70"/>
      <c r="D59" s="65">
        <v>1</v>
      </c>
      <c r="E59" s="66">
        <f>DATE(2021,4,12)</f>
        <v>44298</v>
      </c>
      <c r="F59" s="66">
        <f>DATE(2021,4,12)</f>
        <v>44298</v>
      </c>
      <c r="G59" s="30"/>
      <c r="H59" s="30"/>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row>
    <row r="60" spans="1:64" s="31" customFormat="1" ht="39.950000000000003" customHeight="1">
      <c r="A60" s="3"/>
      <c r="B60" s="69" t="s">
        <v>77</v>
      </c>
      <c r="C60" s="70"/>
      <c r="D60" s="65">
        <v>1</v>
      </c>
      <c r="E60" s="66">
        <f>DATE(2021,4,12)</f>
        <v>44298</v>
      </c>
      <c r="F60" s="66">
        <f>DATE(2021,4,12)</f>
        <v>44298</v>
      </c>
      <c r="G60" s="30"/>
      <c r="H60" s="30"/>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row>
    <row r="61" spans="1:64" s="31" customFormat="1" ht="41.45" customHeight="1">
      <c r="A61" s="3"/>
      <c r="B61" s="69" t="s">
        <v>78</v>
      </c>
      <c r="C61" s="70"/>
      <c r="D61" s="65">
        <v>1</v>
      </c>
      <c r="E61" s="66">
        <f>DATE(2021,4,12)</f>
        <v>44298</v>
      </c>
      <c r="F61" s="66">
        <f>DATE(2021,4,12)</f>
        <v>44298</v>
      </c>
      <c r="G61" s="30"/>
      <c r="H61" s="30"/>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row>
    <row r="62" spans="1:64" s="31" customFormat="1" ht="40.5" customHeight="1">
      <c r="A62" s="3"/>
      <c r="B62" s="69" t="s">
        <v>79</v>
      </c>
      <c r="C62" s="70"/>
      <c r="D62" s="65">
        <v>1</v>
      </c>
      <c r="E62" s="66">
        <f>DATE(2021,4,12)</f>
        <v>44298</v>
      </c>
      <c r="F62" s="66">
        <f>DATE(2021,4,12)</f>
        <v>44298</v>
      </c>
      <c r="G62" s="30"/>
      <c r="H62" s="30"/>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row>
    <row r="63" spans="1:64" s="31" customFormat="1" ht="45.95" customHeight="1">
      <c r="A63" s="3"/>
      <c r="B63" s="69" t="s">
        <v>80</v>
      </c>
      <c r="C63" s="70"/>
      <c r="D63" s="65">
        <v>1</v>
      </c>
      <c r="E63" s="66">
        <f>DATE(2021,4,12)</f>
        <v>44298</v>
      </c>
      <c r="F63" s="66">
        <f>DATE(2021,4,12)</f>
        <v>44298</v>
      </c>
      <c r="G63" s="30"/>
      <c r="H63" s="30"/>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row>
    <row r="64" spans="1:64" s="31" customFormat="1" ht="42" customHeight="1">
      <c r="A64" s="3"/>
      <c r="B64" s="69" t="s">
        <v>81</v>
      </c>
      <c r="C64" s="70"/>
      <c r="D64" s="65">
        <v>0.8</v>
      </c>
      <c r="E64" s="66">
        <f>DATE(2021,4,12)</f>
        <v>44298</v>
      </c>
      <c r="F64" s="66">
        <f>DATE(2021,4,12)</f>
        <v>44298</v>
      </c>
      <c r="G64" s="30"/>
      <c r="H64" s="30"/>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row>
    <row r="65" spans="1:64" s="31" customFormat="1" ht="30" customHeight="1">
      <c r="A65" s="3"/>
      <c r="B65" s="71" t="s">
        <v>82</v>
      </c>
      <c r="C65" s="72" t="s">
        <v>29</v>
      </c>
      <c r="D65" s="27"/>
      <c r="E65" s="28"/>
      <c r="F65" s="29"/>
      <c r="G65" s="30"/>
      <c r="H65" s="30"/>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row>
    <row r="66" spans="1:64" s="31" customFormat="1" ht="30" customHeight="1">
      <c r="A66" s="3"/>
      <c r="B66" s="73" t="s">
        <v>83</v>
      </c>
      <c r="C66" s="74"/>
      <c r="D66" s="34">
        <v>1</v>
      </c>
      <c r="E66" s="35">
        <f>DATE(2021,4,7)</f>
        <v>44293</v>
      </c>
      <c r="F66" s="35">
        <f>DATE(2021,4,7)</f>
        <v>44293</v>
      </c>
      <c r="G66" s="30"/>
      <c r="H66" s="30"/>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row>
    <row r="67" spans="1:64" s="31" customFormat="1" ht="42.95" customHeight="1">
      <c r="A67" s="3"/>
      <c r="B67" s="73" t="s">
        <v>84</v>
      </c>
      <c r="C67" s="74"/>
      <c r="D67" s="34">
        <v>1</v>
      </c>
      <c r="E67" s="35">
        <f>DATE(2021,4,7)</f>
        <v>44293</v>
      </c>
      <c r="F67" s="35">
        <f>DATE(2021,4,7)</f>
        <v>44293</v>
      </c>
      <c r="G67" s="30"/>
      <c r="H67" s="30"/>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row>
    <row r="68" spans="1:64" s="31" customFormat="1" ht="45" customHeight="1">
      <c r="A68" s="3"/>
      <c r="B68" s="73" t="s">
        <v>85</v>
      </c>
      <c r="C68" s="74"/>
      <c r="D68" s="34">
        <v>1</v>
      </c>
      <c r="E68" s="35">
        <f>DATE(2021,4,8)</f>
        <v>44294</v>
      </c>
      <c r="F68" s="35">
        <f>DATE(2021,4,8)</f>
        <v>44294</v>
      </c>
      <c r="G68" s="30"/>
      <c r="H68" s="30"/>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row>
    <row r="69" spans="1:64" s="31" customFormat="1" ht="42" customHeight="1">
      <c r="A69" s="3"/>
      <c r="B69" s="73" t="s">
        <v>86</v>
      </c>
      <c r="C69" s="74"/>
      <c r="D69" s="34">
        <v>1</v>
      </c>
      <c r="E69" s="35">
        <f>DATE(2021,4,7)</f>
        <v>44293</v>
      </c>
      <c r="F69" s="35">
        <f>DATE(2021,4,7)</f>
        <v>44293</v>
      </c>
      <c r="G69" s="30"/>
      <c r="H69" s="30"/>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row>
    <row r="70" spans="1:64" s="31" customFormat="1" ht="42.6" customHeight="1">
      <c r="A70" s="3"/>
      <c r="B70" s="73" t="s">
        <v>87</v>
      </c>
      <c r="C70" s="74"/>
      <c r="D70" s="34">
        <v>1</v>
      </c>
      <c r="E70" s="35">
        <f>DATE(2021,4,21)</f>
        <v>44307</v>
      </c>
      <c r="F70" s="35">
        <f>DATE(2021,4,21)</f>
        <v>44307</v>
      </c>
      <c r="G70" s="30"/>
      <c r="H70" s="30"/>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row>
    <row r="71" spans="1:64" s="31" customFormat="1" ht="48.6" customHeight="1">
      <c r="A71" s="3"/>
      <c r="B71" s="73" t="s">
        <v>88</v>
      </c>
      <c r="C71" s="74"/>
      <c r="D71" s="34">
        <v>1</v>
      </c>
      <c r="E71" s="35">
        <f>DATE(2021,4,7)</f>
        <v>44293</v>
      </c>
      <c r="F71" s="35">
        <f>DATE(2021,4,7)</f>
        <v>44293</v>
      </c>
      <c r="G71" s="30"/>
      <c r="H71" s="30"/>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row>
    <row r="72" spans="1:64" s="31" customFormat="1" ht="45" customHeight="1">
      <c r="A72" s="3"/>
      <c r="B72" s="73" t="s">
        <v>89</v>
      </c>
      <c r="C72" s="74"/>
      <c r="D72" s="34">
        <v>1</v>
      </c>
      <c r="E72" s="35">
        <f>DATE(2021,4,8)</f>
        <v>44294</v>
      </c>
      <c r="F72" s="35">
        <f>DATE(2021,4,8)</f>
        <v>44294</v>
      </c>
      <c r="G72" s="30"/>
      <c r="H72" s="30"/>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row>
    <row r="73" spans="1:64" s="31" customFormat="1" ht="37.5" customHeight="1">
      <c r="A73" s="3"/>
      <c r="B73" s="73" t="s">
        <v>60</v>
      </c>
      <c r="C73" s="74"/>
      <c r="D73" s="34"/>
      <c r="E73" s="35">
        <f>DATE(2021,4,23)</f>
        <v>44309</v>
      </c>
      <c r="F73" s="35">
        <f>DATE(2021,4,23)</f>
        <v>44309</v>
      </c>
      <c r="G73" s="30"/>
      <c r="H73" s="30"/>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row>
    <row r="74" spans="1:64" s="31" customFormat="1" ht="42.6" customHeight="1">
      <c r="A74" s="3"/>
      <c r="B74" s="73" t="s">
        <v>90</v>
      </c>
      <c r="C74" s="74"/>
      <c r="D74" s="34">
        <v>1</v>
      </c>
      <c r="E74" s="35">
        <f>DATE(2021,4,7)</f>
        <v>44293</v>
      </c>
      <c r="F74" s="35">
        <f>DATE(2021,4,7)</f>
        <v>44293</v>
      </c>
      <c r="G74" s="30"/>
      <c r="H74" s="30"/>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row>
    <row r="75" spans="1:64" s="31" customFormat="1" ht="30" customHeight="1">
      <c r="A75" s="3"/>
      <c r="B75" s="75" t="s">
        <v>91</v>
      </c>
      <c r="C75" s="76" t="s">
        <v>29</v>
      </c>
      <c r="D75" s="41"/>
      <c r="E75" s="42"/>
      <c r="F75" s="43"/>
      <c r="G75" s="30"/>
      <c r="H75" s="30"/>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row>
    <row r="76" spans="1:64" s="31" customFormat="1" ht="42.95" customHeight="1">
      <c r="A76" s="3"/>
      <c r="B76" s="77" t="s">
        <v>92</v>
      </c>
      <c r="C76" s="78"/>
      <c r="D76" s="46">
        <v>1</v>
      </c>
      <c r="E76" s="47">
        <f>DATE(2021,4,12)</f>
        <v>44298</v>
      </c>
      <c r="F76" s="47">
        <f>DATE(2021,4,12)</f>
        <v>44298</v>
      </c>
      <c r="G76" s="30"/>
      <c r="H76" s="30"/>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row>
    <row r="77" spans="1:64" s="31" customFormat="1" ht="39.6" customHeight="1">
      <c r="A77" s="3"/>
      <c r="B77" s="77" t="s">
        <v>93</v>
      </c>
      <c r="C77" s="78"/>
      <c r="D77" s="46">
        <v>1</v>
      </c>
      <c r="E77" s="47">
        <f>DATE(2021,4,12)</f>
        <v>44298</v>
      </c>
      <c r="F77" s="47">
        <f>DATE(2021,4,12)</f>
        <v>44298</v>
      </c>
      <c r="G77" s="30"/>
      <c r="H77" s="30"/>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row>
    <row r="78" spans="1:64" s="31" customFormat="1" ht="30" customHeight="1">
      <c r="A78" s="3"/>
      <c r="B78" s="77" t="s">
        <v>94</v>
      </c>
      <c r="C78" s="78"/>
      <c r="D78" s="46">
        <v>1</v>
      </c>
      <c r="E78" s="47">
        <f>DATE(2021,4,12)</f>
        <v>44298</v>
      </c>
      <c r="F78" s="47">
        <f>DATE(2021,4,12)</f>
        <v>44298</v>
      </c>
      <c r="G78" s="30"/>
      <c r="H78" s="30"/>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row>
    <row r="79" spans="1:64" s="31" customFormat="1" ht="30" customHeight="1">
      <c r="A79" s="3"/>
      <c r="B79" s="77" t="s">
        <v>95</v>
      </c>
      <c r="C79" s="78"/>
      <c r="D79" s="46">
        <v>1</v>
      </c>
      <c r="E79" s="47">
        <f>DATE(2021,4,15)</f>
        <v>44301</v>
      </c>
      <c r="F79" s="47">
        <f>DATE(2021,4,15)</f>
        <v>44301</v>
      </c>
      <c r="G79" s="30"/>
      <c r="H79" s="30"/>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row>
    <row r="80" spans="1:64" s="31" customFormat="1" ht="30" customHeight="1">
      <c r="A80" s="3"/>
      <c r="B80" s="77" t="s">
        <v>96</v>
      </c>
      <c r="C80" s="78"/>
      <c r="D80" s="46">
        <v>1</v>
      </c>
      <c r="E80" s="47">
        <f>DATE(2021,4,21)</f>
        <v>44307</v>
      </c>
      <c r="F80" s="47">
        <f>DATE(2021,4,21)</f>
        <v>44307</v>
      </c>
      <c r="G80" s="30"/>
      <c r="H80" s="30"/>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row>
    <row r="81" spans="1:64" s="31" customFormat="1" ht="30" customHeight="1">
      <c r="A81" s="3"/>
      <c r="B81" s="77" t="s">
        <v>97</v>
      </c>
      <c r="C81" s="78"/>
      <c r="D81" s="46">
        <v>1</v>
      </c>
      <c r="E81" s="47">
        <f>DATE(2021,4,21)</f>
        <v>44307</v>
      </c>
      <c r="F81" s="47">
        <f>DATE(2021,4,21)</f>
        <v>44307</v>
      </c>
      <c r="G81" s="30"/>
      <c r="H81" s="30"/>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row>
    <row r="82" spans="1:64" s="31" customFormat="1" ht="30" customHeight="1">
      <c r="A82" s="3"/>
      <c r="B82" s="79" t="s">
        <v>98</v>
      </c>
      <c r="C82" s="80" t="s">
        <v>29</v>
      </c>
      <c r="D82" s="81"/>
      <c r="E82" s="82"/>
      <c r="F82" s="83"/>
      <c r="G82" s="30"/>
      <c r="H82" s="30"/>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row>
    <row r="83" spans="1:64" s="31" customFormat="1" ht="37.5" customHeight="1">
      <c r="A83" s="3"/>
      <c r="B83" s="84" t="s">
        <v>99</v>
      </c>
      <c r="C83" s="85"/>
      <c r="D83" s="86">
        <v>1</v>
      </c>
      <c r="E83" s="87">
        <f>DATE(2021,4,15)</f>
        <v>44301</v>
      </c>
      <c r="F83" s="87">
        <f>DATE(2021,4,15)</f>
        <v>44301</v>
      </c>
      <c r="G83" s="30"/>
      <c r="H83" s="30"/>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row>
    <row r="84" spans="1:64" s="31" customFormat="1" ht="47.1" customHeight="1">
      <c r="A84" s="3"/>
      <c r="B84" s="84" t="s">
        <v>100</v>
      </c>
      <c r="C84" s="85"/>
      <c r="D84" s="86">
        <v>1</v>
      </c>
      <c r="E84" s="87">
        <f>DATE(2021,4,15)</f>
        <v>44301</v>
      </c>
      <c r="F84" s="87">
        <f>DATE(2021,4,15)</f>
        <v>44301</v>
      </c>
      <c r="G84" s="30"/>
      <c r="H84" s="30"/>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row>
    <row r="85" spans="1:64" s="31" customFormat="1" ht="36" customHeight="1">
      <c r="A85" s="3"/>
      <c r="B85" s="84" t="s">
        <v>101</v>
      </c>
      <c r="C85" s="85"/>
      <c r="D85" s="86">
        <v>1</v>
      </c>
      <c r="E85" s="87">
        <f>DATE(2021,4,21)</f>
        <v>44307</v>
      </c>
      <c r="F85" s="87">
        <f>DATE(2021,4,21)</f>
        <v>44307</v>
      </c>
      <c r="G85" s="30"/>
      <c r="H85" s="30"/>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row>
    <row r="86" spans="1:64" s="31" customFormat="1" ht="30" customHeight="1">
      <c r="A86" s="3"/>
      <c r="B86" s="84" t="s">
        <v>102</v>
      </c>
      <c r="C86" s="85"/>
      <c r="D86" s="86">
        <v>1</v>
      </c>
      <c r="E86" s="87">
        <f>DATE(2021,4,21)</f>
        <v>44307</v>
      </c>
      <c r="F86" s="87">
        <f>DATE(2021,4,21)</f>
        <v>44307</v>
      </c>
      <c r="G86" s="30"/>
      <c r="H86" s="30"/>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row>
    <row r="87" spans="1:64" s="31" customFormat="1" ht="53.1" customHeight="1">
      <c r="A87" s="3"/>
      <c r="B87" s="88" t="s">
        <v>103</v>
      </c>
      <c r="C87" s="89"/>
      <c r="D87" s="90"/>
      <c r="E87" s="91">
        <f>DATE(2021,4,21)</f>
        <v>44307</v>
      </c>
      <c r="F87" s="91">
        <f>DATE(2021,4,21)</f>
        <v>44307</v>
      </c>
      <c r="G87" s="30"/>
      <c r="H87" s="30"/>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row>
    <row r="88" spans="1:64" s="31" customFormat="1" ht="38.1" customHeight="1">
      <c r="A88" s="3"/>
      <c r="B88" s="84" t="s">
        <v>104</v>
      </c>
      <c r="C88" s="85"/>
      <c r="D88" s="86">
        <v>1</v>
      </c>
      <c r="E88" s="87">
        <f>DATE(2021,4,21)</f>
        <v>44307</v>
      </c>
      <c r="F88" s="87">
        <f>DATE(2021,4,21)</f>
        <v>44307</v>
      </c>
      <c r="G88" s="30"/>
      <c r="H88" s="30"/>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row>
    <row r="89" spans="1:64" s="31" customFormat="1" ht="48.95" customHeight="1">
      <c r="A89" s="3"/>
      <c r="B89" s="84" t="s">
        <v>105</v>
      </c>
      <c r="C89" s="85"/>
      <c r="D89" s="86">
        <v>1</v>
      </c>
      <c r="E89" s="87">
        <f>DATE(2021,4,21)</f>
        <v>44307</v>
      </c>
      <c r="F89" s="87">
        <f>DATE(2021,4,21)</f>
        <v>44307</v>
      </c>
      <c r="G89" s="30"/>
      <c r="H89" s="30"/>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row>
    <row r="90" spans="1:64" s="31" customFormat="1" ht="30" customHeight="1">
      <c r="A90" s="3"/>
      <c r="B90" s="92" t="s">
        <v>106</v>
      </c>
      <c r="C90" s="93" t="s">
        <v>47</v>
      </c>
      <c r="D90" s="60"/>
      <c r="E90" s="61"/>
      <c r="F90" s="62"/>
      <c r="G90" s="30"/>
      <c r="H90" s="30"/>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row>
    <row r="91" spans="1:64" s="31" customFormat="1" ht="30" customHeight="1">
      <c r="A91" s="3"/>
      <c r="B91" s="69" t="s">
        <v>107</v>
      </c>
      <c r="C91" s="70"/>
      <c r="D91" s="65">
        <v>1</v>
      </c>
      <c r="E91" s="66">
        <f>DATE(2021,4,13)</f>
        <v>44299</v>
      </c>
      <c r="F91" s="66">
        <f>DATE(2021,4,13)</f>
        <v>44299</v>
      </c>
      <c r="G91" s="30"/>
      <c r="H91" s="30"/>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row>
    <row r="92" spans="1:64" s="31" customFormat="1" ht="43.5" customHeight="1">
      <c r="A92" s="3"/>
      <c r="B92" s="69" t="s">
        <v>108</v>
      </c>
      <c r="C92" s="70"/>
      <c r="D92" s="65">
        <v>1</v>
      </c>
      <c r="E92" s="66">
        <f>DATE(2021,4,13)</f>
        <v>44299</v>
      </c>
      <c r="F92" s="66">
        <f>DATE(2021,4,13)</f>
        <v>44299</v>
      </c>
      <c r="G92" s="30"/>
      <c r="H92" s="30"/>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row>
    <row r="93" spans="1:64" s="31" customFormat="1" ht="42.6" customHeight="1">
      <c r="A93" s="3"/>
      <c r="B93" s="69" t="s">
        <v>109</v>
      </c>
      <c r="C93" s="70"/>
      <c r="D93" s="65">
        <v>1</v>
      </c>
      <c r="E93" s="66">
        <f>DATE(2021,4,13)</f>
        <v>44299</v>
      </c>
      <c r="F93" s="66">
        <f>DATE(2021,4,13)</f>
        <v>44299</v>
      </c>
      <c r="G93" s="30"/>
      <c r="H93" s="30"/>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row>
    <row r="94" spans="1:64" s="31" customFormat="1" ht="30" customHeight="1">
      <c r="A94" s="3"/>
      <c r="B94" s="69" t="s">
        <v>110</v>
      </c>
      <c r="C94" s="70"/>
      <c r="D94" s="65">
        <v>1</v>
      </c>
      <c r="E94" s="66">
        <f>DATE(2021,4,14)</f>
        <v>44300</v>
      </c>
      <c r="F94" s="66">
        <f>DATE(2021,4,14)</f>
        <v>44300</v>
      </c>
      <c r="G94" s="30"/>
      <c r="H94" s="30"/>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row>
    <row r="95" spans="1:64" s="31" customFormat="1" ht="37.5" customHeight="1">
      <c r="A95" s="3"/>
      <c r="B95" s="69" t="s">
        <v>111</v>
      </c>
      <c r="C95" s="70"/>
      <c r="D95" s="65">
        <v>1</v>
      </c>
      <c r="E95" s="66">
        <f>DATE(2021,4,14)</f>
        <v>44300</v>
      </c>
      <c r="F95" s="66">
        <f>DATE(2021,4,14)</f>
        <v>44300</v>
      </c>
      <c r="G95" s="30"/>
      <c r="H95" s="30"/>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row>
    <row r="96" spans="1:64" s="31" customFormat="1" ht="30" customHeight="1">
      <c r="A96" s="3"/>
      <c r="B96" s="71" t="s">
        <v>112</v>
      </c>
      <c r="C96" s="72" t="s">
        <v>47</v>
      </c>
      <c r="D96" s="27"/>
      <c r="E96" s="28"/>
      <c r="F96" s="29"/>
      <c r="G96" s="30"/>
      <c r="H96" s="30"/>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row>
    <row r="97" spans="1:64" s="31" customFormat="1" ht="30" customHeight="1">
      <c r="A97" s="3"/>
      <c r="B97" s="73" t="s">
        <v>113</v>
      </c>
      <c r="C97" s="74"/>
      <c r="D97" s="34">
        <v>1</v>
      </c>
      <c r="E97" s="94">
        <f>DATE(2021,4,14)</f>
        <v>44300</v>
      </c>
      <c r="F97" s="94">
        <f>DATE(2021,4,14)</f>
        <v>44300</v>
      </c>
      <c r="G97" s="30"/>
      <c r="H97" s="30"/>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row>
    <row r="98" spans="1:64" s="31" customFormat="1" ht="40.5" customHeight="1">
      <c r="A98" s="3"/>
      <c r="B98" s="73" t="s">
        <v>114</v>
      </c>
      <c r="C98" s="74"/>
      <c r="D98" s="34">
        <v>1</v>
      </c>
      <c r="E98" s="94">
        <f>DATE(2021,4,14)</f>
        <v>44300</v>
      </c>
      <c r="F98" s="94">
        <f>DATE(2021,4,14)</f>
        <v>44300</v>
      </c>
      <c r="G98" s="30"/>
      <c r="H98" s="30"/>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row>
    <row r="99" spans="1:64" s="31" customFormat="1" ht="38.450000000000003" customHeight="1">
      <c r="A99" s="3"/>
      <c r="B99" s="73" t="s">
        <v>115</v>
      </c>
      <c r="C99" s="74"/>
      <c r="D99" s="34">
        <v>1</v>
      </c>
      <c r="E99" s="94">
        <f>DATE(2021,4,14)</f>
        <v>44300</v>
      </c>
      <c r="F99" s="94">
        <f>DATE(2021,4,14)</f>
        <v>44300</v>
      </c>
      <c r="G99" s="30"/>
      <c r="H99" s="30"/>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row>
    <row r="100" spans="1:64" s="31" customFormat="1" ht="30" customHeight="1">
      <c r="A100" s="3"/>
      <c r="B100" s="73" t="s">
        <v>116</v>
      </c>
      <c r="C100" s="74"/>
      <c r="D100" s="34"/>
      <c r="E100" s="94">
        <f>DATE(2021,4,22)</f>
        <v>44308</v>
      </c>
      <c r="F100" s="94">
        <f>DATE(2021,4,22)</f>
        <v>44308</v>
      </c>
      <c r="G100" s="30"/>
      <c r="H100" s="30"/>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row>
    <row r="101" spans="1:64" s="31" customFormat="1" ht="42.95" customHeight="1">
      <c r="A101" s="3"/>
      <c r="B101" s="73" t="s">
        <v>86</v>
      </c>
      <c r="C101" s="74"/>
      <c r="D101" s="34">
        <v>1</v>
      </c>
      <c r="E101" s="94">
        <f>DATE(2021,4,14)</f>
        <v>44300</v>
      </c>
      <c r="F101" s="94">
        <f>DATE(2021,4,14)</f>
        <v>44300</v>
      </c>
      <c r="G101" s="30"/>
      <c r="H101" s="30"/>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row>
    <row r="102" spans="1:64" s="31" customFormat="1" ht="39" customHeight="1">
      <c r="A102" s="3"/>
      <c r="B102" s="73" t="s">
        <v>117</v>
      </c>
      <c r="C102" s="74"/>
      <c r="D102" s="34">
        <v>1</v>
      </c>
      <c r="E102" s="94">
        <f>DATE(2021,4,15)</f>
        <v>44301</v>
      </c>
      <c r="F102" s="94">
        <f>DATE(2021,4,15)</f>
        <v>44301</v>
      </c>
      <c r="G102" s="30"/>
      <c r="H102" s="30"/>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row>
    <row r="103" spans="1:64" s="31" customFormat="1" ht="48" customHeight="1">
      <c r="A103" s="3"/>
      <c r="B103" s="73" t="s">
        <v>118</v>
      </c>
      <c r="C103" s="74"/>
      <c r="D103" s="34">
        <v>1</v>
      </c>
      <c r="E103" s="94">
        <f>DATE(2021,4,15)</f>
        <v>44301</v>
      </c>
      <c r="F103" s="94">
        <f>DATE(2021,4,15)</f>
        <v>44301</v>
      </c>
      <c r="G103" s="30"/>
      <c r="H103" s="30"/>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row>
    <row r="104" spans="1:64" s="31" customFormat="1" ht="43.5" customHeight="1">
      <c r="A104" s="3"/>
      <c r="B104" s="73" t="s">
        <v>119</v>
      </c>
      <c r="C104" s="74"/>
      <c r="D104" s="34">
        <v>1</v>
      </c>
      <c r="E104" s="94">
        <f>DATE(2021,4,15)</f>
        <v>44301</v>
      </c>
      <c r="F104" s="94">
        <f>DATE(2021,4,15)</f>
        <v>44301</v>
      </c>
      <c r="G104" s="30"/>
      <c r="H104" s="30"/>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row>
    <row r="105" spans="1:64" s="31" customFormat="1" ht="30" customHeight="1">
      <c r="A105" s="3"/>
      <c r="B105" s="73" t="s">
        <v>60</v>
      </c>
      <c r="C105" s="74"/>
      <c r="D105" s="34"/>
      <c r="E105" s="94">
        <f>DATE(2021,4,23)</f>
        <v>44309</v>
      </c>
      <c r="F105" s="94">
        <f>DATE(2021,4,23)</f>
        <v>44309</v>
      </c>
      <c r="G105" s="30"/>
      <c r="H105" s="30"/>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row>
    <row r="106" spans="1:64" s="31" customFormat="1" ht="30" customHeight="1">
      <c r="A106" s="3"/>
      <c r="B106" s="75" t="s">
        <v>120</v>
      </c>
      <c r="C106" s="76" t="s">
        <v>47</v>
      </c>
      <c r="D106" s="41"/>
      <c r="E106" s="42"/>
      <c r="F106" s="43"/>
      <c r="G106" s="30"/>
      <c r="H106" s="30"/>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row>
    <row r="107" spans="1:64" s="31" customFormat="1" ht="30" customHeight="1">
      <c r="A107" s="3"/>
      <c r="B107" s="77" t="s">
        <v>99</v>
      </c>
      <c r="C107" s="78"/>
      <c r="D107" s="46">
        <v>1</v>
      </c>
      <c r="E107" s="47">
        <f>DATE(2021,4,21)</f>
        <v>44307</v>
      </c>
      <c r="F107" s="47">
        <f>DATE(2021,4,21)</f>
        <v>44307</v>
      </c>
      <c r="G107" s="30"/>
      <c r="H107" s="30"/>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row>
    <row r="108" spans="1:64" s="31" customFormat="1" ht="30" customHeight="1">
      <c r="A108" s="3"/>
      <c r="B108" s="77" t="s">
        <v>121</v>
      </c>
      <c r="C108" s="78"/>
      <c r="D108" s="46">
        <v>1</v>
      </c>
      <c r="E108" s="47">
        <f>DATE(2021,4,21)</f>
        <v>44307</v>
      </c>
      <c r="F108" s="47">
        <f>DATE(2021,4,21)</f>
        <v>44307</v>
      </c>
      <c r="G108" s="30"/>
      <c r="H108" s="30"/>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row>
    <row r="109" spans="1:64" s="31" customFormat="1" ht="30" customHeight="1">
      <c r="A109" s="3"/>
      <c r="B109" s="77" t="s">
        <v>102</v>
      </c>
      <c r="C109" s="78"/>
      <c r="D109" s="46">
        <v>1</v>
      </c>
      <c r="E109" s="47">
        <f>DATE(2021,4,21)</f>
        <v>44307</v>
      </c>
      <c r="F109" s="47">
        <f>DATE(2021,4,21)</f>
        <v>44307</v>
      </c>
      <c r="G109" s="30"/>
      <c r="H109" s="30"/>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row>
    <row r="110" spans="1:64" s="31" customFormat="1" ht="30" customHeight="1">
      <c r="A110" s="3"/>
      <c r="B110" s="77" t="s">
        <v>104</v>
      </c>
      <c r="C110" s="78"/>
      <c r="D110" s="46">
        <v>1</v>
      </c>
      <c r="E110" s="47">
        <f>DATE(2021,4,21)</f>
        <v>44307</v>
      </c>
      <c r="F110" s="47">
        <f>DATE(2021,4,21)</f>
        <v>44307</v>
      </c>
      <c r="G110" s="30"/>
      <c r="H110" s="30"/>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row>
    <row r="111" spans="1:64" s="31" customFormat="1" ht="38.1" customHeight="1">
      <c r="A111" s="3"/>
      <c r="B111" s="79" t="s">
        <v>122</v>
      </c>
      <c r="C111" s="80" t="s">
        <v>29</v>
      </c>
      <c r="D111" s="81"/>
      <c r="E111" s="82"/>
      <c r="F111" s="83"/>
      <c r="G111" s="30"/>
      <c r="H111" s="30"/>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row>
    <row r="112" spans="1:64" s="31" customFormat="1" ht="30" customHeight="1">
      <c r="A112" s="3"/>
      <c r="B112" s="84" t="s">
        <v>123</v>
      </c>
      <c r="C112" s="85"/>
      <c r="D112" s="86">
        <v>1</v>
      </c>
      <c r="E112" s="87">
        <f>DATE(2021,4,16)</f>
        <v>44302</v>
      </c>
      <c r="F112" s="87">
        <f>DATE(2021,4,16)</f>
        <v>44302</v>
      </c>
      <c r="G112" s="30"/>
      <c r="H112" s="30"/>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row>
    <row r="113" spans="1:64" s="31" customFormat="1" ht="35.1" customHeight="1">
      <c r="A113" s="3"/>
      <c r="B113" s="84" t="s">
        <v>124</v>
      </c>
      <c r="C113" s="85"/>
      <c r="D113" s="86">
        <v>1</v>
      </c>
      <c r="E113" s="87">
        <f>DATE(2021,4,16)</f>
        <v>44302</v>
      </c>
      <c r="F113" s="87">
        <f>DATE(2021,4,16)</f>
        <v>44302</v>
      </c>
      <c r="G113" s="30"/>
      <c r="H113" s="30"/>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row>
    <row r="114" spans="1:64" s="31" customFormat="1" ht="30" customHeight="1">
      <c r="A114" s="3"/>
      <c r="B114" s="84" t="s">
        <v>125</v>
      </c>
      <c r="C114" s="85"/>
      <c r="D114" s="86">
        <v>1</v>
      </c>
      <c r="E114" s="87">
        <f>DATE(2021,4,16)</f>
        <v>44302</v>
      </c>
      <c r="F114" s="87">
        <f>DATE(2021,4,16)</f>
        <v>44302</v>
      </c>
      <c r="G114" s="30"/>
      <c r="H114" s="30"/>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row>
    <row r="115" spans="1:64" s="31" customFormat="1" ht="30" customHeight="1">
      <c r="A115" s="3"/>
      <c r="B115" s="84" t="s">
        <v>126</v>
      </c>
      <c r="C115" s="85"/>
      <c r="D115" s="86"/>
      <c r="E115" s="87">
        <f>DATE(2021,4,24)</f>
        <v>44310</v>
      </c>
      <c r="F115" s="87">
        <f>DATE(2021,4,24)</f>
        <v>44310</v>
      </c>
      <c r="G115" s="30"/>
      <c r="H115" s="30"/>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row>
    <row r="116" spans="1:64" s="31" customFormat="1" ht="30" customHeight="1">
      <c r="A116" s="3"/>
      <c r="B116" s="84" t="s">
        <v>127</v>
      </c>
      <c r="C116" s="85"/>
      <c r="D116" s="86"/>
      <c r="E116" s="87">
        <f>DATE(2021,4,24)</f>
        <v>44310</v>
      </c>
      <c r="F116" s="87">
        <f>DATE(2021,4,24)</f>
        <v>44310</v>
      </c>
      <c r="G116" s="30"/>
      <c r="H116" s="30"/>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row>
    <row r="117" spans="1:64" s="31" customFormat="1" ht="45.6" customHeight="1">
      <c r="A117" s="3"/>
      <c r="B117" s="92" t="s">
        <v>128</v>
      </c>
      <c r="C117" s="93" t="s">
        <v>47</v>
      </c>
      <c r="D117" s="60"/>
      <c r="E117" s="61"/>
      <c r="F117" s="62"/>
      <c r="G117" s="30"/>
      <c r="H117" s="30"/>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row>
    <row r="118" spans="1:64" s="31" customFormat="1" ht="30" customHeight="1">
      <c r="A118" s="3"/>
      <c r="B118" s="69" t="s">
        <v>129</v>
      </c>
      <c r="C118" s="70"/>
      <c r="D118" s="65">
        <v>1</v>
      </c>
      <c r="E118" s="66">
        <f>DATE(2021,4,16)</f>
        <v>44302</v>
      </c>
      <c r="F118" s="66">
        <f>DATE(2021,4,16)</f>
        <v>44302</v>
      </c>
      <c r="G118" s="30"/>
      <c r="H118" s="30"/>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row>
    <row r="119" spans="1:64" s="31" customFormat="1" ht="51" customHeight="1">
      <c r="A119" s="3"/>
      <c r="B119" s="69" t="s">
        <v>130</v>
      </c>
      <c r="C119" s="70"/>
      <c r="D119" s="65">
        <v>1</v>
      </c>
      <c r="E119" s="66">
        <f>DATE(2021,4,16)</f>
        <v>44302</v>
      </c>
      <c r="F119" s="66">
        <f>DATE(2021,4,16)</f>
        <v>44302</v>
      </c>
      <c r="G119" s="30"/>
      <c r="H119" s="30"/>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row>
    <row r="120" spans="1:64" s="31" customFormat="1" ht="95.1" customHeight="1">
      <c r="A120" s="3"/>
      <c r="B120" s="69" t="s">
        <v>131</v>
      </c>
      <c r="C120" s="70"/>
      <c r="D120" s="65">
        <v>1</v>
      </c>
      <c r="E120" s="66">
        <f>DATE(2021,4,16)</f>
        <v>44302</v>
      </c>
      <c r="F120" s="66">
        <f>DATE(2021,4,16)</f>
        <v>44302</v>
      </c>
      <c r="G120" s="30"/>
      <c r="H120" s="30"/>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row>
    <row r="121" spans="1:64" s="31" customFormat="1" ht="59.1" customHeight="1">
      <c r="A121" s="3"/>
      <c r="B121" s="69" t="s">
        <v>132</v>
      </c>
      <c r="C121" s="70"/>
      <c r="D121" s="65">
        <v>1</v>
      </c>
      <c r="E121" s="66">
        <f>DATE(2021,4,19)</f>
        <v>44305</v>
      </c>
      <c r="F121" s="66">
        <f>DATE(2021,4,19)</f>
        <v>44305</v>
      </c>
      <c r="G121" s="30"/>
      <c r="H121" s="30"/>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row>
    <row r="122" spans="1:64" s="31" customFormat="1" ht="30" customHeight="1">
      <c r="A122" s="3"/>
      <c r="B122" s="69" t="s">
        <v>133</v>
      </c>
      <c r="C122" s="70"/>
      <c r="D122" s="65">
        <v>1</v>
      </c>
      <c r="E122" s="66">
        <f>DATE(2021,4,19)</f>
        <v>44305</v>
      </c>
      <c r="F122" s="66">
        <f>DATE(2021,4,19)</f>
        <v>44305</v>
      </c>
      <c r="G122" s="30"/>
      <c r="H122" s="30"/>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row>
    <row r="123" spans="1:64" s="31" customFormat="1" ht="57.6" customHeight="1">
      <c r="A123" s="3"/>
      <c r="B123" s="69" t="s">
        <v>134</v>
      </c>
      <c r="C123" s="70"/>
      <c r="D123" s="65">
        <v>1</v>
      </c>
      <c r="E123" s="66">
        <f>DATE(2021,4,19)</f>
        <v>44305</v>
      </c>
      <c r="F123" s="66">
        <f>DATE(2021,4,19)</f>
        <v>44305</v>
      </c>
      <c r="G123" s="30"/>
      <c r="H123" s="30"/>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row>
    <row r="124" spans="1:64" s="31" customFormat="1" ht="43.5" customHeight="1">
      <c r="A124" s="95"/>
      <c r="B124" s="69" t="s">
        <v>135</v>
      </c>
      <c r="C124" s="70"/>
      <c r="D124" s="65">
        <v>1</v>
      </c>
      <c r="E124" s="66">
        <f>DATE(2021,4,19)</f>
        <v>44305</v>
      </c>
      <c r="F124" s="66">
        <f>DATE(2021,4,19)</f>
        <v>44305</v>
      </c>
      <c r="G124" s="30"/>
      <c r="H124" s="30"/>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row>
    <row r="125" spans="1:64" s="31" customFormat="1" ht="96" customHeight="1">
      <c r="A125" s="3"/>
      <c r="B125" s="69" t="s">
        <v>136</v>
      </c>
      <c r="C125" s="70"/>
      <c r="D125" s="65">
        <v>1</v>
      </c>
      <c r="E125" s="66">
        <f>DATE(2021,4,20)</f>
        <v>44306</v>
      </c>
      <c r="F125" s="66">
        <f>DATE(2021,4,20)</f>
        <v>44306</v>
      </c>
      <c r="G125" s="30"/>
      <c r="H125" s="30"/>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row>
    <row r="126" spans="1:64" s="31" customFormat="1" ht="30.95" customHeight="1">
      <c r="A126" s="3"/>
      <c r="B126" s="71" t="s">
        <v>137</v>
      </c>
      <c r="C126" s="72" t="s">
        <v>29</v>
      </c>
      <c r="D126" s="27"/>
      <c r="E126" s="28"/>
      <c r="F126" s="29"/>
      <c r="G126" s="30"/>
      <c r="H126" s="30"/>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row>
    <row r="127" spans="1:64" s="31" customFormat="1" ht="56.1" customHeight="1">
      <c r="A127" s="3"/>
      <c r="B127" s="73" t="s">
        <v>138</v>
      </c>
      <c r="C127" s="74"/>
      <c r="D127" s="34">
        <v>1</v>
      </c>
      <c r="E127" s="35">
        <f>DATE(2021,4,19)</f>
        <v>44305</v>
      </c>
      <c r="F127" s="35">
        <f>DATE(2021,4,19)</f>
        <v>44305</v>
      </c>
      <c r="G127" s="30"/>
      <c r="H127" s="30"/>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row>
    <row r="128" spans="1:64" s="31" customFormat="1" ht="85.5" customHeight="1">
      <c r="A128" s="3"/>
      <c r="B128" s="73" t="s">
        <v>139</v>
      </c>
      <c r="C128" s="74"/>
      <c r="D128" s="34">
        <v>1</v>
      </c>
      <c r="E128" s="35">
        <f>DATE(2021,4,19)</f>
        <v>44305</v>
      </c>
      <c r="F128" s="35">
        <f>DATE(2021,4,19)</f>
        <v>44305</v>
      </c>
      <c r="G128" s="30"/>
      <c r="H128" s="30"/>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row>
    <row r="129" spans="1:64" s="31" customFormat="1" ht="57.95" customHeight="1">
      <c r="A129" s="3"/>
      <c r="B129" s="73" t="s">
        <v>140</v>
      </c>
      <c r="C129" s="74"/>
      <c r="D129" s="34">
        <v>1</v>
      </c>
      <c r="E129" s="35">
        <f>DATE(2021,4,19)</f>
        <v>44305</v>
      </c>
      <c r="F129" s="35">
        <f>DATE(2021,4,19)</f>
        <v>44305</v>
      </c>
      <c r="G129" s="30"/>
      <c r="H129" s="30"/>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row>
    <row r="130" spans="1:64" s="31" customFormat="1" ht="48.95" customHeight="1">
      <c r="A130" s="3"/>
      <c r="B130" s="73" t="s">
        <v>141</v>
      </c>
      <c r="C130" s="74"/>
      <c r="D130" s="34">
        <v>1</v>
      </c>
      <c r="E130" s="35">
        <f>DATE(2021,4,19)</f>
        <v>44305</v>
      </c>
      <c r="F130" s="35">
        <f>DATE(2021,4,19)</f>
        <v>44305</v>
      </c>
      <c r="G130" s="30"/>
      <c r="H130" s="30"/>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row>
    <row r="131" spans="1:64" s="31" customFormat="1" ht="36" customHeight="1">
      <c r="A131" s="3"/>
      <c r="B131" s="73" t="s">
        <v>142</v>
      </c>
      <c r="C131" s="74"/>
      <c r="D131" s="34">
        <v>1</v>
      </c>
      <c r="E131" s="35">
        <f>DATE(2021,4,19)</f>
        <v>44305</v>
      </c>
      <c r="F131" s="35">
        <f>DATE(2021,4,19)</f>
        <v>44305</v>
      </c>
      <c r="G131" s="30"/>
      <c r="H131" s="30"/>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row>
    <row r="132" spans="1:64" s="31" customFormat="1" ht="38.1" customHeight="1">
      <c r="A132" s="3"/>
      <c r="B132" s="73" t="s">
        <v>143</v>
      </c>
      <c r="C132" s="74"/>
      <c r="D132" s="34">
        <v>1</v>
      </c>
      <c r="E132" s="35">
        <f>DATE(2021,4,20)</f>
        <v>44306</v>
      </c>
      <c r="F132" s="35">
        <f>DATE(2021,4,20)</f>
        <v>44306</v>
      </c>
      <c r="G132" s="30"/>
      <c r="H132" s="30"/>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row>
    <row r="133" spans="1:64" s="31" customFormat="1" ht="43.5" customHeight="1">
      <c r="A133" s="3"/>
      <c r="B133" s="73" t="s">
        <v>144</v>
      </c>
      <c r="C133" s="74"/>
      <c r="D133" s="34">
        <v>1</v>
      </c>
      <c r="E133" s="35">
        <f>DATE(2021,4,21)</f>
        <v>44307</v>
      </c>
      <c r="F133" s="35">
        <f>DATE(2021,4,21)</f>
        <v>44307</v>
      </c>
      <c r="G133" s="30"/>
      <c r="H133" s="30"/>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row>
    <row r="134" spans="1:64" s="31" customFormat="1" ht="37.5" customHeight="1">
      <c r="A134" s="3"/>
      <c r="B134" s="39" t="s">
        <v>145</v>
      </c>
      <c r="C134" s="40" t="s">
        <v>29</v>
      </c>
      <c r="D134" s="41"/>
      <c r="E134" s="42"/>
      <c r="F134" s="43"/>
      <c r="G134" s="30"/>
      <c r="H134" s="30"/>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row>
    <row r="135" spans="1:64" s="31" customFormat="1" ht="30" customHeight="1">
      <c r="A135" s="3"/>
      <c r="B135" s="44" t="s">
        <v>146</v>
      </c>
      <c r="C135" s="45"/>
      <c r="D135" s="46">
        <v>1</v>
      </c>
      <c r="E135" s="47">
        <f>DATE(2021,4,20)</f>
        <v>44306</v>
      </c>
      <c r="F135" s="47">
        <f>DATE(2021,4,20)</f>
        <v>44306</v>
      </c>
      <c r="G135" s="30"/>
      <c r="H135" s="30"/>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row>
    <row r="136" spans="1:64" s="31" customFormat="1" ht="50.1" customHeight="1">
      <c r="A136" s="3"/>
      <c r="B136" s="77" t="s">
        <v>147</v>
      </c>
      <c r="C136" s="78"/>
      <c r="D136" s="46">
        <v>1</v>
      </c>
      <c r="E136" s="47">
        <f>DATE(2021,4,20)</f>
        <v>44306</v>
      </c>
      <c r="F136" s="47">
        <f>DATE(2021,4,20)</f>
        <v>44306</v>
      </c>
      <c r="G136" s="30"/>
      <c r="H136" s="30"/>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row>
    <row r="137" spans="1:64" s="31" customFormat="1" ht="60.6" customHeight="1">
      <c r="A137" s="3"/>
      <c r="B137" s="77" t="s">
        <v>148</v>
      </c>
      <c r="C137" s="78"/>
      <c r="D137" s="46">
        <v>1</v>
      </c>
      <c r="E137" s="47">
        <f>DATE(2021,4,20)</f>
        <v>44306</v>
      </c>
      <c r="F137" s="47">
        <f>DATE(2021,4,20)</f>
        <v>44306</v>
      </c>
      <c r="G137" s="30"/>
      <c r="H137" s="30"/>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row>
    <row r="138" spans="1:64" s="31" customFormat="1" ht="54" customHeight="1">
      <c r="A138" s="3"/>
      <c r="B138" s="77" t="s">
        <v>149</v>
      </c>
      <c r="C138" s="78"/>
      <c r="D138" s="46">
        <v>1</v>
      </c>
      <c r="E138" s="47">
        <f>DATE(2021,4,21)</f>
        <v>44307</v>
      </c>
      <c r="F138" s="47">
        <f>DATE(2021,4,21)</f>
        <v>44307</v>
      </c>
      <c r="G138" s="30"/>
      <c r="H138" s="30"/>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row>
    <row r="139" spans="1:64" s="31" customFormat="1" ht="44.1" customHeight="1">
      <c r="A139" s="3"/>
      <c r="B139" s="77" t="s">
        <v>150</v>
      </c>
      <c r="C139" s="78"/>
      <c r="D139" s="46">
        <v>1</v>
      </c>
      <c r="E139" s="47">
        <f>DATE(2021,4,21)</f>
        <v>44307</v>
      </c>
      <c r="F139" s="47">
        <f>DATE(2021,4,21)</f>
        <v>44307</v>
      </c>
      <c r="G139" s="30"/>
      <c r="H139" s="30"/>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row>
    <row r="140" spans="1:64" s="31" customFormat="1" ht="54.95" customHeight="1">
      <c r="A140" s="3"/>
      <c r="B140" s="77" t="s">
        <v>151</v>
      </c>
      <c r="C140" s="78"/>
      <c r="D140" s="46">
        <v>1</v>
      </c>
      <c r="E140" s="47">
        <f>DATE(2021,4,21)</f>
        <v>44307</v>
      </c>
      <c r="F140" s="47">
        <f>DATE(2021,4,21)</f>
        <v>44307</v>
      </c>
      <c r="G140" s="30"/>
      <c r="H140" s="30"/>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row>
    <row r="141" spans="1:64" s="31" customFormat="1" ht="37.5" customHeight="1">
      <c r="A141" s="3"/>
      <c r="B141" s="77" t="s">
        <v>152</v>
      </c>
      <c r="C141" s="78"/>
      <c r="D141" s="46"/>
      <c r="E141" s="47">
        <f>DATE(2021,4,23)</f>
        <v>44309</v>
      </c>
      <c r="F141" s="47">
        <f>DATE(2021,4,23)</f>
        <v>44309</v>
      </c>
      <c r="G141" s="30"/>
      <c r="H141" s="30"/>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c r="BK141" s="24"/>
      <c r="BL141" s="24"/>
    </row>
    <row r="142" spans="1:64" s="31" customFormat="1" ht="52.5" customHeight="1">
      <c r="A142" s="3"/>
      <c r="B142" s="77" t="s">
        <v>153</v>
      </c>
      <c r="C142" s="78"/>
      <c r="D142" s="46"/>
      <c r="E142" s="47">
        <f>DATE(2021,4,23)</f>
        <v>44309</v>
      </c>
      <c r="F142" s="47">
        <f>DATE(2021,4,23)</f>
        <v>44309</v>
      </c>
      <c r="G142" s="30"/>
      <c r="H142" s="30"/>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row>
    <row r="143" spans="1:64" s="31" customFormat="1" ht="54.6" customHeight="1">
      <c r="A143" s="3"/>
      <c r="B143" s="96" t="s">
        <v>154</v>
      </c>
      <c r="C143" s="97"/>
      <c r="D143" s="98"/>
      <c r="E143" s="99"/>
      <c r="F143" s="100"/>
      <c r="G143" s="30"/>
      <c r="H143" s="30"/>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row>
    <row r="144" spans="1:64" s="31" customFormat="1" ht="30" customHeight="1">
      <c r="A144" s="6" t="s">
        <v>155</v>
      </c>
      <c r="B144" s="101"/>
      <c r="E144" s="5"/>
      <c r="G144" s="102"/>
      <c r="H144" s="102" t="str">
        <f ca="1">IF(OR(ISBLANK(task_start),ISBLANK(task_end)),"",task_end-task_start+1)</f>
        <v/>
      </c>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c r="BK144" s="103"/>
      <c r="BL144" s="103"/>
    </row>
    <row r="145" spans="3:7" ht="30" customHeight="1">
      <c r="C145" s="12"/>
      <c r="F145" s="104"/>
      <c r="G145" s="105"/>
    </row>
    <row r="146" spans="3:7" ht="30" customHeight="1">
      <c r="C146" s="106"/>
    </row>
  </sheetData>
  <mergeCells count="12">
    <mergeCell ref="BF4:BL4"/>
    <mergeCell ref="B5:G5"/>
    <mergeCell ref="W4:AC4"/>
    <mergeCell ref="AD4:AJ4"/>
    <mergeCell ref="AK4:AQ4"/>
    <mergeCell ref="AR4:AX4"/>
    <mergeCell ref="AY4:BE4"/>
    <mergeCell ref="C3:D3"/>
    <mergeCell ref="E3:F3"/>
    <mergeCell ref="C4:D4"/>
    <mergeCell ref="I4:O4"/>
    <mergeCell ref="P4:V4"/>
  </mergeCells>
  <conditionalFormatting sqref="D7:D38 D61:D64 D71:D74 D81 D84:D89 D103:D105 D124:D125 D143">
    <cfRule type="dataBar" priority="2">
      <dataBar>
        <cfvo type="num" val="0"/>
        <cfvo type="num" val="1"/>
        <color rgb="FFBFBFBF"/>
      </dataBar>
      <extLst>
        <ext xmlns:x14="http://schemas.microsoft.com/office/spreadsheetml/2009/9/main" uri="{B025F937-C7B1-47D3-B67F-A62EFF666E3E}">
          <x14:id>{7E7364FD-1666-46DE-A93F-6A63B9DB20DC}</x14:id>
        </ext>
      </extLst>
    </cfRule>
  </conditionalFormatting>
  <conditionalFormatting sqref="I5:BL144">
    <cfRule type="expression" dxfId="2" priority="3">
      <formula>AND(TODAY()&gt;=I$5,TODAY()&lt;J$5)</formula>
    </cfRule>
  </conditionalFormatting>
  <conditionalFormatting sqref="I7:BL144">
    <cfRule type="expression" dxfId="1" priority="4">
      <formula>AND(task_start&lt;=I$5,ROUNDDOWN((task_end-task_start+1)*task_progress,0)+task_start-1&gt;=I$5)</formula>
    </cfRule>
    <cfRule type="expression" dxfId="0" priority="5">
      <formula>AND(task_end&gt;=I$5,task_start&lt;J$5)</formula>
    </cfRule>
  </conditionalFormatting>
  <conditionalFormatting sqref="D75:D80">
    <cfRule type="dataBar" priority="6">
      <dataBar>
        <cfvo type="num" val="0"/>
        <cfvo type="num" val="1"/>
        <color rgb="FFBFBFBF"/>
      </dataBar>
      <extLst>
        <ext xmlns:x14="http://schemas.microsoft.com/office/spreadsheetml/2009/9/main" uri="{B025F937-C7B1-47D3-B67F-A62EFF666E3E}">
          <x14:id>{C1B2195C-CC6D-4AA6-8437-68D2187576F4}</x14:id>
        </ext>
      </extLst>
    </cfRule>
  </conditionalFormatting>
  <conditionalFormatting sqref="D111:D112">
    <cfRule type="dataBar" priority="7">
      <dataBar>
        <cfvo type="num" val="0"/>
        <cfvo type="num" val="1"/>
        <color rgb="FFBFBFBF"/>
      </dataBar>
      <extLst>
        <ext xmlns:x14="http://schemas.microsoft.com/office/spreadsheetml/2009/9/main" uri="{B025F937-C7B1-47D3-B67F-A62EFF666E3E}">
          <x14:id>{9F2370E8-36BC-4B2D-B8F0-222BCEC7AAFC}</x14:id>
        </ext>
      </extLst>
    </cfRule>
  </conditionalFormatting>
  <conditionalFormatting sqref="D134:D142">
    <cfRule type="dataBar" priority="8">
      <dataBar>
        <cfvo type="num" val="0"/>
        <cfvo type="num" val="1"/>
        <color rgb="FFBFBFBF"/>
      </dataBar>
      <extLst>
        <ext xmlns:x14="http://schemas.microsoft.com/office/spreadsheetml/2009/9/main" uri="{B025F937-C7B1-47D3-B67F-A62EFF666E3E}">
          <x14:id>{1E8251FF-318C-4B51-9779-54B641E0FEF7}</x14:id>
        </ext>
      </extLst>
    </cfRule>
  </conditionalFormatting>
  <conditionalFormatting sqref="D39:D44">
    <cfRule type="dataBar" priority="9">
      <dataBar>
        <cfvo type="num" val="0"/>
        <cfvo type="num" val="1"/>
        <color rgb="FFBFBFBF"/>
      </dataBar>
      <extLst>
        <ext xmlns:x14="http://schemas.microsoft.com/office/spreadsheetml/2009/9/main" uri="{B025F937-C7B1-47D3-B67F-A62EFF666E3E}">
          <x14:id>{43A1D9D2-98F8-4831-B220-1696D74F2AD7}</x14:id>
        </ext>
      </extLst>
    </cfRule>
  </conditionalFormatting>
  <conditionalFormatting sqref="D45:D50">
    <cfRule type="dataBar" priority="10">
      <dataBar>
        <cfvo type="num" val="0"/>
        <cfvo type="num" val="1"/>
        <color rgb="FFBFBFBF"/>
      </dataBar>
      <extLst>
        <ext xmlns:x14="http://schemas.microsoft.com/office/spreadsheetml/2009/9/main" uri="{B025F937-C7B1-47D3-B67F-A62EFF666E3E}">
          <x14:id>{952C80C5-CC23-46DD-A67E-72EBE53E6EE3}</x14:id>
        </ext>
      </extLst>
    </cfRule>
  </conditionalFormatting>
  <conditionalFormatting sqref="D51:D52">
    <cfRule type="dataBar" priority="11">
      <dataBar>
        <cfvo type="num" val="0"/>
        <cfvo type="num" val="1"/>
        <color rgb="FFBFBFBF"/>
      </dataBar>
      <extLst>
        <ext xmlns:x14="http://schemas.microsoft.com/office/spreadsheetml/2009/9/main" uri="{B025F937-C7B1-47D3-B67F-A62EFF666E3E}">
          <x14:id>{D224C191-3C14-43DD-BC92-E31AAF23F3A5}</x14:id>
        </ext>
      </extLst>
    </cfRule>
  </conditionalFormatting>
  <conditionalFormatting sqref="D53:D60">
    <cfRule type="dataBar" priority="12">
      <dataBar>
        <cfvo type="num" val="0"/>
        <cfvo type="num" val="1"/>
        <color rgb="FFBFBFBF"/>
      </dataBar>
      <extLst>
        <ext xmlns:x14="http://schemas.microsoft.com/office/spreadsheetml/2009/9/main" uri="{B025F937-C7B1-47D3-B67F-A62EFF666E3E}">
          <x14:id>{319A1387-D77B-4FBE-A87C-BF20348AE410}</x14:id>
        </ext>
      </extLst>
    </cfRule>
  </conditionalFormatting>
  <conditionalFormatting sqref="D65:D70">
    <cfRule type="dataBar" priority="13">
      <dataBar>
        <cfvo type="num" val="0"/>
        <cfvo type="num" val="1"/>
        <color rgb="FFBFBFBF"/>
      </dataBar>
      <extLst>
        <ext xmlns:x14="http://schemas.microsoft.com/office/spreadsheetml/2009/9/main" uri="{B025F937-C7B1-47D3-B67F-A62EFF666E3E}">
          <x14:id>{BBF1A98E-3E98-4A31-AE1D-EFACF7B8319B}</x14:id>
        </ext>
      </extLst>
    </cfRule>
  </conditionalFormatting>
  <conditionalFormatting sqref="D82:D83">
    <cfRule type="dataBar" priority="14">
      <dataBar>
        <cfvo type="num" val="0"/>
        <cfvo type="num" val="1"/>
        <color rgb="FFBFBFBF"/>
      </dataBar>
      <extLst>
        <ext xmlns:x14="http://schemas.microsoft.com/office/spreadsheetml/2009/9/main" uri="{B025F937-C7B1-47D3-B67F-A62EFF666E3E}">
          <x14:id>{00D3B360-20E7-474B-BBDC-A37946BF2A38}</x14:id>
        </ext>
      </extLst>
    </cfRule>
  </conditionalFormatting>
  <conditionalFormatting sqref="D113:D116">
    <cfRule type="dataBar" priority="15">
      <dataBar>
        <cfvo type="num" val="0"/>
        <cfvo type="num" val="1"/>
        <color rgb="FFBFBFBF"/>
      </dataBar>
      <extLst>
        <ext xmlns:x14="http://schemas.microsoft.com/office/spreadsheetml/2009/9/main" uri="{B025F937-C7B1-47D3-B67F-A62EFF666E3E}">
          <x14:id>{8CFDBE74-5F81-44FC-9814-953593A392E2}</x14:id>
        </ext>
      </extLst>
    </cfRule>
  </conditionalFormatting>
  <conditionalFormatting sqref="D90:D95">
    <cfRule type="dataBar" priority="16">
      <dataBar>
        <cfvo type="num" val="0"/>
        <cfvo type="num" val="1"/>
        <color rgb="FFBFBFBF"/>
      </dataBar>
      <extLst>
        <ext xmlns:x14="http://schemas.microsoft.com/office/spreadsheetml/2009/9/main" uri="{B025F937-C7B1-47D3-B67F-A62EFF666E3E}">
          <x14:id>{EEDDA883-857B-42A7-AFAE-F9A4A276161D}</x14:id>
        </ext>
      </extLst>
    </cfRule>
  </conditionalFormatting>
  <conditionalFormatting sqref="D102">
    <cfRule type="dataBar" priority="17">
      <dataBar>
        <cfvo type="num" val="0"/>
        <cfvo type="num" val="1"/>
        <color rgb="FFBFBFBF"/>
      </dataBar>
      <extLst>
        <ext xmlns:x14="http://schemas.microsoft.com/office/spreadsheetml/2009/9/main" uri="{B025F937-C7B1-47D3-B67F-A62EFF666E3E}">
          <x14:id>{1BD0E741-2A1D-4294-A585-E14892C298E0}</x14:id>
        </ext>
      </extLst>
    </cfRule>
  </conditionalFormatting>
  <conditionalFormatting sqref="D96:D101">
    <cfRule type="dataBar" priority="18">
      <dataBar>
        <cfvo type="num" val="0"/>
        <cfvo type="num" val="1"/>
        <color rgb="FFBFBFBF"/>
      </dataBar>
      <extLst>
        <ext xmlns:x14="http://schemas.microsoft.com/office/spreadsheetml/2009/9/main" uri="{B025F937-C7B1-47D3-B67F-A62EFF666E3E}">
          <x14:id>{EFAD3C24-9CC1-4649-BD81-30C0A42130D8}</x14:id>
        </ext>
      </extLst>
    </cfRule>
  </conditionalFormatting>
  <conditionalFormatting sqref="D106:D110">
    <cfRule type="dataBar" priority="19">
      <dataBar>
        <cfvo type="num" val="0"/>
        <cfvo type="num" val="1"/>
        <color rgb="FFBFBFBF"/>
      </dataBar>
      <extLst>
        <ext xmlns:x14="http://schemas.microsoft.com/office/spreadsheetml/2009/9/main" uri="{B025F937-C7B1-47D3-B67F-A62EFF666E3E}">
          <x14:id>{693FD736-30B1-4179-A7E1-7F702B2F6B8C}</x14:id>
        </ext>
      </extLst>
    </cfRule>
  </conditionalFormatting>
  <conditionalFormatting sqref="D126:D131">
    <cfRule type="dataBar" priority="20">
      <dataBar>
        <cfvo type="num" val="0"/>
        <cfvo type="num" val="1"/>
        <color rgb="FFBFBFBF"/>
      </dataBar>
      <extLst>
        <ext xmlns:x14="http://schemas.microsoft.com/office/spreadsheetml/2009/9/main" uri="{B025F937-C7B1-47D3-B67F-A62EFF666E3E}">
          <x14:id>{94235169-CF9B-468D-B0BB-328A18A0D1E3}</x14:id>
        </ext>
      </extLst>
    </cfRule>
  </conditionalFormatting>
  <conditionalFormatting sqref="D117:D123">
    <cfRule type="dataBar" priority="21">
      <dataBar>
        <cfvo type="num" val="0"/>
        <cfvo type="num" val="1"/>
        <color rgb="FFBFBFBF"/>
      </dataBar>
      <extLst>
        <ext xmlns:x14="http://schemas.microsoft.com/office/spreadsheetml/2009/9/main" uri="{B025F937-C7B1-47D3-B67F-A62EFF666E3E}">
          <x14:id>{39A82A7A-D9C4-4B3F-AB1C-56D198585AE0}</x14:id>
        </ext>
      </extLst>
    </cfRule>
  </conditionalFormatting>
  <conditionalFormatting sqref="D133">
    <cfRule type="dataBar" priority="22">
      <dataBar>
        <cfvo type="num" val="0"/>
        <cfvo type="num" val="1"/>
        <color rgb="FFBFBFBF"/>
      </dataBar>
      <extLst>
        <ext xmlns:x14="http://schemas.microsoft.com/office/spreadsheetml/2009/9/main" uri="{B025F937-C7B1-47D3-B67F-A62EFF666E3E}">
          <x14:id>{792590C5-A37F-486E-9C2D-6057805FF8F4}</x14:id>
        </ext>
      </extLst>
    </cfRule>
  </conditionalFormatting>
  <conditionalFormatting sqref="D132">
    <cfRule type="dataBar" priority="23">
      <dataBar>
        <cfvo type="num" val="0"/>
        <cfvo type="num" val="1"/>
        <color rgb="FFBFBFBF"/>
      </dataBar>
      <extLst>
        <ext xmlns:x14="http://schemas.microsoft.com/office/spreadsheetml/2009/9/main" uri="{B025F937-C7B1-47D3-B67F-A62EFF666E3E}">
          <x14:id>{92D91460-C7D5-44BB-86A9-2BA96F7A2932}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printOptions horizontalCentered="1"/>
  <pageMargins left="0.35" right="0.35" top="0.35" bottom="0.5" header="0.51180555555555496" footer="0.3"/>
  <pageSetup fitToHeight="0" orientation="landscape" horizontalDpi="300" verticalDpi="300"/>
  <headerFoot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7E7364FD-1666-46DE-A93F-6A63B9DB20DC}">
            <x14:dataBar gradient="0">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C1B2195C-CC6D-4AA6-8437-68D2187576F4}">
            <x14:dataBar gradient="0">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9F2370E8-36BC-4B2D-B8F0-222BCEC7AAFC}">
            <x14:dataBar gradient="0">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1E8251FF-318C-4B51-9779-54B641E0FEF7}">
            <x14:dataBar gradient="0">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43A1D9D2-98F8-4831-B220-1696D74F2AD7}">
            <x14:dataBar gradient="0">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952C80C5-CC23-46DD-A67E-72EBE53E6EE3}">
            <x14:dataBar gradient="0">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D224C191-3C14-43DD-BC92-E31AAF23F3A5}">
            <x14:dataBar gradient="0">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319A1387-D77B-4FBE-A87C-BF20348AE410}">
            <x14:dataBar gradient="0">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BBF1A98E-3E98-4A31-AE1D-EFACF7B8319B}">
            <x14:dataBar gradient="0">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00D3B360-20E7-474B-BBDC-A37946BF2A38}">
            <x14:dataBar gradient="0">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8CFDBE74-5F81-44FC-9814-953593A392E2}">
            <x14:dataBar gradient="0">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EEDDA883-857B-42A7-AFAE-F9A4A276161D}">
            <x14:dataBar gradient="0">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1BD0E741-2A1D-4294-A585-E14892C298E0}">
            <x14:dataBar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EFAD3C24-9CC1-4649-BD81-30C0A42130D8}">
            <x14:dataBar gradient="0">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693FD736-30B1-4179-A7E1-7F702B2F6B8C}">
            <x14:dataBar gradient="0">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94235169-CF9B-468D-B0BB-328A18A0D1E3}">
            <x14:dataBar gradient="0">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39A82A7A-D9C4-4B3F-AB1C-56D198585AE0}">
            <x14:dataBar gradient="0">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792590C5-A37F-486E-9C2D-6057805FF8F4}">
            <x14:dataBar gradient="0">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92D91460-C7D5-44BB-86A9-2BA96F7A2932}">
            <x14:dataBar gradient="0">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showGridLines="0" topLeftCell="A7" zoomScaleNormal="100" workbookViewId="0">
      <selection activeCell="A7" sqref="A7"/>
    </sheetView>
  </sheetViews>
  <sheetFormatPr defaultColWidth="9.140625" defaultRowHeight="15"/>
  <cols>
    <col min="1" max="1" width="87.140625" style="107" customWidth="1"/>
    <col min="2" max="1024" width="9.140625" style="9"/>
  </cols>
  <sheetData>
    <row r="1" spans="1:2" ht="46.5" customHeight="1"/>
    <row r="2" spans="1:2" s="109" customFormat="1" ht="15.75">
      <c r="A2" s="108" t="s">
        <v>156</v>
      </c>
      <c r="B2" s="108"/>
    </row>
    <row r="3" spans="1:2" s="111" customFormat="1" ht="27" customHeight="1">
      <c r="A3" s="110" t="s">
        <v>157</v>
      </c>
      <c r="B3" s="110"/>
    </row>
    <row r="4" spans="1:2" s="113" customFormat="1" ht="26.25">
      <c r="A4" s="112" t="s">
        <v>158</v>
      </c>
    </row>
    <row r="5" spans="1:2" ht="74.099999999999994" customHeight="1">
      <c r="A5" s="114" t="s">
        <v>159</v>
      </c>
    </row>
    <row r="6" spans="1:2" ht="26.25" customHeight="1">
      <c r="A6" s="112" t="s">
        <v>160</v>
      </c>
    </row>
    <row r="7" spans="1:2" s="107" customFormat="1" ht="204.95" customHeight="1">
      <c r="A7" s="115" t="s">
        <v>161</v>
      </c>
    </row>
    <row r="8" spans="1:2" s="113" customFormat="1" ht="26.25">
      <c r="A8" s="112" t="s">
        <v>162</v>
      </c>
    </row>
    <row r="9" spans="1:2" ht="60">
      <c r="A9" s="114" t="s">
        <v>163</v>
      </c>
    </row>
    <row r="10" spans="1:2" s="107" customFormat="1" ht="27.95" customHeight="1">
      <c r="A10" s="116" t="s">
        <v>164</v>
      </c>
    </row>
    <row r="11" spans="1:2" s="113" customFormat="1" ht="26.25">
      <c r="A11" s="112" t="s">
        <v>165</v>
      </c>
    </row>
    <row r="12" spans="1:2" ht="30">
      <c r="A12" s="114" t="s">
        <v>166</v>
      </c>
    </row>
    <row r="13" spans="1:2" s="107" customFormat="1" ht="27.95" customHeight="1">
      <c r="A13" s="116" t="s">
        <v>167</v>
      </c>
    </row>
    <row r="14" spans="1:2" s="113" customFormat="1" ht="26.25">
      <c r="A14" s="112" t="s">
        <v>168</v>
      </c>
    </row>
    <row r="15" spans="1:2" ht="75" customHeight="1">
      <c r="A15" s="114" t="s">
        <v>169</v>
      </c>
    </row>
    <row r="16" spans="1:2" ht="75">
      <c r="A16" s="114" t="s">
        <v>170</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51180555555555496" footer="0.51180555555555496"/>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13</cp:revision>
  <dcterms:created xsi:type="dcterms:W3CDTF">2019-03-19T17:17:03Z</dcterms:created>
  <dcterms:modified xsi:type="dcterms:W3CDTF">2021-04-23T04:59:47Z</dcterms:modified>
  <cp:category/>
  <cp:contentStatus/>
</cp:coreProperties>
</file>