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85.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<sst xmlns="http://schemas.openxmlformats.org/spreadsheetml/2006/main" count="235" uniqueCount="211">
  <si>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</si>
  <si>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</si>
  <si>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</si>
  <si>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</si>
  <si>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</si>
  <si>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</si>
  <si>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</si>
  <si>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</si>
  <si>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</si>
  <si>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</si>
  <si>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</si>
  <si>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</si>
  <si>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</si>
  <si>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</si>
  <si>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</si>
  <si>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</si>
  <si>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</si>
  <si>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</si>
  <si>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</si>
  <si>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</si>
  <si>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</si>
  <si>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</si>
  <si>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</si>
  <si>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</si>
  <si>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</si>
  <si>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</si>
  <si>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</si>
  <si>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</si>
  <si>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</si>
  <si>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</si>
  <si>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</si>
  <si>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</si>
  <si>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</si>
  <si>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</si>
  <si>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</si>
  <si>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</si>
  <si>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</si>
  <si>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</si>
  <si>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</si>
  <si>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Handle Signup error</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</si>
  <si>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</si>
  <si>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</si>
  <si>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</si>
  <si>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</si>
  <si>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</si>
  <si>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</si>
  <si>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</si>
  <si>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</si>
  <si>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</si>
  <si>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</si>
  <si>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</si>
  <si>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Handle Login error</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</si>
  <si>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</si>
  <si>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</si>
  <si>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</si>
  <si>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</si>
  <si>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</si>
  <si>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</si>
  <si>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</si>
  <si>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</si>
  <si>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</si>
  <si>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</si>
  <si>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</si>
  <si>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</si>
  <si>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</si>
  <si>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</si>
  <si>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</si>
  <si>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</si>
  <si>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</si>
  <si>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</si>
  <si>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</si>
  <si>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</si>
  <si>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</si>
  <si>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</si>
  <si>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</si>
  <si>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</si>
  <si>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</si>
  <si>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</si>
  <si>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</si>
  <si>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</si>
  <si>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</si>
  <si>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</si>
  <si>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</si>
  <si>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</si>
  <si>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</si>
  <si>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</si>
  <si>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</si>
  <si>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</si>
  <si>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</si>
  <si>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</si>
  <si>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</si>
  <si>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</si>
  <si>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</si>
  <si>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</si>
  <si>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</si>
  <si>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</si>
  <si>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</si>
  <si>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</si>
  <si>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</si>
  <si>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</si>
  <si>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</si>
  <si>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</si>
  <si>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</si>
  <si>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</si>
  <si>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</si>
  <si>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</si>
  <si>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</si>
  <si>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handle “Network Error” exception.</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</si>
  <si>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</si>
  <si>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</si>
  <si>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</si>
  <si>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</si>
  <si>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</si>
  <si>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</si>
  <si>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</si>
  <si>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</si>
  <si>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</si>
  <si>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</si>
  <si>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</si>
  <si>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</si>
  <si>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</si>
  <si>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</si>
  <si>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</si>
  <si>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</si>
  <si>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</si>
  <si>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</si>
  <si>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</si>
  <si>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</si>
  <si>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</si>
  <si>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</si>
  <si>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</si>
  <si>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</si>
  <si>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</si>
  <si>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</si>
  <si>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</si>
  <si>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</si>
  <si>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</si>
  <si>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</si>
  <si>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</si>
  <si>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</si>
  <si>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</si>
  <si>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</si>
  <si>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</si>
  <si>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</si>
  <si>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</si>
  <si>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</si>
  <si>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</si>
  <si>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</si>
  <si>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</si>
  <si>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</si>
  <si>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</si>
  <si>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</si>
  <si>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</si>
  <si>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</si>
  <si>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</si>
  <si>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</si>
  <si>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</si>
  <si>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</si>
  <si>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</si>
  <si>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</si>
  <si>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</si>
  <si>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</si>
  <si>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</si>
  <si>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</si>
  <si>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</si>
  <si>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</si>
  <si>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</si>
  <si>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</si>
  <si>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</si>
  <si>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</si>
  <si>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</si>
  <si>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</si>
  <si>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</si>
  <si>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</si>
  <si>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</si>
  <si>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</si>
  <si>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</si>
  <si>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</si>
  <si>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</si>
  <si>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</si>
  <si>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Hosting</t>
  </si>
  <si>
    <t xml:space="preserve">Divya + Akhil</t>
  </si>
  <si>
    <t xml:space="preserve">Prepare project for hosting</t>
  </si>
  <si>
    <t xml:space="preserve">Setup environment for hosting</t>
  </si>
  <si>
    <t xml:space="preserve">Host the system</t>
  </si>
  <si>
    <t xml:space="preserve">Testing</t>
  </si>
  <si>
    <t xml:space="preserve">Documentation</t>
  </si>
  <si>
    <t xml:space="preserve">Add title page, table of contents, list of figures &amp; tables</t>
  </si>
  <si>
    <t xml:space="preserve">Add snapshot of the Gantt chart</t>
  </si>
  <si>
    <t xml:space="preserve">Add test cases</t>
  </si>
  <si>
    <t xml:space="preserve">Add system screenshots</t>
  </si>
  <si>
    <t xml:space="preserve">Add testing results</t>
  </si>
  <si>
    <t xml:space="preserve">Write conclusion, Limitations &amp; Future enhancements</t>
  </si>
  <si>
    <t xml:space="preserve">Update database design &amp; ERD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</si>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</sst>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5" fontId="0" fillId="10" borderId="1" xfId="21" applyFont="tru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8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1898640</xdr:colOff>
      <xdr:row>0</xdr:row>
      <xdr:rowOff>517680</xdr:rowOff>
    </xdr:to>
    <xdr:pic>
      <xdr:nvPicPr>
        <xdr:cNvPr id="0" name="Picture 1" descr="Vertex42 logo">
          <a:hlinkClick r:id="rId1"/>
        </xdr:cNvPr>
        <xdr:cNvPicPr/>
      </xdr:nvPicPr>
      <xdr:blipFill>
        <a:blip r:embed="rId2"/>
        <a:stretch/>
      </xdr:blipFill>
      <xdr:spPr>
        <a:xfrm>
          <a:off x="0" y="95400"/>
          <a:ext cx="1898640" cy="4222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U12" activeCellId="0" sqref="U12"/>
    </sheetView>
  </sheetViews>
  <sheetFormatPr defaultColWidth="8.67968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5.25"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7.5" hidden="false" customHeight="true" outlineLevel="0" collapsed="false">
      <c r="A24" s="1"/>
      <c r="B24" s="46" t="s">
        <v>39</v>
      </c>
      <c r="C24" s="47"/>
      <c r="D24" s="48" t="n">
        <v>1</v>
      </c>
      <c r="E24" s="49"/>
      <c r="F24" s="49"/>
      <c r="G24" s="32"/>
      <c r="H24" s="32"/>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t="s">
        <v>40</v>
      </c>
      <c r="B25" s="50" t="s">
        <v>41</v>
      </c>
      <c r="C25" s="51" t="s">
        <v>29</v>
      </c>
      <c r="D25" s="52"/>
      <c r="E25" s="53"/>
      <c r="F25" s="54"/>
      <c r="G25" s="32"/>
      <c r="H25" s="32" t="str">
        <f aca="false">IF(OR(ISBLANK(task_start),ISBLANK(task_end)),"",task_end-task_start+1)</f>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t="n">
        <f aca="false">IF(OR(ISBLANK(task_start),ISBLANK(task_end)),"",task_end-task_start+1)</f>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DATE(2021,4,6)</f>
        <v>44292</v>
      </c>
      <c r="F31" s="58" t="n">
        <f aca="false">DATE(2021,4,6)</f>
        <v>44292</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t="n">
        <f aca="false">DATE(2021,4,7)</f>
        <v>44293</v>
      </c>
      <c r="F33" s="58" t="n">
        <f aca="false">DATE(2021,4,7)</f>
        <v>44293</v>
      </c>
      <c r="G33" s="32"/>
      <c r="H33" s="3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55" t="s">
        <v>50</v>
      </c>
      <c r="C34" s="56"/>
      <c r="D34" s="57" t="n">
        <v>1</v>
      </c>
      <c r="E34" s="59" t="n">
        <f aca="false">DATE(2021,4,29)</f>
        <v>44315</v>
      </c>
      <c r="F34" s="59" t="n">
        <f aca="false">DATE(2021,4,29)</f>
        <v>44315</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55" t="s">
        <v>51</v>
      </c>
      <c r="C35" s="56"/>
      <c r="D35" s="57" t="n">
        <v>1</v>
      </c>
      <c r="E35" s="59" t="n">
        <f aca="false">DATE(2021,4,6)</f>
        <v>44292</v>
      </c>
      <c r="F35" s="59" t="n">
        <f aca="false">DATE(2021,4,6)</f>
        <v>44292</v>
      </c>
      <c r="G35" s="32"/>
      <c r="H35" s="3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t="s">
        <v>40</v>
      </c>
      <c r="B36" s="60" t="s">
        <v>52</v>
      </c>
      <c r="C36" s="61" t="s">
        <v>53</v>
      </c>
      <c r="D36" s="62"/>
      <c r="E36" s="63"/>
      <c r="F36" s="64"/>
      <c r="G36" s="32"/>
      <c r="H36" s="32" t="str">
        <f aca="false">IF(OR(ISBLANK(task_start),ISBLANK(task_end)),"",task_end-task_start+1)</f>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54</v>
      </c>
      <c r="C37" s="66"/>
      <c r="D37" s="67" t="n">
        <v>1</v>
      </c>
      <c r="E37" s="68" t="n">
        <f aca="false">DATE(2021,4,5)</f>
        <v>44291</v>
      </c>
      <c r="F37" s="68"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55</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5" t="s">
        <v>56</v>
      </c>
      <c r="C39" s="66"/>
      <c r="D39" s="67" t="n">
        <v>1</v>
      </c>
      <c r="E39" s="68" t="n">
        <f aca="false">DATE(2021,4,5)</f>
        <v>44291</v>
      </c>
      <c r="F39" s="68" t="n">
        <f aca="false">DATE(2021,4,5)</f>
        <v>44291</v>
      </c>
      <c r="G39" s="32"/>
      <c r="H39" s="32" t="n">
        <f aca="false">IF(OR(ISBLANK(task_start),ISBLANK(task_end)),"",task_end-task_start+1)</f>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5" t="s">
        <v>57</v>
      </c>
      <c r="C40" s="66"/>
      <c r="D40" s="67" t="n">
        <v>1</v>
      </c>
      <c r="E40" s="68" t="n">
        <f aca="false">DATE(2021,4,5)</f>
        <v>44291</v>
      </c>
      <c r="F40" s="68" t="n">
        <f aca="false">DATE(2021,4,5)</f>
        <v>44291</v>
      </c>
      <c r="G40" s="32"/>
      <c r="H40" s="32" t="n">
        <f aca="false">IF(OR(ISBLANK(task_start),ISBLANK(task_end)),"",task_end-task_start+1)</f>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5" t="s">
        <v>58</v>
      </c>
      <c r="C41" s="66"/>
      <c r="D41" s="67" t="n">
        <v>1</v>
      </c>
      <c r="E41" s="68" t="n">
        <f aca="false">DATE(2021,4,12)</f>
        <v>44298</v>
      </c>
      <c r="F41" s="68" t="n">
        <f aca="false">DATE(2021,4,12)</f>
        <v>44298</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5" t="s">
        <v>59</v>
      </c>
      <c r="C42" s="66"/>
      <c r="D42" s="67" t="n">
        <v>1</v>
      </c>
      <c r="E42" s="68" t="n">
        <f aca="false">DATE(2021,4,5)</f>
        <v>44291</v>
      </c>
      <c r="F42" s="68" t="n">
        <f aca="false">DATE(2021,4,5)</f>
        <v>44291</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5" t="s">
        <v>60</v>
      </c>
      <c r="C43" s="66"/>
      <c r="D43" s="67" t="n">
        <v>1</v>
      </c>
      <c r="E43" s="68" t="n">
        <f aca="false">DATE(2021,4,5)</f>
        <v>44291</v>
      </c>
      <c r="F43" s="68" t="n">
        <f aca="false">DATE(2021,4,5)</f>
        <v>44291</v>
      </c>
      <c r="G43" s="32"/>
      <c r="H43" s="32" t="n">
        <f aca="false">IF(OR(ISBLANK(task_start),ISBLANK(task_end)),"",task_end-task_start+1)</f>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5" t="s">
        <v>61</v>
      </c>
      <c r="C44" s="66"/>
      <c r="D44" s="67" t="n">
        <v>1</v>
      </c>
      <c r="E44" s="68" t="n">
        <f aca="false">DATE(2021,4,23)</f>
        <v>44309</v>
      </c>
      <c r="F44" s="68" t="n">
        <f aca="false">DATE(2021,4,23)</f>
        <v>44309</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65" t="s">
        <v>62</v>
      </c>
      <c r="C45" s="66"/>
      <c r="D45" s="67" t="n">
        <v>1</v>
      </c>
      <c r="E45" s="68" t="n">
        <f aca="false">DATE(2021,4,23)</f>
        <v>44309</v>
      </c>
      <c r="F45" s="68" t="n">
        <f aca="false">DATE(2021,4,23)</f>
        <v>44309</v>
      </c>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65" t="s">
        <v>63</v>
      </c>
      <c r="C46" s="66"/>
      <c r="D46" s="67" t="n">
        <v>1</v>
      </c>
      <c r="E46" s="68" t="s">
        <v>64</v>
      </c>
      <c r="F46" s="68" t="s">
        <v>64</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t="s">
        <v>65</v>
      </c>
      <c r="B47" s="27" t="s">
        <v>66</v>
      </c>
      <c r="C47" s="69" t="s">
        <v>53</v>
      </c>
      <c r="D47" s="29"/>
      <c r="E47" s="30"/>
      <c r="F47" s="31"/>
      <c r="G47" s="32"/>
      <c r="H47" s="32" t="str">
        <f aca="false">IF(OR(ISBLANK(task_start),ISBLANK(task_end)),"",task_end-task_start+1)</f>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42" hidden="false" customHeight="true" outlineLevel="0" collapsed="false">
      <c r="A48" s="1"/>
      <c r="B48" s="34" t="s">
        <v>67</v>
      </c>
      <c r="C48" s="35"/>
      <c r="D48" s="36" t="n">
        <v>1</v>
      </c>
      <c r="E48" s="37" t="n">
        <f aca="false">DATE(2021,4,6)</f>
        <v>44292</v>
      </c>
      <c r="F48" s="37" t="n">
        <f aca="false">DATE(2021,4,6)</f>
        <v>44292</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t="n">
        <v>1</v>
      </c>
      <c r="E49" s="37" t="n">
        <f aca="false">DATE(2021,4,6)</f>
        <v>44292</v>
      </c>
      <c r="F49" s="37" t="n">
        <f aca="false">DATE(2021,4,6)</f>
        <v>44292</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t="n">
        <v>1</v>
      </c>
      <c r="E51" s="37" t="n">
        <f aca="false">DATE(2021,4,22)</f>
        <v>44308</v>
      </c>
      <c r="F51" s="37" t="n">
        <f aca="false">DATE(2021,4,22)</f>
        <v>44308</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t="n">
        <v>1</v>
      </c>
      <c r="E52" s="70" t="n">
        <f aca="false">DATE(2021,4,29)</f>
        <v>44315</v>
      </c>
      <c r="F52" s="70" t="n">
        <f aca="false">DATE(2021,4,29)</f>
        <v>44315</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34" t="s">
        <v>72</v>
      </c>
      <c r="C53" s="35"/>
      <c r="D53" s="36" t="n">
        <v>1</v>
      </c>
      <c r="E53" s="70" t="n">
        <f aca="false">DATE(2021,4,26)</f>
        <v>44312</v>
      </c>
      <c r="F53" s="70" t="n">
        <f aca="false">DATE(2021,4,26)</f>
        <v>44312</v>
      </c>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1" t="s">
        <v>73</v>
      </c>
      <c r="C54" s="42" t="s">
        <v>53</v>
      </c>
      <c r="D54" s="43"/>
      <c r="E54" s="44"/>
      <c r="F54" s="45"/>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DATE(2021,4,7)</f>
        <v>44293</v>
      </c>
      <c r="F55" s="49" t="n">
        <f aca="false">DATE(2021,4,7)</f>
        <v>44293</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DATE(2021,4,8)</f>
        <v>44294</v>
      </c>
      <c r="F58" s="49" t="n">
        <f aca="false">DATE(2021,4,8)</f>
        <v>44294</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t="n">
        <v>1</v>
      </c>
      <c r="E59" s="49" t="n">
        <f aca="false">DATE(2021,4,7)</f>
        <v>44293</v>
      </c>
      <c r="F59" s="49" t="n">
        <f aca="false">DATE(2021,4,7)</f>
        <v>44293</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46" t="s">
        <v>79</v>
      </c>
      <c r="C60" s="47"/>
      <c r="D60" s="48" t="n">
        <v>1</v>
      </c>
      <c r="E60" s="49" t="n">
        <f aca="false">DATE(2021,4,30)</f>
        <v>44316</v>
      </c>
      <c r="F60" s="49" t="n">
        <f aca="false">DATE(2021,4,30)</f>
        <v>44316</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0" hidden="false" customHeight="true" outlineLevel="0" collapsed="false">
      <c r="A61" s="1"/>
      <c r="B61" s="50" t="s">
        <v>80</v>
      </c>
      <c r="C61" s="51" t="s">
        <v>53</v>
      </c>
      <c r="D61" s="52"/>
      <c r="E61" s="53"/>
      <c r="F61" s="54"/>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36" hidden="false" customHeight="true" outlineLevel="0" collapsed="false">
      <c r="A62" s="1"/>
      <c r="B62" s="71" t="s">
        <v>81</v>
      </c>
      <c r="C62" s="56"/>
      <c r="D62" s="57" t="n">
        <v>1</v>
      </c>
      <c r="E62" s="58" t="n">
        <f aca="false">DATE(2021,4,8)</f>
        <v>44294</v>
      </c>
      <c r="F62" s="58" t="n">
        <f aca="false">DATE(2021,4,8)</f>
        <v>44294</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29" hidden="false" customHeight="true" outlineLevel="0" collapsed="false">
      <c r="A63" s="1"/>
      <c r="B63" s="71"/>
      <c r="C63" s="56"/>
      <c r="D63" s="57"/>
      <c r="E63" s="58"/>
      <c r="F63" s="58"/>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0" t="s">
        <v>82</v>
      </c>
      <c r="C64" s="61" t="s">
        <v>53</v>
      </c>
      <c r="D64" s="62"/>
      <c r="E64" s="63"/>
      <c r="F64" s="64"/>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5" t="s">
        <v>83</v>
      </c>
      <c r="C65" s="66"/>
      <c r="D65" s="67" t="n">
        <v>1</v>
      </c>
      <c r="E65" s="68" t="n">
        <f aca="false">DATE(2021,4,9)</f>
        <v>44295</v>
      </c>
      <c r="F65" s="68"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5" t="s">
        <v>84</v>
      </c>
      <c r="C66" s="66"/>
      <c r="D66" s="67" t="n">
        <v>1</v>
      </c>
      <c r="E66" s="68" t="n">
        <f aca="false">DATE(2021,4,9)</f>
        <v>44295</v>
      </c>
      <c r="F66" s="68" t="n">
        <f aca="false">DATE(2021,4,9)</f>
        <v>44295</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65" t="s">
        <v>85</v>
      </c>
      <c r="C67" s="66"/>
      <c r="D67" s="67" t="n">
        <v>1</v>
      </c>
      <c r="E67" s="68" t="n">
        <f aca="false">DATE(2021,4,12)</f>
        <v>44298</v>
      </c>
      <c r="F67" s="68" t="n">
        <f aca="false">DATE(2021,4,12)</f>
        <v>44298</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2" t="s">
        <v>86</v>
      </c>
      <c r="C68" s="73"/>
      <c r="D68" s="67" t="n">
        <v>1</v>
      </c>
      <c r="E68" s="68" t="n">
        <f aca="false">DATE(2021,4,9)</f>
        <v>44295</v>
      </c>
      <c r="F68" s="68" t="n">
        <f aca="false">DATE(2021,4,9)</f>
        <v>44295</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2" t="s">
        <v>87</v>
      </c>
      <c r="C69" s="73"/>
      <c r="D69" s="67" t="n">
        <v>1</v>
      </c>
      <c r="E69" s="68" t="n">
        <f aca="false">DATE(2021,4,12)</f>
        <v>44298</v>
      </c>
      <c r="F69" s="68"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0" hidden="false" customHeight="true" outlineLevel="0" collapsed="false">
      <c r="A70" s="1"/>
      <c r="B70" s="72" t="s">
        <v>88</v>
      </c>
      <c r="C70" s="73"/>
      <c r="D70" s="67" t="n">
        <v>1</v>
      </c>
      <c r="E70" s="68" t="n">
        <f aca="false">DATE(2021,4,12)</f>
        <v>44298</v>
      </c>
      <c r="F70" s="68"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39.95" hidden="false" customHeight="true" outlineLevel="0" collapsed="false">
      <c r="A71" s="1"/>
      <c r="B71" s="72" t="s">
        <v>89</v>
      </c>
      <c r="C71" s="73"/>
      <c r="D71" s="67" t="n">
        <v>1</v>
      </c>
      <c r="E71" s="68" t="n">
        <f aca="false">DATE(2021,4,12)</f>
        <v>44298</v>
      </c>
      <c r="F71" s="68"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1.45" hidden="false" customHeight="true" outlineLevel="0" collapsed="false">
      <c r="A72" s="1"/>
      <c r="B72" s="72" t="s">
        <v>90</v>
      </c>
      <c r="C72" s="73"/>
      <c r="D72" s="67" t="n">
        <v>1</v>
      </c>
      <c r="E72" s="68" t="n">
        <f aca="false">DATE(2021,4,12)</f>
        <v>44298</v>
      </c>
      <c r="F72" s="68"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0.5" hidden="false" customHeight="true" outlineLevel="0" collapsed="false">
      <c r="A73" s="1"/>
      <c r="B73" s="72" t="s">
        <v>91</v>
      </c>
      <c r="C73" s="73"/>
      <c r="D73" s="67" t="n">
        <v>1</v>
      </c>
      <c r="E73" s="68" t="n">
        <f aca="false">DATE(2021,4,12)</f>
        <v>44298</v>
      </c>
      <c r="F73" s="68"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5.95" hidden="false" customHeight="true" outlineLevel="0" collapsed="false">
      <c r="A74" s="1"/>
      <c r="B74" s="72" t="s">
        <v>92</v>
      </c>
      <c r="C74" s="73"/>
      <c r="D74" s="67" t="n">
        <v>1</v>
      </c>
      <c r="E74" s="68" t="n">
        <f aca="false">DATE(2021,4,12)</f>
        <v>44298</v>
      </c>
      <c r="F74" s="68"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2" t="s">
        <v>93</v>
      </c>
      <c r="C75" s="73"/>
      <c r="D75" s="67" t="n">
        <v>1</v>
      </c>
      <c r="E75" s="68" t="n">
        <f aca="false">DATE(2021,4,12)</f>
        <v>44298</v>
      </c>
      <c r="F75" s="68" t="n">
        <f aca="false">DATE(2021,4,12)</f>
        <v>44298</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2" t="s">
        <v>94</v>
      </c>
      <c r="C76" s="73"/>
      <c r="D76" s="67" t="n">
        <v>1</v>
      </c>
      <c r="E76" s="68" t="n">
        <f aca="false">DATE(2021,4,26)</f>
        <v>44312</v>
      </c>
      <c r="F76" s="68" t="n">
        <f aca="false">DATE(2021,4,26)</f>
        <v>44312</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2" t="s">
        <v>95</v>
      </c>
      <c r="C77" s="73"/>
      <c r="D77" s="67" t="n">
        <v>1</v>
      </c>
      <c r="E77" s="68" t="n">
        <f aca="false">DATE(2021,4,23)</f>
        <v>44309</v>
      </c>
      <c r="F77" s="68" t="n">
        <f aca="false">DATE(2021,4,23)</f>
        <v>44309</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2" t="s">
        <v>96</v>
      </c>
      <c r="C78" s="73"/>
      <c r="D78" s="67" t="n">
        <v>1</v>
      </c>
      <c r="E78" s="68" t="n">
        <f aca="false">DATE(2021,4,26)</f>
        <v>44312</v>
      </c>
      <c r="F78" s="68"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2" t="s">
        <v>97</v>
      </c>
      <c r="C79" s="73"/>
      <c r="D79" s="67" t="n">
        <v>1</v>
      </c>
      <c r="E79" s="68" t="n">
        <f aca="false">DATE(2021,4,30)</f>
        <v>44316</v>
      </c>
      <c r="F79" s="68" t="n">
        <f aca="false">DATE(2021,4,30)</f>
        <v>44316</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2" t="s">
        <v>98</v>
      </c>
      <c r="C80" s="73"/>
      <c r="D80" s="67" t="n">
        <v>1</v>
      </c>
      <c r="E80" s="68" t="n">
        <f aca="false">DATE(2021,4,23)</f>
        <v>44309</v>
      </c>
      <c r="F80" s="68"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2"/>
      <c r="C81" s="73"/>
      <c r="D81" s="67"/>
      <c r="E81" s="68"/>
      <c r="F81" s="68"/>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4" t="s">
        <v>99</v>
      </c>
      <c r="C82" s="75"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6" t="s">
        <v>100</v>
      </c>
      <c r="C83" s="77"/>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6" t="s">
        <v>101</v>
      </c>
      <c r="C84" s="77"/>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6" t="s">
        <v>102</v>
      </c>
      <c r="C85" s="77"/>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6" t="s">
        <v>103</v>
      </c>
      <c r="C86" s="77"/>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6" t="s">
        <v>104</v>
      </c>
      <c r="C87" s="77"/>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6" t="s">
        <v>105</v>
      </c>
      <c r="C88" s="77"/>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6" t="s">
        <v>106</v>
      </c>
      <c r="C89" s="77"/>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6" t="s">
        <v>107</v>
      </c>
      <c r="C90" s="77"/>
      <c r="D90" s="36" t="n">
        <v>1</v>
      </c>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6" t="s">
        <v>108</v>
      </c>
      <c r="C91" s="77"/>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8" t="s">
        <v>109</v>
      </c>
      <c r="C92" s="79"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80" t="s">
        <v>110</v>
      </c>
      <c r="C93" s="81"/>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80" t="s">
        <v>111</v>
      </c>
      <c r="C94" s="81"/>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80" t="s">
        <v>112</v>
      </c>
      <c r="C95" s="81"/>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80" t="s">
        <v>113</v>
      </c>
      <c r="C96" s="81"/>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80" t="s">
        <v>114</v>
      </c>
      <c r="C97" s="81"/>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80" t="s">
        <v>115</v>
      </c>
      <c r="C98" s="81"/>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2" t="s">
        <v>116</v>
      </c>
      <c r="C99" s="83" t="s">
        <v>29</v>
      </c>
      <c r="D99" s="84"/>
      <c r="E99" s="85"/>
      <c r="F99" s="86"/>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7" t="s">
        <v>117</v>
      </c>
      <c r="C100" s="88"/>
      <c r="D100" s="89" t="n">
        <v>1</v>
      </c>
      <c r="E100" s="90" t="n">
        <f aca="false">DATE(2021,4,15)</f>
        <v>44301</v>
      </c>
      <c r="F100" s="90"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7" t="s">
        <v>118</v>
      </c>
      <c r="C101" s="88"/>
      <c r="D101" s="89" t="n">
        <v>1</v>
      </c>
      <c r="E101" s="90" t="n">
        <f aca="false">DATE(2021,4,15)</f>
        <v>44301</v>
      </c>
      <c r="F101" s="90"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7" t="s">
        <v>119</v>
      </c>
      <c r="C102" s="88"/>
      <c r="D102" s="89" t="n">
        <v>1</v>
      </c>
      <c r="E102" s="90" t="n">
        <f aca="false">DATE(2021,4,21)</f>
        <v>44307</v>
      </c>
      <c r="F102" s="90"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7" t="s">
        <v>120</v>
      </c>
      <c r="C103" s="88"/>
      <c r="D103" s="89" t="n">
        <v>1</v>
      </c>
      <c r="E103" s="90" t="n">
        <f aca="false">DATE(2021,4,21)</f>
        <v>44307</v>
      </c>
      <c r="F103" s="90"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7" t="s">
        <v>121</v>
      </c>
      <c r="C104" s="88"/>
      <c r="D104" s="89" t="n">
        <v>1</v>
      </c>
      <c r="E104" s="90" t="n">
        <f aca="false">DATE(2021,4,21)</f>
        <v>44307</v>
      </c>
      <c r="F104" s="90"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7" t="s">
        <v>122</v>
      </c>
      <c r="C105" s="88"/>
      <c r="D105" s="89" t="n">
        <v>1</v>
      </c>
      <c r="E105" s="90" t="n">
        <f aca="false">DATE(2021,4,21)</f>
        <v>44307</v>
      </c>
      <c r="F105" s="90"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7" t="s">
        <v>123</v>
      </c>
      <c r="C106" s="88"/>
      <c r="D106" s="89" t="n">
        <v>1</v>
      </c>
      <c r="E106" s="90" t="n">
        <f aca="false">DATE(2021,4,23)</f>
        <v>44309</v>
      </c>
      <c r="F106" s="90"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7" t="s">
        <v>124</v>
      </c>
      <c r="C107" s="88"/>
      <c r="D107" s="89" t="n">
        <v>1</v>
      </c>
      <c r="E107" s="90" t="n">
        <f aca="false">DATE(2021,4,23)</f>
        <v>44309</v>
      </c>
      <c r="F107" s="90"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1" t="s">
        <v>125</v>
      </c>
      <c r="C108" s="92" t="s">
        <v>53</v>
      </c>
      <c r="D108" s="62"/>
      <c r="E108" s="63"/>
      <c r="F108" s="64"/>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2" t="s">
        <v>126</v>
      </c>
      <c r="C109" s="73"/>
      <c r="D109" s="67" t="n">
        <v>1</v>
      </c>
      <c r="E109" s="68" t="n">
        <f aca="false">DATE(2021,4,13)</f>
        <v>44299</v>
      </c>
      <c r="F109" s="68"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2" t="s">
        <v>127</v>
      </c>
      <c r="C110" s="73"/>
      <c r="D110" s="67" t="n">
        <v>1</v>
      </c>
      <c r="E110" s="68" t="n">
        <f aca="false">DATE(2021,4,13)</f>
        <v>44299</v>
      </c>
      <c r="F110" s="68"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2" t="s">
        <v>128</v>
      </c>
      <c r="C111" s="73"/>
      <c r="D111" s="67" t="n">
        <v>1</v>
      </c>
      <c r="E111" s="68" t="n">
        <f aca="false">DATE(2021,4,13)</f>
        <v>44299</v>
      </c>
      <c r="F111" s="68"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2" t="s">
        <v>129</v>
      </c>
      <c r="C112" s="73"/>
      <c r="D112" s="67" t="n">
        <v>1</v>
      </c>
      <c r="E112" s="68" t="n">
        <f aca="false">DATE(2021,4,14)</f>
        <v>44300</v>
      </c>
      <c r="F112" s="68"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2" t="s">
        <v>130</v>
      </c>
      <c r="C113" s="73"/>
      <c r="D113" s="67" t="n">
        <v>1</v>
      </c>
      <c r="E113" s="68" t="n">
        <f aca="false">DATE(2021,4,14)</f>
        <v>44300</v>
      </c>
      <c r="F113" s="68"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2" t="s">
        <v>131</v>
      </c>
      <c r="C114" s="73"/>
      <c r="D114" s="67" t="n">
        <v>1</v>
      </c>
      <c r="E114" s="68" t="n">
        <f aca="false">DATE(2021,4,23)</f>
        <v>44309</v>
      </c>
      <c r="F114" s="68"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2" t="s">
        <v>132</v>
      </c>
      <c r="C115" s="73"/>
      <c r="D115" s="67" t="n">
        <v>1</v>
      </c>
      <c r="E115" s="68" t="n">
        <f aca="false">DATE(2021,4,29)</f>
        <v>44315</v>
      </c>
      <c r="F115" s="68" t="n">
        <f aca="false">DATE(2021,4,29)</f>
        <v>44315</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2" t="s">
        <v>133</v>
      </c>
      <c r="C116" s="73"/>
      <c r="D116" s="67" t="n">
        <v>1</v>
      </c>
      <c r="E116" s="68" t="n">
        <f aca="false">DATE(2021,4,27)</f>
        <v>44313</v>
      </c>
      <c r="F116" s="68"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2" t="s">
        <v>134</v>
      </c>
      <c r="C117" s="73"/>
      <c r="D117" s="67" t="n">
        <v>1</v>
      </c>
      <c r="E117" s="68" t="n">
        <f aca="false">DATE(2021,4,25)</f>
        <v>44311</v>
      </c>
      <c r="F117" s="68"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4" t="s">
        <v>135</v>
      </c>
      <c r="C118" s="75" t="s">
        <v>53</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6" t="s">
        <v>136</v>
      </c>
      <c r="C119" s="77"/>
      <c r="D119" s="36" t="n">
        <v>1</v>
      </c>
      <c r="E119" s="93" t="n">
        <f aca="false">DATE(2021,4,14)</f>
        <v>44300</v>
      </c>
      <c r="F119" s="93"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6" t="s">
        <v>137</v>
      </c>
      <c r="C120" s="77"/>
      <c r="D120" s="36" t="n">
        <v>1</v>
      </c>
      <c r="E120" s="93" t="n">
        <f aca="false">DATE(2021,4,14)</f>
        <v>44300</v>
      </c>
      <c r="F120" s="93"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6" t="s">
        <v>138</v>
      </c>
      <c r="C121" s="77"/>
      <c r="D121" s="36" t="n">
        <v>1</v>
      </c>
      <c r="E121" s="93" t="n">
        <f aca="false">DATE(2021,4,14)</f>
        <v>44300</v>
      </c>
      <c r="F121" s="93"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6" t="s">
        <v>139</v>
      </c>
      <c r="C122" s="77"/>
      <c r="D122" s="36" t="n">
        <v>1</v>
      </c>
      <c r="E122" s="93" t="n">
        <f aca="false">DATE(2021,4,22)</f>
        <v>44308</v>
      </c>
      <c r="F122" s="93"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6" t="s">
        <v>103</v>
      </c>
      <c r="C123" s="77"/>
      <c r="D123" s="36" t="n">
        <v>1</v>
      </c>
      <c r="E123" s="93" t="n">
        <f aca="false">DATE(2021,4,14)</f>
        <v>44300</v>
      </c>
      <c r="F123" s="93"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6" t="s">
        <v>140</v>
      </c>
      <c r="C124" s="77"/>
      <c r="D124" s="36" t="n">
        <v>1</v>
      </c>
      <c r="E124" s="93" t="n">
        <f aca="false">DATE(2021,4,15)</f>
        <v>44301</v>
      </c>
      <c r="F124" s="93"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6" t="s">
        <v>141</v>
      </c>
      <c r="C125" s="77"/>
      <c r="D125" s="36" t="n">
        <v>1</v>
      </c>
      <c r="E125" s="93" t="n">
        <f aca="false">DATE(2021,4,15)</f>
        <v>44301</v>
      </c>
      <c r="F125" s="93"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6" t="s">
        <v>142</v>
      </c>
      <c r="C126" s="77"/>
      <c r="D126" s="36" t="n">
        <v>1</v>
      </c>
      <c r="E126" s="93" t="n">
        <f aca="false">DATE(2021,4,15)</f>
        <v>44301</v>
      </c>
      <c r="F126" s="93"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6" t="s">
        <v>107</v>
      </c>
      <c r="C127" s="77"/>
      <c r="D127" s="36" t="n">
        <v>1</v>
      </c>
      <c r="E127" s="93" t="n">
        <f aca="false">DATE(2021,4,23)</f>
        <v>44309</v>
      </c>
      <c r="F127" s="93"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6" t="s">
        <v>50</v>
      </c>
      <c r="C128" s="77"/>
      <c r="D128" s="36" t="n">
        <v>1</v>
      </c>
      <c r="E128" s="93" t="n">
        <f aca="false">DATE(2021,4,27)</f>
        <v>44313</v>
      </c>
      <c r="F128" s="93"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6" t="s">
        <v>143</v>
      </c>
      <c r="C129" s="77"/>
      <c r="D129" s="36" t="n">
        <v>1</v>
      </c>
      <c r="E129" s="93" t="n">
        <f aca="false">DATE(2021,4,27)</f>
        <v>44313</v>
      </c>
      <c r="F129" s="93"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8" t="s">
        <v>144</v>
      </c>
      <c r="C130" s="79" t="s">
        <v>53</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80" t="s">
        <v>117</v>
      </c>
      <c r="C131" s="81"/>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80" t="s">
        <v>145</v>
      </c>
      <c r="C132" s="81"/>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80" t="s">
        <v>120</v>
      </c>
      <c r="C133" s="81"/>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80" t="s">
        <v>121</v>
      </c>
      <c r="C134" s="81"/>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2" t="s">
        <v>146</v>
      </c>
      <c r="C135" s="83" t="s">
        <v>29</v>
      </c>
      <c r="D135" s="84"/>
      <c r="E135" s="85"/>
      <c r="F135" s="86"/>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7" t="s">
        <v>147</v>
      </c>
      <c r="C136" s="88"/>
      <c r="D136" s="89" t="n">
        <v>1</v>
      </c>
      <c r="E136" s="90" t="n">
        <f aca="false">DATE(2021,4,16)</f>
        <v>44302</v>
      </c>
      <c r="F136" s="90"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7" t="s">
        <v>148</v>
      </c>
      <c r="C137" s="88"/>
      <c r="D137" s="89" t="n">
        <v>1</v>
      </c>
      <c r="E137" s="90" t="n">
        <f aca="false">DATE(2021,4,16)</f>
        <v>44302</v>
      </c>
      <c r="F137" s="90"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7" t="s">
        <v>149</v>
      </c>
      <c r="C138" s="88"/>
      <c r="D138" s="89" t="n">
        <v>1</v>
      </c>
      <c r="E138" s="90" t="n">
        <f aca="false">DATE(2021,4,16)</f>
        <v>44302</v>
      </c>
      <c r="F138" s="90"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1" t="s">
        <v>150</v>
      </c>
      <c r="C139" s="92" t="s">
        <v>53</v>
      </c>
      <c r="D139" s="62"/>
      <c r="E139" s="63"/>
      <c r="F139" s="64"/>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2" t="s">
        <v>151</v>
      </c>
      <c r="C140" s="73"/>
      <c r="D140" s="67" t="n">
        <v>1</v>
      </c>
      <c r="E140" s="68" t="n">
        <f aca="false">DATE(2021,4,16)</f>
        <v>44302</v>
      </c>
      <c r="F140" s="68"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2" t="s">
        <v>152</v>
      </c>
      <c r="C141" s="73"/>
      <c r="D141" s="67" t="n">
        <v>1</v>
      </c>
      <c r="E141" s="68" t="n">
        <f aca="false">DATE(2021,4,16)</f>
        <v>44302</v>
      </c>
      <c r="F141" s="68"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2" t="s">
        <v>153</v>
      </c>
      <c r="C142" s="73"/>
      <c r="D142" s="67" t="n">
        <v>1</v>
      </c>
      <c r="E142" s="68" t="n">
        <f aca="false">DATE(2021,4,16)</f>
        <v>44302</v>
      </c>
      <c r="F142" s="68"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2" t="s">
        <v>154</v>
      </c>
      <c r="C143" s="73"/>
      <c r="D143" s="67" t="n">
        <v>1</v>
      </c>
      <c r="E143" s="68" t="n">
        <f aca="false">DATE(2021,4,19)</f>
        <v>44305</v>
      </c>
      <c r="F143" s="68"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2" t="s">
        <v>155</v>
      </c>
      <c r="C144" s="73"/>
      <c r="D144" s="67" t="n">
        <v>1</v>
      </c>
      <c r="E144" s="68" t="n">
        <f aca="false">DATE(2021,4,19)</f>
        <v>44305</v>
      </c>
      <c r="F144" s="68"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2" t="s">
        <v>156</v>
      </c>
      <c r="C145" s="73"/>
      <c r="D145" s="67" t="n">
        <v>1</v>
      </c>
      <c r="E145" s="68" t="n">
        <f aca="false">DATE(2021,4,19)</f>
        <v>44305</v>
      </c>
      <c r="F145" s="68"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4"/>
      <c r="B146" s="72" t="s">
        <v>157</v>
      </c>
      <c r="C146" s="73"/>
      <c r="D146" s="67" t="n">
        <v>1</v>
      </c>
      <c r="E146" s="68" t="n">
        <f aca="false">DATE(2021,4,19)</f>
        <v>44305</v>
      </c>
      <c r="F146" s="68"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2" t="s">
        <v>158</v>
      </c>
      <c r="C147" s="73"/>
      <c r="D147" s="67" t="n">
        <v>1</v>
      </c>
      <c r="E147" s="68" t="n">
        <f aca="false">DATE(2021,4,20)</f>
        <v>44306</v>
      </c>
      <c r="F147" s="68"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2" t="s">
        <v>159</v>
      </c>
      <c r="C148" s="73"/>
      <c r="D148" s="67" t="n">
        <v>1</v>
      </c>
      <c r="E148" s="68" t="n">
        <f aca="false">DATE(2021,4,26)</f>
        <v>44312</v>
      </c>
      <c r="F148" s="68"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2" t="s">
        <v>160</v>
      </c>
      <c r="C149" s="73"/>
      <c r="D149" s="67" t="n">
        <v>1</v>
      </c>
      <c r="E149" s="68" t="n">
        <f aca="false">DATE(2021,4,26)</f>
        <v>44312</v>
      </c>
      <c r="F149" s="68"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4" t="s">
        <v>161</v>
      </c>
      <c r="C150" s="75"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6" t="s">
        <v>162</v>
      </c>
      <c r="C151" s="77"/>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6" t="s">
        <v>163</v>
      </c>
      <c r="C152" s="77"/>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6" t="s">
        <v>164</v>
      </c>
      <c r="C153" s="77"/>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6" t="s">
        <v>165</v>
      </c>
      <c r="C154" s="77"/>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6" t="s">
        <v>166</v>
      </c>
      <c r="C155" s="77"/>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6" t="s">
        <v>167</v>
      </c>
      <c r="C156" s="77"/>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6" t="s">
        <v>168</v>
      </c>
      <c r="C157" s="77"/>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169</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170</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80" t="s">
        <v>171</v>
      </c>
      <c r="C160" s="81"/>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80" t="s">
        <v>172</v>
      </c>
      <c r="C161" s="81"/>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80" t="s">
        <v>173</v>
      </c>
      <c r="C162" s="81"/>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80" t="s">
        <v>174</v>
      </c>
      <c r="C163" s="81"/>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80" t="s">
        <v>175</v>
      </c>
      <c r="C164" s="81"/>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80" t="s">
        <v>176</v>
      </c>
      <c r="C165" s="81"/>
      <c r="D165" s="48" t="n">
        <v>1</v>
      </c>
      <c r="E165" s="49" t="n">
        <f aca="false">DATE(2021,4,26)</f>
        <v>44312</v>
      </c>
      <c r="F165" s="49" t="n">
        <f aca="false">DATE(2021,4,30)</f>
        <v>44316</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80" t="s">
        <v>177</v>
      </c>
      <c r="C166" s="81"/>
      <c r="D166" s="48" t="n">
        <v>1</v>
      </c>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80" t="s">
        <v>178</v>
      </c>
      <c r="C167" s="81"/>
      <c r="D167" s="48" t="n">
        <v>1</v>
      </c>
      <c r="E167" s="49" t="n">
        <f aca="false">DATE(2021,4,26)</f>
        <v>44312</v>
      </c>
      <c r="F167" s="49" t="n">
        <f aca="false">DATE(2021,4,26)</f>
        <v>44312</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52.5" hidden="false" customHeight="true" outlineLevel="0" collapsed="false">
      <c r="A168" s="1"/>
      <c r="B168" s="80" t="s">
        <v>179</v>
      </c>
      <c r="C168" s="81"/>
      <c r="D168" s="48" t="n">
        <v>1</v>
      </c>
      <c r="E168" s="49" t="n">
        <f aca="false">DATE(2021,4,23)</f>
        <v>44309</v>
      </c>
      <c r="F168" s="49" t="n">
        <f aca="false">DATE(2021,4,23)</f>
        <v>44309</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38.1" hidden="false" customHeight="true" outlineLevel="0" collapsed="false">
      <c r="A169" s="1"/>
      <c r="B169" s="82" t="s">
        <v>180</v>
      </c>
      <c r="C169" s="83" t="s">
        <v>181</v>
      </c>
      <c r="D169" s="84"/>
      <c r="E169" s="85"/>
      <c r="F169" s="86"/>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30" hidden="false" customHeight="true" outlineLevel="0" collapsed="false">
      <c r="A170" s="1"/>
      <c r="B170" s="87" t="s">
        <v>182</v>
      </c>
      <c r="C170" s="88"/>
      <c r="D170" s="89"/>
      <c r="E170" s="90" t="n">
        <f aca="false">DATE(2021,5,5)</f>
        <v>44321</v>
      </c>
      <c r="F170" s="90" t="n">
        <f aca="false">DATE(2021,5,7)</f>
        <v>44323</v>
      </c>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30" hidden="false" customHeight="true" outlineLevel="0" collapsed="false">
      <c r="A171" s="1"/>
      <c r="B171" s="87" t="s">
        <v>183</v>
      </c>
      <c r="C171" s="88"/>
      <c r="D171" s="89"/>
      <c r="E171" s="90" t="n">
        <f aca="false">DATE(2021,5,5)</f>
        <v>44321</v>
      </c>
      <c r="F171" s="90" t="n">
        <f aca="false">DATE(2021,5,7)</f>
        <v>44323</v>
      </c>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30" hidden="false" customHeight="true" outlineLevel="0" collapsed="false">
      <c r="A172" s="1"/>
      <c r="B172" s="87" t="s">
        <v>184</v>
      </c>
      <c r="C172" s="88"/>
      <c r="D172" s="89"/>
      <c r="E172" s="90" t="n">
        <f aca="false">DATE(2021,5,5)</f>
        <v>44321</v>
      </c>
      <c r="F172" s="90" t="n">
        <f aca="false">DATE(2021,5,7)</f>
        <v>44323</v>
      </c>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30" hidden="false" customHeight="true" outlineLevel="0" collapsed="false">
      <c r="A173" s="1"/>
      <c r="B173" s="87" t="s">
        <v>185</v>
      </c>
      <c r="C173" s="88"/>
      <c r="D173" s="89"/>
      <c r="E173" s="90" t="n">
        <f aca="false">DATE(2021,5,5)</f>
        <v>44321</v>
      </c>
      <c r="F173" s="90" t="n">
        <f aca="false">DATE(2021,5,7)</f>
        <v>44323</v>
      </c>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91" t="s">
        <v>186</v>
      </c>
      <c r="C174" s="92" t="s">
        <v>181</v>
      </c>
      <c r="D174" s="62"/>
      <c r="E174" s="63"/>
      <c r="F174" s="64"/>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2" t="s">
        <v>187</v>
      </c>
      <c r="C175" s="73"/>
      <c r="D175" s="67"/>
      <c r="E175" s="68" t="n">
        <f aca="false">DATE(2021,5,5)</f>
        <v>44321</v>
      </c>
      <c r="F175" s="68" t="n">
        <f aca="false">DATE(2021,5,14)</f>
        <v>44330</v>
      </c>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2.5" hidden="false" customHeight="true" outlineLevel="0" collapsed="false">
      <c r="A176" s="1"/>
      <c r="B176" s="72" t="s">
        <v>188</v>
      </c>
      <c r="C176" s="73"/>
      <c r="D176" s="67"/>
      <c r="E176" s="68" t="n">
        <f aca="false">DATE(2021,5,5)</f>
        <v>44321</v>
      </c>
      <c r="F176" s="68" t="n">
        <f aca="false">DATE(2021,5,14)</f>
        <v>44330</v>
      </c>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52.5" hidden="false" customHeight="true" outlineLevel="0" collapsed="false">
      <c r="A177" s="1"/>
      <c r="B177" s="72" t="s">
        <v>189</v>
      </c>
      <c r="C177" s="73"/>
      <c r="D177" s="67"/>
      <c r="E177" s="68" t="n">
        <f aca="false">DATE(2021,5,5)</f>
        <v>44321</v>
      </c>
      <c r="F177" s="68" t="n">
        <f aca="false">DATE(2021,5,14)</f>
        <v>44330</v>
      </c>
      <c r="G177" s="32"/>
      <c r="H177" s="32"/>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row>
    <row r="178" s="33" customFormat="true" ht="52.5" hidden="false" customHeight="true" outlineLevel="0" collapsed="false">
      <c r="A178" s="1"/>
      <c r="B178" s="72" t="s">
        <v>190</v>
      </c>
      <c r="C178" s="73"/>
      <c r="D178" s="67"/>
      <c r="E178" s="68" t="n">
        <f aca="false">DATE(2021,5,5)</f>
        <v>44321</v>
      </c>
      <c r="F178" s="68" t="n">
        <f aca="false">DATE(2021,5,14)</f>
        <v>44330</v>
      </c>
      <c r="G178" s="32"/>
      <c r="H178" s="32"/>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row>
    <row r="179" s="33" customFormat="true" ht="52.5" hidden="false" customHeight="true" outlineLevel="0" collapsed="false">
      <c r="A179" s="1"/>
      <c r="B179" s="72" t="s">
        <v>191</v>
      </c>
      <c r="C179" s="73"/>
      <c r="D179" s="67"/>
      <c r="E179" s="68" t="n">
        <f aca="false">DATE(2021,5,5)</f>
        <v>44321</v>
      </c>
      <c r="F179" s="68" t="n">
        <f aca="false">DATE(2021,5,14)</f>
        <v>44330</v>
      </c>
      <c r="G179" s="32"/>
      <c r="H179" s="32"/>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row>
    <row r="180" s="33" customFormat="true" ht="52.5" hidden="false" customHeight="true" outlineLevel="0" collapsed="false">
      <c r="A180" s="1"/>
      <c r="B180" s="72" t="s">
        <v>192</v>
      </c>
      <c r="C180" s="73"/>
      <c r="D180" s="67"/>
      <c r="E180" s="68" t="n">
        <f aca="false">DATE(2021,5,5)</f>
        <v>44321</v>
      </c>
      <c r="F180" s="68" t="n">
        <f aca="false">DATE(2021,5,14)</f>
        <v>44330</v>
      </c>
      <c r="G180" s="32"/>
      <c r="H180" s="32"/>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row>
    <row r="181" s="33" customFormat="true" ht="52.5" hidden="false" customHeight="true" outlineLevel="0" collapsed="false">
      <c r="A181" s="1"/>
      <c r="B181" s="72" t="s">
        <v>193</v>
      </c>
      <c r="C181" s="73"/>
      <c r="D181" s="67"/>
      <c r="E181" s="68" t="n">
        <f aca="false">DATE(2021,5,5)</f>
        <v>44321</v>
      </c>
      <c r="F181" s="68" t="n">
        <f aca="false">DATE(2021,5,14)</f>
        <v>44330</v>
      </c>
      <c r="G181" s="32"/>
      <c r="H181" s="32"/>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row>
    <row r="182" s="33" customFormat="true" ht="52.5" hidden="false" customHeight="true" outlineLevel="0" collapsed="false">
      <c r="A182" s="1"/>
      <c r="B182" s="72"/>
      <c r="C182" s="73"/>
      <c r="D182" s="67"/>
      <c r="E182" s="68"/>
      <c r="F182" s="68"/>
      <c r="G182" s="32"/>
      <c r="H182" s="32"/>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row>
    <row r="183" s="33" customFormat="true" ht="54.6" hidden="false" customHeight="true" outlineLevel="0" collapsed="false">
      <c r="A183" s="1"/>
      <c r="B183" s="95" t="s">
        <v>194</v>
      </c>
      <c r="C183" s="96"/>
      <c r="D183" s="97"/>
      <c r="E183" s="98"/>
      <c r="F183" s="99"/>
      <c r="G183" s="32"/>
      <c r="H183" s="32"/>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row>
    <row r="184" s="33" customFormat="true" ht="30" hidden="false" customHeight="true" outlineLevel="0" collapsed="false">
      <c r="A184" s="4" t="s">
        <v>195</v>
      </c>
      <c r="B184" s="100"/>
      <c r="E184" s="3"/>
      <c r="G184" s="101"/>
      <c r="H184" s="101" t="str">
        <f aca="false">IF(OR(ISBLANK(task_start),ISBLANK(task_end)),"",task_end-task_start+1)</f>
        <v/>
      </c>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row>
    <row r="185" customFormat="false" ht="30" hidden="false" customHeight="true" outlineLevel="0" collapsed="false">
      <c r="C185" s="10"/>
      <c r="F185" s="103"/>
      <c r="G185" s="104"/>
    </row>
    <row r="186" customFormat="false" ht="30" hidden="false" customHeight="true" outlineLevel="0" collapsed="false">
      <c r="C186" s="105"/>
    </row>
    <row r="187" customFormat="false" ht="13.8" hidden="false" customHeight="false" outlineLevel="0" collapsed="false"/>
    <row r="1048576" customFormat="false" ht="12.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6 D72: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{DB225D56-D2E5-477F-86EE-757B184E703C}</x14:id>
        </ext>
      </extLst>
    </cfRule>
  </conditionalFormatting>
  <conditionalFormatting sqref="I5:BL184">
    <cfRule type="expression" priority="3" aboveAverage="0" equalAverage="0" bottom="0" percent="0" rank="0" text="" dxfId="0">
      <formula>AND(TODAY()&gt;=I$5,TODAY()&lt;J$5)</formula>
    </cfRule>
  </conditionalFormatting>
  <conditionalFormatting sqref="I7:BL18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{C630E0CB-B5FF-46F0-9710-F59AE0A02431}</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{77E04084-567C-4539-9DC8-C596B4C2A0D6}</x14:id>
        </ext>
      </extLst>
    </cfRule>
  </conditionalFormatting>
  <conditionalFormatting sqref="D158:D168">
    <cfRule type="dataBar" priority="8">
      <dataBar showValue="1" minLength="10" maxLength="90">
        <cfvo type="num" val="0"/>
        <cfvo type="num" val="1"/>
        <color rgb="FFBFBFBF"/>
      </dataBar>
      <extLst>
        <ext xmlns:x14="http://schemas.microsoft.com/office/spreadsheetml/2009/9/main" uri="{B025F937-C7B1-47D3-B67F-A62EFF666E3E}">
          <x14:id>{47F6A975-40C0-47F3-9460-7943C4304534}</x14:id>
        </ext>
      </extLst>
    </cfRule>
  </conditionalFormatting>
  <conditionalFormatting sqref="D47:D53">
    <cfRule type="dataBar" priority="9">
      <dataBar showValue="1" minLength="10" maxLength="90">
        <cfvo type="num" val="0"/>
        <cfvo type="num" val="1"/>
        <color rgb="FFBFBFBF"/>
      </dataBar>
      <extLst>
        <ext xmlns:x14="http://schemas.microsoft.com/office/spreadsheetml/2009/9/main" uri="{B025F937-C7B1-47D3-B67F-A62EFF666E3E}">
          <x14:id>{E36A9F9C-FAE9-4311-89B5-D8433F845CD9}</x14:id>
        </ext>
      </extLst>
    </cfRule>
  </conditionalFormatting>
  <conditionalFormatting sqref="D54:D60">
    <cfRule type="dataBar" priority="10">
      <dataBar showValue="1" minLength="10" maxLength="90">
        <cfvo type="num" val="0"/>
        <cfvo type="num" val="1"/>
        <color rgb="FFBFBFBF"/>
      </dataBar>
      <extLst>
        <ext xmlns:x14="http://schemas.microsoft.com/office/spreadsheetml/2009/9/main" uri="{B025F937-C7B1-47D3-B67F-A62EFF666E3E}">
          <x14:id>{70937610-EBCF-4C24-BE4C-AB861B356E60}</x14:id>
        </ext>
      </extLst>
    </cfRule>
  </conditionalFormatting>
  <conditionalFormatting sqref="D61:D63">
    <cfRule type="dataBar" priority="11">
      <dataBar showValue="1" minLength="10" maxLength="90">
        <cfvo type="num" val="0"/>
        <cfvo type="num" val="1"/>
        <color rgb="FFBFBFBF"/>
      </dataBar>
      <extLst>
        <ext xmlns:x14="http://schemas.microsoft.com/office/spreadsheetml/2009/9/main" uri="{B025F937-C7B1-47D3-B67F-A62EFF666E3E}">
          <x14:id>{A5C067EA-3E47-4633-8A24-E226A02FA031}</x14:id>
        </ext>
      </extLst>
    </cfRule>
  </conditionalFormatting>
  <conditionalFormatting sqref="D64:D71">
    <cfRule type="dataBar" priority="12">
      <dataBar showValue="1" minLength="10" maxLength="90">
        <cfvo type="num" val="0"/>
        <cfvo type="num" val="1"/>
        <color rgb="FFBFBFBF"/>
      </dataBar>
      <extLst>
        <ext xmlns:x14="http://schemas.microsoft.com/office/spreadsheetml/2009/9/main" uri="{B025F937-C7B1-47D3-B67F-A62EFF666E3E}">
          <x14:id>{F0CD9DC1-81FD-46CA-BF52-1D43E72E4B2B}</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{6043A1A7-C818-47B1-AF00-DE707D6C8B7D}</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{2494F4D4-CC97-49D0-B2A6-4B8087005F1D}</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{1D452313-FD76-47CE-B4C0-2540A1E43844}</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{879B51BF-C053-48F1-A7A0-C75D3513C527}</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{D7E4C329-B0EB-47DE-B0C0-00FF115EDEA2}</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{B0DF86B0-496F-4C9F-A320-93D490DE9F5E}</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{3931CCC7-DF44-4C1A-B55C-6015EBDDFC21}</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{78A2591B-2090-408F-BEF8-563050E05168}</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{D098A28B-E589-4B15-9888-6871B21F9F69}</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{3979B483-D49E-4200-A4AB-9939C9895448}</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{5FB98087-2E36-4C72-9784-24A5A69CD3AC}</x14:id>
        </ext>
      </extLst>
    </cfRule>
  </conditionalFormatting>
  <conditionalFormatting sqref="D183">
    <cfRule type="dataBar" priority="24">
      <dataBar showValue="1" minLength="10" maxLength="90">
        <cfvo type="num" val="0"/>
        <cfvo type="num" val="1"/>
        <color rgb="FFBFBFBF"/>
      </dataBar>
      <extLst>
        <ext xmlns:x14="http://schemas.microsoft.com/office/spreadsheetml/2009/9/main" uri="{B025F937-C7B1-47D3-B67F-A62EFF666E3E}">
          <x14:id>{417273A3-B013-4993-A0D4-D4EF6B19F588}</x14:id>
        </ext>
      </extLst>
    </cfRule>
  </conditionalFormatting>
  <conditionalFormatting sqref="D174:D182">
    <cfRule type="dataBar" priority="25">
      <dataBar showValue="1" minLength="10" maxLength="90">
        <cfvo type="num" val="0"/>
        <cfvo type="num" val="1"/>
        <color rgb="FFBFBFBF"/>
      </dataBar>
      <extLst>
        <ext xmlns:x14="http://schemas.microsoft.com/office/spreadsheetml/2009/9/main" uri="{B025F937-C7B1-47D3-B67F-A62EFF666E3E}">
          <x14:id>{BB55A090-E0A9-4DF0-BE83-30501B171FEA}</x14:id>
        </ext>
      </extLst>
    </cfRule>
  </conditionalFormatting>
  <conditionalFormatting sqref="D170:D173">
    <cfRule type="dataBar" priority="26">
      <dataBar showValue="1" minLength="10" maxLength="90">
        <cfvo type="num" val="0"/>
        <cfvo type="num" val="1"/>
        <color rgb="FFBFBFBF"/>
      </dataBar>
      <extLst>
        <ext xmlns:x14="http://schemas.microsoft.com/office/spreadsheetml/2009/9/main" uri="{B025F937-C7B1-47D3-B67F-A62EFF666E3E}">
          <x14:id>{184BD19D-97D0-48D3-945E-33E2B6A4F4A3}</x14:id>
        </ext>
      </extLst>
    </cfRule>
  </conditionalFormatting>
  <conditionalFormatting sqref="D169">
    <cfRule type="dataBar" priority="27">
      <dataBar showValue="1" minLength="10" maxLength="90">
        <cfvo type="num" val="0"/>
        <cfvo type="num" val="1"/>
        <color rgb="FFBFBFBF"/>
      </dataBar>
      <extLst>
        <ext xmlns:x14="http://schemas.microsoft.com/office/spreadsheetml/2009/9/main" uri="{B025F937-C7B1-47D3-B67F-A62EFF666E3E}">
          <x14:id>{93ADE0D2-69F1-4D96-8C7C-603F7E3BD936}</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DB225D56-D2E5-477F-86EE-757B184E703C}">
            <x14:dataBar minLength="10" maxLength="90" axisPosition="automatic" gradient="false">
              <x14:cfvo type="num">
                <xm:f>0</xm:f>
              </x14:cfvo>
              <x14:cfvo type="num">
                <xm:f>1</xm:f>
              </x14:cfvo>
              <x14:negativeFillColor rgb="FFFF0000"/>
              <x14:axisColor rgb="FF000000"/>
            </x14:dataBar>
          </x14:cfRule>
          <xm:sqref>D7:D46 D72:D81 D88:D91 D98 D101:D107 D125:D129 D146:D149</xm:sqref>
        </x14:conditionalFormatting>
        <x14:conditionalFormatting xmlns:xm="http://schemas.microsoft.com/office/excel/2006/main">
          <x14:cfRule type="dataBar" id="{C630E0CB-B5FF-46F0-9710-F59AE0A02431}">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77E04084-567C-4539-9DC8-C596B4C2A0D6}">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47F6A975-40C0-47F3-9460-7943C4304534}">
            <x14:dataBar minLength="10" maxLength="90" axisPosition="automatic" gradient="false">
              <x14:cfvo type="num">
                <xm:f>0</xm:f>
              </x14:cfvo>
              <x14:cfvo type="num">
                <xm:f>1</xm:f>
              </x14:cfvo>
              <x14:negativeFillColor rgb="FFFF0000"/>
              <x14:axisColor rgb="FF000000"/>
            </x14:dataBar>
          </x14:cfRule>
          <xm:sqref>D158:D168</xm:sqref>
        </x14:conditionalFormatting>
        <x14:conditionalFormatting xmlns:xm="http://schemas.microsoft.com/office/excel/2006/main">
          <x14:cfRule type="dataBar" id="{E36A9F9C-FAE9-4311-89B5-D8433F845CD9}">
            <x14:dataBar minLength="10" maxLength="90" axisPosition="automatic" gradient="false">
              <x14:cfvo type="num">
                <xm:f>0</xm:f>
              </x14:cfvo>
              <x14:cfvo type="num">
                <xm:f>1</xm:f>
              </x14:cfvo>
              <x14:negativeFillColor rgb="FFFF0000"/>
              <x14:axisColor rgb="FF000000"/>
            </x14:dataBar>
          </x14:cfRule>
          <xm:sqref>D47:D53</xm:sqref>
        </x14:conditionalFormatting>
        <x14:conditionalFormatting xmlns:xm="http://schemas.microsoft.com/office/excel/2006/main">
          <x14:cfRule type="dataBar" id="{70937610-EBCF-4C24-BE4C-AB861B356E60}">
            <x14:dataBar minLength="10" maxLength="90" axisPosition="automatic" gradient="false">
              <x14:cfvo type="num">
                <xm:f>0</xm:f>
              </x14:cfvo>
              <x14:cfvo type="num">
                <xm:f>1</xm:f>
              </x14:cfvo>
              <x14:negativeFillColor rgb="FFFF0000"/>
              <x14:axisColor rgb="FF000000"/>
            </x14:dataBar>
          </x14:cfRule>
          <xm:sqref>D54:D60</xm:sqref>
        </x14:conditionalFormatting>
        <x14:conditionalFormatting xmlns:xm="http://schemas.microsoft.com/office/excel/2006/main">
          <x14:cfRule type="dataBar" id="{A5C067EA-3E47-4633-8A24-E226A02FA031}">
            <x14:dataBar minLength="10" maxLength="90" axisPosition="automatic" gradient="false">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F0CD9DC1-81FD-46CA-BF52-1D43E72E4B2B}">
            <x14:dataBar minLength="10" maxLength="90" axisPosition="automatic" gradient="false">
              <x14:cfvo type="num">
                <xm:f>0</xm:f>
              </x14:cfvo>
              <x14:cfvo type="num">
                <xm:f>1</xm:f>
              </x14:cfvo>
              <x14:negativeFillColor rgb="FFFF0000"/>
              <x14:axisColor rgb="FF000000"/>
            </x14:dataBar>
          </x14:cfRule>
          <xm:sqref>D64:D71</xm:sqref>
        </x14:conditionalFormatting>
        <x14:conditionalFormatting xmlns:xm="http://schemas.microsoft.com/office/excel/2006/main">
          <x14:cfRule type="dataBar" id="{6043A1A7-C818-47B1-AF00-DE707D6C8B7D}">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2494F4D4-CC97-49D0-B2A6-4B8087005F1D}">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1D452313-FD76-47CE-B4C0-2540A1E43844}">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879B51BF-C053-48F1-A7A0-C75D3513C527}">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D7E4C329-B0EB-47DE-B0C0-00FF115EDEA2}">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B0DF86B0-496F-4C9F-A320-93D490DE9F5E}">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3931CCC7-DF44-4C1A-B55C-6015EBDDFC21}">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78A2591B-2090-408F-BEF8-563050E05168}">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D098A28B-E589-4B15-9888-6871B21F9F69}">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3979B483-D49E-4200-A4AB-9939C9895448}">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5FB98087-2E36-4C72-9784-24A5A69CD3AC}">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417273A3-B013-4993-A0D4-D4EF6B19F588}">
            <x14:dataBar minLength="10" maxLength="90" axisPosition="automatic" gradient="false">
              <x14:cfvo type="num">
                <xm:f>0</xm:f>
              </x14:cfvo>
              <x14:cfvo type="num">
                <xm:f>1</xm:f>
              </x14:cfvo>
              <x14:negativeFillColor rgb="FFFF0000"/>
              <x14:axisColor rgb="FF000000"/>
            </x14:dataBar>
          </x14:cfRule>
          <xm:sqref>D183</xm:sqref>
        </x14:conditionalFormatting>
        <x14:conditionalFormatting xmlns:xm="http://schemas.microsoft.com/office/excel/2006/main">
          <x14:cfRule type="dataBar" id="{BB55A090-E0A9-4DF0-BE83-30501B171FEA}">
            <x14:dataBar minLength="10" maxLength="90" axisPosition="automatic" gradient="false">
              <x14:cfvo type="num">
                <xm:f>0</xm:f>
              </x14:cfvo>
              <x14:cfvo type="num">
                <xm:f>1</xm:f>
              </x14:cfvo>
              <x14:negativeFillColor rgb="FFFF0000"/>
              <x14:axisColor rgb="FF000000"/>
            </x14:dataBar>
          </x14:cfRule>
          <xm:sqref>D174:D182</xm:sqref>
        </x14:conditionalFormatting>
        <x14:conditionalFormatting xmlns:xm="http://schemas.microsoft.com/office/excel/2006/main">
          <x14:cfRule type="dataBar" id="{184BD19D-97D0-48D3-945E-33E2B6A4F4A3}">
            <x14:dataBar minLength="10" maxLength="90" axisPosition="automatic" gradient="false">
              <x14:cfvo type="num">
                <xm:f>0</xm:f>
              </x14:cfvo>
              <x14:cfvo type="num">
                <xm:f>1</xm:f>
              </x14:cfvo>
              <x14:negativeFillColor rgb="FFFF0000"/>
              <x14:axisColor rgb="FF000000"/>
            </x14:dataBar>
          </x14:cfRule>
          <xm:sqref>D170:D173</xm:sqref>
        </x14:conditionalFormatting>
        <x14:conditionalFormatting xmlns:xm="http://schemas.microsoft.com/office/excel/2006/main">
          <x14:cfRule type="dataBar" id="{93ADE0D2-69F1-4D96-8C7C-603F7E3BD936}">
            <x14:dataBar minLength="10" maxLength="90" axisPosition="automatic" gradient="false">
              <x14:cfvo type="num">
                <xm:f>0</xm:f>
              </x14:cfvo>
              <x14:cfvo type="num">
                <xm:f>1</xm:f>
              </x14:cfvo>
              <x14:negativeFillColor rgb="FFFF0000"/>
              <x14:axisColor rgb="FF000000"/>
            </x14:dataBar>
          </x14:cfRule>
          <xm:sqref>D169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6" width="87.14"/>
    <col collapsed="false" customWidth="false" hidden="false" outlineLevel="0" max="1024" min="2" style="7" width="9.13"/>
  </cols>
  <sheetData>
    <row r="1" customFormat="false" ht="46.5" hidden="false" customHeight="true" outlineLevel="0" collapsed="false"/>
    <row r="2" s="108" customFormat="true" ht="15.75" hidden="false" customHeight="false" outlineLevel="0" collapsed="false">
      <c r="A2" s="107" t="s">
        <v>196</v>
      </c>
      <c r="B2" s="107"/>
    </row>
    <row r="3" s="110" customFormat="true" ht="27" hidden="false" customHeight="true" outlineLevel="0" collapsed="false">
      <c r="A3" s="109" t="s">
        <v>197</v>
      </c>
      <c r="B3" s="109"/>
    </row>
    <row r="4" s="112" customFormat="true" ht="26.25" hidden="false" customHeight="false" outlineLevel="0" collapsed="false">
      <c r="A4" s="111" t="s">
        <v>198</v>
      </c>
    </row>
    <row r="5" customFormat="false" ht="74.1" hidden="false" customHeight="true" outlineLevel="0" collapsed="false">
      <c r="A5" s="113" t="s">
        <v>199</v>
      </c>
    </row>
    <row r="6" customFormat="false" ht="26.25" hidden="false" customHeight="true" outlineLevel="0" collapsed="false">
      <c r="A6" s="111" t="s">
        <v>200</v>
      </c>
    </row>
    <row r="7" s="106" customFormat="true" ht="204.95" hidden="false" customHeight="true" outlineLevel="0" collapsed="false">
      <c r="A7" s="114" t="s">
        <v>201</v>
      </c>
    </row>
    <row r="8" s="112" customFormat="true" ht="26.25" hidden="false" customHeight="false" outlineLevel="0" collapsed="false">
      <c r="A8" s="111" t="s">
        <v>202</v>
      </c>
    </row>
    <row r="9" customFormat="false" ht="60" hidden="false" customHeight="false" outlineLevel="0" collapsed="false">
      <c r="A9" s="113" t="s">
        <v>203</v>
      </c>
    </row>
    <row r="10" s="106" customFormat="true" ht="27.95" hidden="false" customHeight="true" outlineLevel="0" collapsed="false">
      <c r="A10" s="115" t="s">
        <v>204</v>
      </c>
    </row>
    <row r="11" s="112" customFormat="true" ht="26.25" hidden="false" customHeight="false" outlineLevel="0" collapsed="false">
      <c r="A11" s="111" t="s">
        <v>205</v>
      </c>
    </row>
    <row r="12" customFormat="false" ht="30" hidden="false" customHeight="false" outlineLevel="0" collapsed="false">
      <c r="A12" s="113" t="s">
        <v>206</v>
      </c>
    </row>
    <row r="13" s="106" customFormat="true" ht="27.95" hidden="false" customHeight="true" outlineLevel="0" collapsed="false">
      <c r="A13" s="115" t="s">
        <v>207</v>
      </c>
    </row>
    <row r="14" s="112" customFormat="true" ht="26.25" hidden="false" customHeight="false" outlineLevel="0" collapsed="false">
      <c r="A14" s="111" t="s">
        <v>208</v>
      </c>
    </row>
    <row r="15" customFormat="false" ht="75" hidden="false" customHeight="true" outlineLevel="0" collapsed="false">
      <c r="A15" s="113" t="s">
        <v>209</v>
      </c>
    </row>
    <row r="16" customFormat="false" ht="75" hidden="false" customHeight="false" outlineLevel="0" collapsed="false">
      <c r="A16" s="113" t="s">
        <v>210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693</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2021-05-10T23:40:18Z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