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Cost Analysis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<sst xmlns="http://schemas.openxmlformats.org/spreadsheetml/2006/main" count="10" uniqueCount="10">
  <si>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Design Ht.</t>
  </si>
  <si>
    <t>Design Width</t>
  </si>
  <si>
    <t>Design Area 1</t>
  </si>
  <si>
    <t>Stretch</t>
  </si>
  <si>
    <t>Design Area 2</t>
  </si>
  <si>
    <t>Connectors</t>
  </si>
  <si>
    <t>GeoStrap Length per 4 m .</t>
  </si>
  <si>
    <t>GeoStrap Length</t>
  </si>
  <si>
    <t>Geocore5</t>
  </si>
  <si>
    <t>GeoCore7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</si>
</sst>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"/>
  </numFmts>
  <fonts count="22">
    <font>
      <sz val="10"/>
      <name val="Arial"/>
      <charset val="134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5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3" applyNumberFormat="0" applyAlignment="0" applyProtection="0">
      <alignment vertical="center"/>
    </xf>
    <xf numFmtId="0" fontId="12" fillId="7" borderId="14" applyNumberFormat="0" applyAlignment="0" applyProtection="0">
      <alignment vertical="center"/>
    </xf>
    <xf numFmtId="0" fontId="13" fillId="7" borderId="13" applyNumberFormat="0" applyAlignment="0" applyProtection="0">
      <alignment vertical="center"/>
    </xf>
    <xf numFmtId="0" fontId="14" fillId="8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6" xfId="0" applyFont="1" applyFill="1" applyBorder="1" applyAlignment="1">
      <alignment horizontal="center" wrapText="1"/>
    </xf>
    <xf numFmtId="0" fontId="0" fillId="4" borderId="7" xfId="0" applyFill="1" applyBorder="1" applyAlignment="1">
      <alignment horizontal="center"/>
    </xf>
    <xf numFmtId="180" fontId="0" fillId="4" borderId="7" xfId="0" applyNumberFormat="1" applyFill="1" applyBorder="1" applyAlignment="1">
      <alignment horizontal="center"/>
    </xf>
    <xf numFmtId="1" fontId="0" fillId="4" borderId="6" xfId="0" applyNumberFormat="1" applyFont="1" applyFill="1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0" borderId="6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180" fontId="0" fillId="0" borderId="7" xfId="0" applyNumberFormat="1" applyBorder="1" applyAlignment="1">
      <alignment horizontal="center"/>
    </xf>
    <xf numFmtId="1" fontId="0" fillId="0" borderId="6" xfId="0" applyNumberFormat="1" applyFont="1" applyBorder="1" applyAlignment="1">
      <alignment horizontal="center" wrapText="1"/>
    </xf>
    <xf numFmtId="1" fontId="0" fillId="0" borderId="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 vertical="center"/>
    </xf>
    <xf numFmtId="1" fontId="0" fillId="0" borderId="8" xfId="0" applyNumberFormat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0" fillId="2" borderId="7" xfId="0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2" fontId="0" fillId="0" borderId="8" xfId="0" applyNumberForma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personal\inder_jaiswal_vinci-construction_com\Documents\Documents\data2hand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ynthesis"/>
      <sheetName val="BCE"/>
      <sheetName val="BOQ"/>
      <sheetName val="GPS - EPS"/>
      <sheetName val="GPS_0-2"/>
      <sheetName val="GPS_2-4"/>
      <sheetName val="GPS_4-6"/>
      <sheetName val="GPS_6-8"/>
      <sheetName val="GPS_8-10"/>
      <sheetName val="GPS_10-12"/>
      <sheetName val="Moulds"/>
      <sheetName val="Staff Salary + Project Running"/>
      <sheetName val="Transport"/>
      <sheetName val="Itemized BOQ"/>
      <sheetName val="Price Reference"/>
      <sheetName val="Con_SK_KMV"/>
      <sheetName val="Con_AG_22042024"/>
      <sheetName val="Con_AG_23042024"/>
      <sheetName val="Cons 02072022"/>
      <sheetName val="Consum - 30062022"/>
      <sheetName val="Conumption - 29062022"/>
      <sheetName val="22062022-KCC"/>
      <sheetName val="Best Opt - 16062022"/>
      <sheetName val="Consumption - 21042022"/>
      <sheetName val="Consumption - 15062022"/>
      <sheetName val="Best Optimized - 15062022"/>
      <sheetName val="Rev Consumption"/>
      <sheetName val="Revised Con - 180042022"/>
      <sheetName val="ULL Consum Z III and 32"/>
      <sheetName val="28.5 Deg"/>
      <sheetName val="Area Cal_18042024 (Sheet1)"/>
      <sheetName val="Area Cal_23042024_(Sheet2)"/>
      <sheetName val="Work Scope Matrix"/>
      <sheetName val="Area Detai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0">
          <cell r="J20" t="str">
            <v>25 KN </v>
          </cell>
          <cell r="K20" t="str">
            <v>30 KN</v>
          </cell>
          <cell r="L20" t="str">
            <v>40 KN</v>
          </cell>
          <cell r="M20" t="str">
            <v>50KN</v>
          </cell>
          <cell r="N20" t="str">
            <v>60KN</v>
          </cell>
          <cell r="O20" t="str">
            <v>70 KN</v>
          </cell>
          <cell r="P20" t="str">
            <v>80 KN</v>
          </cell>
          <cell r="Q20" t="str">
            <v>90 KN</v>
          </cell>
          <cell r="R20" t="str">
            <v>100 KN</v>
          </cell>
        </row>
        <row r="21">
          <cell r="J21">
            <v>16</v>
          </cell>
        </row>
        <row r="21">
          <cell r="T21">
            <v>8</v>
          </cell>
          <cell r="U21">
            <v>48</v>
          </cell>
        </row>
        <row r="22">
          <cell r="J22">
            <v>26</v>
          </cell>
        </row>
        <row r="22">
          <cell r="T22">
            <v>13</v>
          </cell>
          <cell r="U22">
            <v>78</v>
          </cell>
        </row>
        <row r="23">
          <cell r="J23">
            <v>16</v>
          </cell>
          <cell r="K23">
            <v>10</v>
          </cell>
        </row>
        <row r="23">
          <cell r="T23">
            <v>13</v>
          </cell>
          <cell r="U23">
            <v>52</v>
          </cell>
          <cell r="V23">
            <v>30</v>
          </cell>
        </row>
        <row r="24">
          <cell r="J24">
            <v>16</v>
          </cell>
          <cell r="K24">
            <v>18</v>
          </cell>
        </row>
        <row r="24">
          <cell r="T24">
            <v>17</v>
          </cell>
          <cell r="U24">
            <v>56</v>
          </cell>
          <cell r="V24">
            <v>60</v>
          </cell>
        </row>
        <row r="25">
          <cell r="J25">
            <v>16</v>
          </cell>
          <cell r="K25">
            <v>0</v>
          </cell>
          <cell r="L25">
            <v>18</v>
          </cell>
        </row>
        <row r="25">
          <cell r="T25">
            <v>17</v>
          </cell>
          <cell r="U25">
            <v>61.6</v>
          </cell>
          <cell r="V25">
            <v>0</v>
          </cell>
          <cell r="W25">
            <v>63.6</v>
          </cell>
        </row>
        <row r="26">
          <cell r="J26">
            <v>16</v>
          </cell>
          <cell r="K26">
            <v>8</v>
          </cell>
          <cell r="L26">
            <v>18</v>
          </cell>
        </row>
        <row r="26">
          <cell r="T26">
            <v>21</v>
          </cell>
          <cell r="U26">
            <v>64</v>
          </cell>
          <cell r="V26">
            <v>32</v>
          </cell>
          <cell r="W26">
            <v>69</v>
          </cell>
        </row>
        <row r="27">
          <cell r="J27">
            <v>16</v>
          </cell>
          <cell r="K27">
            <v>8</v>
          </cell>
          <cell r="L27">
            <v>18</v>
          </cell>
        </row>
        <row r="27">
          <cell r="T27">
            <v>21</v>
          </cell>
          <cell r="U27">
            <v>69.6</v>
          </cell>
          <cell r="V27">
            <v>33.6</v>
          </cell>
          <cell r="W27">
            <v>72.6</v>
          </cell>
        </row>
        <row r="28">
          <cell r="J28">
            <v>16</v>
          </cell>
          <cell r="K28">
            <v>8</v>
          </cell>
          <cell r="L28">
            <v>8</v>
          </cell>
          <cell r="M28">
            <v>18</v>
          </cell>
        </row>
        <row r="28">
          <cell r="T28">
            <v>25</v>
          </cell>
          <cell r="U28">
            <v>72</v>
          </cell>
          <cell r="V28">
            <v>36</v>
          </cell>
          <cell r="W28">
            <v>36</v>
          </cell>
          <cell r="X28">
            <v>79</v>
          </cell>
        </row>
        <row r="29">
          <cell r="J29">
            <v>16</v>
          </cell>
          <cell r="K29">
            <v>8</v>
          </cell>
          <cell r="L29">
            <v>8</v>
          </cell>
          <cell r="M29">
            <v>18</v>
          </cell>
        </row>
        <row r="29">
          <cell r="T29">
            <v>25</v>
          </cell>
          <cell r="U29">
            <v>78.4</v>
          </cell>
          <cell r="V29">
            <v>38.4</v>
          </cell>
          <cell r="W29">
            <v>38.4</v>
          </cell>
          <cell r="X29">
            <v>83.4</v>
          </cell>
        </row>
        <row r="30">
          <cell r="J30">
            <v>16</v>
          </cell>
          <cell r="K30">
            <v>8</v>
          </cell>
          <cell r="L30">
            <v>8</v>
          </cell>
          <cell r="M30">
            <v>26</v>
          </cell>
        </row>
        <row r="30">
          <cell r="T30">
            <v>29</v>
          </cell>
          <cell r="U30">
            <v>81.6</v>
          </cell>
          <cell r="V30">
            <v>40.8</v>
          </cell>
          <cell r="W30">
            <v>40.8</v>
          </cell>
          <cell r="X30">
            <v>132.6</v>
          </cell>
        </row>
        <row r="31">
          <cell r="J31">
            <v>16</v>
          </cell>
          <cell r="K31">
            <v>8</v>
          </cell>
          <cell r="L31">
            <v>8</v>
          </cell>
          <cell r="M31">
            <v>30</v>
          </cell>
        </row>
        <row r="31">
          <cell r="T31">
            <v>31</v>
          </cell>
          <cell r="U31">
            <v>84.8</v>
          </cell>
          <cell r="V31">
            <v>40.8</v>
          </cell>
          <cell r="W31">
            <v>40.8</v>
          </cell>
          <cell r="X31">
            <v>146.4</v>
          </cell>
        </row>
        <row r="32">
          <cell r="J32">
            <v>16</v>
          </cell>
          <cell r="K32">
            <v>8</v>
          </cell>
          <cell r="L32">
            <v>8</v>
          </cell>
          <cell r="M32">
            <v>38</v>
          </cell>
        </row>
        <row r="32">
          <cell r="T32">
            <v>35</v>
          </cell>
          <cell r="U32">
            <v>86.4</v>
          </cell>
          <cell r="V32">
            <v>43.2</v>
          </cell>
          <cell r="W32">
            <v>43.2</v>
          </cell>
          <cell r="X32">
            <v>198.6</v>
          </cell>
        </row>
        <row r="33">
          <cell r="J33">
            <v>16</v>
          </cell>
          <cell r="K33">
            <v>8</v>
          </cell>
          <cell r="L33">
            <v>8</v>
          </cell>
          <cell r="M33">
            <v>30</v>
          </cell>
          <cell r="N33">
            <v>8</v>
          </cell>
        </row>
        <row r="33">
          <cell r="T33">
            <v>35</v>
          </cell>
          <cell r="U33">
            <v>93.6</v>
          </cell>
          <cell r="V33">
            <v>45.6</v>
          </cell>
          <cell r="W33">
            <v>45.6</v>
          </cell>
          <cell r="X33">
            <v>164.4</v>
          </cell>
          <cell r="Y33">
            <v>45.6</v>
          </cell>
        </row>
        <row r="34">
          <cell r="J34">
            <v>16</v>
          </cell>
          <cell r="K34">
            <v>8</v>
          </cell>
          <cell r="L34">
            <v>16</v>
          </cell>
          <cell r="M34">
            <v>8</v>
          </cell>
          <cell r="N34">
            <v>30</v>
          </cell>
        </row>
        <row r="34">
          <cell r="T34">
            <v>39</v>
          </cell>
          <cell r="U34">
            <v>97.6</v>
          </cell>
          <cell r="V34">
            <v>48.8</v>
          </cell>
          <cell r="W34">
            <v>97.6</v>
          </cell>
          <cell r="X34">
            <v>48.8</v>
          </cell>
          <cell r="Y34">
            <v>174.2</v>
          </cell>
        </row>
        <row r="35">
          <cell r="J35">
            <v>16</v>
          </cell>
          <cell r="K35">
            <v>8</v>
          </cell>
          <cell r="L35">
            <v>8</v>
          </cell>
          <cell r="M35">
            <v>18</v>
          </cell>
          <cell r="N35">
            <v>30</v>
          </cell>
        </row>
        <row r="35">
          <cell r="T35">
            <v>40</v>
          </cell>
          <cell r="U35">
            <v>100</v>
          </cell>
          <cell r="V35">
            <v>48</v>
          </cell>
          <cell r="W35">
            <v>48</v>
          </cell>
          <cell r="X35">
            <v>108</v>
          </cell>
          <cell r="Y35">
            <v>177.8</v>
          </cell>
        </row>
        <row r="36">
          <cell r="J36">
            <v>16</v>
          </cell>
          <cell r="K36">
            <v>8</v>
          </cell>
          <cell r="L36">
            <v>16</v>
          </cell>
          <cell r="M36">
            <v>8</v>
          </cell>
          <cell r="N36">
            <v>40</v>
          </cell>
        </row>
        <row r="36">
          <cell r="T36">
            <v>44</v>
          </cell>
          <cell r="U36">
            <v>102.4</v>
          </cell>
          <cell r="V36">
            <v>51.2</v>
          </cell>
          <cell r="W36">
            <v>102.4</v>
          </cell>
          <cell r="X36">
            <v>51.2</v>
          </cell>
          <cell r="Y36">
            <v>240</v>
          </cell>
        </row>
        <row r="37">
          <cell r="J37">
            <v>16</v>
          </cell>
          <cell r="K37">
            <v>8</v>
          </cell>
          <cell r="L37">
            <v>8</v>
          </cell>
          <cell r="M37">
            <v>16</v>
          </cell>
          <cell r="N37">
            <v>18</v>
          </cell>
          <cell r="O37">
            <v>22</v>
          </cell>
        </row>
        <row r="37">
          <cell r="T37">
            <v>44</v>
          </cell>
          <cell r="U37">
            <v>110.4</v>
          </cell>
          <cell r="V37">
            <v>54.4</v>
          </cell>
          <cell r="W37">
            <v>54.4</v>
          </cell>
          <cell r="X37">
            <v>108.8</v>
          </cell>
          <cell r="Y37">
            <v>115.4</v>
          </cell>
          <cell r="Z37">
            <v>134.2</v>
          </cell>
        </row>
        <row r="38">
          <cell r="J38">
            <v>16</v>
          </cell>
          <cell r="K38">
            <v>8</v>
          </cell>
          <cell r="L38">
            <v>16</v>
          </cell>
          <cell r="M38">
            <v>18</v>
          </cell>
          <cell r="N38">
            <v>18</v>
          </cell>
          <cell r="O38">
            <v>10</v>
          </cell>
          <cell r="P38">
            <v>10</v>
          </cell>
        </row>
        <row r="38">
          <cell r="T38">
            <v>48</v>
          </cell>
          <cell r="U38">
            <v>108.8</v>
          </cell>
          <cell r="V38">
            <v>54.4</v>
          </cell>
          <cell r="W38">
            <v>107.2</v>
          </cell>
          <cell r="X38">
            <v>118.6</v>
          </cell>
          <cell r="Y38">
            <v>118.6</v>
          </cell>
          <cell r="Z38">
            <v>65</v>
          </cell>
          <cell r="AA38">
            <v>65</v>
          </cell>
        </row>
        <row r="39">
          <cell r="J39">
            <v>16</v>
          </cell>
          <cell r="K39">
            <v>8</v>
          </cell>
          <cell r="L39">
            <v>8</v>
          </cell>
          <cell r="M39">
            <v>16</v>
          </cell>
          <cell r="N39">
            <v>18</v>
          </cell>
          <cell r="O39">
            <v>20</v>
          </cell>
          <cell r="P39">
            <v>0</v>
          </cell>
          <cell r="Q39">
            <v>10</v>
          </cell>
        </row>
        <row r="39">
          <cell r="T39">
            <v>48</v>
          </cell>
          <cell r="U39">
            <v>116.8</v>
          </cell>
          <cell r="V39">
            <v>56.8</v>
          </cell>
          <cell r="W39">
            <v>56.8</v>
          </cell>
          <cell r="X39">
            <v>113.6</v>
          </cell>
          <cell r="Y39">
            <v>122.8</v>
          </cell>
          <cell r="Z39">
            <v>132</v>
          </cell>
          <cell r="AA39">
            <v>0</v>
          </cell>
          <cell r="AB39">
            <v>66</v>
          </cell>
        </row>
        <row r="40">
          <cell r="J40">
            <v>16</v>
          </cell>
          <cell r="K40">
            <v>8</v>
          </cell>
          <cell r="L40">
            <v>16</v>
          </cell>
          <cell r="M40">
            <v>8</v>
          </cell>
          <cell r="N40">
            <v>8</v>
          </cell>
          <cell r="O40">
            <v>16</v>
          </cell>
          <cell r="P40">
            <v>8</v>
          </cell>
          <cell r="Q40">
            <v>18</v>
          </cell>
        </row>
        <row r="40">
          <cell r="T40">
            <v>49</v>
          </cell>
          <cell r="U40">
            <v>118.4</v>
          </cell>
          <cell r="V40">
            <v>59.2</v>
          </cell>
          <cell r="W40">
            <v>118.4</v>
          </cell>
          <cell r="X40">
            <v>59.2</v>
          </cell>
          <cell r="Y40">
            <v>59.2</v>
          </cell>
          <cell r="Z40">
            <v>117.6</v>
          </cell>
          <cell r="AA40">
            <v>58.4</v>
          </cell>
          <cell r="AB40">
            <v>131.4</v>
          </cell>
        </row>
        <row r="41">
          <cell r="J41">
            <v>16</v>
          </cell>
          <cell r="K41">
            <v>8</v>
          </cell>
          <cell r="L41">
            <v>8</v>
          </cell>
          <cell r="M41">
            <v>16</v>
          </cell>
          <cell r="N41">
            <v>8</v>
          </cell>
          <cell r="O41">
            <v>8</v>
          </cell>
          <cell r="P41">
            <v>8</v>
          </cell>
          <cell r="Q41">
            <v>18</v>
          </cell>
          <cell r="R41">
            <v>8</v>
          </cell>
        </row>
        <row r="41">
          <cell r="T41">
            <v>49</v>
          </cell>
          <cell r="U41">
            <v>125.6</v>
          </cell>
          <cell r="V41">
            <v>60.8</v>
          </cell>
          <cell r="W41">
            <v>60.8</v>
          </cell>
          <cell r="X41">
            <v>121.6</v>
          </cell>
          <cell r="Y41">
            <v>60.8</v>
          </cell>
          <cell r="Z41">
            <v>60</v>
          </cell>
          <cell r="AA41">
            <v>60</v>
          </cell>
          <cell r="AB41">
            <v>135</v>
          </cell>
          <cell r="AC41">
            <v>60</v>
          </cell>
        </row>
        <row r="42">
          <cell r="J42">
            <v>16</v>
          </cell>
          <cell r="K42">
            <v>8</v>
          </cell>
          <cell r="L42">
            <v>16</v>
          </cell>
          <cell r="M42">
            <v>8</v>
          </cell>
          <cell r="N42">
            <v>8</v>
          </cell>
          <cell r="O42">
            <v>16</v>
          </cell>
          <cell r="P42">
            <v>18</v>
          </cell>
          <cell r="Q42">
            <v>8</v>
          </cell>
          <cell r="R42">
            <v>10</v>
          </cell>
        </row>
        <row r="42">
          <cell r="T42">
            <v>54</v>
          </cell>
          <cell r="U42">
            <v>126.4</v>
          </cell>
          <cell r="V42">
            <v>63.2</v>
          </cell>
          <cell r="W42">
            <v>126.4</v>
          </cell>
          <cell r="X42">
            <v>63.2</v>
          </cell>
          <cell r="Y42">
            <v>63.2</v>
          </cell>
          <cell r="Z42">
            <v>126.4</v>
          </cell>
          <cell r="AA42">
            <v>135</v>
          </cell>
          <cell r="AB42">
            <v>60</v>
          </cell>
          <cell r="AC42">
            <v>75</v>
          </cell>
        </row>
        <row r="43">
          <cell r="J43">
            <v>16</v>
          </cell>
          <cell r="K43">
            <v>8</v>
          </cell>
          <cell r="L43">
            <v>8</v>
          </cell>
          <cell r="M43">
            <v>16</v>
          </cell>
          <cell r="N43">
            <v>8</v>
          </cell>
          <cell r="O43">
            <v>8</v>
          </cell>
          <cell r="P43">
            <v>20</v>
          </cell>
          <cell r="Q43">
            <v>18</v>
          </cell>
          <cell r="R43">
            <v>8</v>
          </cell>
        </row>
        <row r="43">
          <cell r="T43">
            <v>55</v>
          </cell>
          <cell r="U43">
            <v>132</v>
          </cell>
          <cell r="V43">
            <v>64</v>
          </cell>
          <cell r="W43">
            <v>64</v>
          </cell>
          <cell r="X43">
            <v>128</v>
          </cell>
          <cell r="Y43">
            <v>64</v>
          </cell>
          <cell r="Z43">
            <v>62.4</v>
          </cell>
          <cell r="AA43">
            <v>156</v>
          </cell>
          <cell r="AB43">
            <v>140.4</v>
          </cell>
          <cell r="AC43">
            <v>62.4</v>
          </cell>
        </row>
        <row r="44">
          <cell r="J44">
            <v>16</v>
          </cell>
          <cell r="K44">
            <v>8</v>
          </cell>
          <cell r="L44">
            <v>16</v>
          </cell>
          <cell r="M44">
            <v>8</v>
          </cell>
          <cell r="N44">
            <v>16</v>
          </cell>
          <cell r="O44">
            <v>8</v>
          </cell>
          <cell r="P44">
            <v>8</v>
          </cell>
          <cell r="Q44">
            <v>30</v>
          </cell>
          <cell r="R44">
            <v>8</v>
          </cell>
        </row>
        <row r="44">
          <cell r="T44">
            <v>59</v>
          </cell>
          <cell r="U44">
            <v>132.8</v>
          </cell>
          <cell r="V44">
            <v>66.4</v>
          </cell>
          <cell r="W44">
            <v>132.8</v>
          </cell>
          <cell r="X44">
            <v>66.4</v>
          </cell>
          <cell r="Y44">
            <v>132.8</v>
          </cell>
          <cell r="Z44">
            <v>64</v>
          </cell>
          <cell r="AA44">
            <v>64</v>
          </cell>
          <cell r="AB44">
            <v>240</v>
          </cell>
          <cell r="AC44">
            <v>64</v>
          </cell>
        </row>
        <row r="45">
          <cell r="J45">
            <v>16</v>
          </cell>
          <cell r="K45">
            <v>8</v>
          </cell>
          <cell r="L45">
            <v>8</v>
          </cell>
          <cell r="M45">
            <v>16</v>
          </cell>
          <cell r="N45">
            <v>8</v>
          </cell>
          <cell r="O45">
            <v>8</v>
          </cell>
          <cell r="P45">
            <v>26</v>
          </cell>
          <cell r="Q45">
            <v>30</v>
          </cell>
          <cell r="R45">
            <v>0</v>
          </cell>
        </row>
        <row r="45">
          <cell r="T45">
            <v>60</v>
          </cell>
          <cell r="U45">
            <v>140</v>
          </cell>
          <cell r="V45">
            <v>68</v>
          </cell>
          <cell r="W45">
            <v>68</v>
          </cell>
          <cell r="X45">
            <v>136</v>
          </cell>
          <cell r="Y45">
            <v>68</v>
          </cell>
          <cell r="Z45">
            <v>66.4</v>
          </cell>
          <cell r="AA45">
            <v>215.8</v>
          </cell>
          <cell r="AB45">
            <v>249</v>
          </cell>
          <cell r="AC45">
            <v>0</v>
          </cell>
        </row>
        <row r="46">
          <cell r="J46">
            <v>16</v>
          </cell>
          <cell r="K46">
            <v>8</v>
          </cell>
          <cell r="L46">
            <v>16</v>
          </cell>
          <cell r="M46">
            <v>8</v>
          </cell>
          <cell r="N46">
            <v>16</v>
          </cell>
          <cell r="O46">
            <v>8</v>
          </cell>
          <cell r="P46">
            <v>8</v>
          </cell>
          <cell r="Q46">
            <v>30</v>
          </cell>
          <cell r="R46">
            <v>18</v>
          </cell>
        </row>
        <row r="46">
          <cell r="T46">
            <v>64</v>
          </cell>
          <cell r="U46">
            <v>139.2</v>
          </cell>
          <cell r="V46">
            <v>69.6</v>
          </cell>
          <cell r="W46">
            <v>139.2</v>
          </cell>
          <cell r="X46">
            <v>69.6</v>
          </cell>
          <cell r="Y46">
            <v>139.2</v>
          </cell>
          <cell r="Z46">
            <v>68.8</v>
          </cell>
          <cell r="AA46">
            <v>68.8</v>
          </cell>
          <cell r="AB46">
            <v>258</v>
          </cell>
          <cell r="AC46">
            <v>154.8</v>
          </cell>
        </row>
        <row r="47">
          <cell r="J47">
            <v>16</v>
          </cell>
          <cell r="K47">
            <v>8</v>
          </cell>
          <cell r="L47">
            <v>8</v>
          </cell>
          <cell r="M47">
            <v>16</v>
          </cell>
          <cell r="N47">
            <v>8</v>
          </cell>
          <cell r="O47">
            <v>16</v>
          </cell>
          <cell r="P47">
            <v>20</v>
          </cell>
          <cell r="Q47">
            <v>30</v>
          </cell>
          <cell r="R47">
            <v>8</v>
          </cell>
        </row>
        <row r="47">
          <cell r="T47">
            <v>65</v>
          </cell>
          <cell r="U47">
            <v>146.4</v>
          </cell>
          <cell r="V47">
            <v>71.2</v>
          </cell>
          <cell r="W47">
            <v>71.2</v>
          </cell>
          <cell r="X47">
            <v>142.4</v>
          </cell>
          <cell r="Y47">
            <v>71.2</v>
          </cell>
          <cell r="Z47">
            <v>142.4</v>
          </cell>
          <cell r="AA47">
            <v>178</v>
          </cell>
          <cell r="AB47">
            <v>267</v>
          </cell>
          <cell r="AC47">
            <v>71.2</v>
          </cell>
        </row>
      </sheetData>
      <sheetData sheetId="18"/>
      <sheetData sheetId="19"/>
      <sheetData sheetId="20"/>
      <sheetData sheetId="21"/>
      <sheetData sheetId="22"/>
      <sheetData sheetId="23">
        <row r="22">
          <cell r="D22">
            <v>1.61</v>
          </cell>
        </row>
        <row r="23">
          <cell r="D23">
            <v>2.01</v>
          </cell>
        </row>
        <row r="24">
          <cell r="D24">
            <v>2.41</v>
          </cell>
        </row>
        <row r="25">
          <cell r="D25">
            <v>2.81</v>
          </cell>
        </row>
        <row r="26">
          <cell r="D26">
            <v>3.21</v>
          </cell>
        </row>
        <row r="27">
          <cell r="D27">
            <v>3.61</v>
          </cell>
        </row>
        <row r="28">
          <cell r="D28">
            <v>4.01</v>
          </cell>
        </row>
        <row r="29">
          <cell r="D29">
            <v>4.41</v>
          </cell>
        </row>
        <row r="30">
          <cell r="D30">
            <v>4.81</v>
          </cell>
        </row>
        <row r="31">
          <cell r="D31">
            <v>5.21</v>
          </cell>
        </row>
        <row r="32">
          <cell r="D32">
            <v>5.61</v>
          </cell>
        </row>
        <row r="33">
          <cell r="D33">
            <v>6.01</v>
          </cell>
        </row>
        <row r="34">
          <cell r="D34">
            <v>6.41</v>
          </cell>
        </row>
        <row r="35">
          <cell r="D35">
            <v>6.81</v>
          </cell>
        </row>
        <row r="36">
          <cell r="D36">
            <v>7.21</v>
          </cell>
        </row>
        <row r="37">
          <cell r="D37">
            <v>7.61</v>
          </cell>
        </row>
        <row r="38">
          <cell r="D38">
            <v>8.01</v>
          </cell>
        </row>
        <row r="39">
          <cell r="D39">
            <v>8.41</v>
          </cell>
        </row>
        <row r="40">
          <cell r="D40">
            <v>8.81</v>
          </cell>
        </row>
        <row r="41">
          <cell r="D41">
            <v>9.21</v>
          </cell>
        </row>
        <row r="42">
          <cell r="D42">
            <v>9.61</v>
          </cell>
        </row>
        <row r="43">
          <cell r="D43">
            <v>10.01</v>
          </cell>
        </row>
        <row r="44">
          <cell r="D44">
            <v>10.41</v>
          </cell>
        </row>
        <row r="45">
          <cell r="D45">
            <v>10.81</v>
          </cell>
        </row>
        <row r="46">
          <cell r="D46">
            <v>11.21</v>
          </cell>
        </row>
        <row r="47">
          <cell r="D47">
            <v>11.61</v>
          </cell>
        </row>
        <row r="48">
          <cell r="D48">
            <v>12.01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0"/>
  <sheetViews>
    <sheetView tabSelected="1" zoomScale="86" zoomScaleNormal="86" workbookViewId="0">
      <selection activeCell="Y15" sqref="Y15"/>
    </sheetView>
  </sheetViews>
  <sheetFormatPr defaultColWidth="9" defaultRowHeight="13.2"/>
  <cols>
    <col min="1" max="1" width="9.13888888888889" style="2"/>
    <col min="2" max="2" width="9.71296296296296" style="2" customWidth="1"/>
    <col min="3" max="3" width="12.1388888888889" style="2" customWidth="1"/>
    <col min="4" max="4" width="12.712962962963" style="2" customWidth="1"/>
    <col min="5" max="5" width="7" style="2" customWidth="1"/>
    <col min="6" max="6" width="12.712962962963" style="2" customWidth="1"/>
    <col min="7" max="7" width="9.13888888888889" style="2" customWidth="1"/>
    <col min="8" max="8" width="9.28703703703704" style="2" customWidth="1"/>
    <col min="9" max="9" width="6.71296296296296" style="2" customWidth="1"/>
    <col min="10" max="10" width="12.1388888888889" style="2" customWidth="1"/>
    <col min="11" max="12" width="6.13888888888889" style="2" customWidth="1"/>
    <col min="13" max="13" width="12.1388888888889" style="2" customWidth="1"/>
    <col min="14" max="16" width="6.13888888888889" style="2" customWidth="1"/>
    <col min="17" max="17" width="7.13888888888889" style="2" customWidth="1"/>
    <col min="18" max="18" width="6.71296296296296" style="2" customWidth="1"/>
    <col min="19" max="20" width="6.13888888888889" style="2" customWidth="1"/>
    <col min="21" max="22" width="5.57407407407407" style="2" customWidth="1"/>
    <col min="23" max="24" width="6.13888888888889" style="2" customWidth="1"/>
    <col min="25" max="27" width="9.13888888888889" style="2"/>
    <col min="28" max="28" width="8" style="2" customWidth="1"/>
    <col min="29" max="31" width="6.13888888888889" style="2" customWidth="1"/>
    <col min="32" max="253" width="9.13888888888889" style="2"/>
    <col min="254" max="254" width="10" style="2" customWidth="1"/>
    <col min="255" max="255" width="11.8518518518519" style="2" customWidth="1"/>
    <col min="256" max="256" width="12.712962962963" style="2" customWidth="1"/>
    <col min="257" max="257" width="10.5740740740741" style="2" customWidth="1"/>
    <col min="258" max="258" width="14.712962962963" style="2" customWidth="1"/>
    <col min="259" max="259" width="11.1388888888889" style="2" customWidth="1"/>
    <col min="260" max="260" width="8.13888888888889" style="2" customWidth="1"/>
    <col min="261" max="261" width="7.28703703703704" style="2" customWidth="1"/>
    <col min="262" max="263" width="6.28703703703704" style="2" customWidth="1"/>
    <col min="264" max="264" width="7.13888888888889" style="2" customWidth="1"/>
    <col min="265" max="265" width="8.13888888888889" style="2" customWidth="1"/>
    <col min="266" max="267" width="7.13888888888889" style="2" customWidth="1"/>
    <col min="268" max="268" width="7.85185185185185" style="2" customWidth="1"/>
    <col min="269" max="269" width="7" style="2" customWidth="1"/>
    <col min="270" max="271" width="7.85185185185185" style="2" customWidth="1"/>
    <col min="272" max="272" width="14.1388888888889" style="2" customWidth="1"/>
    <col min="273" max="274" width="19.1388888888889" style="2" customWidth="1"/>
    <col min="275" max="509" width="9.13888888888889" style="2"/>
    <col min="510" max="510" width="10" style="2" customWidth="1"/>
    <col min="511" max="511" width="11.8518518518519" style="2" customWidth="1"/>
    <col min="512" max="512" width="12.712962962963" style="2" customWidth="1"/>
    <col min="513" max="513" width="10.5740740740741" style="2" customWidth="1"/>
    <col min="514" max="514" width="14.712962962963" style="2" customWidth="1"/>
    <col min="515" max="515" width="11.1388888888889" style="2" customWidth="1"/>
    <col min="516" max="516" width="8.13888888888889" style="2" customWidth="1"/>
    <col min="517" max="517" width="7.28703703703704" style="2" customWidth="1"/>
    <col min="518" max="519" width="6.28703703703704" style="2" customWidth="1"/>
    <col min="520" max="520" width="7.13888888888889" style="2" customWidth="1"/>
    <col min="521" max="521" width="8.13888888888889" style="2" customWidth="1"/>
    <col min="522" max="523" width="7.13888888888889" style="2" customWidth="1"/>
    <col min="524" max="524" width="7.85185185185185" style="2" customWidth="1"/>
    <col min="525" max="525" width="7" style="2" customWidth="1"/>
    <col min="526" max="527" width="7.85185185185185" style="2" customWidth="1"/>
    <col min="528" max="528" width="14.1388888888889" style="2" customWidth="1"/>
    <col min="529" max="530" width="19.1388888888889" style="2" customWidth="1"/>
    <col min="531" max="765" width="9.13888888888889" style="2"/>
    <col min="766" max="766" width="10" style="2" customWidth="1"/>
    <col min="767" max="767" width="11.8518518518519" style="2" customWidth="1"/>
    <col min="768" max="768" width="12.712962962963" style="2" customWidth="1"/>
    <col min="769" max="769" width="10.5740740740741" style="2" customWidth="1"/>
    <col min="770" max="770" width="14.712962962963" style="2" customWidth="1"/>
    <col min="771" max="771" width="11.1388888888889" style="2" customWidth="1"/>
    <col min="772" max="772" width="8.13888888888889" style="2" customWidth="1"/>
    <col min="773" max="773" width="7.28703703703704" style="2" customWidth="1"/>
    <col min="774" max="775" width="6.28703703703704" style="2" customWidth="1"/>
    <col min="776" max="776" width="7.13888888888889" style="2" customWidth="1"/>
    <col min="777" max="777" width="8.13888888888889" style="2" customWidth="1"/>
    <col min="778" max="779" width="7.13888888888889" style="2" customWidth="1"/>
    <col min="780" max="780" width="7.85185185185185" style="2" customWidth="1"/>
    <col min="781" max="781" width="7" style="2" customWidth="1"/>
    <col min="782" max="783" width="7.85185185185185" style="2" customWidth="1"/>
    <col min="784" max="784" width="14.1388888888889" style="2" customWidth="1"/>
    <col min="785" max="786" width="19.1388888888889" style="2" customWidth="1"/>
    <col min="787" max="1021" width="9.13888888888889" style="2"/>
    <col min="1022" max="1022" width="10" style="2" customWidth="1"/>
    <col min="1023" max="1023" width="11.8518518518519" style="2" customWidth="1"/>
    <col min="1024" max="1024" width="12.712962962963" style="2" customWidth="1"/>
    <col min="1025" max="1025" width="10.5740740740741" style="2" customWidth="1"/>
    <col min="1026" max="1026" width="14.712962962963" style="2" customWidth="1"/>
    <col min="1027" max="1027" width="11.1388888888889" style="2" customWidth="1"/>
    <col min="1028" max="1028" width="8.13888888888889" style="2" customWidth="1"/>
    <col min="1029" max="1029" width="7.28703703703704" style="2" customWidth="1"/>
    <col min="1030" max="1031" width="6.28703703703704" style="2" customWidth="1"/>
    <col min="1032" max="1032" width="7.13888888888889" style="2" customWidth="1"/>
    <col min="1033" max="1033" width="8.13888888888889" style="2" customWidth="1"/>
    <col min="1034" max="1035" width="7.13888888888889" style="2" customWidth="1"/>
    <col min="1036" max="1036" width="7.85185185185185" style="2" customWidth="1"/>
    <col min="1037" max="1037" width="7" style="2" customWidth="1"/>
    <col min="1038" max="1039" width="7.85185185185185" style="2" customWidth="1"/>
    <col min="1040" max="1040" width="14.1388888888889" style="2" customWidth="1"/>
    <col min="1041" max="1042" width="19.1388888888889" style="2" customWidth="1"/>
    <col min="1043" max="1277" width="9.13888888888889" style="2"/>
    <col min="1278" max="1278" width="10" style="2" customWidth="1"/>
    <col min="1279" max="1279" width="11.8518518518519" style="2" customWidth="1"/>
    <col min="1280" max="1280" width="12.712962962963" style="2" customWidth="1"/>
    <col min="1281" max="1281" width="10.5740740740741" style="2" customWidth="1"/>
    <col min="1282" max="1282" width="14.712962962963" style="2" customWidth="1"/>
    <col min="1283" max="1283" width="11.1388888888889" style="2" customWidth="1"/>
    <col min="1284" max="1284" width="8.13888888888889" style="2" customWidth="1"/>
    <col min="1285" max="1285" width="7.28703703703704" style="2" customWidth="1"/>
    <col min="1286" max="1287" width="6.28703703703704" style="2" customWidth="1"/>
    <col min="1288" max="1288" width="7.13888888888889" style="2" customWidth="1"/>
    <col min="1289" max="1289" width="8.13888888888889" style="2" customWidth="1"/>
    <col min="1290" max="1291" width="7.13888888888889" style="2" customWidth="1"/>
    <col min="1292" max="1292" width="7.85185185185185" style="2" customWidth="1"/>
    <col min="1293" max="1293" width="7" style="2" customWidth="1"/>
    <col min="1294" max="1295" width="7.85185185185185" style="2" customWidth="1"/>
    <col min="1296" max="1296" width="14.1388888888889" style="2" customWidth="1"/>
    <col min="1297" max="1298" width="19.1388888888889" style="2" customWidth="1"/>
    <col min="1299" max="1533" width="9.13888888888889" style="2"/>
    <col min="1534" max="1534" width="10" style="2" customWidth="1"/>
    <col min="1535" max="1535" width="11.8518518518519" style="2" customWidth="1"/>
    <col min="1536" max="1536" width="12.712962962963" style="2" customWidth="1"/>
    <col min="1537" max="1537" width="10.5740740740741" style="2" customWidth="1"/>
    <col min="1538" max="1538" width="14.712962962963" style="2" customWidth="1"/>
    <col min="1539" max="1539" width="11.1388888888889" style="2" customWidth="1"/>
    <col min="1540" max="1540" width="8.13888888888889" style="2" customWidth="1"/>
    <col min="1541" max="1541" width="7.28703703703704" style="2" customWidth="1"/>
    <col min="1542" max="1543" width="6.28703703703704" style="2" customWidth="1"/>
    <col min="1544" max="1544" width="7.13888888888889" style="2" customWidth="1"/>
    <col min="1545" max="1545" width="8.13888888888889" style="2" customWidth="1"/>
    <col min="1546" max="1547" width="7.13888888888889" style="2" customWidth="1"/>
    <col min="1548" max="1548" width="7.85185185185185" style="2" customWidth="1"/>
    <col min="1549" max="1549" width="7" style="2" customWidth="1"/>
    <col min="1550" max="1551" width="7.85185185185185" style="2" customWidth="1"/>
    <col min="1552" max="1552" width="14.1388888888889" style="2" customWidth="1"/>
    <col min="1553" max="1554" width="19.1388888888889" style="2" customWidth="1"/>
    <col min="1555" max="1789" width="9.13888888888889" style="2"/>
    <col min="1790" max="1790" width="10" style="2" customWidth="1"/>
    <col min="1791" max="1791" width="11.8518518518519" style="2" customWidth="1"/>
    <col min="1792" max="1792" width="12.712962962963" style="2" customWidth="1"/>
    <col min="1793" max="1793" width="10.5740740740741" style="2" customWidth="1"/>
    <col min="1794" max="1794" width="14.712962962963" style="2" customWidth="1"/>
    <col min="1795" max="1795" width="11.1388888888889" style="2" customWidth="1"/>
    <col min="1796" max="1796" width="8.13888888888889" style="2" customWidth="1"/>
    <col min="1797" max="1797" width="7.28703703703704" style="2" customWidth="1"/>
    <col min="1798" max="1799" width="6.28703703703704" style="2" customWidth="1"/>
    <col min="1800" max="1800" width="7.13888888888889" style="2" customWidth="1"/>
    <col min="1801" max="1801" width="8.13888888888889" style="2" customWidth="1"/>
    <col min="1802" max="1803" width="7.13888888888889" style="2" customWidth="1"/>
    <col min="1804" max="1804" width="7.85185185185185" style="2" customWidth="1"/>
    <col min="1805" max="1805" width="7" style="2" customWidth="1"/>
    <col min="1806" max="1807" width="7.85185185185185" style="2" customWidth="1"/>
    <col min="1808" max="1808" width="14.1388888888889" style="2" customWidth="1"/>
    <col min="1809" max="1810" width="19.1388888888889" style="2" customWidth="1"/>
    <col min="1811" max="2045" width="9.13888888888889" style="2"/>
    <col min="2046" max="2046" width="10" style="2" customWidth="1"/>
    <col min="2047" max="2047" width="11.8518518518519" style="2" customWidth="1"/>
    <col min="2048" max="2048" width="12.712962962963" style="2" customWidth="1"/>
    <col min="2049" max="2049" width="10.5740740740741" style="2" customWidth="1"/>
    <col min="2050" max="2050" width="14.712962962963" style="2" customWidth="1"/>
    <col min="2051" max="2051" width="11.1388888888889" style="2" customWidth="1"/>
    <col min="2052" max="2052" width="8.13888888888889" style="2" customWidth="1"/>
    <col min="2053" max="2053" width="7.28703703703704" style="2" customWidth="1"/>
    <col min="2054" max="2055" width="6.28703703703704" style="2" customWidth="1"/>
    <col min="2056" max="2056" width="7.13888888888889" style="2" customWidth="1"/>
    <col min="2057" max="2057" width="8.13888888888889" style="2" customWidth="1"/>
    <col min="2058" max="2059" width="7.13888888888889" style="2" customWidth="1"/>
    <col min="2060" max="2060" width="7.85185185185185" style="2" customWidth="1"/>
    <col min="2061" max="2061" width="7" style="2" customWidth="1"/>
    <col min="2062" max="2063" width="7.85185185185185" style="2" customWidth="1"/>
    <col min="2064" max="2064" width="14.1388888888889" style="2" customWidth="1"/>
    <col min="2065" max="2066" width="19.1388888888889" style="2" customWidth="1"/>
    <col min="2067" max="2301" width="9.13888888888889" style="2"/>
    <col min="2302" max="2302" width="10" style="2" customWidth="1"/>
    <col min="2303" max="2303" width="11.8518518518519" style="2" customWidth="1"/>
    <col min="2304" max="2304" width="12.712962962963" style="2" customWidth="1"/>
    <col min="2305" max="2305" width="10.5740740740741" style="2" customWidth="1"/>
    <col min="2306" max="2306" width="14.712962962963" style="2" customWidth="1"/>
    <col min="2307" max="2307" width="11.1388888888889" style="2" customWidth="1"/>
    <col min="2308" max="2308" width="8.13888888888889" style="2" customWidth="1"/>
    <col min="2309" max="2309" width="7.28703703703704" style="2" customWidth="1"/>
    <col min="2310" max="2311" width="6.28703703703704" style="2" customWidth="1"/>
    <col min="2312" max="2312" width="7.13888888888889" style="2" customWidth="1"/>
    <col min="2313" max="2313" width="8.13888888888889" style="2" customWidth="1"/>
    <col min="2314" max="2315" width="7.13888888888889" style="2" customWidth="1"/>
    <col min="2316" max="2316" width="7.85185185185185" style="2" customWidth="1"/>
    <col min="2317" max="2317" width="7" style="2" customWidth="1"/>
    <col min="2318" max="2319" width="7.85185185185185" style="2" customWidth="1"/>
    <col min="2320" max="2320" width="14.1388888888889" style="2" customWidth="1"/>
    <col min="2321" max="2322" width="19.1388888888889" style="2" customWidth="1"/>
    <col min="2323" max="2557" width="9.13888888888889" style="2"/>
    <col min="2558" max="2558" width="10" style="2" customWidth="1"/>
    <col min="2559" max="2559" width="11.8518518518519" style="2" customWidth="1"/>
    <col min="2560" max="2560" width="12.712962962963" style="2" customWidth="1"/>
    <col min="2561" max="2561" width="10.5740740740741" style="2" customWidth="1"/>
    <col min="2562" max="2562" width="14.712962962963" style="2" customWidth="1"/>
    <col min="2563" max="2563" width="11.1388888888889" style="2" customWidth="1"/>
    <col min="2564" max="2564" width="8.13888888888889" style="2" customWidth="1"/>
    <col min="2565" max="2565" width="7.28703703703704" style="2" customWidth="1"/>
    <col min="2566" max="2567" width="6.28703703703704" style="2" customWidth="1"/>
    <col min="2568" max="2568" width="7.13888888888889" style="2" customWidth="1"/>
    <col min="2569" max="2569" width="8.13888888888889" style="2" customWidth="1"/>
    <col min="2570" max="2571" width="7.13888888888889" style="2" customWidth="1"/>
    <col min="2572" max="2572" width="7.85185185185185" style="2" customWidth="1"/>
    <col min="2573" max="2573" width="7" style="2" customWidth="1"/>
    <col min="2574" max="2575" width="7.85185185185185" style="2" customWidth="1"/>
    <col min="2576" max="2576" width="14.1388888888889" style="2" customWidth="1"/>
    <col min="2577" max="2578" width="19.1388888888889" style="2" customWidth="1"/>
    <col min="2579" max="2813" width="9.13888888888889" style="2"/>
    <col min="2814" max="2814" width="10" style="2" customWidth="1"/>
    <col min="2815" max="2815" width="11.8518518518519" style="2" customWidth="1"/>
    <col min="2816" max="2816" width="12.712962962963" style="2" customWidth="1"/>
    <col min="2817" max="2817" width="10.5740740740741" style="2" customWidth="1"/>
    <col min="2818" max="2818" width="14.712962962963" style="2" customWidth="1"/>
    <col min="2819" max="2819" width="11.1388888888889" style="2" customWidth="1"/>
    <col min="2820" max="2820" width="8.13888888888889" style="2" customWidth="1"/>
    <col min="2821" max="2821" width="7.28703703703704" style="2" customWidth="1"/>
    <col min="2822" max="2823" width="6.28703703703704" style="2" customWidth="1"/>
    <col min="2824" max="2824" width="7.13888888888889" style="2" customWidth="1"/>
    <col min="2825" max="2825" width="8.13888888888889" style="2" customWidth="1"/>
    <col min="2826" max="2827" width="7.13888888888889" style="2" customWidth="1"/>
    <col min="2828" max="2828" width="7.85185185185185" style="2" customWidth="1"/>
    <col min="2829" max="2829" width="7" style="2" customWidth="1"/>
    <col min="2830" max="2831" width="7.85185185185185" style="2" customWidth="1"/>
    <col min="2832" max="2832" width="14.1388888888889" style="2" customWidth="1"/>
    <col min="2833" max="2834" width="19.1388888888889" style="2" customWidth="1"/>
    <col min="2835" max="3069" width="9.13888888888889" style="2"/>
    <col min="3070" max="3070" width="10" style="2" customWidth="1"/>
    <col min="3071" max="3071" width="11.8518518518519" style="2" customWidth="1"/>
    <col min="3072" max="3072" width="12.712962962963" style="2" customWidth="1"/>
    <col min="3073" max="3073" width="10.5740740740741" style="2" customWidth="1"/>
    <col min="3074" max="3074" width="14.712962962963" style="2" customWidth="1"/>
    <col min="3075" max="3075" width="11.1388888888889" style="2" customWidth="1"/>
    <col min="3076" max="3076" width="8.13888888888889" style="2" customWidth="1"/>
    <col min="3077" max="3077" width="7.28703703703704" style="2" customWidth="1"/>
    <col min="3078" max="3079" width="6.28703703703704" style="2" customWidth="1"/>
    <col min="3080" max="3080" width="7.13888888888889" style="2" customWidth="1"/>
    <col min="3081" max="3081" width="8.13888888888889" style="2" customWidth="1"/>
    <col min="3082" max="3083" width="7.13888888888889" style="2" customWidth="1"/>
    <col min="3084" max="3084" width="7.85185185185185" style="2" customWidth="1"/>
    <col min="3085" max="3085" width="7" style="2" customWidth="1"/>
    <col min="3086" max="3087" width="7.85185185185185" style="2" customWidth="1"/>
    <col min="3088" max="3088" width="14.1388888888889" style="2" customWidth="1"/>
    <col min="3089" max="3090" width="19.1388888888889" style="2" customWidth="1"/>
    <col min="3091" max="3325" width="9.13888888888889" style="2"/>
    <col min="3326" max="3326" width="10" style="2" customWidth="1"/>
    <col min="3327" max="3327" width="11.8518518518519" style="2" customWidth="1"/>
    <col min="3328" max="3328" width="12.712962962963" style="2" customWidth="1"/>
    <col min="3329" max="3329" width="10.5740740740741" style="2" customWidth="1"/>
    <col min="3330" max="3330" width="14.712962962963" style="2" customWidth="1"/>
    <col min="3331" max="3331" width="11.1388888888889" style="2" customWidth="1"/>
    <col min="3332" max="3332" width="8.13888888888889" style="2" customWidth="1"/>
    <col min="3333" max="3333" width="7.28703703703704" style="2" customWidth="1"/>
    <col min="3334" max="3335" width="6.28703703703704" style="2" customWidth="1"/>
    <col min="3336" max="3336" width="7.13888888888889" style="2" customWidth="1"/>
    <col min="3337" max="3337" width="8.13888888888889" style="2" customWidth="1"/>
    <col min="3338" max="3339" width="7.13888888888889" style="2" customWidth="1"/>
    <col min="3340" max="3340" width="7.85185185185185" style="2" customWidth="1"/>
    <col min="3341" max="3341" width="7" style="2" customWidth="1"/>
    <col min="3342" max="3343" width="7.85185185185185" style="2" customWidth="1"/>
    <col min="3344" max="3344" width="14.1388888888889" style="2" customWidth="1"/>
    <col min="3345" max="3346" width="19.1388888888889" style="2" customWidth="1"/>
    <col min="3347" max="3581" width="9.13888888888889" style="2"/>
    <col min="3582" max="3582" width="10" style="2" customWidth="1"/>
    <col min="3583" max="3583" width="11.8518518518519" style="2" customWidth="1"/>
    <col min="3584" max="3584" width="12.712962962963" style="2" customWidth="1"/>
    <col min="3585" max="3585" width="10.5740740740741" style="2" customWidth="1"/>
    <col min="3586" max="3586" width="14.712962962963" style="2" customWidth="1"/>
    <col min="3587" max="3587" width="11.1388888888889" style="2" customWidth="1"/>
    <col min="3588" max="3588" width="8.13888888888889" style="2" customWidth="1"/>
    <col min="3589" max="3589" width="7.28703703703704" style="2" customWidth="1"/>
    <col min="3590" max="3591" width="6.28703703703704" style="2" customWidth="1"/>
    <col min="3592" max="3592" width="7.13888888888889" style="2" customWidth="1"/>
    <col min="3593" max="3593" width="8.13888888888889" style="2" customWidth="1"/>
    <col min="3594" max="3595" width="7.13888888888889" style="2" customWidth="1"/>
    <col min="3596" max="3596" width="7.85185185185185" style="2" customWidth="1"/>
    <col min="3597" max="3597" width="7" style="2" customWidth="1"/>
    <col min="3598" max="3599" width="7.85185185185185" style="2" customWidth="1"/>
    <col min="3600" max="3600" width="14.1388888888889" style="2" customWidth="1"/>
    <col min="3601" max="3602" width="19.1388888888889" style="2" customWidth="1"/>
    <col min="3603" max="3837" width="9.13888888888889" style="2"/>
    <col min="3838" max="3838" width="10" style="2" customWidth="1"/>
    <col min="3839" max="3839" width="11.8518518518519" style="2" customWidth="1"/>
    <col min="3840" max="3840" width="12.712962962963" style="2" customWidth="1"/>
    <col min="3841" max="3841" width="10.5740740740741" style="2" customWidth="1"/>
    <col min="3842" max="3842" width="14.712962962963" style="2" customWidth="1"/>
    <col min="3843" max="3843" width="11.1388888888889" style="2" customWidth="1"/>
    <col min="3844" max="3844" width="8.13888888888889" style="2" customWidth="1"/>
    <col min="3845" max="3845" width="7.28703703703704" style="2" customWidth="1"/>
    <col min="3846" max="3847" width="6.28703703703704" style="2" customWidth="1"/>
    <col min="3848" max="3848" width="7.13888888888889" style="2" customWidth="1"/>
    <col min="3849" max="3849" width="8.13888888888889" style="2" customWidth="1"/>
    <col min="3850" max="3851" width="7.13888888888889" style="2" customWidth="1"/>
    <col min="3852" max="3852" width="7.85185185185185" style="2" customWidth="1"/>
    <col min="3853" max="3853" width="7" style="2" customWidth="1"/>
    <col min="3854" max="3855" width="7.85185185185185" style="2" customWidth="1"/>
    <col min="3856" max="3856" width="14.1388888888889" style="2" customWidth="1"/>
    <col min="3857" max="3858" width="19.1388888888889" style="2" customWidth="1"/>
    <col min="3859" max="4093" width="9.13888888888889" style="2"/>
    <col min="4094" max="4094" width="10" style="2" customWidth="1"/>
    <col min="4095" max="4095" width="11.8518518518519" style="2" customWidth="1"/>
    <col min="4096" max="4096" width="12.712962962963" style="2" customWidth="1"/>
    <col min="4097" max="4097" width="10.5740740740741" style="2" customWidth="1"/>
    <col min="4098" max="4098" width="14.712962962963" style="2" customWidth="1"/>
    <col min="4099" max="4099" width="11.1388888888889" style="2" customWidth="1"/>
    <col min="4100" max="4100" width="8.13888888888889" style="2" customWidth="1"/>
    <col min="4101" max="4101" width="7.28703703703704" style="2" customWidth="1"/>
    <col min="4102" max="4103" width="6.28703703703704" style="2" customWidth="1"/>
    <col min="4104" max="4104" width="7.13888888888889" style="2" customWidth="1"/>
    <col min="4105" max="4105" width="8.13888888888889" style="2" customWidth="1"/>
    <col min="4106" max="4107" width="7.13888888888889" style="2" customWidth="1"/>
    <col min="4108" max="4108" width="7.85185185185185" style="2" customWidth="1"/>
    <col min="4109" max="4109" width="7" style="2" customWidth="1"/>
    <col min="4110" max="4111" width="7.85185185185185" style="2" customWidth="1"/>
    <col min="4112" max="4112" width="14.1388888888889" style="2" customWidth="1"/>
    <col min="4113" max="4114" width="19.1388888888889" style="2" customWidth="1"/>
    <col min="4115" max="4349" width="9.13888888888889" style="2"/>
    <col min="4350" max="4350" width="10" style="2" customWidth="1"/>
    <col min="4351" max="4351" width="11.8518518518519" style="2" customWidth="1"/>
    <col min="4352" max="4352" width="12.712962962963" style="2" customWidth="1"/>
    <col min="4353" max="4353" width="10.5740740740741" style="2" customWidth="1"/>
    <col min="4354" max="4354" width="14.712962962963" style="2" customWidth="1"/>
    <col min="4355" max="4355" width="11.1388888888889" style="2" customWidth="1"/>
    <col min="4356" max="4356" width="8.13888888888889" style="2" customWidth="1"/>
    <col min="4357" max="4357" width="7.28703703703704" style="2" customWidth="1"/>
    <col min="4358" max="4359" width="6.28703703703704" style="2" customWidth="1"/>
    <col min="4360" max="4360" width="7.13888888888889" style="2" customWidth="1"/>
    <col min="4361" max="4361" width="8.13888888888889" style="2" customWidth="1"/>
    <col min="4362" max="4363" width="7.13888888888889" style="2" customWidth="1"/>
    <col min="4364" max="4364" width="7.85185185185185" style="2" customWidth="1"/>
    <col min="4365" max="4365" width="7" style="2" customWidth="1"/>
    <col min="4366" max="4367" width="7.85185185185185" style="2" customWidth="1"/>
    <col min="4368" max="4368" width="14.1388888888889" style="2" customWidth="1"/>
    <col min="4369" max="4370" width="19.1388888888889" style="2" customWidth="1"/>
    <col min="4371" max="4605" width="9.13888888888889" style="2"/>
    <col min="4606" max="4606" width="10" style="2" customWidth="1"/>
    <col min="4607" max="4607" width="11.8518518518519" style="2" customWidth="1"/>
    <col min="4608" max="4608" width="12.712962962963" style="2" customWidth="1"/>
    <col min="4609" max="4609" width="10.5740740740741" style="2" customWidth="1"/>
    <col min="4610" max="4610" width="14.712962962963" style="2" customWidth="1"/>
    <col min="4611" max="4611" width="11.1388888888889" style="2" customWidth="1"/>
    <col min="4612" max="4612" width="8.13888888888889" style="2" customWidth="1"/>
    <col min="4613" max="4613" width="7.28703703703704" style="2" customWidth="1"/>
    <col min="4614" max="4615" width="6.28703703703704" style="2" customWidth="1"/>
    <col min="4616" max="4616" width="7.13888888888889" style="2" customWidth="1"/>
    <col min="4617" max="4617" width="8.13888888888889" style="2" customWidth="1"/>
    <col min="4618" max="4619" width="7.13888888888889" style="2" customWidth="1"/>
    <col min="4620" max="4620" width="7.85185185185185" style="2" customWidth="1"/>
    <col min="4621" max="4621" width="7" style="2" customWidth="1"/>
    <col min="4622" max="4623" width="7.85185185185185" style="2" customWidth="1"/>
    <col min="4624" max="4624" width="14.1388888888889" style="2" customWidth="1"/>
    <col min="4625" max="4626" width="19.1388888888889" style="2" customWidth="1"/>
    <col min="4627" max="4861" width="9.13888888888889" style="2"/>
    <col min="4862" max="4862" width="10" style="2" customWidth="1"/>
    <col min="4863" max="4863" width="11.8518518518519" style="2" customWidth="1"/>
    <col min="4864" max="4864" width="12.712962962963" style="2" customWidth="1"/>
    <col min="4865" max="4865" width="10.5740740740741" style="2" customWidth="1"/>
    <col min="4866" max="4866" width="14.712962962963" style="2" customWidth="1"/>
    <col min="4867" max="4867" width="11.1388888888889" style="2" customWidth="1"/>
    <col min="4868" max="4868" width="8.13888888888889" style="2" customWidth="1"/>
    <col min="4869" max="4869" width="7.28703703703704" style="2" customWidth="1"/>
    <col min="4870" max="4871" width="6.28703703703704" style="2" customWidth="1"/>
    <col min="4872" max="4872" width="7.13888888888889" style="2" customWidth="1"/>
    <col min="4873" max="4873" width="8.13888888888889" style="2" customWidth="1"/>
    <col min="4874" max="4875" width="7.13888888888889" style="2" customWidth="1"/>
    <col min="4876" max="4876" width="7.85185185185185" style="2" customWidth="1"/>
    <col min="4877" max="4877" width="7" style="2" customWidth="1"/>
    <col min="4878" max="4879" width="7.85185185185185" style="2" customWidth="1"/>
    <col min="4880" max="4880" width="14.1388888888889" style="2" customWidth="1"/>
    <col min="4881" max="4882" width="19.1388888888889" style="2" customWidth="1"/>
    <col min="4883" max="5117" width="9.13888888888889" style="2"/>
    <col min="5118" max="5118" width="10" style="2" customWidth="1"/>
    <col min="5119" max="5119" width="11.8518518518519" style="2" customWidth="1"/>
    <col min="5120" max="5120" width="12.712962962963" style="2" customWidth="1"/>
    <col min="5121" max="5121" width="10.5740740740741" style="2" customWidth="1"/>
    <col min="5122" max="5122" width="14.712962962963" style="2" customWidth="1"/>
    <col min="5123" max="5123" width="11.1388888888889" style="2" customWidth="1"/>
    <col min="5124" max="5124" width="8.13888888888889" style="2" customWidth="1"/>
    <col min="5125" max="5125" width="7.28703703703704" style="2" customWidth="1"/>
    <col min="5126" max="5127" width="6.28703703703704" style="2" customWidth="1"/>
    <col min="5128" max="5128" width="7.13888888888889" style="2" customWidth="1"/>
    <col min="5129" max="5129" width="8.13888888888889" style="2" customWidth="1"/>
    <col min="5130" max="5131" width="7.13888888888889" style="2" customWidth="1"/>
    <col min="5132" max="5132" width="7.85185185185185" style="2" customWidth="1"/>
    <col min="5133" max="5133" width="7" style="2" customWidth="1"/>
    <col min="5134" max="5135" width="7.85185185185185" style="2" customWidth="1"/>
    <col min="5136" max="5136" width="14.1388888888889" style="2" customWidth="1"/>
    <col min="5137" max="5138" width="19.1388888888889" style="2" customWidth="1"/>
    <col min="5139" max="5373" width="9.13888888888889" style="2"/>
    <col min="5374" max="5374" width="10" style="2" customWidth="1"/>
    <col min="5375" max="5375" width="11.8518518518519" style="2" customWidth="1"/>
    <col min="5376" max="5376" width="12.712962962963" style="2" customWidth="1"/>
    <col min="5377" max="5377" width="10.5740740740741" style="2" customWidth="1"/>
    <col min="5378" max="5378" width="14.712962962963" style="2" customWidth="1"/>
    <col min="5379" max="5379" width="11.1388888888889" style="2" customWidth="1"/>
    <col min="5380" max="5380" width="8.13888888888889" style="2" customWidth="1"/>
    <col min="5381" max="5381" width="7.28703703703704" style="2" customWidth="1"/>
    <col min="5382" max="5383" width="6.28703703703704" style="2" customWidth="1"/>
    <col min="5384" max="5384" width="7.13888888888889" style="2" customWidth="1"/>
    <col min="5385" max="5385" width="8.13888888888889" style="2" customWidth="1"/>
    <col min="5386" max="5387" width="7.13888888888889" style="2" customWidth="1"/>
    <col min="5388" max="5388" width="7.85185185185185" style="2" customWidth="1"/>
    <col min="5389" max="5389" width="7" style="2" customWidth="1"/>
    <col min="5390" max="5391" width="7.85185185185185" style="2" customWidth="1"/>
    <col min="5392" max="5392" width="14.1388888888889" style="2" customWidth="1"/>
    <col min="5393" max="5394" width="19.1388888888889" style="2" customWidth="1"/>
    <col min="5395" max="5629" width="9.13888888888889" style="2"/>
    <col min="5630" max="5630" width="10" style="2" customWidth="1"/>
    <col min="5631" max="5631" width="11.8518518518519" style="2" customWidth="1"/>
    <col min="5632" max="5632" width="12.712962962963" style="2" customWidth="1"/>
    <col min="5633" max="5633" width="10.5740740740741" style="2" customWidth="1"/>
    <col min="5634" max="5634" width="14.712962962963" style="2" customWidth="1"/>
    <col min="5635" max="5635" width="11.1388888888889" style="2" customWidth="1"/>
    <col min="5636" max="5636" width="8.13888888888889" style="2" customWidth="1"/>
    <col min="5637" max="5637" width="7.28703703703704" style="2" customWidth="1"/>
    <col min="5638" max="5639" width="6.28703703703704" style="2" customWidth="1"/>
    <col min="5640" max="5640" width="7.13888888888889" style="2" customWidth="1"/>
    <col min="5641" max="5641" width="8.13888888888889" style="2" customWidth="1"/>
    <col min="5642" max="5643" width="7.13888888888889" style="2" customWidth="1"/>
    <col min="5644" max="5644" width="7.85185185185185" style="2" customWidth="1"/>
    <col min="5645" max="5645" width="7" style="2" customWidth="1"/>
    <col min="5646" max="5647" width="7.85185185185185" style="2" customWidth="1"/>
    <col min="5648" max="5648" width="14.1388888888889" style="2" customWidth="1"/>
    <col min="5649" max="5650" width="19.1388888888889" style="2" customWidth="1"/>
    <col min="5651" max="5885" width="9.13888888888889" style="2"/>
    <col min="5886" max="5886" width="10" style="2" customWidth="1"/>
    <col min="5887" max="5887" width="11.8518518518519" style="2" customWidth="1"/>
    <col min="5888" max="5888" width="12.712962962963" style="2" customWidth="1"/>
    <col min="5889" max="5889" width="10.5740740740741" style="2" customWidth="1"/>
    <col min="5890" max="5890" width="14.712962962963" style="2" customWidth="1"/>
    <col min="5891" max="5891" width="11.1388888888889" style="2" customWidth="1"/>
    <col min="5892" max="5892" width="8.13888888888889" style="2" customWidth="1"/>
    <col min="5893" max="5893" width="7.28703703703704" style="2" customWidth="1"/>
    <col min="5894" max="5895" width="6.28703703703704" style="2" customWidth="1"/>
    <col min="5896" max="5896" width="7.13888888888889" style="2" customWidth="1"/>
    <col min="5897" max="5897" width="8.13888888888889" style="2" customWidth="1"/>
    <col min="5898" max="5899" width="7.13888888888889" style="2" customWidth="1"/>
    <col min="5900" max="5900" width="7.85185185185185" style="2" customWidth="1"/>
    <col min="5901" max="5901" width="7" style="2" customWidth="1"/>
    <col min="5902" max="5903" width="7.85185185185185" style="2" customWidth="1"/>
    <col min="5904" max="5904" width="14.1388888888889" style="2" customWidth="1"/>
    <col min="5905" max="5906" width="19.1388888888889" style="2" customWidth="1"/>
    <col min="5907" max="6141" width="9.13888888888889" style="2"/>
    <col min="6142" max="6142" width="10" style="2" customWidth="1"/>
    <col min="6143" max="6143" width="11.8518518518519" style="2" customWidth="1"/>
    <col min="6144" max="6144" width="12.712962962963" style="2" customWidth="1"/>
    <col min="6145" max="6145" width="10.5740740740741" style="2" customWidth="1"/>
    <col min="6146" max="6146" width="14.712962962963" style="2" customWidth="1"/>
    <col min="6147" max="6147" width="11.1388888888889" style="2" customWidth="1"/>
    <col min="6148" max="6148" width="8.13888888888889" style="2" customWidth="1"/>
    <col min="6149" max="6149" width="7.28703703703704" style="2" customWidth="1"/>
    <col min="6150" max="6151" width="6.28703703703704" style="2" customWidth="1"/>
    <col min="6152" max="6152" width="7.13888888888889" style="2" customWidth="1"/>
    <col min="6153" max="6153" width="8.13888888888889" style="2" customWidth="1"/>
    <col min="6154" max="6155" width="7.13888888888889" style="2" customWidth="1"/>
    <col min="6156" max="6156" width="7.85185185185185" style="2" customWidth="1"/>
    <col min="6157" max="6157" width="7" style="2" customWidth="1"/>
    <col min="6158" max="6159" width="7.85185185185185" style="2" customWidth="1"/>
    <col min="6160" max="6160" width="14.1388888888889" style="2" customWidth="1"/>
    <col min="6161" max="6162" width="19.1388888888889" style="2" customWidth="1"/>
    <col min="6163" max="6397" width="9.13888888888889" style="2"/>
    <col min="6398" max="6398" width="10" style="2" customWidth="1"/>
    <col min="6399" max="6399" width="11.8518518518519" style="2" customWidth="1"/>
    <col min="6400" max="6400" width="12.712962962963" style="2" customWidth="1"/>
    <col min="6401" max="6401" width="10.5740740740741" style="2" customWidth="1"/>
    <col min="6402" max="6402" width="14.712962962963" style="2" customWidth="1"/>
    <col min="6403" max="6403" width="11.1388888888889" style="2" customWidth="1"/>
    <col min="6404" max="6404" width="8.13888888888889" style="2" customWidth="1"/>
    <col min="6405" max="6405" width="7.28703703703704" style="2" customWidth="1"/>
    <col min="6406" max="6407" width="6.28703703703704" style="2" customWidth="1"/>
    <col min="6408" max="6408" width="7.13888888888889" style="2" customWidth="1"/>
    <col min="6409" max="6409" width="8.13888888888889" style="2" customWidth="1"/>
    <col min="6410" max="6411" width="7.13888888888889" style="2" customWidth="1"/>
    <col min="6412" max="6412" width="7.85185185185185" style="2" customWidth="1"/>
    <col min="6413" max="6413" width="7" style="2" customWidth="1"/>
    <col min="6414" max="6415" width="7.85185185185185" style="2" customWidth="1"/>
    <col min="6416" max="6416" width="14.1388888888889" style="2" customWidth="1"/>
    <col min="6417" max="6418" width="19.1388888888889" style="2" customWidth="1"/>
    <col min="6419" max="6653" width="9.13888888888889" style="2"/>
    <col min="6654" max="6654" width="10" style="2" customWidth="1"/>
    <col min="6655" max="6655" width="11.8518518518519" style="2" customWidth="1"/>
    <col min="6656" max="6656" width="12.712962962963" style="2" customWidth="1"/>
    <col min="6657" max="6657" width="10.5740740740741" style="2" customWidth="1"/>
    <col min="6658" max="6658" width="14.712962962963" style="2" customWidth="1"/>
    <col min="6659" max="6659" width="11.1388888888889" style="2" customWidth="1"/>
    <col min="6660" max="6660" width="8.13888888888889" style="2" customWidth="1"/>
    <col min="6661" max="6661" width="7.28703703703704" style="2" customWidth="1"/>
    <col min="6662" max="6663" width="6.28703703703704" style="2" customWidth="1"/>
    <col min="6664" max="6664" width="7.13888888888889" style="2" customWidth="1"/>
    <col min="6665" max="6665" width="8.13888888888889" style="2" customWidth="1"/>
    <col min="6666" max="6667" width="7.13888888888889" style="2" customWidth="1"/>
    <col min="6668" max="6668" width="7.85185185185185" style="2" customWidth="1"/>
    <col min="6669" max="6669" width="7" style="2" customWidth="1"/>
    <col min="6670" max="6671" width="7.85185185185185" style="2" customWidth="1"/>
    <col min="6672" max="6672" width="14.1388888888889" style="2" customWidth="1"/>
    <col min="6673" max="6674" width="19.1388888888889" style="2" customWidth="1"/>
    <col min="6675" max="6909" width="9.13888888888889" style="2"/>
    <col min="6910" max="6910" width="10" style="2" customWidth="1"/>
    <col min="6911" max="6911" width="11.8518518518519" style="2" customWidth="1"/>
    <col min="6912" max="6912" width="12.712962962963" style="2" customWidth="1"/>
    <col min="6913" max="6913" width="10.5740740740741" style="2" customWidth="1"/>
    <col min="6914" max="6914" width="14.712962962963" style="2" customWidth="1"/>
    <col min="6915" max="6915" width="11.1388888888889" style="2" customWidth="1"/>
    <col min="6916" max="6916" width="8.13888888888889" style="2" customWidth="1"/>
    <col min="6917" max="6917" width="7.28703703703704" style="2" customWidth="1"/>
    <col min="6918" max="6919" width="6.28703703703704" style="2" customWidth="1"/>
    <col min="6920" max="6920" width="7.13888888888889" style="2" customWidth="1"/>
    <col min="6921" max="6921" width="8.13888888888889" style="2" customWidth="1"/>
    <col min="6922" max="6923" width="7.13888888888889" style="2" customWidth="1"/>
    <col min="6924" max="6924" width="7.85185185185185" style="2" customWidth="1"/>
    <col min="6925" max="6925" width="7" style="2" customWidth="1"/>
    <col min="6926" max="6927" width="7.85185185185185" style="2" customWidth="1"/>
    <col min="6928" max="6928" width="14.1388888888889" style="2" customWidth="1"/>
    <col min="6929" max="6930" width="19.1388888888889" style="2" customWidth="1"/>
    <col min="6931" max="7165" width="9.13888888888889" style="2"/>
    <col min="7166" max="7166" width="10" style="2" customWidth="1"/>
    <col min="7167" max="7167" width="11.8518518518519" style="2" customWidth="1"/>
    <col min="7168" max="7168" width="12.712962962963" style="2" customWidth="1"/>
    <col min="7169" max="7169" width="10.5740740740741" style="2" customWidth="1"/>
    <col min="7170" max="7170" width="14.712962962963" style="2" customWidth="1"/>
    <col min="7171" max="7171" width="11.1388888888889" style="2" customWidth="1"/>
    <col min="7172" max="7172" width="8.13888888888889" style="2" customWidth="1"/>
    <col min="7173" max="7173" width="7.28703703703704" style="2" customWidth="1"/>
    <col min="7174" max="7175" width="6.28703703703704" style="2" customWidth="1"/>
    <col min="7176" max="7176" width="7.13888888888889" style="2" customWidth="1"/>
    <col min="7177" max="7177" width="8.13888888888889" style="2" customWidth="1"/>
    <col min="7178" max="7179" width="7.13888888888889" style="2" customWidth="1"/>
    <col min="7180" max="7180" width="7.85185185185185" style="2" customWidth="1"/>
    <col min="7181" max="7181" width="7" style="2" customWidth="1"/>
    <col min="7182" max="7183" width="7.85185185185185" style="2" customWidth="1"/>
    <col min="7184" max="7184" width="14.1388888888889" style="2" customWidth="1"/>
    <col min="7185" max="7186" width="19.1388888888889" style="2" customWidth="1"/>
    <col min="7187" max="7421" width="9.13888888888889" style="2"/>
    <col min="7422" max="7422" width="10" style="2" customWidth="1"/>
    <col min="7423" max="7423" width="11.8518518518519" style="2" customWidth="1"/>
    <col min="7424" max="7424" width="12.712962962963" style="2" customWidth="1"/>
    <col min="7425" max="7425" width="10.5740740740741" style="2" customWidth="1"/>
    <col min="7426" max="7426" width="14.712962962963" style="2" customWidth="1"/>
    <col min="7427" max="7427" width="11.1388888888889" style="2" customWidth="1"/>
    <col min="7428" max="7428" width="8.13888888888889" style="2" customWidth="1"/>
    <col min="7429" max="7429" width="7.28703703703704" style="2" customWidth="1"/>
    <col min="7430" max="7431" width="6.28703703703704" style="2" customWidth="1"/>
    <col min="7432" max="7432" width="7.13888888888889" style="2" customWidth="1"/>
    <col min="7433" max="7433" width="8.13888888888889" style="2" customWidth="1"/>
    <col min="7434" max="7435" width="7.13888888888889" style="2" customWidth="1"/>
    <col min="7436" max="7436" width="7.85185185185185" style="2" customWidth="1"/>
    <col min="7437" max="7437" width="7" style="2" customWidth="1"/>
    <col min="7438" max="7439" width="7.85185185185185" style="2" customWidth="1"/>
    <col min="7440" max="7440" width="14.1388888888889" style="2" customWidth="1"/>
    <col min="7441" max="7442" width="19.1388888888889" style="2" customWidth="1"/>
    <col min="7443" max="7677" width="9.13888888888889" style="2"/>
    <col min="7678" max="7678" width="10" style="2" customWidth="1"/>
    <col min="7679" max="7679" width="11.8518518518519" style="2" customWidth="1"/>
    <col min="7680" max="7680" width="12.712962962963" style="2" customWidth="1"/>
    <col min="7681" max="7681" width="10.5740740740741" style="2" customWidth="1"/>
    <col min="7682" max="7682" width="14.712962962963" style="2" customWidth="1"/>
    <col min="7683" max="7683" width="11.1388888888889" style="2" customWidth="1"/>
    <col min="7684" max="7684" width="8.13888888888889" style="2" customWidth="1"/>
    <col min="7685" max="7685" width="7.28703703703704" style="2" customWidth="1"/>
    <col min="7686" max="7687" width="6.28703703703704" style="2" customWidth="1"/>
    <col min="7688" max="7688" width="7.13888888888889" style="2" customWidth="1"/>
    <col min="7689" max="7689" width="8.13888888888889" style="2" customWidth="1"/>
    <col min="7690" max="7691" width="7.13888888888889" style="2" customWidth="1"/>
    <col min="7692" max="7692" width="7.85185185185185" style="2" customWidth="1"/>
    <col min="7693" max="7693" width="7" style="2" customWidth="1"/>
    <col min="7694" max="7695" width="7.85185185185185" style="2" customWidth="1"/>
    <col min="7696" max="7696" width="14.1388888888889" style="2" customWidth="1"/>
    <col min="7697" max="7698" width="19.1388888888889" style="2" customWidth="1"/>
    <col min="7699" max="7933" width="9.13888888888889" style="2"/>
    <col min="7934" max="7934" width="10" style="2" customWidth="1"/>
    <col min="7935" max="7935" width="11.8518518518519" style="2" customWidth="1"/>
    <col min="7936" max="7936" width="12.712962962963" style="2" customWidth="1"/>
    <col min="7937" max="7937" width="10.5740740740741" style="2" customWidth="1"/>
    <col min="7938" max="7938" width="14.712962962963" style="2" customWidth="1"/>
    <col min="7939" max="7939" width="11.1388888888889" style="2" customWidth="1"/>
    <col min="7940" max="7940" width="8.13888888888889" style="2" customWidth="1"/>
    <col min="7941" max="7941" width="7.28703703703704" style="2" customWidth="1"/>
    <col min="7942" max="7943" width="6.28703703703704" style="2" customWidth="1"/>
    <col min="7944" max="7944" width="7.13888888888889" style="2" customWidth="1"/>
    <col min="7945" max="7945" width="8.13888888888889" style="2" customWidth="1"/>
    <col min="7946" max="7947" width="7.13888888888889" style="2" customWidth="1"/>
    <col min="7948" max="7948" width="7.85185185185185" style="2" customWidth="1"/>
    <col min="7949" max="7949" width="7" style="2" customWidth="1"/>
    <col min="7950" max="7951" width="7.85185185185185" style="2" customWidth="1"/>
    <col min="7952" max="7952" width="14.1388888888889" style="2" customWidth="1"/>
    <col min="7953" max="7954" width="19.1388888888889" style="2" customWidth="1"/>
    <col min="7955" max="8189" width="9.13888888888889" style="2"/>
    <col min="8190" max="8190" width="10" style="2" customWidth="1"/>
    <col min="8191" max="8191" width="11.8518518518519" style="2" customWidth="1"/>
    <col min="8192" max="8192" width="12.712962962963" style="2" customWidth="1"/>
    <col min="8193" max="8193" width="10.5740740740741" style="2" customWidth="1"/>
    <col min="8194" max="8194" width="14.712962962963" style="2" customWidth="1"/>
    <col min="8195" max="8195" width="11.1388888888889" style="2" customWidth="1"/>
    <col min="8196" max="8196" width="8.13888888888889" style="2" customWidth="1"/>
    <col min="8197" max="8197" width="7.28703703703704" style="2" customWidth="1"/>
    <col min="8198" max="8199" width="6.28703703703704" style="2" customWidth="1"/>
    <col min="8200" max="8200" width="7.13888888888889" style="2" customWidth="1"/>
    <col min="8201" max="8201" width="8.13888888888889" style="2" customWidth="1"/>
    <col min="8202" max="8203" width="7.13888888888889" style="2" customWidth="1"/>
    <col min="8204" max="8204" width="7.85185185185185" style="2" customWidth="1"/>
    <col min="8205" max="8205" width="7" style="2" customWidth="1"/>
    <col min="8206" max="8207" width="7.85185185185185" style="2" customWidth="1"/>
    <col min="8208" max="8208" width="14.1388888888889" style="2" customWidth="1"/>
    <col min="8209" max="8210" width="19.1388888888889" style="2" customWidth="1"/>
    <col min="8211" max="8445" width="9.13888888888889" style="2"/>
    <col min="8446" max="8446" width="10" style="2" customWidth="1"/>
    <col min="8447" max="8447" width="11.8518518518519" style="2" customWidth="1"/>
    <col min="8448" max="8448" width="12.712962962963" style="2" customWidth="1"/>
    <col min="8449" max="8449" width="10.5740740740741" style="2" customWidth="1"/>
    <col min="8450" max="8450" width="14.712962962963" style="2" customWidth="1"/>
    <col min="8451" max="8451" width="11.1388888888889" style="2" customWidth="1"/>
    <col min="8452" max="8452" width="8.13888888888889" style="2" customWidth="1"/>
    <col min="8453" max="8453" width="7.28703703703704" style="2" customWidth="1"/>
    <col min="8454" max="8455" width="6.28703703703704" style="2" customWidth="1"/>
    <col min="8456" max="8456" width="7.13888888888889" style="2" customWidth="1"/>
    <col min="8457" max="8457" width="8.13888888888889" style="2" customWidth="1"/>
    <col min="8458" max="8459" width="7.13888888888889" style="2" customWidth="1"/>
    <col min="8460" max="8460" width="7.85185185185185" style="2" customWidth="1"/>
    <col min="8461" max="8461" width="7" style="2" customWidth="1"/>
    <col min="8462" max="8463" width="7.85185185185185" style="2" customWidth="1"/>
    <col min="8464" max="8464" width="14.1388888888889" style="2" customWidth="1"/>
    <col min="8465" max="8466" width="19.1388888888889" style="2" customWidth="1"/>
    <col min="8467" max="8701" width="9.13888888888889" style="2"/>
    <col min="8702" max="8702" width="10" style="2" customWidth="1"/>
    <col min="8703" max="8703" width="11.8518518518519" style="2" customWidth="1"/>
    <col min="8704" max="8704" width="12.712962962963" style="2" customWidth="1"/>
    <col min="8705" max="8705" width="10.5740740740741" style="2" customWidth="1"/>
    <col min="8706" max="8706" width="14.712962962963" style="2" customWidth="1"/>
    <col min="8707" max="8707" width="11.1388888888889" style="2" customWidth="1"/>
    <col min="8708" max="8708" width="8.13888888888889" style="2" customWidth="1"/>
    <col min="8709" max="8709" width="7.28703703703704" style="2" customWidth="1"/>
    <col min="8710" max="8711" width="6.28703703703704" style="2" customWidth="1"/>
    <col min="8712" max="8712" width="7.13888888888889" style="2" customWidth="1"/>
    <col min="8713" max="8713" width="8.13888888888889" style="2" customWidth="1"/>
    <col min="8714" max="8715" width="7.13888888888889" style="2" customWidth="1"/>
    <col min="8716" max="8716" width="7.85185185185185" style="2" customWidth="1"/>
    <col min="8717" max="8717" width="7" style="2" customWidth="1"/>
    <col min="8718" max="8719" width="7.85185185185185" style="2" customWidth="1"/>
    <col min="8720" max="8720" width="14.1388888888889" style="2" customWidth="1"/>
    <col min="8721" max="8722" width="19.1388888888889" style="2" customWidth="1"/>
    <col min="8723" max="8957" width="9.13888888888889" style="2"/>
    <col min="8958" max="8958" width="10" style="2" customWidth="1"/>
    <col min="8959" max="8959" width="11.8518518518519" style="2" customWidth="1"/>
    <col min="8960" max="8960" width="12.712962962963" style="2" customWidth="1"/>
    <col min="8961" max="8961" width="10.5740740740741" style="2" customWidth="1"/>
    <col min="8962" max="8962" width="14.712962962963" style="2" customWidth="1"/>
    <col min="8963" max="8963" width="11.1388888888889" style="2" customWidth="1"/>
    <col min="8964" max="8964" width="8.13888888888889" style="2" customWidth="1"/>
    <col min="8965" max="8965" width="7.28703703703704" style="2" customWidth="1"/>
    <col min="8966" max="8967" width="6.28703703703704" style="2" customWidth="1"/>
    <col min="8968" max="8968" width="7.13888888888889" style="2" customWidth="1"/>
    <col min="8969" max="8969" width="8.13888888888889" style="2" customWidth="1"/>
    <col min="8970" max="8971" width="7.13888888888889" style="2" customWidth="1"/>
    <col min="8972" max="8972" width="7.85185185185185" style="2" customWidth="1"/>
    <col min="8973" max="8973" width="7" style="2" customWidth="1"/>
    <col min="8974" max="8975" width="7.85185185185185" style="2" customWidth="1"/>
    <col min="8976" max="8976" width="14.1388888888889" style="2" customWidth="1"/>
    <col min="8977" max="8978" width="19.1388888888889" style="2" customWidth="1"/>
    <col min="8979" max="9213" width="9.13888888888889" style="2"/>
    <col min="9214" max="9214" width="10" style="2" customWidth="1"/>
    <col min="9215" max="9215" width="11.8518518518519" style="2" customWidth="1"/>
    <col min="9216" max="9216" width="12.712962962963" style="2" customWidth="1"/>
    <col min="9217" max="9217" width="10.5740740740741" style="2" customWidth="1"/>
    <col min="9218" max="9218" width="14.712962962963" style="2" customWidth="1"/>
    <col min="9219" max="9219" width="11.1388888888889" style="2" customWidth="1"/>
    <col min="9220" max="9220" width="8.13888888888889" style="2" customWidth="1"/>
    <col min="9221" max="9221" width="7.28703703703704" style="2" customWidth="1"/>
    <col min="9222" max="9223" width="6.28703703703704" style="2" customWidth="1"/>
    <col min="9224" max="9224" width="7.13888888888889" style="2" customWidth="1"/>
    <col min="9225" max="9225" width="8.13888888888889" style="2" customWidth="1"/>
    <col min="9226" max="9227" width="7.13888888888889" style="2" customWidth="1"/>
    <col min="9228" max="9228" width="7.85185185185185" style="2" customWidth="1"/>
    <col min="9229" max="9229" width="7" style="2" customWidth="1"/>
    <col min="9230" max="9231" width="7.85185185185185" style="2" customWidth="1"/>
    <col min="9232" max="9232" width="14.1388888888889" style="2" customWidth="1"/>
    <col min="9233" max="9234" width="19.1388888888889" style="2" customWidth="1"/>
    <col min="9235" max="9469" width="9.13888888888889" style="2"/>
    <col min="9470" max="9470" width="10" style="2" customWidth="1"/>
    <col min="9471" max="9471" width="11.8518518518519" style="2" customWidth="1"/>
    <col min="9472" max="9472" width="12.712962962963" style="2" customWidth="1"/>
    <col min="9473" max="9473" width="10.5740740740741" style="2" customWidth="1"/>
    <col min="9474" max="9474" width="14.712962962963" style="2" customWidth="1"/>
    <col min="9475" max="9475" width="11.1388888888889" style="2" customWidth="1"/>
    <col min="9476" max="9476" width="8.13888888888889" style="2" customWidth="1"/>
    <col min="9477" max="9477" width="7.28703703703704" style="2" customWidth="1"/>
    <col min="9478" max="9479" width="6.28703703703704" style="2" customWidth="1"/>
    <col min="9480" max="9480" width="7.13888888888889" style="2" customWidth="1"/>
    <col min="9481" max="9481" width="8.13888888888889" style="2" customWidth="1"/>
    <col min="9482" max="9483" width="7.13888888888889" style="2" customWidth="1"/>
    <col min="9484" max="9484" width="7.85185185185185" style="2" customWidth="1"/>
    <col min="9485" max="9485" width="7" style="2" customWidth="1"/>
    <col min="9486" max="9487" width="7.85185185185185" style="2" customWidth="1"/>
    <col min="9488" max="9488" width="14.1388888888889" style="2" customWidth="1"/>
    <col min="9489" max="9490" width="19.1388888888889" style="2" customWidth="1"/>
    <col min="9491" max="9725" width="9.13888888888889" style="2"/>
    <col min="9726" max="9726" width="10" style="2" customWidth="1"/>
    <col min="9727" max="9727" width="11.8518518518519" style="2" customWidth="1"/>
    <col min="9728" max="9728" width="12.712962962963" style="2" customWidth="1"/>
    <col min="9729" max="9729" width="10.5740740740741" style="2" customWidth="1"/>
    <col min="9730" max="9730" width="14.712962962963" style="2" customWidth="1"/>
    <col min="9731" max="9731" width="11.1388888888889" style="2" customWidth="1"/>
    <col min="9732" max="9732" width="8.13888888888889" style="2" customWidth="1"/>
    <col min="9733" max="9733" width="7.28703703703704" style="2" customWidth="1"/>
    <col min="9734" max="9735" width="6.28703703703704" style="2" customWidth="1"/>
    <col min="9736" max="9736" width="7.13888888888889" style="2" customWidth="1"/>
    <col min="9737" max="9737" width="8.13888888888889" style="2" customWidth="1"/>
    <col min="9738" max="9739" width="7.13888888888889" style="2" customWidth="1"/>
    <col min="9740" max="9740" width="7.85185185185185" style="2" customWidth="1"/>
    <col min="9741" max="9741" width="7" style="2" customWidth="1"/>
    <col min="9742" max="9743" width="7.85185185185185" style="2" customWidth="1"/>
    <col min="9744" max="9744" width="14.1388888888889" style="2" customWidth="1"/>
    <col min="9745" max="9746" width="19.1388888888889" style="2" customWidth="1"/>
    <col min="9747" max="9981" width="9.13888888888889" style="2"/>
    <col min="9982" max="9982" width="10" style="2" customWidth="1"/>
    <col min="9983" max="9983" width="11.8518518518519" style="2" customWidth="1"/>
    <col min="9984" max="9984" width="12.712962962963" style="2" customWidth="1"/>
    <col min="9985" max="9985" width="10.5740740740741" style="2" customWidth="1"/>
    <col min="9986" max="9986" width="14.712962962963" style="2" customWidth="1"/>
    <col min="9987" max="9987" width="11.1388888888889" style="2" customWidth="1"/>
    <col min="9988" max="9988" width="8.13888888888889" style="2" customWidth="1"/>
    <col min="9989" max="9989" width="7.28703703703704" style="2" customWidth="1"/>
    <col min="9990" max="9991" width="6.28703703703704" style="2" customWidth="1"/>
    <col min="9992" max="9992" width="7.13888888888889" style="2" customWidth="1"/>
    <col min="9993" max="9993" width="8.13888888888889" style="2" customWidth="1"/>
    <col min="9994" max="9995" width="7.13888888888889" style="2" customWidth="1"/>
    <col min="9996" max="9996" width="7.85185185185185" style="2" customWidth="1"/>
    <col min="9997" max="9997" width="7" style="2" customWidth="1"/>
    <col min="9998" max="9999" width="7.85185185185185" style="2" customWidth="1"/>
    <col min="10000" max="10000" width="14.1388888888889" style="2" customWidth="1"/>
    <col min="10001" max="10002" width="19.1388888888889" style="2" customWidth="1"/>
    <col min="10003" max="10237" width="9.13888888888889" style="2"/>
    <col min="10238" max="10238" width="10" style="2" customWidth="1"/>
    <col min="10239" max="10239" width="11.8518518518519" style="2" customWidth="1"/>
    <col min="10240" max="10240" width="12.712962962963" style="2" customWidth="1"/>
    <col min="10241" max="10241" width="10.5740740740741" style="2" customWidth="1"/>
    <col min="10242" max="10242" width="14.712962962963" style="2" customWidth="1"/>
    <col min="10243" max="10243" width="11.1388888888889" style="2" customWidth="1"/>
    <col min="10244" max="10244" width="8.13888888888889" style="2" customWidth="1"/>
    <col min="10245" max="10245" width="7.28703703703704" style="2" customWidth="1"/>
    <col min="10246" max="10247" width="6.28703703703704" style="2" customWidth="1"/>
    <col min="10248" max="10248" width="7.13888888888889" style="2" customWidth="1"/>
    <col min="10249" max="10249" width="8.13888888888889" style="2" customWidth="1"/>
    <col min="10250" max="10251" width="7.13888888888889" style="2" customWidth="1"/>
    <col min="10252" max="10252" width="7.85185185185185" style="2" customWidth="1"/>
    <col min="10253" max="10253" width="7" style="2" customWidth="1"/>
    <col min="10254" max="10255" width="7.85185185185185" style="2" customWidth="1"/>
    <col min="10256" max="10256" width="14.1388888888889" style="2" customWidth="1"/>
    <col min="10257" max="10258" width="19.1388888888889" style="2" customWidth="1"/>
    <col min="10259" max="10493" width="9.13888888888889" style="2"/>
    <col min="10494" max="10494" width="10" style="2" customWidth="1"/>
    <col min="10495" max="10495" width="11.8518518518519" style="2" customWidth="1"/>
    <col min="10496" max="10496" width="12.712962962963" style="2" customWidth="1"/>
    <col min="10497" max="10497" width="10.5740740740741" style="2" customWidth="1"/>
    <col min="10498" max="10498" width="14.712962962963" style="2" customWidth="1"/>
    <col min="10499" max="10499" width="11.1388888888889" style="2" customWidth="1"/>
    <col min="10500" max="10500" width="8.13888888888889" style="2" customWidth="1"/>
    <col min="10501" max="10501" width="7.28703703703704" style="2" customWidth="1"/>
    <col min="10502" max="10503" width="6.28703703703704" style="2" customWidth="1"/>
    <col min="10504" max="10504" width="7.13888888888889" style="2" customWidth="1"/>
    <col min="10505" max="10505" width="8.13888888888889" style="2" customWidth="1"/>
    <col min="10506" max="10507" width="7.13888888888889" style="2" customWidth="1"/>
    <col min="10508" max="10508" width="7.85185185185185" style="2" customWidth="1"/>
    <col min="10509" max="10509" width="7" style="2" customWidth="1"/>
    <col min="10510" max="10511" width="7.85185185185185" style="2" customWidth="1"/>
    <col min="10512" max="10512" width="14.1388888888889" style="2" customWidth="1"/>
    <col min="10513" max="10514" width="19.1388888888889" style="2" customWidth="1"/>
    <col min="10515" max="10749" width="9.13888888888889" style="2"/>
    <col min="10750" max="10750" width="10" style="2" customWidth="1"/>
    <col min="10751" max="10751" width="11.8518518518519" style="2" customWidth="1"/>
    <col min="10752" max="10752" width="12.712962962963" style="2" customWidth="1"/>
    <col min="10753" max="10753" width="10.5740740740741" style="2" customWidth="1"/>
    <col min="10754" max="10754" width="14.712962962963" style="2" customWidth="1"/>
    <col min="10755" max="10755" width="11.1388888888889" style="2" customWidth="1"/>
    <col min="10756" max="10756" width="8.13888888888889" style="2" customWidth="1"/>
    <col min="10757" max="10757" width="7.28703703703704" style="2" customWidth="1"/>
    <col min="10758" max="10759" width="6.28703703703704" style="2" customWidth="1"/>
    <col min="10760" max="10760" width="7.13888888888889" style="2" customWidth="1"/>
    <col min="10761" max="10761" width="8.13888888888889" style="2" customWidth="1"/>
    <col min="10762" max="10763" width="7.13888888888889" style="2" customWidth="1"/>
    <col min="10764" max="10764" width="7.85185185185185" style="2" customWidth="1"/>
    <col min="10765" max="10765" width="7" style="2" customWidth="1"/>
    <col min="10766" max="10767" width="7.85185185185185" style="2" customWidth="1"/>
    <col min="10768" max="10768" width="14.1388888888889" style="2" customWidth="1"/>
    <col min="10769" max="10770" width="19.1388888888889" style="2" customWidth="1"/>
    <col min="10771" max="11005" width="9.13888888888889" style="2"/>
    <col min="11006" max="11006" width="10" style="2" customWidth="1"/>
    <col min="11007" max="11007" width="11.8518518518519" style="2" customWidth="1"/>
    <col min="11008" max="11008" width="12.712962962963" style="2" customWidth="1"/>
    <col min="11009" max="11009" width="10.5740740740741" style="2" customWidth="1"/>
    <col min="11010" max="11010" width="14.712962962963" style="2" customWidth="1"/>
    <col min="11011" max="11011" width="11.1388888888889" style="2" customWidth="1"/>
    <col min="11012" max="11012" width="8.13888888888889" style="2" customWidth="1"/>
    <col min="11013" max="11013" width="7.28703703703704" style="2" customWidth="1"/>
    <col min="11014" max="11015" width="6.28703703703704" style="2" customWidth="1"/>
    <col min="11016" max="11016" width="7.13888888888889" style="2" customWidth="1"/>
    <col min="11017" max="11017" width="8.13888888888889" style="2" customWidth="1"/>
    <col min="11018" max="11019" width="7.13888888888889" style="2" customWidth="1"/>
    <col min="11020" max="11020" width="7.85185185185185" style="2" customWidth="1"/>
    <col min="11021" max="11021" width="7" style="2" customWidth="1"/>
    <col min="11022" max="11023" width="7.85185185185185" style="2" customWidth="1"/>
    <col min="11024" max="11024" width="14.1388888888889" style="2" customWidth="1"/>
    <col min="11025" max="11026" width="19.1388888888889" style="2" customWidth="1"/>
    <col min="11027" max="11261" width="9.13888888888889" style="2"/>
    <col min="11262" max="11262" width="10" style="2" customWidth="1"/>
    <col min="11263" max="11263" width="11.8518518518519" style="2" customWidth="1"/>
    <col min="11264" max="11264" width="12.712962962963" style="2" customWidth="1"/>
    <col min="11265" max="11265" width="10.5740740740741" style="2" customWidth="1"/>
    <col min="11266" max="11266" width="14.712962962963" style="2" customWidth="1"/>
    <col min="11267" max="11267" width="11.1388888888889" style="2" customWidth="1"/>
    <col min="11268" max="11268" width="8.13888888888889" style="2" customWidth="1"/>
    <col min="11269" max="11269" width="7.28703703703704" style="2" customWidth="1"/>
    <col min="11270" max="11271" width="6.28703703703704" style="2" customWidth="1"/>
    <col min="11272" max="11272" width="7.13888888888889" style="2" customWidth="1"/>
    <col min="11273" max="11273" width="8.13888888888889" style="2" customWidth="1"/>
    <col min="11274" max="11275" width="7.13888888888889" style="2" customWidth="1"/>
    <col min="11276" max="11276" width="7.85185185185185" style="2" customWidth="1"/>
    <col min="11277" max="11277" width="7" style="2" customWidth="1"/>
    <col min="11278" max="11279" width="7.85185185185185" style="2" customWidth="1"/>
    <col min="11280" max="11280" width="14.1388888888889" style="2" customWidth="1"/>
    <col min="11281" max="11282" width="19.1388888888889" style="2" customWidth="1"/>
    <col min="11283" max="11517" width="9.13888888888889" style="2"/>
    <col min="11518" max="11518" width="10" style="2" customWidth="1"/>
    <col min="11519" max="11519" width="11.8518518518519" style="2" customWidth="1"/>
    <col min="11520" max="11520" width="12.712962962963" style="2" customWidth="1"/>
    <col min="11521" max="11521" width="10.5740740740741" style="2" customWidth="1"/>
    <col min="11522" max="11522" width="14.712962962963" style="2" customWidth="1"/>
    <col min="11523" max="11523" width="11.1388888888889" style="2" customWidth="1"/>
    <col min="11524" max="11524" width="8.13888888888889" style="2" customWidth="1"/>
    <col min="11525" max="11525" width="7.28703703703704" style="2" customWidth="1"/>
    <col min="11526" max="11527" width="6.28703703703704" style="2" customWidth="1"/>
    <col min="11528" max="11528" width="7.13888888888889" style="2" customWidth="1"/>
    <col min="11529" max="11529" width="8.13888888888889" style="2" customWidth="1"/>
    <col min="11530" max="11531" width="7.13888888888889" style="2" customWidth="1"/>
    <col min="11532" max="11532" width="7.85185185185185" style="2" customWidth="1"/>
    <col min="11533" max="11533" width="7" style="2" customWidth="1"/>
    <col min="11534" max="11535" width="7.85185185185185" style="2" customWidth="1"/>
    <col min="11536" max="11536" width="14.1388888888889" style="2" customWidth="1"/>
    <col min="11537" max="11538" width="19.1388888888889" style="2" customWidth="1"/>
    <col min="11539" max="11773" width="9.13888888888889" style="2"/>
    <col min="11774" max="11774" width="10" style="2" customWidth="1"/>
    <col min="11775" max="11775" width="11.8518518518519" style="2" customWidth="1"/>
    <col min="11776" max="11776" width="12.712962962963" style="2" customWidth="1"/>
    <col min="11777" max="11777" width="10.5740740740741" style="2" customWidth="1"/>
    <col min="11778" max="11778" width="14.712962962963" style="2" customWidth="1"/>
    <col min="11779" max="11779" width="11.1388888888889" style="2" customWidth="1"/>
    <col min="11780" max="11780" width="8.13888888888889" style="2" customWidth="1"/>
    <col min="11781" max="11781" width="7.28703703703704" style="2" customWidth="1"/>
    <col min="11782" max="11783" width="6.28703703703704" style="2" customWidth="1"/>
    <col min="11784" max="11784" width="7.13888888888889" style="2" customWidth="1"/>
    <col min="11785" max="11785" width="8.13888888888889" style="2" customWidth="1"/>
    <col min="11786" max="11787" width="7.13888888888889" style="2" customWidth="1"/>
    <col min="11788" max="11788" width="7.85185185185185" style="2" customWidth="1"/>
    <col min="11789" max="11789" width="7" style="2" customWidth="1"/>
    <col min="11790" max="11791" width="7.85185185185185" style="2" customWidth="1"/>
    <col min="11792" max="11792" width="14.1388888888889" style="2" customWidth="1"/>
    <col min="11793" max="11794" width="19.1388888888889" style="2" customWidth="1"/>
    <col min="11795" max="12029" width="9.13888888888889" style="2"/>
    <col min="12030" max="12030" width="10" style="2" customWidth="1"/>
    <col min="12031" max="12031" width="11.8518518518519" style="2" customWidth="1"/>
    <col min="12032" max="12032" width="12.712962962963" style="2" customWidth="1"/>
    <col min="12033" max="12033" width="10.5740740740741" style="2" customWidth="1"/>
    <col min="12034" max="12034" width="14.712962962963" style="2" customWidth="1"/>
    <col min="12035" max="12035" width="11.1388888888889" style="2" customWidth="1"/>
    <col min="12036" max="12036" width="8.13888888888889" style="2" customWidth="1"/>
    <col min="12037" max="12037" width="7.28703703703704" style="2" customWidth="1"/>
    <col min="12038" max="12039" width="6.28703703703704" style="2" customWidth="1"/>
    <col min="12040" max="12040" width="7.13888888888889" style="2" customWidth="1"/>
    <col min="12041" max="12041" width="8.13888888888889" style="2" customWidth="1"/>
    <col min="12042" max="12043" width="7.13888888888889" style="2" customWidth="1"/>
    <col min="12044" max="12044" width="7.85185185185185" style="2" customWidth="1"/>
    <col min="12045" max="12045" width="7" style="2" customWidth="1"/>
    <col min="12046" max="12047" width="7.85185185185185" style="2" customWidth="1"/>
    <col min="12048" max="12048" width="14.1388888888889" style="2" customWidth="1"/>
    <col min="12049" max="12050" width="19.1388888888889" style="2" customWidth="1"/>
    <col min="12051" max="12285" width="9.13888888888889" style="2"/>
    <col min="12286" max="12286" width="10" style="2" customWidth="1"/>
    <col min="12287" max="12287" width="11.8518518518519" style="2" customWidth="1"/>
    <col min="12288" max="12288" width="12.712962962963" style="2" customWidth="1"/>
    <col min="12289" max="12289" width="10.5740740740741" style="2" customWidth="1"/>
    <col min="12290" max="12290" width="14.712962962963" style="2" customWidth="1"/>
    <col min="12291" max="12291" width="11.1388888888889" style="2" customWidth="1"/>
    <col min="12292" max="12292" width="8.13888888888889" style="2" customWidth="1"/>
    <col min="12293" max="12293" width="7.28703703703704" style="2" customWidth="1"/>
    <col min="12294" max="12295" width="6.28703703703704" style="2" customWidth="1"/>
    <col min="12296" max="12296" width="7.13888888888889" style="2" customWidth="1"/>
    <col min="12297" max="12297" width="8.13888888888889" style="2" customWidth="1"/>
    <col min="12298" max="12299" width="7.13888888888889" style="2" customWidth="1"/>
    <col min="12300" max="12300" width="7.85185185185185" style="2" customWidth="1"/>
    <col min="12301" max="12301" width="7" style="2" customWidth="1"/>
    <col min="12302" max="12303" width="7.85185185185185" style="2" customWidth="1"/>
    <col min="12304" max="12304" width="14.1388888888889" style="2" customWidth="1"/>
    <col min="12305" max="12306" width="19.1388888888889" style="2" customWidth="1"/>
    <col min="12307" max="12541" width="9.13888888888889" style="2"/>
    <col min="12542" max="12542" width="10" style="2" customWidth="1"/>
    <col min="12543" max="12543" width="11.8518518518519" style="2" customWidth="1"/>
    <col min="12544" max="12544" width="12.712962962963" style="2" customWidth="1"/>
    <col min="12545" max="12545" width="10.5740740740741" style="2" customWidth="1"/>
    <col min="12546" max="12546" width="14.712962962963" style="2" customWidth="1"/>
    <col min="12547" max="12547" width="11.1388888888889" style="2" customWidth="1"/>
    <col min="12548" max="12548" width="8.13888888888889" style="2" customWidth="1"/>
    <col min="12549" max="12549" width="7.28703703703704" style="2" customWidth="1"/>
    <col min="12550" max="12551" width="6.28703703703704" style="2" customWidth="1"/>
    <col min="12552" max="12552" width="7.13888888888889" style="2" customWidth="1"/>
    <col min="12553" max="12553" width="8.13888888888889" style="2" customWidth="1"/>
    <col min="12554" max="12555" width="7.13888888888889" style="2" customWidth="1"/>
    <col min="12556" max="12556" width="7.85185185185185" style="2" customWidth="1"/>
    <col min="12557" max="12557" width="7" style="2" customWidth="1"/>
    <col min="12558" max="12559" width="7.85185185185185" style="2" customWidth="1"/>
    <col min="12560" max="12560" width="14.1388888888889" style="2" customWidth="1"/>
    <col min="12561" max="12562" width="19.1388888888889" style="2" customWidth="1"/>
    <col min="12563" max="12797" width="9.13888888888889" style="2"/>
    <col min="12798" max="12798" width="10" style="2" customWidth="1"/>
    <col min="12799" max="12799" width="11.8518518518519" style="2" customWidth="1"/>
    <col min="12800" max="12800" width="12.712962962963" style="2" customWidth="1"/>
    <col min="12801" max="12801" width="10.5740740740741" style="2" customWidth="1"/>
    <col min="12802" max="12802" width="14.712962962963" style="2" customWidth="1"/>
    <col min="12803" max="12803" width="11.1388888888889" style="2" customWidth="1"/>
    <col min="12804" max="12804" width="8.13888888888889" style="2" customWidth="1"/>
    <col min="12805" max="12805" width="7.28703703703704" style="2" customWidth="1"/>
    <col min="12806" max="12807" width="6.28703703703704" style="2" customWidth="1"/>
    <col min="12808" max="12808" width="7.13888888888889" style="2" customWidth="1"/>
    <col min="12809" max="12809" width="8.13888888888889" style="2" customWidth="1"/>
    <col min="12810" max="12811" width="7.13888888888889" style="2" customWidth="1"/>
    <col min="12812" max="12812" width="7.85185185185185" style="2" customWidth="1"/>
    <col min="12813" max="12813" width="7" style="2" customWidth="1"/>
    <col min="12814" max="12815" width="7.85185185185185" style="2" customWidth="1"/>
    <col min="12816" max="12816" width="14.1388888888889" style="2" customWidth="1"/>
    <col min="12817" max="12818" width="19.1388888888889" style="2" customWidth="1"/>
    <col min="12819" max="13053" width="9.13888888888889" style="2"/>
    <col min="13054" max="13054" width="10" style="2" customWidth="1"/>
    <col min="13055" max="13055" width="11.8518518518519" style="2" customWidth="1"/>
    <col min="13056" max="13056" width="12.712962962963" style="2" customWidth="1"/>
    <col min="13057" max="13057" width="10.5740740740741" style="2" customWidth="1"/>
    <col min="13058" max="13058" width="14.712962962963" style="2" customWidth="1"/>
    <col min="13059" max="13059" width="11.1388888888889" style="2" customWidth="1"/>
    <col min="13060" max="13060" width="8.13888888888889" style="2" customWidth="1"/>
    <col min="13061" max="13061" width="7.28703703703704" style="2" customWidth="1"/>
    <col min="13062" max="13063" width="6.28703703703704" style="2" customWidth="1"/>
    <col min="13064" max="13064" width="7.13888888888889" style="2" customWidth="1"/>
    <col min="13065" max="13065" width="8.13888888888889" style="2" customWidth="1"/>
    <col min="13066" max="13067" width="7.13888888888889" style="2" customWidth="1"/>
    <col min="13068" max="13068" width="7.85185185185185" style="2" customWidth="1"/>
    <col min="13069" max="13069" width="7" style="2" customWidth="1"/>
    <col min="13070" max="13071" width="7.85185185185185" style="2" customWidth="1"/>
    <col min="13072" max="13072" width="14.1388888888889" style="2" customWidth="1"/>
    <col min="13073" max="13074" width="19.1388888888889" style="2" customWidth="1"/>
    <col min="13075" max="13309" width="9.13888888888889" style="2"/>
    <col min="13310" max="13310" width="10" style="2" customWidth="1"/>
    <col min="13311" max="13311" width="11.8518518518519" style="2" customWidth="1"/>
    <col min="13312" max="13312" width="12.712962962963" style="2" customWidth="1"/>
    <col min="13313" max="13313" width="10.5740740740741" style="2" customWidth="1"/>
    <col min="13314" max="13314" width="14.712962962963" style="2" customWidth="1"/>
    <col min="13315" max="13315" width="11.1388888888889" style="2" customWidth="1"/>
    <col min="13316" max="13316" width="8.13888888888889" style="2" customWidth="1"/>
    <col min="13317" max="13317" width="7.28703703703704" style="2" customWidth="1"/>
    <col min="13318" max="13319" width="6.28703703703704" style="2" customWidth="1"/>
    <col min="13320" max="13320" width="7.13888888888889" style="2" customWidth="1"/>
    <col min="13321" max="13321" width="8.13888888888889" style="2" customWidth="1"/>
    <col min="13322" max="13323" width="7.13888888888889" style="2" customWidth="1"/>
    <col min="13324" max="13324" width="7.85185185185185" style="2" customWidth="1"/>
    <col min="13325" max="13325" width="7" style="2" customWidth="1"/>
    <col min="13326" max="13327" width="7.85185185185185" style="2" customWidth="1"/>
    <col min="13328" max="13328" width="14.1388888888889" style="2" customWidth="1"/>
    <col min="13329" max="13330" width="19.1388888888889" style="2" customWidth="1"/>
    <col min="13331" max="13565" width="9.13888888888889" style="2"/>
    <col min="13566" max="13566" width="10" style="2" customWidth="1"/>
    <col min="13567" max="13567" width="11.8518518518519" style="2" customWidth="1"/>
    <col min="13568" max="13568" width="12.712962962963" style="2" customWidth="1"/>
    <col min="13569" max="13569" width="10.5740740740741" style="2" customWidth="1"/>
    <col min="13570" max="13570" width="14.712962962963" style="2" customWidth="1"/>
    <col min="13571" max="13571" width="11.1388888888889" style="2" customWidth="1"/>
    <col min="13572" max="13572" width="8.13888888888889" style="2" customWidth="1"/>
    <col min="13573" max="13573" width="7.28703703703704" style="2" customWidth="1"/>
    <col min="13574" max="13575" width="6.28703703703704" style="2" customWidth="1"/>
    <col min="13576" max="13576" width="7.13888888888889" style="2" customWidth="1"/>
    <col min="13577" max="13577" width="8.13888888888889" style="2" customWidth="1"/>
    <col min="13578" max="13579" width="7.13888888888889" style="2" customWidth="1"/>
    <col min="13580" max="13580" width="7.85185185185185" style="2" customWidth="1"/>
    <col min="13581" max="13581" width="7" style="2" customWidth="1"/>
    <col min="13582" max="13583" width="7.85185185185185" style="2" customWidth="1"/>
    <col min="13584" max="13584" width="14.1388888888889" style="2" customWidth="1"/>
    <col min="13585" max="13586" width="19.1388888888889" style="2" customWidth="1"/>
    <col min="13587" max="13821" width="9.13888888888889" style="2"/>
    <col min="13822" max="13822" width="10" style="2" customWidth="1"/>
    <col min="13823" max="13823" width="11.8518518518519" style="2" customWidth="1"/>
    <col min="13824" max="13824" width="12.712962962963" style="2" customWidth="1"/>
    <col min="13825" max="13825" width="10.5740740740741" style="2" customWidth="1"/>
    <col min="13826" max="13826" width="14.712962962963" style="2" customWidth="1"/>
    <col min="13827" max="13827" width="11.1388888888889" style="2" customWidth="1"/>
    <col min="13828" max="13828" width="8.13888888888889" style="2" customWidth="1"/>
    <col min="13829" max="13829" width="7.28703703703704" style="2" customWidth="1"/>
    <col min="13830" max="13831" width="6.28703703703704" style="2" customWidth="1"/>
    <col min="13832" max="13832" width="7.13888888888889" style="2" customWidth="1"/>
    <col min="13833" max="13833" width="8.13888888888889" style="2" customWidth="1"/>
    <col min="13834" max="13835" width="7.13888888888889" style="2" customWidth="1"/>
    <col min="13836" max="13836" width="7.85185185185185" style="2" customWidth="1"/>
    <col min="13837" max="13837" width="7" style="2" customWidth="1"/>
    <col min="13838" max="13839" width="7.85185185185185" style="2" customWidth="1"/>
    <col min="13840" max="13840" width="14.1388888888889" style="2" customWidth="1"/>
    <col min="13841" max="13842" width="19.1388888888889" style="2" customWidth="1"/>
    <col min="13843" max="14077" width="9.13888888888889" style="2"/>
    <col min="14078" max="14078" width="10" style="2" customWidth="1"/>
    <col min="14079" max="14079" width="11.8518518518519" style="2" customWidth="1"/>
    <col min="14080" max="14080" width="12.712962962963" style="2" customWidth="1"/>
    <col min="14081" max="14081" width="10.5740740740741" style="2" customWidth="1"/>
    <col min="14082" max="14082" width="14.712962962963" style="2" customWidth="1"/>
    <col min="14083" max="14083" width="11.1388888888889" style="2" customWidth="1"/>
    <col min="14084" max="14084" width="8.13888888888889" style="2" customWidth="1"/>
    <col min="14085" max="14085" width="7.28703703703704" style="2" customWidth="1"/>
    <col min="14086" max="14087" width="6.28703703703704" style="2" customWidth="1"/>
    <col min="14088" max="14088" width="7.13888888888889" style="2" customWidth="1"/>
    <col min="14089" max="14089" width="8.13888888888889" style="2" customWidth="1"/>
    <col min="14090" max="14091" width="7.13888888888889" style="2" customWidth="1"/>
    <col min="14092" max="14092" width="7.85185185185185" style="2" customWidth="1"/>
    <col min="14093" max="14093" width="7" style="2" customWidth="1"/>
    <col min="14094" max="14095" width="7.85185185185185" style="2" customWidth="1"/>
    <col min="14096" max="14096" width="14.1388888888889" style="2" customWidth="1"/>
    <col min="14097" max="14098" width="19.1388888888889" style="2" customWidth="1"/>
    <col min="14099" max="14333" width="9.13888888888889" style="2"/>
    <col min="14334" max="14334" width="10" style="2" customWidth="1"/>
    <col min="14335" max="14335" width="11.8518518518519" style="2" customWidth="1"/>
    <col min="14336" max="14336" width="12.712962962963" style="2" customWidth="1"/>
    <col min="14337" max="14337" width="10.5740740740741" style="2" customWidth="1"/>
    <col min="14338" max="14338" width="14.712962962963" style="2" customWidth="1"/>
    <col min="14339" max="14339" width="11.1388888888889" style="2" customWidth="1"/>
    <col min="14340" max="14340" width="8.13888888888889" style="2" customWidth="1"/>
    <col min="14341" max="14341" width="7.28703703703704" style="2" customWidth="1"/>
    <col min="14342" max="14343" width="6.28703703703704" style="2" customWidth="1"/>
    <col min="14344" max="14344" width="7.13888888888889" style="2" customWidth="1"/>
    <col min="14345" max="14345" width="8.13888888888889" style="2" customWidth="1"/>
    <col min="14346" max="14347" width="7.13888888888889" style="2" customWidth="1"/>
    <col min="14348" max="14348" width="7.85185185185185" style="2" customWidth="1"/>
    <col min="14349" max="14349" width="7" style="2" customWidth="1"/>
    <col min="14350" max="14351" width="7.85185185185185" style="2" customWidth="1"/>
    <col min="14352" max="14352" width="14.1388888888889" style="2" customWidth="1"/>
    <col min="14353" max="14354" width="19.1388888888889" style="2" customWidth="1"/>
    <col min="14355" max="14589" width="9.13888888888889" style="2"/>
    <col min="14590" max="14590" width="10" style="2" customWidth="1"/>
    <col min="14591" max="14591" width="11.8518518518519" style="2" customWidth="1"/>
    <col min="14592" max="14592" width="12.712962962963" style="2" customWidth="1"/>
    <col min="14593" max="14593" width="10.5740740740741" style="2" customWidth="1"/>
    <col min="14594" max="14594" width="14.712962962963" style="2" customWidth="1"/>
    <col min="14595" max="14595" width="11.1388888888889" style="2" customWidth="1"/>
    <col min="14596" max="14596" width="8.13888888888889" style="2" customWidth="1"/>
    <col min="14597" max="14597" width="7.28703703703704" style="2" customWidth="1"/>
    <col min="14598" max="14599" width="6.28703703703704" style="2" customWidth="1"/>
    <col min="14600" max="14600" width="7.13888888888889" style="2" customWidth="1"/>
    <col min="14601" max="14601" width="8.13888888888889" style="2" customWidth="1"/>
    <col min="14602" max="14603" width="7.13888888888889" style="2" customWidth="1"/>
    <col min="14604" max="14604" width="7.85185185185185" style="2" customWidth="1"/>
    <col min="14605" max="14605" width="7" style="2" customWidth="1"/>
    <col min="14606" max="14607" width="7.85185185185185" style="2" customWidth="1"/>
    <col min="14608" max="14608" width="14.1388888888889" style="2" customWidth="1"/>
    <col min="14609" max="14610" width="19.1388888888889" style="2" customWidth="1"/>
    <col min="14611" max="14845" width="9.13888888888889" style="2"/>
    <col min="14846" max="14846" width="10" style="2" customWidth="1"/>
    <col min="14847" max="14847" width="11.8518518518519" style="2" customWidth="1"/>
    <col min="14848" max="14848" width="12.712962962963" style="2" customWidth="1"/>
    <col min="14849" max="14849" width="10.5740740740741" style="2" customWidth="1"/>
    <col min="14850" max="14850" width="14.712962962963" style="2" customWidth="1"/>
    <col min="14851" max="14851" width="11.1388888888889" style="2" customWidth="1"/>
    <col min="14852" max="14852" width="8.13888888888889" style="2" customWidth="1"/>
    <col min="14853" max="14853" width="7.28703703703704" style="2" customWidth="1"/>
    <col min="14854" max="14855" width="6.28703703703704" style="2" customWidth="1"/>
    <col min="14856" max="14856" width="7.13888888888889" style="2" customWidth="1"/>
    <col min="14857" max="14857" width="8.13888888888889" style="2" customWidth="1"/>
    <col min="14858" max="14859" width="7.13888888888889" style="2" customWidth="1"/>
    <col min="14860" max="14860" width="7.85185185185185" style="2" customWidth="1"/>
    <col min="14861" max="14861" width="7" style="2" customWidth="1"/>
    <col min="14862" max="14863" width="7.85185185185185" style="2" customWidth="1"/>
    <col min="14864" max="14864" width="14.1388888888889" style="2" customWidth="1"/>
    <col min="14865" max="14866" width="19.1388888888889" style="2" customWidth="1"/>
    <col min="14867" max="15101" width="9.13888888888889" style="2"/>
    <col min="15102" max="15102" width="10" style="2" customWidth="1"/>
    <col min="15103" max="15103" width="11.8518518518519" style="2" customWidth="1"/>
    <col min="15104" max="15104" width="12.712962962963" style="2" customWidth="1"/>
    <col min="15105" max="15105" width="10.5740740740741" style="2" customWidth="1"/>
    <col min="15106" max="15106" width="14.712962962963" style="2" customWidth="1"/>
    <col min="15107" max="15107" width="11.1388888888889" style="2" customWidth="1"/>
    <col min="15108" max="15108" width="8.13888888888889" style="2" customWidth="1"/>
    <col min="15109" max="15109" width="7.28703703703704" style="2" customWidth="1"/>
    <col min="15110" max="15111" width="6.28703703703704" style="2" customWidth="1"/>
    <col min="15112" max="15112" width="7.13888888888889" style="2" customWidth="1"/>
    <col min="15113" max="15113" width="8.13888888888889" style="2" customWidth="1"/>
    <col min="15114" max="15115" width="7.13888888888889" style="2" customWidth="1"/>
    <col min="15116" max="15116" width="7.85185185185185" style="2" customWidth="1"/>
    <col min="15117" max="15117" width="7" style="2" customWidth="1"/>
    <col min="15118" max="15119" width="7.85185185185185" style="2" customWidth="1"/>
    <col min="15120" max="15120" width="14.1388888888889" style="2" customWidth="1"/>
    <col min="15121" max="15122" width="19.1388888888889" style="2" customWidth="1"/>
    <col min="15123" max="15357" width="9.13888888888889" style="2"/>
    <col min="15358" max="15358" width="10" style="2" customWidth="1"/>
    <col min="15359" max="15359" width="11.8518518518519" style="2" customWidth="1"/>
    <col min="15360" max="15360" width="12.712962962963" style="2" customWidth="1"/>
    <col min="15361" max="15361" width="10.5740740740741" style="2" customWidth="1"/>
    <col min="15362" max="15362" width="14.712962962963" style="2" customWidth="1"/>
    <col min="15363" max="15363" width="11.1388888888889" style="2" customWidth="1"/>
    <col min="15364" max="15364" width="8.13888888888889" style="2" customWidth="1"/>
    <col min="15365" max="15365" width="7.28703703703704" style="2" customWidth="1"/>
    <col min="15366" max="15367" width="6.28703703703704" style="2" customWidth="1"/>
    <col min="15368" max="15368" width="7.13888888888889" style="2" customWidth="1"/>
    <col min="15369" max="15369" width="8.13888888888889" style="2" customWidth="1"/>
    <col min="15370" max="15371" width="7.13888888888889" style="2" customWidth="1"/>
    <col min="15372" max="15372" width="7.85185185185185" style="2" customWidth="1"/>
    <col min="15373" max="15373" width="7" style="2" customWidth="1"/>
    <col min="15374" max="15375" width="7.85185185185185" style="2" customWidth="1"/>
    <col min="15376" max="15376" width="14.1388888888889" style="2" customWidth="1"/>
    <col min="15377" max="15378" width="19.1388888888889" style="2" customWidth="1"/>
    <col min="15379" max="15613" width="9.13888888888889" style="2"/>
    <col min="15614" max="15614" width="10" style="2" customWidth="1"/>
    <col min="15615" max="15615" width="11.8518518518519" style="2" customWidth="1"/>
    <col min="15616" max="15616" width="12.712962962963" style="2" customWidth="1"/>
    <col min="15617" max="15617" width="10.5740740740741" style="2" customWidth="1"/>
    <col min="15618" max="15618" width="14.712962962963" style="2" customWidth="1"/>
    <col min="15619" max="15619" width="11.1388888888889" style="2" customWidth="1"/>
    <col min="15620" max="15620" width="8.13888888888889" style="2" customWidth="1"/>
    <col min="15621" max="15621" width="7.28703703703704" style="2" customWidth="1"/>
    <col min="15622" max="15623" width="6.28703703703704" style="2" customWidth="1"/>
    <col min="15624" max="15624" width="7.13888888888889" style="2" customWidth="1"/>
    <col min="15625" max="15625" width="8.13888888888889" style="2" customWidth="1"/>
    <col min="15626" max="15627" width="7.13888888888889" style="2" customWidth="1"/>
    <col min="15628" max="15628" width="7.85185185185185" style="2" customWidth="1"/>
    <col min="15629" max="15629" width="7" style="2" customWidth="1"/>
    <col min="15630" max="15631" width="7.85185185185185" style="2" customWidth="1"/>
    <col min="15632" max="15632" width="14.1388888888889" style="2" customWidth="1"/>
    <col min="15633" max="15634" width="19.1388888888889" style="2" customWidth="1"/>
    <col min="15635" max="15869" width="9.13888888888889" style="2"/>
    <col min="15870" max="15870" width="10" style="2" customWidth="1"/>
    <col min="15871" max="15871" width="11.8518518518519" style="2" customWidth="1"/>
    <col min="15872" max="15872" width="12.712962962963" style="2" customWidth="1"/>
    <col min="15873" max="15873" width="10.5740740740741" style="2" customWidth="1"/>
    <col min="15874" max="15874" width="14.712962962963" style="2" customWidth="1"/>
    <col min="15875" max="15875" width="11.1388888888889" style="2" customWidth="1"/>
    <col min="15876" max="15876" width="8.13888888888889" style="2" customWidth="1"/>
    <col min="15877" max="15877" width="7.28703703703704" style="2" customWidth="1"/>
    <col min="15878" max="15879" width="6.28703703703704" style="2" customWidth="1"/>
    <col min="15880" max="15880" width="7.13888888888889" style="2" customWidth="1"/>
    <col min="15881" max="15881" width="8.13888888888889" style="2" customWidth="1"/>
    <col min="15882" max="15883" width="7.13888888888889" style="2" customWidth="1"/>
    <col min="15884" max="15884" width="7.85185185185185" style="2" customWidth="1"/>
    <col min="15885" max="15885" width="7" style="2" customWidth="1"/>
    <col min="15886" max="15887" width="7.85185185185185" style="2" customWidth="1"/>
    <col min="15888" max="15888" width="14.1388888888889" style="2" customWidth="1"/>
    <col min="15889" max="15890" width="19.1388888888889" style="2" customWidth="1"/>
    <col min="15891" max="16125" width="9.13888888888889" style="2"/>
    <col min="16126" max="16126" width="10" style="2" customWidth="1"/>
    <col min="16127" max="16127" width="11.8518518518519" style="2" customWidth="1"/>
    <col min="16128" max="16128" width="12.712962962963" style="2" customWidth="1"/>
    <col min="16129" max="16129" width="10.5740740740741" style="2" customWidth="1"/>
    <col min="16130" max="16130" width="14.712962962963" style="2" customWidth="1"/>
    <col min="16131" max="16131" width="11.1388888888889" style="2" customWidth="1"/>
    <col min="16132" max="16132" width="8.13888888888889" style="2" customWidth="1"/>
    <col min="16133" max="16133" width="7.28703703703704" style="2" customWidth="1"/>
    <col min="16134" max="16135" width="6.28703703703704" style="2" customWidth="1"/>
    <col min="16136" max="16136" width="7.13888888888889" style="2" customWidth="1"/>
    <col min="16137" max="16137" width="8.13888888888889" style="2" customWidth="1"/>
    <col min="16138" max="16139" width="7.13888888888889" style="2" customWidth="1"/>
    <col min="16140" max="16140" width="7.85185185185185" style="2" customWidth="1"/>
    <col min="16141" max="16141" width="7" style="2" customWidth="1"/>
    <col min="16142" max="16143" width="7.85185185185185" style="2" customWidth="1"/>
    <col min="16144" max="16144" width="14.1388888888889" style="2" customWidth="1"/>
    <col min="16145" max="16146" width="19.1388888888889" style="2" customWidth="1"/>
    <col min="16147" max="16384" width="9.13888888888889" style="2"/>
  </cols>
  <sheetData>
    <row r="1" s="1" customFormat="1" ht="25.5" customHeight="1" spans="1:3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/>
      <c r="H1" s="6" t="s">
        <v>6</v>
      </c>
      <c r="I1" s="21"/>
      <c r="J1" s="21"/>
      <c r="K1" s="21"/>
      <c r="L1" s="21"/>
      <c r="M1" s="21"/>
      <c r="N1" s="21"/>
      <c r="O1" s="21"/>
      <c r="P1" s="21"/>
      <c r="Q1" s="6" t="s">
        <v>7</v>
      </c>
      <c r="R1" s="21"/>
      <c r="S1" s="21"/>
      <c r="T1" s="21"/>
      <c r="U1" s="21"/>
      <c r="V1" s="21"/>
      <c r="W1" s="23"/>
      <c r="X1" s="24"/>
      <c r="Y1" s="24"/>
      <c r="Z1" s="24"/>
      <c r="AA1" s="24"/>
      <c r="AB1" s="24"/>
      <c r="AC1" s="24"/>
      <c r="AD1" s="24"/>
      <c r="AE1" s="24"/>
      <c r="AF1" s="24"/>
    </row>
    <row r="2" s="2" customFormat="1" spans="1:30">
      <c r="A2" s="7"/>
      <c r="B2" s="7"/>
      <c r="C2" s="7"/>
      <c r="D2" s="7"/>
      <c r="E2" s="7"/>
      <c r="F2" s="8" t="s">
        <v>8</v>
      </c>
      <c r="G2" s="9" t="s">
        <v>9</v>
      </c>
      <c r="H2" s="9" t="str">
        <f>[1]Con_AG_23042024!J20</f>
        <v>25 KN </v>
      </c>
      <c r="I2" s="9" t="str">
        <f>[1]Con_AG_23042024!K20</f>
        <v>30 KN</v>
      </c>
      <c r="J2" s="9" t="str">
        <f>[1]Con_AG_23042024!L20</f>
        <v>40 KN</v>
      </c>
      <c r="K2" s="9" t="str">
        <f>[1]Con_AG_23042024!M20</f>
        <v>50KN</v>
      </c>
      <c r="L2" s="9" t="str">
        <f>[1]Con_AG_23042024!N20</f>
        <v>60KN</v>
      </c>
      <c r="M2" s="9" t="str">
        <f>[1]Con_AG_23042024!O20</f>
        <v>70 KN</v>
      </c>
      <c r="N2" s="9" t="str">
        <f>[1]Con_AG_23042024!P20</f>
        <v>80 KN</v>
      </c>
      <c r="O2" s="9" t="str">
        <f>[1]Con_AG_23042024!Q20</f>
        <v>90 KN</v>
      </c>
      <c r="P2" s="9" t="str">
        <f>[1]Con_AG_23042024!R20</f>
        <v>100 KN</v>
      </c>
      <c r="Q2" s="9" t="str">
        <f t="shared" ref="Q2:W2" si="0">H2</f>
        <v>25 KN </v>
      </c>
      <c r="R2" s="9" t="str">
        <f t="shared" si="0"/>
        <v>30 KN</v>
      </c>
      <c r="S2" s="9" t="str">
        <f t="shared" si="0"/>
        <v>40 KN</v>
      </c>
      <c r="T2" s="9" t="str">
        <f t="shared" si="0"/>
        <v>50KN</v>
      </c>
      <c r="U2" s="9" t="str">
        <f t="shared" si="0"/>
        <v>60KN</v>
      </c>
      <c r="V2" s="25" t="str">
        <f t="shared" si="0"/>
        <v>70 KN</v>
      </c>
      <c r="W2" s="25" t="str">
        <f t="shared" si="0"/>
        <v>80 KN</v>
      </c>
      <c r="X2"/>
      <c r="Y2"/>
      <c r="Z2"/>
      <c r="AA2"/>
      <c r="AB2"/>
      <c r="AC2"/>
      <c r="AD2"/>
    </row>
    <row r="3" s="2" customFormat="1" spans="1:30">
      <c r="A3" s="10">
        <f>'[1]Consumption - 21042022'!D22</f>
        <v>1.61</v>
      </c>
      <c r="B3" s="11">
        <v>4</v>
      </c>
      <c r="C3" s="11">
        <f t="shared" ref="C3:C29" si="1">A3*B3</f>
        <v>6.44</v>
      </c>
      <c r="D3" s="12">
        <v>20</v>
      </c>
      <c r="E3" s="12">
        <f t="shared" ref="E3:E29" si="2">D3*A3</f>
        <v>32.2</v>
      </c>
      <c r="F3" s="13">
        <f>[1]Con_AG_23042024!T21</f>
        <v>8</v>
      </c>
      <c r="G3" s="13"/>
      <c r="H3" s="14">
        <f>[1]Con_AG_23042024!U21+[1]Con_AG_23042024!J21*0.15</f>
        <v>50.4</v>
      </c>
      <c r="I3" s="14">
        <f>[1]Con_AG_23042024!V21+[1]Con_AG_23042024!K21*0.15</f>
        <v>0</v>
      </c>
      <c r="J3" s="14">
        <f>[1]Con_AG_23042024!W21+[1]Con_AG_23042024!L21*0.15</f>
        <v>0</v>
      </c>
      <c r="K3" s="14">
        <f>[1]Con_AG_23042024!X21+[1]Con_AG_23042024!M21*0.15</f>
        <v>0</v>
      </c>
      <c r="L3" s="14">
        <f>[1]Con_AG_23042024!Y21+[1]Con_AG_23042024!N21*0.15</f>
        <v>0</v>
      </c>
      <c r="M3" s="14">
        <f>[1]Con_AG_23042024!Z21+[1]Con_AG_23042024!O21*0.15</f>
        <v>0</v>
      </c>
      <c r="N3" s="14">
        <f>[1]Con_AG_23042024!AA21+[1]Con_AG_23042024!P21*0.15</f>
        <v>0</v>
      </c>
      <c r="O3" s="14">
        <f>[1]Con_AG_23042024!AB21+[1]Con_AG_23042024!Q21*0.15</f>
        <v>0</v>
      </c>
      <c r="P3" s="14">
        <f>[1]Con_AG_23042024!AC21+[1]Con_AG_23042024!R21*0.15</f>
        <v>0</v>
      </c>
      <c r="Q3" s="26">
        <f t="shared" ref="Q3:Q29" si="3">H3/C3*E3</f>
        <v>252</v>
      </c>
      <c r="R3" s="26">
        <f t="shared" ref="R3:R29" si="4">I3/C3*E3</f>
        <v>0</v>
      </c>
      <c r="S3" s="26">
        <f t="shared" ref="S3:S29" si="5">J3/C3*E3</f>
        <v>0</v>
      </c>
      <c r="T3" s="26">
        <f t="shared" ref="T3:T29" si="6">K3/C3*E3</f>
        <v>0</v>
      </c>
      <c r="U3" s="26">
        <f t="shared" ref="U3:U29" si="7">L3/C3*E3</f>
        <v>0</v>
      </c>
      <c r="V3" s="26">
        <f t="shared" ref="V3:V29" si="8">M3/C3*E3</f>
        <v>0</v>
      </c>
      <c r="W3" s="26">
        <f t="shared" ref="W3:W29" si="9">N3/C3*E3</f>
        <v>0</v>
      </c>
      <c r="X3"/>
      <c r="Y3"/>
      <c r="Z3"/>
      <c r="AA3"/>
      <c r="AB3"/>
      <c r="AC3"/>
      <c r="AD3"/>
    </row>
    <row r="4" s="2" customFormat="1" spans="1:30">
      <c r="A4" s="10">
        <f>'[1]Consumption - 21042022'!D23</f>
        <v>2.01</v>
      </c>
      <c r="B4" s="11">
        <v>4</v>
      </c>
      <c r="C4" s="11">
        <f t="shared" si="1"/>
        <v>8.04</v>
      </c>
      <c r="D4" s="12">
        <v>20</v>
      </c>
      <c r="E4" s="12">
        <f t="shared" si="2"/>
        <v>40.2</v>
      </c>
      <c r="F4" s="13">
        <f>[1]Con_AG_23042024!T22</f>
        <v>13</v>
      </c>
      <c r="G4" s="13"/>
      <c r="H4" s="14">
        <f>[1]Con_AG_23042024!U22+[1]Con_AG_23042024!J22*0.15</f>
        <v>81.9</v>
      </c>
      <c r="I4" s="14">
        <f>[1]Con_AG_23042024!V22+[1]Con_AG_23042024!K22*0.15</f>
        <v>0</v>
      </c>
      <c r="J4" s="14">
        <f>[1]Con_AG_23042024!W22+[1]Con_AG_23042024!L22*0.15</f>
        <v>0</v>
      </c>
      <c r="K4" s="14">
        <f>[1]Con_AG_23042024!X22+[1]Con_AG_23042024!M22*0.15</f>
        <v>0</v>
      </c>
      <c r="L4" s="14">
        <f>[1]Con_AG_23042024!Y22+[1]Con_AG_23042024!N22*0.15</f>
        <v>0</v>
      </c>
      <c r="M4" s="14">
        <f>[1]Con_AG_23042024!Z22+[1]Con_AG_23042024!O22*0.15</f>
        <v>0</v>
      </c>
      <c r="N4" s="14">
        <f>[1]Con_AG_23042024!AA22+[1]Con_AG_23042024!P22*0.15</f>
        <v>0</v>
      </c>
      <c r="O4" s="14">
        <f>[1]Con_AG_23042024!AB22+[1]Con_AG_23042024!Q22*0.15</f>
        <v>0</v>
      </c>
      <c r="P4" s="14">
        <f>[1]Con_AG_23042024!AC22+[1]Con_AG_23042024!R22*0.15</f>
        <v>0</v>
      </c>
      <c r="Q4" s="26">
        <f t="shared" si="3"/>
        <v>409.5</v>
      </c>
      <c r="R4" s="26">
        <f t="shared" si="4"/>
        <v>0</v>
      </c>
      <c r="S4" s="26">
        <f t="shared" si="5"/>
        <v>0</v>
      </c>
      <c r="T4" s="26">
        <f t="shared" si="6"/>
        <v>0</v>
      </c>
      <c r="U4" s="26">
        <f t="shared" si="7"/>
        <v>0</v>
      </c>
      <c r="V4" s="26">
        <f t="shared" si="8"/>
        <v>0</v>
      </c>
      <c r="W4" s="26">
        <f t="shared" si="9"/>
        <v>0</v>
      </c>
      <c r="X4"/>
      <c r="Y4"/>
      <c r="Z4"/>
      <c r="AA4"/>
      <c r="AB4"/>
      <c r="AC4"/>
      <c r="AD4"/>
    </row>
    <row r="5" s="2" customFormat="1" spans="1:30">
      <c r="A5" s="15">
        <f>'[1]Consumption - 21042022'!D24</f>
        <v>2.41</v>
      </c>
      <c r="B5" s="16">
        <v>4</v>
      </c>
      <c r="C5" s="16">
        <f t="shared" si="1"/>
        <v>9.64</v>
      </c>
      <c r="D5" s="17">
        <v>20</v>
      </c>
      <c r="E5" s="17">
        <f t="shared" si="2"/>
        <v>48.2</v>
      </c>
      <c r="F5" s="13">
        <f>[1]Con_AG_23042024!T23</f>
        <v>13</v>
      </c>
      <c r="G5" s="18"/>
      <c r="H5" s="14">
        <f>[1]Con_AG_23042024!U23+[1]Con_AG_23042024!J23*0.15</f>
        <v>54.4</v>
      </c>
      <c r="I5" s="14">
        <f>[1]Con_AG_23042024!V23+[1]Con_AG_23042024!K23*0.15</f>
        <v>31.5</v>
      </c>
      <c r="J5" s="14">
        <f>[1]Con_AG_23042024!W23+[1]Con_AG_23042024!L23*0.15</f>
        <v>0</v>
      </c>
      <c r="K5" s="14">
        <f>[1]Con_AG_23042024!X23+[1]Con_AG_23042024!M23*0.15</f>
        <v>0</v>
      </c>
      <c r="L5" s="14">
        <f>[1]Con_AG_23042024!Y23+[1]Con_AG_23042024!N23*0.15</f>
        <v>0</v>
      </c>
      <c r="M5" s="14">
        <f>[1]Con_AG_23042024!Z23+[1]Con_AG_23042024!O23*0.15</f>
        <v>0</v>
      </c>
      <c r="N5" s="14">
        <f>[1]Con_AG_23042024!AA23+[1]Con_AG_23042024!P23*0.15</f>
        <v>0</v>
      </c>
      <c r="O5" s="14">
        <f>[1]Con_AG_23042024!AB23+[1]Con_AG_23042024!Q23*0.15</f>
        <v>0</v>
      </c>
      <c r="P5" s="14">
        <f>[1]Con_AG_23042024!AC23+[1]Con_AG_23042024!R23*0.15</f>
        <v>0</v>
      </c>
      <c r="Q5" s="19">
        <f t="shared" si="3"/>
        <v>272</v>
      </c>
      <c r="R5" s="19">
        <f t="shared" si="4"/>
        <v>157.5</v>
      </c>
      <c r="S5" s="19">
        <f t="shared" si="5"/>
        <v>0</v>
      </c>
      <c r="T5" s="19">
        <f t="shared" si="6"/>
        <v>0</v>
      </c>
      <c r="U5" s="19">
        <f t="shared" si="7"/>
        <v>0</v>
      </c>
      <c r="V5" s="19">
        <f t="shared" si="8"/>
        <v>0</v>
      </c>
      <c r="W5" s="19">
        <f t="shared" si="9"/>
        <v>0</v>
      </c>
      <c r="X5"/>
      <c r="Y5"/>
      <c r="Z5"/>
      <c r="AA5"/>
      <c r="AB5"/>
      <c r="AC5"/>
      <c r="AD5"/>
    </row>
    <row r="6" s="2" customFormat="1" spans="1:30">
      <c r="A6" s="10">
        <f>'[1]Consumption - 21042022'!D25</f>
        <v>2.81</v>
      </c>
      <c r="B6" s="11">
        <v>4</v>
      </c>
      <c r="C6" s="11">
        <f t="shared" si="1"/>
        <v>11.24</v>
      </c>
      <c r="D6" s="12">
        <v>20</v>
      </c>
      <c r="E6" s="12">
        <f t="shared" si="2"/>
        <v>56.2</v>
      </c>
      <c r="F6" s="13">
        <f>[1]Con_AG_23042024!T24</f>
        <v>17</v>
      </c>
      <c r="G6" s="13"/>
      <c r="H6" s="14">
        <f>[1]Con_AG_23042024!U24+[1]Con_AG_23042024!J24*0.15</f>
        <v>58.4</v>
      </c>
      <c r="I6" s="14">
        <f>[1]Con_AG_23042024!V24+[1]Con_AG_23042024!K24*0.15</f>
        <v>62.7</v>
      </c>
      <c r="J6" s="14">
        <f>[1]Con_AG_23042024!W24+[1]Con_AG_23042024!L24*0.15</f>
        <v>0</v>
      </c>
      <c r="K6" s="14">
        <f>[1]Con_AG_23042024!X24+[1]Con_AG_23042024!M24*0.15</f>
        <v>0</v>
      </c>
      <c r="L6" s="14">
        <f>[1]Con_AG_23042024!Y24+[1]Con_AG_23042024!N24*0.15</f>
        <v>0</v>
      </c>
      <c r="M6" s="14">
        <f>[1]Con_AG_23042024!Z24+[1]Con_AG_23042024!O24*0.15</f>
        <v>0</v>
      </c>
      <c r="N6" s="14">
        <f>[1]Con_AG_23042024!AA24+[1]Con_AG_23042024!P24*0.15</f>
        <v>0</v>
      </c>
      <c r="O6" s="14">
        <f>[1]Con_AG_23042024!AB24+[1]Con_AG_23042024!Q24*0.15</f>
        <v>0</v>
      </c>
      <c r="P6" s="14">
        <f>[1]Con_AG_23042024!AC24+[1]Con_AG_23042024!R24*0.15</f>
        <v>0</v>
      </c>
      <c r="Q6" s="26">
        <f t="shared" si="3"/>
        <v>292</v>
      </c>
      <c r="R6" s="26">
        <f t="shared" si="4"/>
        <v>313.5</v>
      </c>
      <c r="S6" s="26">
        <f t="shared" si="5"/>
        <v>0</v>
      </c>
      <c r="T6" s="26">
        <f t="shared" si="6"/>
        <v>0</v>
      </c>
      <c r="U6" s="26">
        <f t="shared" si="7"/>
        <v>0</v>
      </c>
      <c r="V6" s="26">
        <f t="shared" si="8"/>
        <v>0</v>
      </c>
      <c r="W6" s="26">
        <f t="shared" si="9"/>
        <v>0</v>
      </c>
      <c r="X6"/>
      <c r="Y6"/>
      <c r="Z6"/>
      <c r="AA6"/>
      <c r="AB6"/>
      <c r="AC6"/>
      <c r="AD6"/>
    </row>
    <row r="7" s="2" customFormat="1" spans="1:30">
      <c r="A7" s="10">
        <f>'[1]Consumption - 21042022'!D26</f>
        <v>3.21</v>
      </c>
      <c r="B7" s="11">
        <v>4</v>
      </c>
      <c r="C7" s="11">
        <f t="shared" si="1"/>
        <v>12.84</v>
      </c>
      <c r="D7" s="12">
        <v>20</v>
      </c>
      <c r="E7" s="12">
        <f t="shared" si="2"/>
        <v>64.2</v>
      </c>
      <c r="F7" s="13">
        <f>[1]Con_AG_23042024!T25</f>
        <v>17</v>
      </c>
      <c r="G7" s="13"/>
      <c r="H7" s="14">
        <f>[1]Con_AG_23042024!U25+[1]Con_AG_23042024!J25*0.15</f>
        <v>64</v>
      </c>
      <c r="I7" s="14">
        <f>[1]Con_AG_23042024!V25+[1]Con_AG_23042024!K25*0.15</f>
        <v>0</v>
      </c>
      <c r="J7" s="14">
        <f>[1]Con_AG_23042024!W25+[1]Con_AG_23042024!L25*0.15</f>
        <v>66.3</v>
      </c>
      <c r="K7" s="14">
        <f>[1]Con_AG_23042024!X25+[1]Con_AG_23042024!M25*0.15</f>
        <v>0</v>
      </c>
      <c r="L7" s="14">
        <f>[1]Con_AG_23042024!Y25+[1]Con_AG_23042024!N25*0.15</f>
        <v>0</v>
      </c>
      <c r="M7" s="14">
        <f>[1]Con_AG_23042024!Z25+[1]Con_AG_23042024!O25*0.15</f>
        <v>0</v>
      </c>
      <c r="N7" s="14">
        <f>[1]Con_AG_23042024!AA25+[1]Con_AG_23042024!P25*0.15</f>
        <v>0</v>
      </c>
      <c r="O7" s="14">
        <f>[1]Con_AG_23042024!AB25+[1]Con_AG_23042024!Q25*0.15</f>
        <v>0</v>
      </c>
      <c r="P7" s="14">
        <f>[1]Con_AG_23042024!AC25+[1]Con_AG_23042024!R25*0.15</f>
        <v>0</v>
      </c>
      <c r="Q7" s="26">
        <f t="shared" si="3"/>
        <v>320</v>
      </c>
      <c r="R7" s="26">
        <f t="shared" si="4"/>
        <v>0</v>
      </c>
      <c r="S7" s="26">
        <f t="shared" si="5"/>
        <v>331.5</v>
      </c>
      <c r="T7" s="26">
        <f t="shared" si="6"/>
        <v>0</v>
      </c>
      <c r="U7" s="26">
        <f t="shared" si="7"/>
        <v>0</v>
      </c>
      <c r="V7" s="26">
        <f t="shared" si="8"/>
        <v>0</v>
      </c>
      <c r="W7" s="26">
        <f t="shared" si="9"/>
        <v>0</v>
      </c>
      <c r="X7"/>
      <c r="Y7"/>
      <c r="Z7"/>
      <c r="AA7"/>
      <c r="AB7"/>
      <c r="AC7"/>
      <c r="AD7"/>
    </row>
    <row r="8" s="2" customFormat="1" spans="1:30">
      <c r="A8" s="10">
        <f>'[1]Consumption - 21042022'!D27</f>
        <v>3.61</v>
      </c>
      <c r="B8" s="11">
        <v>4</v>
      </c>
      <c r="C8" s="11">
        <f t="shared" si="1"/>
        <v>14.44</v>
      </c>
      <c r="D8" s="12">
        <v>20</v>
      </c>
      <c r="E8" s="12">
        <f t="shared" si="2"/>
        <v>72.2</v>
      </c>
      <c r="F8" s="13">
        <f>[1]Con_AG_23042024!T26</f>
        <v>21</v>
      </c>
      <c r="G8" s="13"/>
      <c r="H8" s="14">
        <f>[1]Con_AG_23042024!U26+[1]Con_AG_23042024!J26*0.15</f>
        <v>66.4</v>
      </c>
      <c r="I8" s="14">
        <f>[1]Con_AG_23042024!V26+[1]Con_AG_23042024!K26*0.15</f>
        <v>33.2</v>
      </c>
      <c r="J8" s="14">
        <f>[1]Con_AG_23042024!W26+[1]Con_AG_23042024!L26*0.15</f>
        <v>71.7</v>
      </c>
      <c r="K8" s="14">
        <f>[1]Con_AG_23042024!X26+[1]Con_AG_23042024!M26*0.15</f>
        <v>0</v>
      </c>
      <c r="L8" s="14">
        <f>[1]Con_AG_23042024!Y26+[1]Con_AG_23042024!N26*0.15</f>
        <v>0</v>
      </c>
      <c r="M8" s="14">
        <f>[1]Con_AG_23042024!Z26+[1]Con_AG_23042024!O26*0.15</f>
        <v>0</v>
      </c>
      <c r="N8" s="14">
        <f>[1]Con_AG_23042024!AA26+[1]Con_AG_23042024!P26*0.15</f>
        <v>0</v>
      </c>
      <c r="O8" s="14">
        <f>[1]Con_AG_23042024!AB26+[1]Con_AG_23042024!Q26*0.15</f>
        <v>0</v>
      </c>
      <c r="P8" s="14">
        <f>[1]Con_AG_23042024!AC26+[1]Con_AG_23042024!R26*0.15</f>
        <v>0</v>
      </c>
      <c r="Q8" s="26">
        <f t="shared" si="3"/>
        <v>332</v>
      </c>
      <c r="R8" s="26">
        <f t="shared" si="4"/>
        <v>166</v>
      </c>
      <c r="S8" s="26">
        <f t="shared" si="5"/>
        <v>358.5</v>
      </c>
      <c r="T8" s="26">
        <f t="shared" si="6"/>
        <v>0</v>
      </c>
      <c r="U8" s="26">
        <f t="shared" si="7"/>
        <v>0</v>
      </c>
      <c r="V8" s="26">
        <f t="shared" si="8"/>
        <v>0</v>
      </c>
      <c r="W8" s="26">
        <f t="shared" si="9"/>
        <v>0</v>
      </c>
      <c r="X8"/>
      <c r="Y8"/>
      <c r="Z8"/>
      <c r="AA8"/>
      <c r="AB8"/>
      <c r="AC8"/>
      <c r="AD8"/>
    </row>
    <row r="9" s="2" customFormat="1" spans="1:30">
      <c r="A9" s="15">
        <f>'[1]Consumption - 21042022'!D28</f>
        <v>4.01</v>
      </c>
      <c r="B9" s="16">
        <v>4</v>
      </c>
      <c r="C9" s="16">
        <f t="shared" si="1"/>
        <v>16.04</v>
      </c>
      <c r="D9" s="17">
        <v>20</v>
      </c>
      <c r="E9" s="17">
        <f t="shared" si="2"/>
        <v>80.2</v>
      </c>
      <c r="F9" s="13">
        <f>[1]Con_AG_23042024!T27</f>
        <v>21</v>
      </c>
      <c r="G9" s="18"/>
      <c r="H9" s="14">
        <f>[1]Con_AG_23042024!U27+[1]Con_AG_23042024!J27*0.15</f>
        <v>72</v>
      </c>
      <c r="I9" s="14">
        <f>[1]Con_AG_23042024!V27+[1]Con_AG_23042024!K27*0.15</f>
        <v>34.8</v>
      </c>
      <c r="J9" s="14">
        <f>[1]Con_AG_23042024!W27+[1]Con_AG_23042024!L27*0.15</f>
        <v>75.3</v>
      </c>
      <c r="K9" s="14">
        <f>[1]Con_AG_23042024!X27+[1]Con_AG_23042024!M27*0.15</f>
        <v>0</v>
      </c>
      <c r="L9" s="14">
        <f>[1]Con_AG_23042024!Y27+[1]Con_AG_23042024!N27*0.15</f>
        <v>0</v>
      </c>
      <c r="M9" s="14">
        <f>[1]Con_AG_23042024!Z27+[1]Con_AG_23042024!O27*0.15</f>
        <v>0</v>
      </c>
      <c r="N9" s="14">
        <f>[1]Con_AG_23042024!AA27+[1]Con_AG_23042024!P27*0.15</f>
        <v>0</v>
      </c>
      <c r="O9" s="14">
        <f>[1]Con_AG_23042024!AB27+[1]Con_AG_23042024!Q27*0.15</f>
        <v>0</v>
      </c>
      <c r="P9" s="14">
        <f>[1]Con_AG_23042024!AC27+[1]Con_AG_23042024!R27*0.15</f>
        <v>0</v>
      </c>
      <c r="Q9" s="19">
        <f t="shared" si="3"/>
        <v>360</v>
      </c>
      <c r="R9" s="19">
        <f t="shared" si="4"/>
        <v>174</v>
      </c>
      <c r="S9" s="19">
        <f t="shared" si="5"/>
        <v>376.5</v>
      </c>
      <c r="T9" s="19">
        <f t="shared" si="6"/>
        <v>0</v>
      </c>
      <c r="U9" s="19">
        <f t="shared" si="7"/>
        <v>0</v>
      </c>
      <c r="V9" s="19">
        <f t="shared" si="8"/>
        <v>0</v>
      </c>
      <c r="W9" s="19">
        <f t="shared" si="9"/>
        <v>0</v>
      </c>
      <c r="X9"/>
      <c r="Y9"/>
      <c r="Z9"/>
      <c r="AA9"/>
      <c r="AB9"/>
      <c r="AC9"/>
      <c r="AD9"/>
    </row>
    <row r="10" s="2" customFormat="1" spans="1:30">
      <c r="A10" s="15">
        <f>'[1]Consumption - 21042022'!D29</f>
        <v>4.41</v>
      </c>
      <c r="B10" s="16">
        <v>4</v>
      </c>
      <c r="C10" s="16">
        <f t="shared" si="1"/>
        <v>17.64</v>
      </c>
      <c r="D10" s="17">
        <v>20</v>
      </c>
      <c r="E10" s="17">
        <f t="shared" si="2"/>
        <v>88.2</v>
      </c>
      <c r="F10" s="13">
        <f>[1]Con_AG_23042024!T28</f>
        <v>25</v>
      </c>
      <c r="G10" s="18"/>
      <c r="H10" s="14">
        <f>[1]Con_AG_23042024!U28+[1]Con_AG_23042024!J28*0.15</f>
        <v>74.4</v>
      </c>
      <c r="I10" s="14">
        <f>[1]Con_AG_23042024!V28+[1]Con_AG_23042024!K28*0.15</f>
        <v>37.2</v>
      </c>
      <c r="J10" s="14">
        <f>[1]Con_AG_23042024!W28+[1]Con_AG_23042024!L28*0.15</f>
        <v>37.2</v>
      </c>
      <c r="K10" s="14">
        <f>[1]Con_AG_23042024!X28+[1]Con_AG_23042024!M28*0.15</f>
        <v>81.7</v>
      </c>
      <c r="L10" s="14">
        <f>[1]Con_AG_23042024!Y28+[1]Con_AG_23042024!N28*0.15</f>
        <v>0</v>
      </c>
      <c r="M10" s="14">
        <f>[1]Con_AG_23042024!Z28+[1]Con_AG_23042024!O28*0.15</f>
        <v>0</v>
      </c>
      <c r="N10" s="14">
        <f>[1]Con_AG_23042024!AA28+[1]Con_AG_23042024!P28*0.15</f>
        <v>0</v>
      </c>
      <c r="O10" s="14">
        <f>[1]Con_AG_23042024!AB28+[1]Con_AG_23042024!Q28*0.15</f>
        <v>0</v>
      </c>
      <c r="P10" s="14">
        <f>[1]Con_AG_23042024!AC28+[1]Con_AG_23042024!R28*0.15</f>
        <v>0</v>
      </c>
      <c r="Q10" s="19">
        <f t="shared" si="3"/>
        <v>372</v>
      </c>
      <c r="R10" s="19">
        <f t="shared" si="4"/>
        <v>186</v>
      </c>
      <c r="S10" s="19">
        <f t="shared" si="5"/>
        <v>186</v>
      </c>
      <c r="T10" s="19">
        <f t="shared" si="6"/>
        <v>408.5</v>
      </c>
      <c r="U10" s="19">
        <f t="shared" si="7"/>
        <v>0</v>
      </c>
      <c r="V10" s="19">
        <f t="shared" si="8"/>
        <v>0</v>
      </c>
      <c r="W10" s="19">
        <f t="shared" si="9"/>
        <v>0</v>
      </c>
      <c r="X10"/>
      <c r="Y10"/>
      <c r="Z10"/>
      <c r="AA10"/>
      <c r="AB10"/>
      <c r="AC10"/>
      <c r="AD10"/>
    </row>
    <row r="11" s="2" customFormat="1" spans="1:30">
      <c r="A11" s="15">
        <f>'[1]Consumption - 21042022'!D30</f>
        <v>4.81</v>
      </c>
      <c r="B11" s="16">
        <v>4</v>
      </c>
      <c r="C11" s="16">
        <f t="shared" si="1"/>
        <v>19.24</v>
      </c>
      <c r="D11" s="17">
        <v>20</v>
      </c>
      <c r="E11" s="17">
        <f t="shared" si="2"/>
        <v>96.2</v>
      </c>
      <c r="F11" s="13">
        <f>[1]Con_AG_23042024!T29</f>
        <v>25</v>
      </c>
      <c r="G11" s="18"/>
      <c r="H11" s="14">
        <f>[1]Con_AG_23042024!U29+[1]Con_AG_23042024!J29*0.15</f>
        <v>80.8</v>
      </c>
      <c r="I11" s="14">
        <f>[1]Con_AG_23042024!V29+[1]Con_AG_23042024!K29*0.15</f>
        <v>39.6</v>
      </c>
      <c r="J11" s="14">
        <f>[1]Con_AG_23042024!W29+[1]Con_AG_23042024!L29*0.15</f>
        <v>39.6</v>
      </c>
      <c r="K11" s="14">
        <f>[1]Con_AG_23042024!X29+[1]Con_AG_23042024!M29*0.15</f>
        <v>86.1</v>
      </c>
      <c r="L11" s="14">
        <f>[1]Con_AG_23042024!Y29+[1]Con_AG_23042024!N29*0.15</f>
        <v>0</v>
      </c>
      <c r="M11" s="14">
        <f>[1]Con_AG_23042024!Z29+[1]Con_AG_23042024!O29*0.15</f>
        <v>0</v>
      </c>
      <c r="N11" s="14">
        <f>[1]Con_AG_23042024!AA29+[1]Con_AG_23042024!P29*0.15</f>
        <v>0</v>
      </c>
      <c r="O11" s="14">
        <f>[1]Con_AG_23042024!AB29+[1]Con_AG_23042024!Q29*0.15</f>
        <v>0</v>
      </c>
      <c r="P11" s="14">
        <f>[1]Con_AG_23042024!AC29+[1]Con_AG_23042024!R29*0.15</f>
        <v>0</v>
      </c>
      <c r="Q11" s="19">
        <f t="shared" si="3"/>
        <v>404</v>
      </c>
      <c r="R11" s="19">
        <f t="shared" si="4"/>
        <v>198</v>
      </c>
      <c r="S11" s="19">
        <f t="shared" si="5"/>
        <v>198</v>
      </c>
      <c r="T11" s="19">
        <f t="shared" si="6"/>
        <v>430.5</v>
      </c>
      <c r="U11" s="19">
        <f t="shared" si="7"/>
        <v>0</v>
      </c>
      <c r="V11" s="19">
        <f t="shared" si="8"/>
        <v>0</v>
      </c>
      <c r="W11" s="19">
        <f t="shared" si="9"/>
        <v>0</v>
      </c>
      <c r="X11"/>
      <c r="Y11"/>
      <c r="Z11"/>
      <c r="AA11"/>
      <c r="AB11"/>
      <c r="AC11"/>
      <c r="AD11"/>
    </row>
    <row r="12" s="2" customFormat="1" spans="1:30">
      <c r="A12" s="15">
        <f>'[1]Consumption - 21042022'!D31</f>
        <v>5.21</v>
      </c>
      <c r="B12" s="16">
        <v>4</v>
      </c>
      <c r="C12" s="16">
        <f t="shared" si="1"/>
        <v>20.84</v>
      </c>
      <c r="D12" s="17">
        <v>20</v>
      </c>
      <c r="E12" s="17">
        <f t="shared" si="2"/>
        <v>104.2</v>
      </c>
      <c r="F12" s="13">
        <f>[1]Con_AG_23042024!T30</f>
        <v>29</v>
      </c>
      <c r="G12" s="18"/>
      <c r="H12" s="14">
        <f>[1]Con_AG_23042024!U30+[1]Con_AG_23042024!J30*0.15</f>
        <v>84</v>
      </c>
      <c r="I12" s="14">
        <f>[1]Con_AG_23042024!V30+[1]Con_AG_23042024!K30*0.15</f>
        <v>42</v>
      </c>
      <c r="J12" s="14">
        <f>[1]Con_AG_23042024!W30+[1]Con_AG_23042024!L30*0.15</f>
        <v>42</v>
      </c>
      <c r="K12" s="14">
        <f>[1]Con_AG_23042024!X30+[1]Con_AG_23042024!M30*0.15</f>
        <v>136.5</v>
      </c>
      <c r="L12" s="14">
        <f>[1]Con_AG_23042024!Y30+[1]Con_AG_23042024!N30*0.15</f>
        <v>0</v>
      </c>
      <c r="M12" s="14">
        <f>[1]Con_AG_23042024!Z30+[1]Con_AG_23042024!O30*0.15</f>
        <v>0</v>
      </c>
      <c r="N12" s="14">
        <f>[1]Con_AG_23042024!AA30+[1]Con_AG_23042024!P30*0.15</f>
        <v>0</v>
      </c>
      <c r="O12" s="14">
        <f>[1]Con_AG_23042024!AB30+[1]Con_AG_23042024!Q30*0.15</f>
        <v>0</v>
      </c>
      <c r="P12" s="14">
        <f>[1]Con_AG_23042024!AC30+[1]Con_AG_23042024!R30*0.15</f>
        <v>0</v>
      </c>
      <c r="Q12" s="19">
        <f t="shared" si="3"/>
        <v>420</v>
      </c>
      <c r="R12" s="19">
        <f t="shared" si="4"/>
        <v>210</v>
      </c>
      <c r="S12" s="19">
        <f t="shared" si="5"/>
        <v>210</v>
      </c>
      <c r="T12" s="19">
        <f t="shared" si="6"/>
        <v>682.5</v>
      </c>
      <c r="U12" s="19">
        <f t="shared" si="7"/>
        <v>0</v>
      </c>
      <c r="V12" s="19">
        <f t="shared" si="8"/>
        <v>0</v>
      </c>
      <c r="W12" s="19">
        <f t="shared" si="9"/>
        <v>0</v>
      </c>
      <c r="X12"/>
      <c r="Y12"/>
      <c r="Z12"/>
      <c r="AA12"/>
      <c r="AB12"/>
      <c r="AC12"/>
      <c r="AD12"/>
    </row>
    <row r="13" s="2" customFormat="1" spans="1:30">
      <c r="A13" s="15">
        <f>'[1]Consumption - 21042022'!D32</f>
        <v>5.61</v>
      </c>
      <c r="B13" s="16">
        <v>4</v>
      </c>
      <c r="C13" s="16">
        <f t="shared" si="1"/>
        <v>22.44</v>
      </c>
      <c r="D13" s="17">
        <v>20</v>
      </c>
      <c r="E13" s="17">
        <f t="shared" si="2"/>
        <v>112.2</v>
      </c>
      <c r="F13" s="13">
        <f>[1]Con_AG_23042024!T31</f>
        <v>31</v>
      </c>
      <c r="G13" s="18"/>
      <c r="H13" s="14">
        <f>[1]Con_AG_23042024!U31+[1]Con_AG_23042024!J31*0.15</f>
        <v>87.2</v>
      </c>
      <c r="I13" s="14">
        <f>[1]Con_AG_23042024!V31+[1]Con_AG_23042024!K31*0.15</f>
        <v>42</v>
      </c>
      <c r="J13" s="14">
        <f>[1]Con_AG_23042024!W31+[1]Con_AG_23042024!L31*0.15</f>
        <v>42</v>
      </c>
      <c r="K13" s="14">
        <f>[1]Con_AG_23042024!X31+[1]Con_AG_23042024!M31*0.15</f>
        <v>150.9</v>
      </c>
      <c r="L13" s="14">
        <f>[1]Con_AG_23042024!Y31+[1]Con_AG_23042024!N31*0.15</f>
        <v>0</v>
      </c>
      <c r="M13" s="14">
        <f>[1]Con_AG_23042024!Z31+[1]Con_AG_23042024!O31*0.15</f>
        <v>0</v>
      </c>
      <c r="N13" s="14">
        <f>[1]Con_AG_23042024!AA31+[1]Con_AG_23042024!P31*0.15</f>
        <v>0</v>
      </c>
      <c r="O13" s="14">
        <f>[1]Con_AG_23042024!AB31+[1]Con_AG_23042024!Q31*0.15</f>
        <v>0</v>
      </c>
      <c r="P13" s="14">
        <f>[1]Con_AG_23042024!AC31+[1]Con_AG_23042024!R31*0.15</f>
        <v>0</v>
      </c>
      <c r="Q13" s="19">
        <f t="shared" si="3"/>
        <v>436</v>
      </c>
      <c r="R13" s="19">
        <f t="shared" si="4"/>
        <v>210</v>
      </c>
      <c r="S13" s="19">
        <f t="shared" si="5"/>
        <v>210</v>
      </c>
      <c r="T13" s="19">
        <f t="shared" si="6"/>
        <v>754.5</v>
      </c>
      <c r="U13" s="19">
        <f t="shared" si="7"/>
        <v>0</v>
      </c>
      <c r="V13" s="19">
        <f t="shared" si="8"/>
        <v>0</v>
      </c>
      <c r="W13" s="19">
        <f t="shared" si="9"/>
        <v>0</v>
      </c>
      <c r="X13"/>
      <c r="Y13"/>
      <c r="Z13"/>
      <c r="AA13"/>
      <c r="AB13"/>
      <c r="AC13"/>
      <c r="AD13"/>
    </row>
    <row r="14" s="2" customFormat="1" spans="1:30">
      <c r="A14" s="15">
        <f>'[1]Consumption - 21042022'!D33</f>
        <v>6.01</v>
      </c>
      <c r="B14" s="16">
        <v>4</v>
      </c>
      <c r="C14" s="16">
        <f t="shared" si="1"/>
        <v>24.04</v>
      </c>
      <c r="D14" s="17">
        <v>20</v>
      </c>
      <c r="E14" s="17">
        <f t="shared" si="2"/>
        <v>120.2</v>
      </c>
      <c r="F14" s="13">
        <f>[1]Con_AG_23042024!T32</f>
        <v>35</v>
      </c>
      <c r="G14" s="18"/>
      <c r="H14" s="14">
        <f>[1]Con_AG_23042024!U32+[1]Con_AG_23042024!J32*0.15</f>
        <v>88.8</v>
      </c>
      <c r="I14" s="14">
        <f>[1]Con_AG_23042024!V32+[1]Con_AG_23042024!K32*0.15</f>
        <v>44.4</v>
      </c>
      <c r="J14" s="14">
        <f>[1]Con_AG_23042024!W32+[1]Con_AG_23042024!L32*0.15</f>
        <v>44.4</v>
      </c>
      <c r="K14" s="14">
        <f>[1]Con_AG_23042024!X32+[1]Con_AG_23042024!M32*0.15</f>
        <v>204.3</v>
      </c>
      <c r="L14" s="14">
        <f>[1]Con_AG_23042024!Y32+[1]Con_AG_23042024!N32*0.15</f>
        <v>0</v>
      </c>
      <c r="M14" s="14">
        <f>[1]Con_AG_23042024!Z32+[1]Con_AG_23042024!O32*0.15</f>
        <v>0</v>
      </c>
      <c r="N14" s="14">
        <f>[1]Con_AG_23042024!AA32+[1]Con_AG_23042024!P32*0.15</f>
        <v>0</v>
      </c>
      <c r="O14" s="14">
        <f>[1]Con_AG_23042024!AB32+[1]Con_AG_23042024!Q32*0.15</f>
        <v>0</v>
      </c>
      <c r="P14" s="14">
        <f>[1]Con_AG_23042024!AC32+[1]Con_AG_23042024!R32*0.15</f>
        <v>0</v>
      </c>
      <c r="Q14" s="19">
        <f t="shared" si="3"/>
        <v>444</v>
      </c>
      <c r="R14" s="19">
        <f t="shared" si="4"/>
        <v>222</v>
      </c>
      <c r="S14" s="19">
        <f t="shared" si="5"/>
        <v>222</v>
      </c>
      <c r="T14" s="19">
        <f t="shared" si="6"/>
        <v>1021.5</v>
      </c>
      <c r="U14" s="19">
        <f t="shared" si="7"/>
        <v>0</v>
      </c>
      <c r="V14" s="19">
        <f t="shared" si="8"/>
        <v>0</v>
      </c>
      <c r="W14" s="19">
        <f t="shared" si="9"/>
        <v>0</v>
      </c>
      <c r="X14"/>
      <c r="Y14"/>
      <c r="Z14"/>
      <c r="AA14"/>
      <c r="AB14"/>
      <c r="AC14"/>
      <c r="AD14"/>
    </row>
    <row r="15" s="2" customFormat="1" spans="1:30">
      <c r="A15" s="15">
        <f>'[1]Consumption - 21042022'!D34</f>
        <v>6.41</v>
      </c>
      <c r="B15" s="16">
        <v>4</v>
      </c>
      <c r="C15" s="16">
        <f t="shared" si="1"/>
        <v>25.64</v>
      </c>
      <c r="D15" s="17">
        <v>20</v>
      </c>
      <c r="E15" s="17">
        <f t="shared" si="2"/>
        <v>128.2</v>
      </c>
      <c r="F15" s="13">
        <f>[1]Con_AG_23042024!T33</f>
        <v>35</v>
      </c>
      <c r="G15" s="18"/>
      <c r="H15" s="14">
        <f>[1]Con_AG_23042024!U33+[1]Con_AG_23042024!J33*0.15</f>
        <v>96</v>
      </c>
      <c r="I15" s="14">
        <f>[1]Con_AG_23042024!V33+[1]Con_AG_23042024!K33*0.15</f>
        <v>46.8</v>
      </c>
      <c r="J15" s="14">
        <f>[1]Con_AG_23042024!W33+[1]Con_AG_23042024!L33*0.15</f>
        <v>46.8</v>
      </c>
      <c r="K15" s="14">
        <f>[1]Con_AG_23042024!X33+[1]Con_AG_23042024!M33*0.15</f>
        <v>168.9</v>
      </c>
      <c r="L15" s="14">
        <f>[1]Con_AG_23042024!Y33+[1]Con_AG_23042024!N33*0.15</f>
        <v>46.8</v>
      </c>
      <c r="M15" s="14">
        <f>[1]Con_AG_23042024!Z33+[1]Con_AG_23042024!O33*0.15</f>
        <v>0</v>
      </c>
      <c r="N15" s="14">
        <f>[1]Con_AG_23042024!AA33+[1]Con_AG_23042024!P33*0.15</f>
        <v>0</v>
      </c>
      <c r="O15" s="14">
        <f>[1]Con_AG_23042024!AB33+[1]Con_AG_23042024!Q33*0.15</f>
        <v>0</v>
      </c>
      <c r="P15" s="14">
        <f>[1]Con_AG_23042024!AC33+[1]Con_AG_23042024!R33*0.15</f>
        <v>0</v>
      </c>
      <c r="Q15" s="19">
        <f t="shared" si="3"/>
        <v>480</v>
      </c>
      <c r="R15" s="19">
        <f t="shared" si="4"/>
        <v>234</v>
      </c>
      <c r="S15" s="19">
        <f t="shared" si="5"/>
        <v>234</v>
      </c>
      <c r="T15" s="19">
        <f t="shared" si="6"/>
        <v>844.5</v>
      </c>
      <c r="U15" s="19">
        <f t="shared" si="7"/>
        <v>234</v>
      </c>
      <c r="V15" s="19">
        <f t="shared" si="8"/>
        <v>0</v>
      </c>
      <c r="W15" s="19">
        <f t="shared" si="9"/>
        <v>0</v>
      </c>
      <c r="X15"/>
      <c r="Y15"/>
      <c r="Z15"/>
      <c r="AA15"/>
      <c r="AB15"/>
      <c r="AC15"/>
      <c r="AD15"/>
    </row>
    <row r="16" s="2" customFormat="1" spans="1:30">
      <c r="A16" s="15">
        <f>'[1]Consumption - 21042022'!D35</f>
        <v>6.81</v>
      </c>
      <c r="B16" s="16">
        <v>4</v>
      </c>
      <c r="C16" s="16">
        <f t="shared" si="1"/>
        <v>27.24</v>
      </c>
      <c r="D16" s="17">
        <v>20</v>
      </c>
      <c r="E16" s="17">
        <f t="shared" si="2"/>
        <v>136.2</v>
      </c>
      <c r="F16" s="13">
        <f>[1]Con_AG_23042024!T34</f>
        <v>39</v>
      </c>
      <c r="G16" s="18"/>
      <c r="H16" s="14">
        <f>[1]Con_AG_23042024!U34+[1]Con_AG_23042024!J34*0.15</f>
        <v>100</v>
      </c>
      <c r="I16" s="14">
        <f>[1]Con_AG_23042024!V34+[1]Con_AG_23042024!K34*0.15</f>
        <v>50</v>
      </c>
      <c r="J16" s="14">
        <f>[1]Con_AG_23042024!W34+[1]Con_AG_23042024!L34*0.15</f>
        <v>100</v>
      </c>
      <c r="K16" s="14">
        <f>[1]Con_AG_23042024!X34+[1]Con_AG_23042024!M34*0.15</f>
        <v>50</v>
      </c>
      <c r="L16" s="14">
        <f>[1]Con_AG_23042024!Y34+[1]Con_AG_23042024!N34*0.15</f>
        <v>178.7</v>
      </c>
      <c r="M16" s="14">
        <f>[1]Con_AG_23042024!Z34+[1]Con_AG_23042024!O34*0.15</f>
        <v>0</v>
      </c>
      <c r="N16" s="14">
        <f>[1]Con_AG_23042024!AA34+[1]Con_AG_23042024!P34*0.15</f>
        <v>0</v>
      </c>
      <c r="O16" s="14">
        <f>[1]Con_AG_23042024!AB34+[1]Con_AG_23042024!Q34*0.15</f>
        <v>0</v>
      </c>
      <c r="P16" s="14">
        <f>[1]Con_AG_23042024!AC34+[1]Con_AG_23042024!R34*0.15</f>
        <v>0</v>
      </c>
      <c r="Q16" s="19">
        <f t="shared" si="3"/>
        <v>500</v>
      </c>
      <c r="R16" s="19">
        <f t="shared" si="4"/>
        <v>250</v>
      </c>
      <c r="S16" s="19">
        <f t="shared" si="5"/>
        <v>500</v>
      </c>
      <c r="T16" s="19">
        <f t="shared" si="6"/>
        <v>250</v>
      </c>
      <c r="U16" s="19">
        <f t="shared" si="7"/>
        <v>893.5</v>
      </c>
      <c r="V16" s="19">
        <f t="shared" si="8"/>
        <v>0</v>
      </c>
      <c r="W16" s="19">
        <f t="shared" si="9"/>
        <v>0</v>
      </c>
      <c r="X16"/>
      <c r="Y16"/>
      <c r="Z16"/>
      <c r="AA16"/>
      <c r="AB16"/>
      <c r="AC16"/>
      <c r="AD16"/>
    </row>
    <row r="17" s="2" customFormat="1" spans="1:30">
      <c r="A17" s="15">
        <f>'[1]Consumption - 21042022'!D36</f>
        <v>7.21</v>
      </c>
      <c r="B17" s="16">
        <v>4</v>
      </c>
      <c r="C17" s="16">
        <f t="shared" si="1"/>
        <v>28.84</v>
      </c>
      <c r="D17" s="17">
        <v>20</v>
      </c>
      <c r="E17" s="17">
        <f t="shared" si="2"/>
        <v>144.2</v>
      </c>
      <c r="F17" s="13">
        <f>[1]Con_AG_23042024!T35</f>
        <v>40</v>
      </c>
      <c r="G17" s="18"/>
      <c r="H17" s="14">
        <f>[1]Con_AG_23042024!U35+[1]Con_AG_23042024!J35*0.15</f>
        <v>102.4</v>
      </c>
      <c r="I17" s="14">
        <f>[1]Con_AG_23042024!V35+[1]Con_AG_23042024!K35*0.15</f>
        <v>49.2</v>
      </c>
      <c r="J17" s="14">
        <f>[1]Con_AG_23042024!W35+[1]Con_AG_23042024!L35*0.15</f>
        <v>49.2</v>
      </c>
      <c r="K17" s="14">
        <f>[1]Con_AG_23042024!X35+[1]Con_AG_23042024!M35*0.15</f>
        <v>110.7</v>
      </c>
      <c r="L17" s="14">
        <f>[1]Con_AG_23042024!Y35+[1]Con_AG_23042024!N35*0.15</f>
        <v>182.3</v>
      </c>
      <c r="M17" s="14">
        <f>[1]Con_AG_23042024!Z35+[1]Con_AG_23042024!O35*0.15</f>
        <v>0</v>
      </c>
      <c r="N17" s="14">
        <f>[1]Con_AG_23042024!AA35+[1]Con_AG_23042024!P35*0.15</f>
        <v>0</v>
      </c>
      <c r="O17" s="14">
        <f>[1]Con_AG_23042024!AB35+[1]Con_AG_23042024!Q35*0.15</f>
        <v>0</v>
      </c>
      <c r="P17" s="14">
        <f>[1]Con_AG_23042024!AC35+[1]Con_AG_23042024!R35*0.15</f>
        <v>0</v>
      </c>
      <c r="Q17" s="19">
        <f t="shared" si="3"/>
        <v>512</v>
      </c>
      <c r="R17" s="19">
        <f t="shared" si="4"/>
        <v>246</v>
      </c>
      <c r="S17" s="19">
        <f t="shared" si="5"/>
        <v>246</v>
      </c>
      <c r="T17" s="19">
        <f t="shared" si="6"/>
        <v>553.5</v>
      </c>
      <c r="U17" s="19">
        <f t="shared" si="7"/>
        <v>911.5</v>
      </c>
      <c r="V17" s="19">
        <f t="shared" si="8"/>
        <v>0</v>
      </c>
      <c r="W17" s="19">
        <f t="shared" si="9"/>
        <v>0</v>
      </c>
      <c r="X17"/>
      <c r="Y17"/>
      <c r="Z17"/>
      <c r="AA17"/>
      <c r="AB17"/>
      <c r="AC17"/>
      <c r="AD17"/>
    </row>
    <row r="18" s="2" customFormat="1" spans="1:30">
      <c r="A18" s="15">
        <f>'[1]Consumption - 21042022'!D37</f>
        <v>7.61</v>
      </c>
      <c r="B18" s="16">
        <v>4</v>
      </c>
      <c r="C18" s="16">
        <f t="shared" si="1"/>
        <v>30.44</v>
      </c>
      <c r="D18" s="17">
        <v>20</v>
      </c>
      <c r="E18" s="17">
        <f t="shared" si="2"/>
        <v>152.2</v>
      </c>
      <c r="F18" s="13">
        <f>[1]Con_AG_23042024!T36</f>
        <v>44</v>
      </c>
      <c r="G18" s="18"/>
      <c r="H18" s="14">
        <f>[1]Con_AG_23042024!U36+[1]Con_AG_23042024!J36*0.15</f>
        <v>104.8</v>
      </c>
      <c r="I18" s="14">
        <f>[1]Con_AG_23042024!V36+[1]Con_AG_23042024!K36*0.15</f>
        <v>52.4</v>
      </c>
      <c r="J18" s="14">
        <f>[1]Con_AG_23042024!W36+[1]Con_AG_23042024!L36*0.15</f>
        <v>104.8</v>
      </c>
      <c r="K18" s="14">
        <f>[1]Con_AG_23042024!X36+[1]Con_AG_23042024!M36*0.15</f>
        <v>52.4</v>
      </c>
      <c r="L18" s="14">
        <f>[1]Con_AG_23042024!Y36+[1]Con_AG_23042024!N36*0.15</f>
        <v>246</v>
      </c>
      <c r="M18" s="14">
        <f>[1]Con_AG_23042024!Z36+[1]Con_AG_23042024!O36*0.15</f>
        <v>0</v>
      </c>
      <c r="N18" s="14">
        <f>[1]Con_AG_23042024!AA36+[1]Con_AG_23042024!P36*0.15</f>
        <v>0</v>
      </c>
      <c r="O18" s="14">
        <f>[1]Con_AG_23042024!AB36+[1]Con_AG_23042024!Q36*0.15</f>
        <v>0</v>
      </c>
      <c r="P18" s="14">
        <f>[1]Con_AG_23042024!AC36+[1]Con_AG_23042024!R36*0.15</f>
        <v>0</v>
      </c>
      <c r="Q18" s="19">
        <f t="shared" si="3"/>
        <v>524</v>
      </c>
      <c r="R18" s="19">
        <f t="shared" si="4"/>
        <v>262</v>
      </c>
      <c r="S18" s="19">
        <f t="shared" si="5"/>
        <v>524</v>
      </c>
      <c r="T18" s="19">
        <f t="shared" si="6"/>
        <v>262</v>
      </c>
      <c r="U18" s="19">
        <f t="shared" si="7"/>
        <v>1230</v>
      </c>
      <c r="V18" s="19">
        <f t="shared" si="8"/>
        <v>0</v>
      </c>
      <c r="W18" s="19">
        <f t="shared" si="9"/>
        <v>0</v>
      </c>
      <c r="X18"/>
      <c r="Y18"/>
      <c r="Z18"/>
      <c r="AA18"/>
      <c r="AB18"/>
      <c r="AC18"/>
      <c r="AD18"/>
    </row>
    <row r="19" s="2" customFormat="1" spans="1:30">
      <c r="A19" s="15">
        <f>'[1]Consumption - 21042022'!D38</f>
        <v>8.01</v>
      </c>
      <c r="B19" s="16">
        <v>4</v>
      </c>
      <c r="C19" s="16">
        <f t="shared" si="1"/>
        <v>32.04</v>
      </c>
      <c r="D19" s="17">
        <v>20</v>
      </c>
      <c r="E19" s="17">
        <f t="shared" si="2"/>
        <v>160.2</v>
      </c>
      <c r="F19" s="13"/>
      <c r="G19" s="18">
        <f>[1]Con_AG_23042024!T37</f>
        <v>44</v>
      </c>
      <c r="H19" s="14">
        <f>[1]Con_AG_23042024!U37+[1]Con_AG_23042024!J37*0.2</f>
        <v>113.6</v>
      </c>
      <c r="I19" s="14">
        <f>[1]Con_AG_23042024!V37+[1]Con_AG_23042024!K37*0.2</f>
        <v>56</v>
      </c>
      <c r="J19" s="14">
        <f>[1]Con_AG_23042024!W37+[1]Con_AG_23042024!L37*0.2</f>
        <v>56</v>
      </c>
      <c r="K19" s="14">
        <f>[1]Con_AG_23042024!X37+[1]Con_AG_23042024!M37*0.2</f>
        <v>112</v>
      </c>
      <c r="L19" s="14">
        <f>[1]Con_AG_23042024!Y37+[1]Con_AG_23042024!N37*0.2</f>
        <v>119</v>
      </c>
      <c r="M19" s="14">
        <f>[1]Con_AG_23042024!Z37+[1]Con_AG_23042024!O37*0.2</f>
        <v>138.6</v>
      </c>
      <c r="N19" s="14">
        <f>[1]Con_AG_23042024!AA37+[1]Con_AG_23042024!P37*0.2</f>
        <v>0</v>
      </c>
      <c r="O19" s="14">
        <f>[1]Con_AG_23042024!AB37+[1]Con_AG_23042024!Q37*0.2</f>
        <v>0</v>
      </c>
      <c r="P19" s="14">
        <f>[1]Con_AG_23042024!AC37+[1]Con_AG_23042024!R37*0.2</f>
        <v>0</v>
      </c>
      <c r="Q19" s="19">
        <f t="shared" si="3"/>
        <v>568</v>
      </c>
      <c r="R19" s="19">
        <f t="shared" si="4"/>
        <v>280</v>
      </c>
      <c r="S19" s="19">
        <f t="shared" si="5"/>
        <v>280</v>
      </c>
      <c r="T19" s="19">
        <f t="shared" si="6"/>
        <v>560</v>
      </c>
      <c r="U19" s="19">
        <f t="shared" si="7"/>
        <v>595</v>
      </c>
      <c r="V19" s="19">
        <f t="shared" si="8"/>
        <v>693</v>
      </c>
      <c r="W19" s="19">
        <f t="shared" si="9"/>
        <v>0</v>
      </c>
      <c r="X19"/>
      <c r="Y19"/>
      <c r="Z19"/>
      <c r="AA19"/>
      <c r="AB19"/>
      <c r="AC19"/>
      <c r="AD19"/>
    </row>
    <row r="20" s="2" customFormat="1" spans="1:30">
      <c r="A20" s="10">
        <f>'[1]Consumption - 21042022'!D39</f>
        <v>8.41</v>
      </c>
      <c r="B20" s="11">
        <v>4</v>
      </c>
      <c r="C20" s="11">
        <f t="shared" si="1"/>
        <v>33.64</v>
      </c>
      <c r="D20" s="12">
        <v>20</v>
      </c>
      <c r="E20" s="12">
        <f t="shared" si="2"/>
        <v>168.2</v>
      </c>
      <c r="F20" s="13"/>
      <c r="G20" s="18">
        <f>[1]Con_AG_23042024!T38</f>
        <v>48</v>
      </c>
      <c r="H20" s="14">
        <f>[1]Con_AG_23042024!U38+[1]Con_AG_23042024!J38*0.2</f>
        <v>112</v>
      </c>
      <c r="I20" s="14">
        <f>[1]Con_AG_23042024!V38+[1]Con_AG_23042024!K38*0.2</f>
        <v>56</v>
      </c>
      <c r="J20" s="14">
        <f>[1]Con_AG_23042024!W38+[1]Con_AG_23042024!L38*0.2</f>
        <v>110.4</v>
      </c>
      <c r="K20" s="14">
        <f>[1]Con_AG_23042024!X38+[1]Con_AG_23042024!M38*0.2</f>
        <v>122.2</v>
      </c>
      <c r="L20" s="14">
        <f>[1]Con_AG_23042024!Y38+[1]Con_AG_23042024!N38*0.2</f>
        <v>122.2</v>
      </c>
      <c r="M20" s="14">
        <f>[1]Con_AG_23042024!Z38+[1]Con_AG_23042024!O38*0.2</f>
        <v>67</v>
      </c>
      <c r="N20" s="14">
        <f>[1]Con_AG_23042024!AA38+[1]Con_AG_23042024!P38*0.2</f>
        <v>67</v>
      </c>
      <c r="O20" s="14">
        <f>[1]Con_AG_23042024!AB38+[1]Con_AG_23042024!Q38*0.2</f>
        <v>0</v>
      </c>
      <c r="P20" s="14">
        <f>[1]Con_AG_23042024!AC38+[1]Con_AG_23042024!R38*0.2</f>
        <v>0</v>
      </c>
      <c r="Q20" s="26">
        <f t="shared" si="3"/>
        <v>560</v>
      </c>
      <c r="R20" s="26">
        <f t="shared" si="4"/>
        <v>280</v>
      </c>
      <c r="S20" s="26">
        <f t="shared" si="5"/>
        <v>552</v>
      </c>
      <c r="T20" s="26">
        <f t="shared" si="6"/>
        <v>611</v>
      </c>
      <c r="U20" s="26">
        <f t="shared" si="7"/>
        <v>611</v>
      </c>
      <c r="V20" s="26">
        <f t="shared" si="8"/>
        <v>335</v>
      </c>
      <c r="W20" s="26">
        <f t="shared" si="9"/>
        <v>335</v>
      </c>
      <c r="X20"/>
      <c r="Y20"/>
      <c r="Z20"/>
      <c r="AA20"/>
      <c r="AB20"/>
      <c r="AC20"/>
      <c r="AD20"/>
    </row>
    <row r="21" s="2" customFormat="1" spans="1:30">
      <c r="A21" s="10">
        <f>'[1]Consumption - 21042022'!D40</f>
        <v>8.81</v>
      </c>
      <c r="B21" s="11">
        <v>4</v>
      </c>
      <c r="C21" s="11">
        <f t="shared" si="1"/>
        <v>35.24</v>
      </c>
      <c r="D21" s="12">
        <v>20</v>
      </c>
      <c r="E21" s="12">
        <f t="shared" si="2"/>
        <v>176.2</v>
      </c>
      <c r="F21" s="13"/>
      <c r="G21" s="18">
        <f>[1]Con_AG_23042024!T39</f>
        <v>48</v>
      </c>
      <c r="H21" s="14">
        <f>[1]Con_AG_23042024!U39+[1]Con_AG_23042024!J39*0.2</f>
        <v>120</v>
      </c>
      <c r="I21" s="14">
        <f>[1]Con_AG_23042024!V39+[1]Con_AG_23042024!K39*0.2</f>
        <v>58.4</v>
      </c>
      <c r="J21" s="14">
        <f>[1]Con_AG_23042024!W39+[1]Con_AG_23042024!L39*0.2</f>
        <v>58.4</v>
      </c>
      <c r="K21" s="14">
        <f>[1]Con_AG_23042024!X39+[1]Con_AG_23042024!M39*0.2</f>
        <v>116.8</v>
      </c>
      <c r="L21" s="14">
        <f>[1]Con_AG_23042024!Y39+[1]Con_AG_23042024!N39*0.2</f>
        <v>126.4</v>
      </c>
      <c r="M21" s="14">
        <f>[1]Con_AG_23042024!Z39+[1]Con_AG_23042024!O39*0.2</f>
        <v>136</v>
      </c>
      <c r="N21" s="14">
        <f>[1]Con_AG_23042024!AA39+[1]Con_AG_23042024!P39*0.2</f>
        <v>0</v>
      </c>
      <c r="O21" s="14">
        <f>[1]Con_AG_23042024!AB39+[1]Con_AG_23042024!Q39*0.2</f>
        <v>68</v>
      </c>
      <c r="P21" s="14">
        <f>[1]Con_AG_23042024!AC39+[1]Con_AG_23042024!R39*0.2</f>
        <v>0</v>
      </c>
      <c r="Q21" s="26">
        <f t="shared" si="3"/>
        <v>600</v>
      </c>
      <c r="R21" s="26">
        <f t="shared" si="4"/>
        <v>292</v>
      </c>
      <c r="S21" s="26">
        <f t="shared" si="5"/>
        <v>292</v>
      </c>
      <c r="T21" s="26">
        <f t="shared" si="6"/>
        <v>584</v>
      </c>
      <c r="U21" s="26">
        <f t="shared" si="7"/>
        <v>632</v>
      </c>
      <c r="V21" s="26">
        <f t="shared" si="8"/>
        <v>680</v>
      </c>
      <c r="W21" s="26">
        <f t="shared" si="9"/>
        <v>0</v>
      </c>
      <c r="X21"/>
      <c r="Y21"/>
      <c r="Z21"/>
      <c r="AA21"/>
      <c r="AB21"/>
      <c r="AC21"/>
      <c r="AD21"/>
    </row>
    <row r="22" s="2" customFormat="1" spans="1:30">
      <c r="A22" s="10">
        <f>'[1]Consumption - 21042022'!D41</f>
        <v>9.21</v>
      </c>
      <c r="B22" s="11">
        <v>4</v>
      </c>
      <c r="C22" s="11">
        <f t="shared" si="1"/>
        <v>36.84</v>
      </c>
      <c r="D22" s="12">
        <v>20</v>
      </c>
      <c r="E22" s="12">
        <f t="shared" si="2"/>
        <v>184.2</v>
      </c>
      <c r="F22" s="13"/>
      <c r="G22" s="18">
        <f>[1]Con_AG_23042024!T40</f>
        <v>49</v>
      </c>
      <c r="H22" s="14">
        <f>[1]Con_AG_23042024!U40+[1]Con_AG_23042024!J40*0.2</f>
        <v>121.6</v>
      </c>
      <c r="I22" s="14">
        <f>[1]Con_AG_23042024!V40+[1]Con_AG_23042024!K40*0.2</f>
        <v>60.8</v>
      </c>
      <c r="J22" s="14">
        <f>[1]Con_AG_23042024!W40+[1]Con_AG_23042024!L40*0.2</f>
        <v>121.6</v>
      </c>
      <c r="K22" s="14">
        <f>[1]Con_AG_23042024!X40+[1]Con_AG_23042024!M40*0.2</f>
        <v>60.8</v>
      </c>
      <c r="L22" s="14">
        <f>[1]Con_AG_23042024!Y40+[1]Con_AG_23042024!N40*0.2</f>
        <v>60.8</v>
      </c>
      <c r="M22" s="14">
        <f>[1]Con_AG_23042024!Z40+[1]Con_AG_23042024!O40*0.2</f>
        <v>120.8</v>
      </c>
      <c r="N22" s="14">
        <f>[1]Con_AG_23042024!AA40+[1]Con_AG_23042024!P40*0.2</f>
        <v>60</v>
      </c>
      <c r="O22" s="14">
        <f>[1]Con_AG_23042024!AB40+[1]Con_AG_23042024!Q40*0.2</f>
        <v>135</v>
      </c>
      <c r="P22" s="14">
        <f>[1]Con_AG_23042024!AC40+[1]Con_AG_23042024!R40*0.2</f>
        <v>0</v>
      </c>
      <c r="Q22" s="26">
        <f t="shared" si="3"/>
        <v>608</v>
      </c>
      <c r="R22" s="26">
        <f t="shared" si="4"/>
        <v>304</v>
      </c>
      <c r="S22" s="26">
        <f t="shared" si="5"/>
        <v>608</v>
      </c>
      <c r="T22" s="26">
        <f t="shared" si="6"/>
        <v>304</v>
      </c>
      <c r="U22" s="26">
        <f t="shared" si="7"/>
        <v>304</v>
      </c>
      <c r="V22" s="26">
        <f t="shared" si="8"/>
        <v>604</v>
      </c>
      <c r="W22" s="26">
        <f t="shared" si="9"/>
        <v>300</v>
      </c>
      <c r="X22"/>
      <c r="Y22"/>
      <c r="Z22"/>
      <c r="AA22"/>
      <c r="AB22"/>
      <c r="AC22"/>
      <c r="AD22"/>
    </row>
    <row r="23" s="2" customFormat="1" spans="1:30">
      <c r="A23" s="15">
        <f>'[1]Consumption - 21042022'!D42</f>
        <v>9.61</v>
      </c>
      <c r="B23" s="16">
        <v>4</v>
      </c>
      <c r="C23" s="16">
        <f t="shared" si="1"/>
        <v>38.44</v>
      </c>
      <c r="D23" s="17">
        <v>20</v>
      </c>
      <c r="E23" s="17">
        <f t="shared" si="2"/>
        <v>192.2</v>
      </c>
      <c r="F23" s="18"/>
      <c r="G23" s="18">
        <f>[1]Con_AG_23042024!T41</f>
        <v>49</v>
      </c>
      <c r="H23" s="14">
        <f>[1]Con_AG_23042024!U41+[1]Con_AG_23042024!J41*0.2</f>
        <v>128.8</v>
      </c>
      <c r="I23" s="14">
        <f>[1]Con_AG_23042024!V41+[1]Con_AG_23042024!K41*0.2</f>
        <v>62.4</v>
      </c>
      <c r="J23" s="14">
        <f>[1]Con_AG_23042024!W41+[1]Con_AG_23042024!L41*0.2</f>
        <v>62.4</v>
      </c>
      <c r="K23" s="14">
        <f>[1]Con_AG_23042024!X41+[1]Con_AG_23042024!M41*0.2</f>
        <v>124.8</v>
      </c>
      <c r="L23" s="14">
        <f>[1]Con_AG_23042024!Y41+[1]Con_AG_23042024!N41*0.2</f>
        <v>62.4</v>
      </c>
      <c r="M23" s="14">
        <f>[1]Con_AG_23042024!Z41+[1]Con_AG_23042024!O41*0.2</f>
        <v>61.6</v>
      </c>
      <c r="N23" s="14">
        <f>[1]Con_AG_23042024!AA41+[1]Con_AG_23042024!P41*0.2</f>
        <v>61.6</v>
      </c>
      <c r="O23" s="14">
        <f>[1]Con_AG_23042024!AB41+[1]Con_AG_23042024!Q41*0.2</f>
        <v>138.6</v>
      </c>
      <c r="P23" s="14">
        <f>[1]Con_AG_23042024!AC41+[1]Con_AG_23042024!R41*0.2</f>
        <v>61.6</v>
      </c>
      <c r="Q23" s="19">
        <f t="shared" si="3"/>
        <v>644</v>
      </c>
      <c r="R23" s="19">
        <f t="shared" si="4"/>
        <v>312</v>
      </c>
      <c r="S23" s="19">
        <f t="shared" si="5"/>
        <v>312</v>
      </c>
      <c r="T23" s="19">
        <f t="shared" si="6"/>
        <v>624</v>
      </c>
      <c r="U23" s="19">
        <f t="shared" si="7"/>
        <v>312</v>
      </c>
      <c r="V23" s="19">
        <f t="shared" si="8"/>
        <v>308</v>
      </c>
      <c r="W23" s="19">
        <f t="shared" si="9"/>
        <v>308</v>
      </c>
      <c r="X23"/>
      <c r="Y23"/>
      <c r="Z23"/>
      <c r="AA23"/>
      <c r="AB23"/>
      <c r="AC23"/>
      <c r="AD23"/>
    </row>
    <row r="24" s="2" customFormat="1" spans="1:30">
      <c r="A24" s="15">
        <f>'[1]Consumption - 21042022'!D43</f>
        <v>10.01</v>
      </c>
      <c r="B24" s="16">
        <v>4</v>
      </c>
      <c r="C24" s="16">
        <f t="shared" si="1"/>
        <v>40.04</v>
      </c>
      <c r="D24" s="17">
        <v>20</v>
      </c>
      <c r="E24" s="17">
        <f t="shared" si="2"/>
        <v>200.2</v>
      </c>
      <c r="F24" s="18"/>
      <c r="G24" s="18">
        <f>[1]Con_AG_23042024!T42</f>
        <v>54</v>
      </c>
      <c r="H24" s="14">
        <f>[1]Con_AG_23042024!U42+[1]Con_AG_23042024!J42*0.2</f>
        <v>129.6</v>
      </c>
      <c r="I24" s="14">
        <f>[1]Con_AG_23042024!V42+[1]Con_AG_23042024!K42*0.2</f>
        <v>64.8</v>
      </c>
      <c r="J24" s="14">
        <f>[1]Con_AG_23042024!W42+[1]Con_AG_23042024!L42*0.2</f>
        <v>129.6</v>
      </c>
      <c r="K24" s="14">
        <f>[1]Con_AG_23042024!X42+[1]Con_AG_23042024!M42*0.2</f>
        <v>64.8</v>
      </c>
      <c r="L24" s="14">
        <f>[1]Con_AG_23042024!Y42+[1]Con_AG_23042024!N42*0.2</f>
        <v>64.8</v>
      </c>
      <c r="M24" s="14">
        <f>[1]Con_AG_23042024!Z42+[1]Con_AG_23042024!O42*0.2</f>
        <v>129.6</v>
      </c>
      <c r="N24" s="14">
        <f>[1]Con_AG_23042024!AA42+[1]Con_AG_23042024!P42*0.2</f>
        <v>138.6</v>
      </c>
      <c r="O24" s="14">
        <f>[1]Con_AG_23042024!AB42+[1]Con_AG_23042024!Q42*0.2</f>
        <v>61.6</v>
      </c>
      <c r="P24" s="14">
        <f>[1]Con_AG_23042024!AC42+[1]Con_AG_23042024!R42*0.2</f>
        <v>77</v>
      </c>
      <c r="Q24" s="19">
        <f t="shared" si="3"/>
        <v>648</v>
      </c>
      <c r="R24" s="19">
        <f t="shared" si="4"/>
        <v>324</v>
      </c>
      <c r="S24" s="19">
        <f t="shared" si="5"/>
        <v>648</v>
      </c>
      <c r="T24" s="19">
        <f t="shared" si="6"/>
        <v>324</v>
      </c>
      <c r="U24" s="19">
        <f t="shared" si="7"/>
        <v>324</v>
      </c>
      <c r="V24" s="19">
        <f t="shared" si="8"/>
        <v>648</v>
      </c>
      <c r="W24" s="19">
        <f t="shared" si="9"/>
        <v>693</v>
      </c>
      <c r="X24"/>
      <c r="Y24"/>
      <c r="Z24"/>
      <c r="AA24"/>
      <c r="AB24"/>
      <c r="AC24"/>
      <c r="AD24"/>
    </row>
    <row r="25" s="2" customFormat="1" spans="1:30">
      <c r="A25" s="15">
        <f>'[1]Consumption - 21042022'!D44</f>
        <v>10.41</v>
      </c>
      <c r="B25" s="16">
        <v>4</v>
      </c>
      <c r="C25" s="16">
        <f t="shared" si="1"/>
        <v>41.64</v>
      </c>
      <c r="D25" s="17">
        <v>20</v>
      </c>
      <c r="E25" s="17">
        <f t="shared" si="2"/>
        <v>208.2</v>
      </c>
      <c r="F25" s="18"/>
      <c r="G25" s="18">
        <f>[1]Con_AG_23042024!T43</f>
        <v>55</v>
      </c>
      <c r="H25" s="14">
        <f>[1]Con_AG_23042024!U43+[1]Con_AG_23042024!J43*0.2</f>
        <v>135.2</v>
      </c>
      <c r="I25" s="14">
        <f>[1]Con_AG_23042024!V43+[1]Con_AG_23042024!K43*0.2</f>
        <v>65.6</v>
      </c>
      <c r="J25" s="14">
        <f>[1]Con_AG_23042024!W43+[1]Con_AG_23042024!L43*0.2</f>
        <v>65.6</v>
      </c>
      <c r="K25" s="14">
        <f>[1]Con_AG_23042024!X43+[1]Con_AG_23042024!M43*0.2</f>
        <v>131.2</v>
      </c>
      <c r="L25" s="14">
        <f>[1]Con_AG_23042024!Y43+[1]Con_AG_23042024!N43*0.2</f>
        <v>65.6</v>
      </c>
      <c r="M25" s="14">
        <f>[1]Con_AG_23042024!Z43+[1]Con_AG_23042024!O43*0.2</f>
        <v>64</v>
      </c>
      <c r="N25" s="14">
        <f>[1]Con_AG_23042024!AA43+[1]Con_AG_23042024!P43*0.2</f>
        <v>160</v>
      </c>
      <c r="O25" s="14">
        <f>[1]Con_AG_23042024!AB43+[1]Con_AG_23042024!Q43*0.2</f>
        <v>144</v>
      </c>
      <c r="P25" s="14">
        <f>[1]Con_AG_23042024!AC43+[1]Con_AG_23042024!R43*0.2</f>
        <v>64</v>
      </c>
      <c r="Q25" s="19">
        <f t="shared" si="3"/>
        <v>676</v>
      </c>
      <c r="R25" s="19">
        <f t="shared" si="4"/>
        <v>328</v>
      </c>
      <c r="S25" s="19">
        <f t="shared" si="5"/>
        <v>328</v>
      </c>
      <c r="T25" s="19">
        <f t="shared" si="6"/>
        <v>656</v>
      </c>
      <c r="U25" s="19">
        <f t="shared" si="7"/>
        <v>328</v>
      </c>
      <c r="V25" s="19">
        <f t="shared" si="8"/>
        <v>320</v>
      </c>
      <c r="W25" s="19">
        <f t="shared" si="9"/>
        <v>800</v>
      </c>
      <c r="X25"/>
      <c r="Y25"/>
      <c r="Z25"/>
      <c r="AA25"/>
      <c r="AB25"/>
      <c r="AC25"/>
      <c r="AD25"/>
    </row>
    <row r="26" s="2" customFormat="1" spans="1:30">
      <c r="A26" s="10">
        <f>'[1]Consumption - 21042022'!D45</f>
        <v>10.81</v>
      </c>
      <c r="B26" s="11">
        <v>4</v>
      </c>
      <c r="C26" s="11">
        <f t="shared" si="1"/>
        <v>43.24</v>
      </c>
      <c r="D26" s="12">
        <v>20</v>
      </c>
      <c r="E26" s="12">
        <f t="shared" si="2"/>
        <v>216.2</v>
      </c>
      <c r="F26" s="13"/>
      <c r="G26" s="18">
        <f>[1]Con_AG_23042024!T44</f>
        <v>59</v>
      </c>
      <c r="H26" s="14">
        <f>[1]Con_AG_23042024!U44+[1]Con_AG_23042024!J44*0.2</f>
        <v>136</v>
      </c>
      <c r="I26" s="14">
        <f>[1]Con_AG_23042024!V44+[1]Con_AG_23042024!K44*0.2</f>
        <v>68</v>
      </c>
      <c r="J26" s="14">
        <f>[1]Con_AG_23042024!W44+[1]Con_AG_23042024!L44*0.2</f>
        <v>136</v>
      </c>
      <c r="K26" s="14">
        <f>[1]Con_AG_23042024!X44+[1]Con_AG_23042024!M44*0.2</f>
        <v>68</v>
      </c>
      <c r="L26" s="14">
        <f>[1]Con_AG_23042024!Y44+[1]Con_AG_23042024!N44*0.2</f>
        <v>136</v>
      </c>
      <c r="M26" s="14">
        <f>[1]Con_AG_23042024!Z44+[1]Con_AG_23042024!O44*0.2</f>
        <v>65.6</v>
      </c>
      <c r="N26" s="14">
        <f>[1]Con_AG_23042024!AA44+[1]Con_AG_23042024!P44*0.2</f>
        <v>65.6</v>
      </c>
      <c r="O26" s="14">
        <f>[1]Con_AG_23042024!AB44+[1]Con_AG_23042024!Q44*0.2</f>
        <v>246</v>
      </c>
      <c r="P26" s="14">
        <f>[1]Con_AG_23042024!AC44+[1]Con_AG_23042024!R44*0.2</f>
        <v>65.6</v>
      </c>
      <c r="Q26" s="26">
        <f t="shared" si="3"/>
        <v>680</v>
      </c>
      <c r="R26" s="26">
        <f t="shared" si="4"/>
        <v>340</v>
      </c>
      <c r="S26" s="26">
        <f t="shared" si="5"/>
        <v>680</v>
      </c>
      <c r="T26" s="26">
        <f t="shared" si="6"/>
        <v>340</v>
      </c>
      <c r="U26" s="26">
        <f t="shared" si="7"/>
        <v>680</v>
      </c>
      <c r="V26" s="26">
        <f t="shared" si="8"/>
        <v>328</v>
      </c>
      <c r="W26" s="26">
        <f t="shared" si="9"/>
        <v>328</v>
      </c>
      <c r="X26"/>
      <c r="Y26"/>
      <c r="Z26"/>
      <c r="AA26"/>
      <c r="AB26"/>
      <c r="AC26"/>
      <c r="AD26"/>
    </row>
    <row r="27" s="2" customFormat="1" spans="1:30">
      <c r="A27" s="15">
        <f>'[1]Consumption - 21042022'!D46</f>
        <v>11.21</v>
      </c>
      <c r="B27" s="16">
        <v>4</v>
      </c>
      <c r="C27" s="16">
        <f t="shared" si="1"/>
        <v>44.84</v>
      </c>
      <c r="D27" s="17">
        <v>20</v>
      </c>
      <c r="E27" s="17">
        <f t="shared" si="2"/>
        <v>224.2</v>
      </c>
      <c r="F27" s="18"/>
      <c r="G27" s="18">
        <f>[1]Con_AG_23042024!T45</f>
        <v>60</v>
      </c>
      <c r="H27" s="14">
        <f>[1]Con_AG_23042024!U45+[1]Con_AG_23042024!J45*0.2</f>
        <v>143.2</v>
      </c>
      <c r="I27" s="14">
        <f>[1]Con_AG_23042024!V45+[1]Con_AG_23042024!K45*0.2</f>
        <v>69.6</v>
      </c>
      <c r="J27" s="14">
        <f>[1]Con_AG_23042024!W45+[1]Con_AG_23042024!L45*0.2</f>
        <v>69.6</v>
      </c>
      <c r="K27" s="14">
        <f>[1]Con_AG_23042024!X45+[1]Con_AG_23042024!M45*0.2</f>
        <v>139.2</v>
      </c>
      <c r="L27" s="14">
        <f>[1]Con_AG_23042024!Y45+[1]Con_AG_23042024!N45*0.2</f>
        <v>69.6</v>
      </c>
      <c r="M27" s="14">
        <f>[1]Con_AG_23042024!Z45+[1]Con_AG_23042024!O45*0.2</f>
        <v>68</v>
      </c>
      <c r="N27" s="14">
        <f>[1]Con_AG_23042024!AA45+[1]Con_AG_23042024!P45*0.2</f>
        <v>221</v>
      </c>
      <c r="O27" s="14">
        <f>[1]Con_AG_23042024!AB45+[1]Con_AG_23042024!Q45*0.2</f>
        <v>255</v>
      </c>
      <c r="P27" s="14">
        <f>[1]Con_AG_23042024!AC45+[1]Con_AG_23042024!R45*0.2</f>
        <v>0</v>
      </c>
      <c r="Q27" s="19">
        <f t="shared" si="3"/>
        <v>716</v>
      </c>
      <c r="R27" s="19">
        <f t="shared" si="4"/>
        <v>348</v>
      </c>
      <c r="S27" s="19">
        <f t="shared" si="5"/>
        <v>348</v>
      </c>
      <c r="T27" s="19">
        <f t="shared" si="6"/>
        <v>696</v>
      </c>
      <c r="U27" s="19">
        <f t="shared" si="7"/>
        <v>348</v>
      </c>
      <c r="V27" s="19">
        <f t="shared" si="8"/>
        <v>340</v>
      </c>
      <c r="W27" s="19">
        <f t="shared" si="9"/>
        <v>1105</v>
      </c>
      <c r="X27"/>
      <c r="Y27"/>
      <c r="Z27"/>
      <c r="AA27"/>
      <c r="AB27"/>
      <c r="AC27"/>
      <c r="AD27"/>
    </row>
    <row r="28" s="2" customFormat="1" spans="1:30">
      <c r="A28" s="15">
        <f>'[1]Consumption - 21042022'!D47</f>
        <v>11.61</v>
      </c>
      <c r="B28" s="16">
        <v>4</v>
      </c>
      <c r="C28" s="16">
        <f t="shared" si="1"/>
        <v>46.44</v>
      </c>
      <c r="D28" s="17">
        <v>20</v>
      </c>
      <c r="E28" s="17">
        <f t="shared" si="2"/>
        <v>232.2</v>
      </c>
      <c r="F28" s="18"/>
      <c r="G28" s="18">
        <f>[1]Con_AG_23042024!T46</f>
        <v>64</v>
      </c>
      <c r="H28" s="14">
        <f>[1]Con_AG_23042024!U46+[1]Con_AG_23042024!J46*0.2</f>
        <v>142.4</v>
      </c>
      <c r="I28" s="14">
        <f>[1]Con_AG_23042024!V46+[1]Con_AG_23042024!K46*0.2</f>
        <v>71.2</v>
      </c>
      <c r="J28" s="14">
        <f>[1]Con_AG_23042024!W46+[1]Con_AG_23042024!L46*0.2</f>
        <v>142.4</v>
      </c>
      <c r="K28" s="14">
        <f>[1]Con_AG_23042024!X46+[1]Con_AG_23042024!M46*0.2</f>
        <v>71.2</v>
      </c>
      <c r="L28" s="14">
        <f>[1]Con_AG_23042024!Y46+[1]Con_AG_23042024!N46*0.2</f>
        <v>142.4</v>
      </c>
      <c r="M28" s="14">
        <f>[1]Con_AG_23042024!Z46+[1]Con_AG_23042024!O46*0.2</f>
        <v>70.4</v>
      </c>
      <c r="N28" s="14">
        <f>[1]Con_AG_23042024!AA46+[1]Con_AG_23042024!P46*0.2</f>
        <v>70.4</v>
      </c>
      <c r="O28" s="14">
        <f>[1]Con_AG_23042024!AB46+[1]Con_AG_23042024!Q46*0.2</f>
        <v>264</v>
      </c>
      <c r="P28" s="14">
        <f>[1]Con_AG_23042024!AC46+[1]Con_AG_23042024!R46*0.2</f>
        <v>158.4</v>
      </c>
      <c r="Q28" s="19">
        <f t="shared" si="3"/>
        <v>712</v>
      </c>
      <c r="R28" s="19">
        <f t="shared" si="4"/>
        <v>356</v>
      </c>
      <c r="S28" s="19">
        <f t="shared" si="5"/>
        <v>712</v>
      </c>
      <c r="T28" s="19">
        <f t="shared" si="6"/>
        <v>356</v>
      </c>
      <c r="U28" s="19">
        <f t="shared" si="7"/>
        <v>712</v>
      </c>
      <c r="V28" s="19">
        <f t="shared" si="8"/>
        <v>352</v>
      </c>
      <c r="W28" s="19">
        <f t="shared" si="9"/>
        <v>352</v>
      </c>
      <c r="X28"/>
      <c r="Y28"/>
      <c r="Z28"/>
      <c r="AA28"/>
      <c r="AB28"/>
      <c r="AC28"/>
      <c r="AD28"/>
    </row>
    <row r="29" s="2" customFormat="1" spans="1:30">
      <c r="A29" s="10">
        <f>'[1]Consumption - 21042022'!D48</f>
        <v>12.01</v>
      </c>
      <c r="B29" s="11">
        <v>4</v>
      </c>
      <c r="C29" s="11">
        <f t="shared" si="1"/>
        <v>48.04</v>
      </c>
      <c r="D29" s="12">
        <v>20</v>
      </c>
      <c r="E29" s="12">
        <f t="shared" si="2"/>
        <v>240.2</v>
      </c>
      <c r="F29" s="13"/>
      <c r="G29" s="18">
        <f>[1]Con_AG_23042024!T47</f>
        <v>65</v>
      </c>
      <c r="H29" s="14">
        <f>[1]Con_AG_23042024!U47+[1]Con_AG_23042024!J47*0.2</f>
        <v>149.6</v>
      </c>
      <c r="I29" s="14">
        <f>[1]Con_AG_23042024!V47+[1]Con_AG_23042024!K47*0.2</f>
        <v>72.8</v>
      </c>
      <c r="J29" s="14">
        <f>[1]Con_AG_23042024!W47+[1]Con_AG_23042024!L47*0.2</f>
        <v>72.8</v>
      </c>
      <c r="K29" s="14">
        <f>[1]Con_AG_23042024!X47+[1]Con_AG_23042024!M47*0.2</f>
        <v>145.6</v>
      </c>
      <c r="L29" s="14">
        <f>[1]Con_AG_23042024!Y47+[1]Con_AG_23042024!N47*0.2</f>
        <v>72.8</v>
      </c>
      <c r="M29" s="14">
        <f>[1]Con_AG_23042024!Z47+[1]Con_AG_23042024!O47*0.2</f>
        <v>145.6</v>
      </c>
      <c r="N29" s="14">
        <f>[1]Con_AG_23042024!AA47+[1]Con_AG_23042024!P47*0.2</f>
        <v>182</v>
      </c>
      <c r="O29" s="14">
        <f>[1]Con_AG_23042024!AB47+[1]Con_AG_23042024!Q47*0.2</f>
        <v>273</v>
      </c>
      <c r="P29" s="14">
        <f>[1]Con_AG_23042024!AC47+[1]Con_AG_23042024!R47*0.2</f>
        <v>72.8</v>
      </c>
      <c r="Q29" s="26">
        <f t="shared" si="3"/>
        <v>748</v>
      </c>
      <c r="R29" s="26">
        <f t="shared" si="4"/>
        <v>364</v>
      </c>
      <c r="S29" s="26">
        <f t="shared" si="5"/>
        <v>364</v>
      </c>
      <c r="T29" s="26">
        <f t="shared" si="6"/>
        <v>728</v>
      </c>
      <c r="U29" s="26">
        <f t="shared" si="7"/>
        <v>364</v>
      </c>
      <c r="V29" s="26">
        <f t="shared" si="8"/>
        <v>728</v>
      </c>
      <c r="W29" s="26">
        <f t="shared" si="9"/>
        <v>910</v>
      </c>
      <c r="X29"/>
      <c r="Y29"/>
      <c r="Z29"/>
      <c r="AA29"/>
      <c r="AB29"/>
      <c r="AC29"/>
      <c r="AD29"/>
    </row>
    <row r="30" s="2" customFormat="1" spans="1:30">
      <c r="A30" s="15"/>
      <c r="B30" s="16"/>
      <c r="C30" s="16"/>
      <c r="D30" s="17"/>
      <c r="E30" s="17"/>
      <c r="F30" s="18"/>
      <c r="G30" s="18"/>
      <c r="H30" s="14"/>
      <c r="I30" s="14"/>
      <c r="J30" s="14"/>
      <c r="K30" s="14"/>
      <c r="L30" s="14"/>
      <c r="M30" s="14"/>
      <c r="N30" s="14"/>
      <c r="O30" s="14"/>
      <c r="P30" s="14"/>
      <c r="Q30" s="19"/>
      <c r="R30" s="19"/>
      <c r="S30" s="19"/>
      <c r="T30" s="19"/>
      <c r="U30" s="19"/>
      <c r="V30" s="19"/>
      <c r="W30" s="19"/>
      <c r="X30"/>
      <c r="Y30"/>
      <c r="Z30"/>
      <c r="AA30"/>
      <c r="AB30"/>
      <c r="AC30"/>
      <c r="AD30"/>
    </row>
    <row r="31" s="2" customFormat="1" spans="1:30">
      <c r="A31" s="15"/>
      <c r="B31" s="16"/>
      <c r="C31" s="16"/>
      <c r="D31" s="17"/>
      <c r="E31" s="17"/>
      <c r="F31" s="18"/>
      <c r="G31" s="18"/>
      <c r="H31" s="14"/>
      <c r="I31" s="14"/>
      <c r="J31" s="14"/>
      <c r="K31" s="14"/>
      <c r="L31" s="14"/>
      <c r="M31" s="14"/>
      <c r="N31" s="14"/>
      <c r="O31" s="14"/>
      <c r="P31" s="14"/>
      <c r="Q31" s="19"/>
      <c r="R31" s="19"/>
      <c r="S31" s="19"/>
      <c r="T31" s="19"/>
      <c r="U31" s="19"/>
      <c r="V31" s="19"/>
      <c r="W31" s="19"/>
      <c r="X31"/>
      <c r="Y31"/>
      <c r="Z31"/>
      <c r="AA31"/>
      <c r="AB31"/>
      <c r="AC31"/>
      <c r="AD31"/>
    </row>
    <row r="32" s="2" customFormat="1" spans="1:30">
      <c r="A32" s="15"/>
      <c r="B32" s="16"/>
      <c r="C32" s="16"/>
      <c r="D32" s="17"/>
      <c r="E32" s="17"/>
      <c r="F32" s="18"/>
      <c r="G32" s="18"/>
      <c r="H32" s="14"/>
      <c r="I32" s="14"/>
      <c r="J32" s="14"/>
      <c r="K32" s="14"/>
      <c r="L32" s="14"/>
      <c r="M32" s="14"/>
      <c r="N32" s="14"/>
      <c r="O32" s="14"/>
      <c r="P32" s="14"/>
      <c r="Q32" s="19"/>
      <c r="R32" s="19"/>
      <c r="S32" s="19"/>
      <c r="T32" s="19"/>
      <c r="U32" s="19"/>
      <c r="V32" s="19"/>
      <c r="W32" s="19"/>
      <c r="X32"/>
      <c r="Y32"/>
      <c r="Z32"/>
      <c r="AA32"/>
      <c r="AB32"/>
      <c r="AC32"/>
      <c r="AD32"/>
    </row>
    <row r="33" s="2" customFormat="1" spans="1:30">
      <c r="A33" s="15"/>
      <c r="B33" s="16"/>
      <c r="C33" s="16"/>
      <c r="D33" s="17"/>
      <c r="E33" s="17"/>
      <c r="F33" s="18"/>
      <c r="G33" s="18"/>
      <c r="H33" s="14"/>
      <c r="I33" s="14"/>
      <c r="J33" s="14"/>
      <c r="K33" s="14"/>
      <c r="L33" s="14"/>
      <c r="M33" s="14"/>
      <c r="N33" s="14"/>
      <c r="O33" s="14"/>
      <c r="P33" s="14"/>
      <c r="Q33" s="19"/>
      <c r="R33" s="19"/>
      <c r="S33" s="19"/>
      <c r="T33" s="19"/>
      <c r="U33" s="19"/>
      <c r="V33" s="19"/>
      <c r="W33" s="19"/>
      <c r="X33"/>
      <c r="Y33"/>
      <c r="Z33"/>
      <c r="AA33"/>
      <c r="AB33"/>
      <c r="AC33"/>
      <c r="AD33"/>
    </row>
    <row r="34" s="2" customFormat="1" spans="1:30">
      <c r="A34" s="10"/>
      <c r="B34" s="11"/>
      <c r="C34" s="11"/>
      <c r="D34" s="12"/>
      <c r="E34" s="12"/>
      <c r="F34" s="13"/>
      <c r="G34" s="18"/>
      <c r="H34" s="14"/>
      <c r="I34" s="14"/>
      <c r="J34" s="14"/>
      <c r="K34" s="14"/>
      <c r="L34" s="14"/>
      <c r="M34" s="14"/>
      <c r="N34" s="14"/>
      <c r="O34" s="14"/>
      <c r="P34" s="14"/>
      <c r="Q34" s="26"/>
      <c r="R34" s="26"/>
      <c r="S34" s="26"/>
      <c r="T34" s="26"/>
      <c r="U34" s="26"/>
      <c r="V34" s="26"/>
      <c r="W34" s="26"/>
      <c r="X34"/>
      <c r="Y34"/>
      <c r="Z34"/>
      <c r="AA34"/>
      <c r="AB34"/>
      <c r="AC34"/>
      <c r="AD34"/>
    </row>
    <row r="35" s="2" customFormat="1" spans="1:30">
      <c r="A35" s="15"/>
      <c r="B35" s="16"/>
      <c r="C35" s="16"/>
      <c r="D35" s="17"/>
      <c r="E35" s="17"/>
      <c r="F35" s="18"/>
      <c r="G35" s="18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6"/>
      <c r="Z35"/>
      <c r="AA35"/>
      <c r="AB35"/>
      <c r="AC35"/>
      <c r="AD35"/>
    </row>
    <row r="36" s="2" customFormat="1" spans="5:30">
      <c r="E36" s="20"/>
      <c r="F36" s="20"/>
      <c r="G36" s="20"/>
      <c r="H36" s="19"/>
      <c r="I36" s="19"/>
      <c r="J36" s="19"/>
      <c r="K36" s="19"/>
      <c r="L36" s="19"/>
      <c r="M36" s="19"/>
      <c r="N36" s="22"/>
      <c r="O36" s="22"/>
      <c r="P36" s="22"/>
      <c r="Q36" s="27"/>
      <c r="R36" s="27"/>
      <c r="S36" s="27"/>
      <c r="T36" s="27"/>
      <c r="U36" s="27"/>
      <c r="Z36"/>
      <c r="AA36"/>
      <c r="AB36"/>
      <c r="AC36"/>
      <c r="AD36"/>
    </row>
    <row r="37" s="2" customFormat="1" spans="6:31">
      <c r="F37" s="20"/>
      <c r="G37" s="20"/>
      <c r="H37" s="20"/>
      <c r="AA37"/>
      <c r="AB37"/>
      <c r="AC37"/>
      <c r="AD37"/>
      <c r="AE37"/>
    </row>
    <row r="38" s="2" customFormat="1" spans="6:8">
      <c r="F38" s="20"/>
      <c r="G38" s="20"/>
      <c r="H38" s="20"/>
    </row>
    <row r="41" s="2" customFormat="1" spans="6:20"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="2" customFormat="1" spans="6:20"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="2" customFormat="1" spans="6:20"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="2" customFormat="1" spans="6:20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</row>
    <row r="45" s="2" customFormat="1" spans="6:20"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</row>
    <row r="46" s="2" customFormat="1" spans="6:20"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="2" customFormat="1" spans="6:20"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</row>
    <row r="48" s="2" customFormat="1" spans="6:20"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</row>
    <row r="49" spans="6:20"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6:20"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</sheetData>
  <mergeCells count="10">
    <mergeCell ref="F1:G1"/>
    <mergeCell ref="H1:P1"/>
    <mergeCell ref="Q1:W1"/>
    <mergeCell ref="Q36:R36"/>
    <mergeCell ref="S36:U36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VINCI Construction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Cost Analysis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JAISWAL Inder</dc:creator>
  <cp:lastModifiedBy>Nikhil Sharma</cp:lastModifiedBy>
  <dcterms:created xsi:type="dcterms:W3CDTF">2024-06-25T08:57:00Z</dcterms:created>
  <dcterms:modified xsi:type="dcterms:W3CDTF">2024-06-26T09:02:29Z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39C9E9DFB30E454684D7C1FEFCD04236_13</vt:lpwstr>
  </property>
  <property fmtid="{D5CDD505-2E9C-101B-9397-08002B2CF9AE}" pid="3" name="KSOProductBuildVer">
    <vt:lpwstr>1033-12.2.0.17119</vt:lpwstr>
  </property>
</Properties>
</file>