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0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<sst xmlns="http://schemas.openxmlformats.org/spreadsheetml/2006/main" count="34" uniqueCount="28">
  <si>
    <t>LHS_Chainage</t>
  </si>
  <si>
    <t>LHS_Camber</t>
  </si>
  <si>
    <t>LHS_FRL</t>
  </si>
  <si>
    <t>LHS_OGL</t>
  </si>
  <si>
    <t>LHS_Ht</t>
  </si>
  <si>
    <t>LHS_Length</t>
  </si>
  <si>
    <t>LHS_Des Ht</t>
  </si>
  <si>
    <t>LHS_Area</t>
  </si>
  <si>
    <t>LHS_Nos</t>
  </si>
  <si>
    <t>RHS_Chainage</t>
  </si>
  <si>
    <t>RHS_Camber</t>
  </si>
  <si>
    <t>RHS_FRL</t>
  </si>
  <si>
    <t>RHS_OGL</t>
  </si>
  <si>
    <t>RHS_Ht</t>
  </si>
  <si>
    <t>RHS_Length</t>
  </si>
  <si>
    <t>RHS_Des Ht</t>
  </si>
  <si>
    <t>RHS_Area</t>
  </si>
  <si>
    <t>RHS_Nos</t>
  </si>
  <si>
    <t>Ht</t>
  </si>
  <si>
    <t>LHS</t>
  </si>
  <si>
    <t>RHS</t>
  </si>
  <si>
    <t>Total Area</t>
  </si>
  <si>
    <t>0 to 2</t>
  </si>
  <si>
    <t>2 to 4</t>
  </si>
  <si>
    <t>4 to 6</t>
  </si>
  <si>
    <t>6 to 8</t>
  </si>
  <si>
    <t>8 to 10</t>
  </si>
  <si>
    <t>10 to 12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</si>
</sst>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0.000"/>
  </numFmts>
  <fonts count="25">
    <font>
      <sz val="11"/>
      <color theme="1"/>
      <name val="Calibri"/>
      <charset val="134"/>
      <scheme val="minor"/>
    </font>
    <font>
      <b/>
      <sz val="10"/>
      <name val="Arial"/>
      <charset val="134"/>
    </font>
    <font>
      <b/>
      <sz val="11"/>
      <name val="Calibri"/>
      <charset val="134"/>
      <scheme val="minor"/>
    </font>
    <font>
      <sz val="11"/>
      <name val="Calibri"/>
      <charset val="134"/>
      <scheme val="minor"/>
    </font>
    <font>
      <sz val="10"/>
      <name val="Arial"/>
      <charset val="134"/>
    </font>
    <font>
      <sz val="11"/>
      <name val="Calibri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176" fontId="0" fillId="0" borderId="0">
      <alignment vertical="center"/>
    </xf>
    <xf numFmtId="177" fontId="0" fillId="0" borderId="0">
      <alignment vertical="center"/>
    </xf>
    <xf numFmtId="9" fontId="0" fillId="0" borderId="0">
      <alignment vertical="center"/>
    </xf>
    <xf numFmtId="178" fontId="0" fillId="0" borderId="0">
      <alignment vertical="center"/>
    </xf>
    <xf numFmtId="179" fontId="0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0" fillId="4" borderId="6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1" fillId="0" borderId="7">
      <alignment vertical="center"/>
    </xf>
    <xf numFmtId="0" fontId="12" fillId="0" borderId="7">
      <alignment vertical="center"/>
    </xf>
    <xf numFmtId="0" fontId="13" fillId="0" borderId="8">
      <alignment vertical="center"/>
    </xf>
    <xf numFmtId="0" fontId="13" fillId="0" borderId="0">
      <alignment vertical="center"/>
    </xf>
    <xf numFmtId="0" fontId="14" fillId="5" borderId="9">
      <alignment vertical="center"/>
    </xf>
    <xf numFmtId="0" fontId="15" fillId="6" borderId="10">
      <alignment vertical="center"/>
    </xf>
    <xf numFmtId="0" fontId="16" fillId="6" borderId="9">
      <alignment vertical="center"/>
    </xf>
    <xf numFmtId="0" fontId="17" fillId="7" borderId="11">
      <alignment vertical="center"/>
    </xf>
    <xf numFmtId="0" fontId="18" fillId="0" borderId="12">
      <alignment vertical="center"/>
    </xf>
    <xf numFmtId="0" fontId="19" fillId="0" borderId="13">
      <alignment vertical="center"/>
    </xf>
    <xf numFmtId="0" fontId="20" fillId="8" borderId="0">
      <alignment vertical="center"/>
    </xf>
    <xf numFmtId="0" fontId="21" fillId="9" borderId="0">
      <alignment vertical="center"/>
    </xf>
    <xf numFmtId="0" fontId="22" fillId="10" borderId="0">
      <alignment vertical="center"/>
    </xf>
    <xf numFmtId="0" fontId="23" fillId="11" borderId="0">
      <alignment vertical="center"/>
    </xf>
    <xf numFmtId="0" fontId="24" fillId="12" borderId="0">
      <alignment vertical="center"/>
    </xf>
    <xf numFmtId="0" fontId="24" fillId="13" borderId="0">
      <alignment vertical="center"/>
    </xf>
    <xf numFmtId="0" fontId="23" fillId="14" borderId="0">
      <alignment vertical="center"/>
    </xf>
    <xf numFmtId="0" fontId="23" fillId="15" borderId="0">
      <alignment vertical="center"/>
    </xf>
    <xf numFmtId="0" fontId="24" fillId="16" borderId="0">
      <alignment vertical="center"/>
    </xf>
    <xf numFmtId="0" fontId="24" fillId="17" borderId="0">
      <alignment vertical="center"/>
    </xf>
    <xf numFmtId="0" fontId="23" fillId="18" borderId="0">
      <alignment vertical="center"/>
    </xf>
    <xf numFmtId="0" fontId="23" fillId="19" borderId="0">
      <alignment vertical="center"/>
    </xf>
    <xf numFmtId="0" fontId="24" fillId="20" borderId="0">
      <alignment vertical="center"/>
    </xf>
    <xf numFmtId="0" fontId="24" fillId="21" borderId="0">
      <alignment vertical="center"/>
    </xf>
    <xf numFmtId="0" fontId="23" fillId="22" borderId="0">
      <alignment vertical="center"/>
    </xf>
    <xf numFmtId="0" fontId="23" fillId="23" borderId="0">
      <alignment vertical="center"/>
    </xf>
    <xf numFmtId="0" fontId="24" fillId="24" borderId="0">
      <alignment vertical="center"/>
    </xf>
    <xf numFmtId="0" fontId="24" fillId="25" borderId="0">
      <alignment vertical="center"/>
    </xf>
    <xf numFmtId="0" fontId="23" fillId="26" borderId="0">
      <alignment vertical="center"/>
    </xf>
    <xf numFmtId="0" fontId="23" fillId="27" borderId="0">
      <alignment vertical="center"/>
    </xf>
    <xf numFmtId="0" fontId="24" fillId="28" borderId="0">
      <alignment vertical="center"/>
    </xf>
    <xf numFmtId="0" fontId="24" fillId="29" borderId="0">
      <alignment vertical="center"/>
    </xf>
    <xf numFmtId="0" fontId="23" fillId="30" borderId="0">
      <alignment vertical="center"/>
    </xf>
    <xf numFmtId="0" fontId="23" fillId="31" borderId="0">
      <alignment vertical="center"/>
    </xf>
    <xf numFmtId="0" fontId="24" fillId="32" borderId="0">
      <alignment vertical="center"/>
    </xf>
    <xf numFmtId="0" fontId="24" fillId="33" borderId="0">
      <alignment vertical="center"/>
    </xf>
    <xf numFmtId="0" fontId="23" fillId="34" borderId="0">
      <alignment vertical="center"/>
    </xf>
    <xf numFmtId="0" fontId="4" fillId="0" borderId="0"/>
  </cellStyleXfs>
  <cellXfs count="22">
    <xf numFmtId="0" fontId="0" fillId="0" borderId="0" xfId="0"/>
    <xf numFmtId="0" fontId="1" fillId="0" borderId="1" xfId="49" applyFont="1" applyBorder="1" applyAlignment="1">
      <alignment vertical="center"/>
    </xf>
    <xf numFmtId="0" fontId="1" fillId="0" borderId="1" xfId="49" applyFont="1" applyBorder="1" applyAlignment="1">
      <alignment horizontal="center" vertical="center"/>
    </xf>
    <xf numFmtId="180" fontId="2" fillId="0" borderId="1" xfId="49" applyNumberFormat="1" applyFont="1" applyBorder="1" applyAlignment="1">
      <alignment horizontal="center" vertical="center"/>
    </xf>
    <xf numFmtId="0" fontId="3" fillId="0" borderId="0" xfId="0" applyFont="1"/>
    <xf numFmtId="0" fontId="1" fillId="0" borderId="1" xfId="0" applyFont="1" applyBorder="1" applyAlignment="1">
      <alignment horizontal="center" vertical="center"/>
    </xf>
    <xf numFmtId="0" fontId="4" fillId="2" borderId="1" xfId="49" applyFill="1" applyBorder="1" applyAlignment="1" applyProtection="1">
      <alignment horizontal="center" vertical="center"/>
      <protection locked="0"/>
    </xf>
    <xf numFmtId="10" fontId="3" fillId="0" borderId="1" xfId="0" applyNumberFormat="1" applyFont="1" applyBorder="1" applyAlignment="1">
      <alignment horizontal="center" vertical="center"/>
    </xf>
    <xf numFmtId="180" fontId="3" fillId="0" borderId="1" xfId="0" applyNumberFormat="1" applyFont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4" fillId="0" borderId="1" xfId="49" applyBorder="1" applyAlignment="1" applyProtection="1">
      <alignment horizontal="center" vertical="center"/>
      <protection locked="0"/>
    </xf>
    <xf numFmtId="0" fontId="0" fillId="0" borderId="2" xfId="0" applyBorder="1"/>
    <xf numFmtId="0" fontId="1" fillId="0" borderId="1" xfId="0" applyFont="1" applyBorder="1"/>
    <xf numFmtId="0" fontId="0" fillId="3" borderId="1" xfId="0" applyFill="1" applyBorder="1" applyAlignment="1">
      <alignment horizontal="center" vertical="center"/>
    </xf>
    <xf numFmtId="0" fontId="4" fillId="3" borderId="1" xfId="49" applyFill="1" applyBorder="1" applyAlignment="1" applyProtection="1">
      <alignment horizontal="center" vertical="center"/>
      <protection locked="0"/>
    </xf>
    <xf numFmtId="180" fontId="3" fillId="0" borderId="3" xfId="0" applyNumberFormat="1" applyFont="1" applyBorder="1" applyAlignment="1">
      <alignment horizontal="center" vertical="center"/>
    </xf>
    <xf numFmtId="180" fontId="5" fillId="0" borderId="4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3" fillId="0" borderId="1" xfId="0" applyFont="1" applyBorder="1"/>
    <xf numFmtId="0" fontId="2" fillId="0" borderId="1" xfId="0" applyFont="1" applyBorder="1"/>
    <xf numFmtId="0" fontId="0" fillId="0" borderId="1" xfId="0" applyNumberFormat="1" applyBorder="1"/>
  </cellXfs>
  <cellStyles count="50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2 10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88"/>
  <sheetViews>
    <sheetView tabSelected="1" zoomScale="70" zoomScaleNormal="70" workbookViewId="0">
      <selection activeCell="N1" sqref="N1"/>
    </sheetView>
  </sheetViews>
  <sheetFormatPr defaultColWidth="9" defaultRowHeight="14.4"/>
  <cols>
    <col min="4" max="4" width="8.71296296296296" customWidth="1"/>
    <col min="5" max="12" width="10.712962962963" customWidth="1"/>
    <col min="17" max="17" width="8.71296296296296" customWidth="1"/>
    <col min="18" max="25" width="10.712962962963" customWidth="1"/>
  </cols>
  <sheetData>
    <row r="1" spans="1:30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4</v>
      </c>
      <c r="J1" s="5" t="s">
        <v>8</v>
      </c>
      <c r="K1" s="5" t="s">
        <v>5</v>
      </c>
      <c r="L1" s="13" t="s">
        <v>7</v>
      </c>
      <c r="M1" s="3"/>
      <c r="N1" s="1" t="s">
        <v>9</v>
      </c>
      <c r="O1" s="2" t="s">
        <v>10</v>
      </c>
      <c r="P1" s="3" t="s">
        <v>11</v>
      </c>
      <c r="Q1" s="4" t="s">
        <v>12</v>
      </c>
      <c r="R1" s="18" t="s">
        <v>13</v>
      </c>
      <c r="S1" s="5" t="s">
        <v>14</v>
      </c>
      <c r="T1" s="5" t="s">
        <v>15</v>
      </c>
      <c r="U1" s="5" t="s">
        <v>16</v>
      </c>
      <c r="V1" s="5" t="s">
        <v>13</v>
      </c>
      <c r="W1" s="5" t="s">
        <v>17</v>
      </c>
      <c r="X1" s="5" t="s">
        <v>14</v>
      </c>
      <c r="Y1" s="13" t="s">
        <v>16</v>
      </c>
      <c r="AA1" s="19" t="s">
        <v>18</v>
      </c>
      <c r="AB1" s="20" t="s">
        <v>19</v>
      </c>
      <c r="AC1" s="20" t="s">
        <v>20</v>
      </c>
      <c r="AD1" s="20" t="s">
        <v>21</v>
      </c>
    </row>
    <row r="2" spans="1:30">
      <c r="A2" s="6">
        <v>125000</v>
      </c>
      <c r="B2" s="7">
        <v>-0.05</v>
      </c>
      <c r="C2" s="8">
        <v>7.773</v>
      </c>
      <c r="D2" s="9">
        <v>2.77</v>
      </c>
      <c r="E2" s="10">
        <f t="shared" ref="E2:E65" si="0">((C2+(C2*B2))-D2+1)</f>
        <v>5.61435</v>
      </c>
      <c r="F2" s="10">
        <v>10</v>
      </c>
      <c r="G2" s="10">
        <f t="shared" ref="G2:G65" si="1">MROUND(E2,0.4)</f>
        <v>5.6</v>
      </c>
      <c r="H2" s="10">
        <f t="shared" ref="H2:H62" si="2">F2*E2</f>
        <v>56.1435</v>
      </c>
      <c r="I2" s="14">
        <v>0.4</v>
      </c>
      <c r="J2" s="10">
        <f>COUNTIF($G$2:$G$88,I2)</f>
        <v>0</v>
      </c>
      <c r="K2" s="10">
        <f t="shared" ref="K2:K31" si="3">J2*10</f>
        <v>0</v>
      </c>
      <c r="L2" s="9">
        <f t="shared" ref="L2:L31" si="4">I2*K2</f>
        <v>0</v>
      </c>
      <c r="M2" s="8"/>
      <c r="N2" s="15">
        <v>125000</v>
      </c>
      <c r="O2" s="16">
        <v>7.773</v>
      </c>
      <c r="P2" s="7">
        <v>0.05</v>
      </c>
      <c r="Q2" s="9">
        <v>2.825</v>
      </c>
      <c r="R2" s="10">
        <f t="shared" ref="R2:R65" si="5">((O2+(P2*O2))-Q2+1)</f>
        <v>6.33665</v>
      </c>
      <c r="S2" s="10">
        <v>10</v>
      </c>
      <c r="T2" s="10">
        <f t="shared" ref="T2:T65" si="6">MROUND(R2,0.4)</f>
        <v>6.4</v>
      </c>
      <c r="U2" s="10">
        <f t="shared" ref="U2:U65" si="7">S2*R2</f>
        <v>63.3665</v>
      </c>
      <c r="V2" s="14">
        <v>0.4</v>
      </c>
      <c r="W2" s="10">
        <f>COUNTIF($T$2:$T$88,V2)</f>
        <v>0</v>
      </c>
      <c r="X2" s="10">
        <f t="shared" ref="X2:X31" si="8">W2*10</f>
        <v>0</v>
      </c>
      <c r="Y2" s="9">
        <f t="shared" ref="Y2:Y31" si="9">V2*X2</f>
        <v>0</v>
      </c>
      <c r="AA2" s="19" t="s">
        <v>22</v>
      </c>
      <c r="AB2" s="21">
        <f>SUM(L2:L6)</f>
        <v>0</v>
      </c>
      <c r="AC2" s="9">
        <f>SUM(Y2:Y6)</f>
        <v>0</v>
      </c>
      <c r="AD2" s="9">
        <f t="shared" ref="AD2:AD7" si="10">AB2+AC2</f>
        <v>0</v>
      </c>
    </row>
    <row r="3" spans="1:30">
      <c r="A3" s="11">
        <v>125010</v>
      </c>
      <c r="B3" s="7">
        <v>-0.05</v>
      </c>
      <c r="C3" s="8">
        <v>7.904</v>
      </c>
      <c r="D3" s="9">
        <v>2.77</v>
      </c>
      <c r="E3" s="10">
        <f t="shared" si="0"/>
        <v>5.7388</v>
      </c>
      <c r="F3" s="10">
        <v>10</v>
      </c>
      <c r="G3" s="10">
        <f t="shared" si="1"/>
        <v>5.6</v>
      </c>
      <c r="H3" s="10">
        <f t="shared" si="2"/>
        <v>57.388</v>
      </c>
      <c r="I3" s="10">
        <f t="shared" ref="I3:I31" si="11">I2+0.4</f>
        <v>0.8</v>
      </c>
      <c r="J3" s="10">
        <f>COUNTIF($G$2:$G$88,I3)</f>
        <v>0</v>
      </c>
      <c r="K3" s="10">
        <f t="shared" si="3"/>
        <v>0</v>
      </c>
      <c r="L3" s="9">
        <f t="shared" si="4"/>
        <v>0</v>
      </c>
      <c r="M3" s="8"/>
      <c r="N3" s="15">
        <v>125010</v>
      </c>
      <c r="O3" s="16">
        <v>7.904</v>
      </c>
      <c r="P3" s="7">
        <v>0.05</v>
      </c>
      <c r="Q3" s="9">
        <v>2.825</v>
      </c>
      <c r="R3" s="10">
        <f t="shared" si="5"/>
        <v>6.4742</v>
      </c>
      <c r="S3" s="10">
        <v>10</v>
      </c>
      <c r="T3" s="10">
        <f t="shared" si="6"/>
        <v>6.4</v>
      </c>
      <c r="U3" s="10">
        <f t="shared" si="7"/>
        <v>64.742</v>
      </c>
      <c r="V3" s="10">
        <f t="shared" ref="V3:V31" si="12">V2+0.4</f>
        <v>0.8</v>
      </c>
      <c r="W3" s="10">
        <f>COUNTIF($T$2:$T$88,V3)</f>
        <v>0</v>
      </c>
      <c r="X3" s="10">
        <f t="shared" si="8"/>
        <v>0</v>
      </c>
      <c r="Y3" s="9">
        <f t="shared" si="9"/>
        <v>0</v>
      </c>
      <c r="AA3" s="19" t="s">
        <v>23</v>
      </c>
      <c r="AB3" s="21">
        <f>SUM(L7:L11)</f>
        <v>540</v>
      </c>
      <c r="AC3" s="21">
        <f>SUM(Y7:Y11)</f>
        <v>232</v>
      </c>
      <c r="AD3" s="9">
        <f t="shared" si="10"/>
        <v>772</v>
      </c>
    </row>
    <row r="4" spans="1:30">
      <c r="A4" s="11">
        <v>125020</v>
      </c>
      <c r="B4" s="7">
        <v>-0.05</v>
      </c>
      <c r="C4" s="8">
        <v>8.027</v>
      </c>
      <c r="D4" s="9">
        <v>2.732</v>
      </c>
      <c r="E4" s="10">
        <f t="shared" si="0"/>
        <v>5.89365</v>
      </c>
      <c r="F4" s="10">
        <v>10</v>
      </c>
      <c r="G4" s="10">
        <f t="shared" si="1"/>
        <v>6</v>
      </c>
      <c r="H4" s="10">
        <f t="shared" si="2"/>
        <v>58.9365</v>
      </c>
      <c r="I4" s="10">
        <f t="shared" si="11"/>
        <v>1.2</v>
      </c>
      <c r="J4" s="10">
        <f>COUNTIF($G$2:$G$88,I4)</f>
        <v>0</v>
      </c>
      <c r="K4" s="10">
        <f t="shared" si="3"/>
        <v>0</v>
      </c>
      <c r="L4" s="9">
        <f t="shared" si="4"/>
        <v>0</v>
      </c>
      <c r="M4" s="8"/>
      <c r="N4" s="15">
        <v>125020</v>
      </c>
      <c r="O4" s="16">
        <v>8.027</v>
      </c>
      <c r="P4" s="7">
        <v>0.05</v>
      </c>
      <c r="Q4" s="9">
        <v>2.805</v>
      </c>
      <c r="R4" s="10">
        <f t="shared" si="5"/>
        <v>6.62335</v>
      </c>
      <c r="S4" s="10">
        <v>10</v>
      </c>
      <c r="T4" s="10">
        <f t="shared" si="6"/>
        <v>6.8</v>
      </c>
      <c r="U4" s="10">
        <f t="shared" si="7"/>
        <v>66.2335</v>
      </c>
      <c r="V4" s="10">
        <f t="shared" si="12"/>
        <v>1.2</v>
      </c>
      <c r="W4" s="10">
        <f>COUNTIF($T$2:$T$88,V4)</f>
        <v>0</v>
      </c>
      <c r="X4" s="10">
        <f t="shared" si="8"/>
        <v>0</v>
      </c>
      <c r="Y4" s="9">
        <f t="shared" si="9"/>
        <v>0</v>
      </c>
      <c r="AA4" s="19" t="s">
        <v>24</v>
      </c>
      <c r="AB4" s="9">
        <f>SUM(L12:L16)</f>
        <v>2852</v>
      </c>
      <c r="AC4" s="9">
        <f>SUM(Y12:Y16)</f>
        <v>2156</v>
      </c>
      <c r="AD4" s="9">
        <f t="shared" si="10"/>
        <v>5008</v>
      </c>
    </row>
    <row r="5" spans="1:30">
      <c r="A5" s="11">
        <v>125030</v>
      </c>
      <c r="B5" s="7">
        <v>-0.05</v>
      </c>
      <c r="C5" s="8">
        <v>8.144</v>
      </c>
      <c r="D5" s="9">
        <v>2.82</v>
      </c>
      <c r="E5" s="10">
        <f t="shared" si="0"/>
        <v>5.9168</v>
      </c>
      <c r="F5" s="10">
        <v>10</v>
      </c>
      <c r="G5" s="10">
        <f t="shared" si="1"/>
        <v>6</v>
      </c>
      <c r="H5" s="10">
        <f t="shared" si="2"/>
        <v>59.168</v>
      </c>
      <c r="I5" s="10">
        <f t="shared" si="11"/>
        <v>1.6</v>
      </c>
      <c r="J5" s="10">
        <f>COUNTIF($G$2:$G$88,I5)</f>
        <v>0</v>
      </c>
      <c r="K5" s="10">
        <f t="shared" si="3"/>
        <v>0</v>
      </c>
      <c r="L5" s="9">
        <f t="shared" si="4"/>
        <v>0</v>
      </c>
      <c r="M5" s="8"/>
      <c r="N5" s="15">
        <v>125030</v>
      </c>
      <c r="O5" s="16">
        <v>8.144</v>
      </c>
      <c r="P5" s="7">
        <v>0.05</v>
      </c>
      <c r="Q5" s="9">
        <v>2.755</v>
      </c>
      <c r="R5" s="10">
        <f t="shared" si="5"/>
        <v>6.7962</v>
      </c>
      <c r="S5" s="10">
        <v>10</v>
      </c>
      <c r="T5" s="10">
        <f t="shared" si="6"/>
        <v>6.8</v>
      </c>
      <c r="U5" s="10">
        <f t="shared" si="7"/>
        <v>67.962</v>
      </c>
      <c r="V5" s="10">
        <f t="shared" si="12"/>
        <v>1.6</v>
      </c>
      <c r="W5" s="10">
        <f>COUNTIF($T$2:$T$88,V5)</f>
        <v>0</v>
      </c>
      <c r="X5" s="10">
        <f t="shared" si="8"/>
        <v>0</v>
      </c>
      <c r="Y5" s="9">
        <f t="shared" si="9"/>
        <v>0</v>
      </c>
      <c r="AA5" s="19" t="s">
        <v>25</v>
      </c>
      <c r="AB5" s="9">
        <f>SUM(L17:L21)</f>
        <v>1324</v>
      </c>
      <c r="AC5" s="9">
        <f>SUM(Y17:Y21)</f>
        <v>2216</v>
      </c>
      <c r="AD5" s="9">
        <f t="shared" si="10"/>
        <v>3540</v>
      </c>
    </row>
    <row r="6" spans="1:30">
      <c r="A6" s="11">
        <v>125040</v>
      </c>
      <c r="B6" s="7">
        <v>-0.05</v>
      </c>
      <c r="C6" s="8">
        <v>8.253</v>
      </c>
      <c r="D6" s="9">
        <v>2.8</v>
      </c>
      <c r="E6" s="10">
        <f t="shared" si="0"/>
        <v>6.04035</v>
      </c>
      <c r="F6" s="10">
        <v>10</v>
      </c>
      <c r="G6" s="10">
        <f t="shared" si="1"/>
        <v>6</v>
      </c>
      <c r="H6" s="10">
        <f t="shared" si="2"/>
        <v>60.4035</v>
      </c>
      <c r="I6" s="10">
        <f t="shared" si="11"/>
        <v>2</v>
      </c>
      <c r="J6" s="10">
        <f>COUNTIF($G$2:$G$88,I6)</f>
        <v>0</v>
      </c>
      <c r="K6" s="10">
        <f t="shared" si="3"/>
        <v>0</v>
      </c>
      <c r="L6" s="9">
        <f t="shared" si="4"/>
        <v>0</v>
      </c>
      <c r="M6" s="8"/>
      <c r="N6" s="15">
        <v>125040</v>
      </c>
      <c r="O6" s="16">
        <v>8.253</v>
      </c>
      <c r="P6" s="7">
        <v>0.05</v>
      </c>
      <c r="Q6" s="9">
        <v>2.935</v>
      </c>
      <c r="R6" s="10">
        <f t="shared" si="5"/>
        <v>6.73065</v>
      </c>
      <c r="S6" s="10">
        <v>10</v>
      </c>
      <c r="T6" s="10">
        <f t="shared" si="6"/>
        <v>6.8</v>
      </c>
      <c r="U6" s="10">
        <f t="shared" si="7"/>
        <v>67.3065</v>
      </c>
      <c r="V6" s="10">
        <f t="shared" si="12"/>
        <v>2</v>
      </c>
      <c r="W6" s="10">
        <f>COUNTIF($T$2:$T$88,V6)</f>
        <v>0</v>
      </c>
      <c r="X6" s="10">
        <f t="shared" si="8"/>
        <v>0</v>
      </c>
      <c r="Y6" s="9">
        <f t="shared" si="9"/>
        <v>0</v>
      </c>
      <c r="AA6" s="19" t="s">
        <v>26</v>
      </c>
      <c r="AB6" s="9">
        <f>SUM(L22:L26)</f>
        <v>184</v>
      </c>
      <c r="AC6" s="9">
        <f>SUM(Y22:Y26)</f>
        <v>88</v>
      </c>
      <c r="AD6" s="9">
        <f t="shared" si="10"/>
        <v>272</v>
      </c>
    </row>
    <row r="7" spans="1:30">
      <c r="A7" s="11">
        <v>125050</v>
      </c>
      <c r="B7" s="7">
        <v>-0.05</v>
      </c>
      <c r="C7" s="8">
        <v>8.355</v>
      </c>
      <c r="D7" s="9">
        <v>4.739</v>
      </c>
      <c r="E7" s="10">
        <f t="shared" si="0"/>
        <v>4.19825</v>
      </c>
      <c r="F7" s="10">
        <v>10</v>
      </c>
      <c r="G7" s="10">
        <f t="shared" si="1"/>
        <v>4</v>
      </c>
      <c r="H7" s="10">
        <f t="shared" si="2"/>
        <v>41.9825</v>
      </c>
      <c r="I7" s="10">
        <f t="shared" si="11"/>
        <v>2.4</v>
      </c>
      <c r="J7" s="10">
        <f>COUNTIF($G$2:$G$88,I7)</f>
        <v>0</v>
      </c>
      <c r="K7" s="10">
        <f t="shared" si="3"/>
        <v>0</v>
      </c>
      <c r="L7" s="9">
        <f t="shared" si="4"/>
        <v>0</v>
      </c>
      <c r="M7" s="8"/>
      <c r="N7" s="15">
        <v>125050</v>
      </c>
      <c r="O7" s="16">
        <v>8.355</v>
      </c>
      <c r="P7" s="7">
        <v>0.05</v>
      </c>
      <c r="Q7" s="9">
        <v>2.844</v>
      </c>
      <c r="R7" s="10">
        <f t="shared" si="5"/>
        <v>6.92875</v>
      </c>
      <c r="S7" s="10">
        <v>10</v>
      </c>
      <c r="T7" s="10">
        <f t="shared" si="6"/>
        <v>6.8</v>
      </c>
      <c r="U7" s="10">
        <f t="shared" si="7"/>
        <v>69.2875</v>
      </c>
      <c r="V7" s="10">
        <f t="shared" si="12"/>
        <v>2.4</v>
      </c>
      <c r="W7" s="10">
        <f>COUNTIF($T$2:$T$88,V7)</f>
        <v>0</v>
      </c>
      <c r="X7" s="10">
        <f t="shared" si="8"/>
        <v>0</v>
      </c>
      <c r="Y7" s="9">
        <f t="shared" si="9"/>
        <v>0</v>
      </c>
      <c r="AA7" s="19" t="s">
        <v>27</v>
      </c>
      <c r="AB7" s="9">
        <f>SUM(L27:L31)</f>
        <v>0</v>
      </c>
      <c r="AC7" s="9">
        <f>SUM(Y27:Y31)</f>
        <v>0</v>
      </c>
      <c r="AD7" s="9">
        <f t="shared" si="10"/>
        <v>0</v>
      </c>
    </row>
    <row r="8" spans="1:30">
      <c r="A8" s="11">
        <v>125060</v>
      </c>
      <c r="B8" s="7">
        <v>-0.0496</v>
      </c>
      <c r="C8" s="8">
        <v>8.449</v>
      </c>
      <c r="D8" s="9">
        <v>3.054</v>
      </c>
      <c r="E8" s="10">
        <f t="shared" si="0"/>
        <v>5.9759296</v>
      </c>
      <c r="F8" s="10">
        <v>10</v>
      </c>
      <c r="G8" s="10">
        <f t="shared" si="1"/>
        <v>6</v>
      </c>
      <c r="H8" s="10">
        <f t="shared" si="2"/>
        <v>59.759296</v>
      </c>
      <c r="I8" s="10">
        <f t="shared" si="11"/>
        <v>2.8</v>
      </c>
      <c r="J8" s="10">
        <f>COUNTIF($G$2:$G$88,I8)</f>
        <v>0</v>
      </c>
      <c r="K8" s="10">
        <f t="shared" si="3"/>
        <v>0</v>
      </c>
      <c r="L8" s="9">
        <f t="shared" si="4"/>
        <v>0</v>
      </c>
      <c r="M8" s="8"/>
      <c r="N8" s="15">
        <v>125060</v>
      </c>
      <c r="O8" s="16">
        <v>8.449</v>
      </c>
      <c r="P8" s="7">
        <v>0.0496</v>
      </c>
      <c r="Q8" s="9">
        <v>2.839</v>
      </c>
      <c r="R8" s="10">
        <f t="shared" si="5"/>
        <v>7.0290704</v>
      </c>
      <c r="S8" s="10">
        <v>10</v>
      </c>
      <c r="T8" s="10">
        <f t="shared" si="6"/>
        <v>7.2</v>
      </c>
      <c r="U8" s="10">
        <f t="shared" si="7"/>
        <v>70.290704</v>
      </c>
      <c r="V8" s="10">
        <f t="shared" si="12"/>
        <v>2.8</v>
      </c>
      <c r="W8" s="10">
        <f>COUNTIF($T$2:$T$88,V8)</f>
        <v>0</v>
      </c>
      <c r="X8" s="10">
        <f t="shared" si="8"/>
        <v>0</v>
      </c>
      <c r="Y8" s="9">
        <f t="shared" si="9"/>
        <v>0</v>
      </c>
      <c r="AB8" s="20">
        <f>SUM(AB3:AB7)</f>
        <v>4900</v>
      </c>
      <c r="AC8" s="20">
        <f>SUM(AC3:AC7)</f>
        <v>4692</v>
      </c>
      <c r="AD8" s="20">
        <f>SUM(AD2:AD7)</f>
        <v>9592</v>
      </c>
    </row>
    <row r="9" spans="1:25">
      <c r="A9" s="11">
        <v>125070</v>
      </c>
      <c r="B9" s="7">
        <v>-0.0429</v>
      </c>
      <c r="C9" s="8">
        <v>8.536</v>
      </c>
      <c r="D9" s="9">
        <v>2.774</v>
      </c>
      <c r="E9" s="10">
        <f t="shared" si="0"/>
        <v>6.3958056</v>
      </c>
      <c r="F9" s="10">
        <v>10</v>
      </c>
      <c r="G9" s="10">
        <f t="shared" si="1"/>
        <v>6.4</v>
      </c>
      <c r="H9" s="10">
        <f t="shared" si="2"/>
        <v>63.958056</v>
      </c>
      <c r="I9" s="10">
        <f t="shared" si="11"/>
        <v>3.2</v>
      </c>
      <c r="J9" s="10">
        <f>COUNTIF($G$2:$G$88,I9)</f>
        <v>1</v>
      </c>
      <c r="K9" s="10">
        <f t="shared" si="3"/>
        <v>10</v>
      </c>
      <c r="L9" s="9">
        <f t="shared" si="4"/>
        <v>32</v>
      </c>
      <c r="M9" s="8"/>
      <c r="N9" s="15">
        <v>125070</v>
      </c>
      <c r="O9" s="16">
        <v>8.536</v>
      </c>
      <c r="P9" s="7">
        <v>0.0429</v>
      </c>
      <c r="Q9" s="9">
        <v>2.869</v>
      </c>
      <c r="R9" s="10">
        <f t="shared" si="5"/>
        <v>7.0331944</v>
      </c>
      <c r="S9" s="10">
        <v>10</v>
      </c>
      <c r="T9" s="10">
        <f t="shared" si="6"/>
        <v>7.2</v>
      </c>
      <c r="U9" s="10">
        <f t="shared" si="7"/>
        <v>70.331944</v>
      </c>
      <c r="V9" s="10">
        <f t="shared" si="12"/>
        <v>3.2</v>
      </c>
      <c r="W9" s="10">
        <f>COUNTIF($T$2:$T$88,V9)</f>
        <v>0</v>
      </c>
      <c r="X9" s="10">
        <f t="shared" si="8"/>
        <v>0</v>
      </c>
      <c r="Y9" s="9">
        <f t="shared" si="9"/>
        <v>0</v>
      </c>
    </row>
    <row r="10" spans="1:25">
      <c r="A10" s="11">
        <v>125080</v>
      </c>
      <c r="B10" s="7">
        <v>-0.0363</v>
      </c>
      <c r="C10" s="8">
        <v>8.616</v>
      </c>
      <c r="D10" s="9">
        <v>2.644</v>
      </c>
      <c r="E10" s="10">
        <f t="shared" si="0"/>
        <v>6.6592392</v>
      </c>
      <c r="F10" s="10">
        <v>10</v>
      </c>
      <c r="G10" s="10">
        <f t="shared" si="1"/>
        <v>6.8</v>
      </c>
      <c r="H10" s="10">
        <f t="shared" si="2"/>
        <v>66.592392</v>
      </c>
      <c r="I10" s="10">
        <f t="shared" si="11"/>
        <v>3.6</v>
      </c>
      <c r="J10" s="10">
        <f>COUNTIF($G$2:$G$88,I10)</f>
        <v>3</v>
      </c>
      <c r="K10" s="10">
        <f t="shared" si="3"/>
        <v>30</v>
      </c>
      <c r="L10" s="9">
        <f t="shared" si="4"/>
        <v>108</v>
      </c>
      <c r="M10" s="8"/>
      <c r="N10" s="15">
        <v>125080</v>
      </c>
      <c r="O10" s="16">
        <v>8.616</v>
      </c>
      <c r="P10" s="7">
        <v>0.0363</v>
      </c>
      <c r="Q10" s="9">
        <v>2.699</v>
      </c>
      <c r="R10" s="10">
        <f t="shared" si="5"/>
        <v>7.2297608</v>
      </c>
      <c r="S10" s="10">
        <v>10</v>
      </c>
      <c r="T10" s="10">
        <f t="shared" si="6"/>
        <v>7.2</v>
      </c>
      <c r="U10" s="10">
        <f t="shared" si="7"/>
        <v>72.297608</v>
      </c>
      <c r="V10" s="10">
        <f t="shared" si="12"/>
        <v>3.6</v>
      </c>
      <c r="W10" s="10">
        <f>COUNTIF($T$2:$T$88,V10)</f>
        <v>2</v>
      </c>
      <c r="X10" s="10">
        <f t="shared" si="8"/>
        <v>20</v>
      </c>
      <c r="Y10" s="9">
        <f t="shared" si="9"/>
        <v>72</v>
      </c>
    </row>
    <row r="11" spans="1:25">
      <c r="A11" s="11">
        <v>125090</v>
      </c>
      <c r="B11" s="7">
        <v>-0.0296</v>
      </c>
      <c r="C11" s="8">
        <v>8.689</v>
      </c>
      <c r="D11" s="9">
        <v>2.724</v>
      </c>
      <c r="E11" s="10">
        <f t="shared" si="0"/>
        <v>6.7078056</v>
      </c>
      <c r="F11" s="10">
        <v>10</v>
      </c>
      <c r="G11" s="10">
        <f t="shared" si="1"/>
        <v>6.8</v>
      </c>
      <c r="H11" s="10">
        <f t="shared" si="2"/>
        <v>67.078056</v>
      </c>
      <c r="I11" s="10">
        <f t="shared" si="11"/>
        <v>4</v>
      </c>
      <c r="J11" s="10">
        <f>COUNTIF($G$2:$G$88,I11)</f>
        <v>10</v>
      </c>
      <c r="K11" s="10">
        <f t="shared" si="3"/>
        <v>100</v>
      </c>
      <c r="L11" s="9">
        <f t="shared" si="4"/>
        <v>400</v>
      </c>
      <c r="M11" s="8"/>
      <c r="N11" s="15">
        <v>125090</v>
      </c>
      <c r="O11" s="16">
        <v>8.689</v>
      </c>
      <c r="P11" s="7">
        <v>0.0296</v>
      </c>
      <c r="Q11" s="9">
        <v>3.174</v>
      </c>
      <c r="R11" s="10">
        <f t="shared" si="5"/>
        <v>6.7721944</v>
      </c>
      <c r="S11" s="10">
        <v>10</v>
      </c>
      <c r="T11" s="10">
        <f t="shared" si="6"/>
        <v>6.8</v>
      </c>
      <c r="U11" s="10">
        <f t="shared" si="7"/>
        <v>67.721944</v>
      </c>
      <c r="V11" s="10">
        <f t="shared" si="12"/>
        <v>4</v>
      </c>
      <c r="W11" s="10">
        <f>COUNTIF($T$2:$T$88,V11)</f>
        <v>4</v>
      </c>
      <c r="X11" s="10">
        <f t="shared" si="8"/>
        <v>40</v>
      </c>
      <c r="Y11" s="9">
        <f t="shared" si="9"/>
        <v>160</v>
      </c>
    </row>
    <row r="12" spans="1:25">
      <c r="A12" s="11">
        <v>125100</v>
      </c>
      <c r="B12" s="7">
        <v>-0.0229</v>
      </c>
      <c r="C12" s="8">
        <v>8.754</v>
      </c>
      <c r="D12" s="9">
        <v>3.064</v>
      </c>
      <c r="E12" s="10">
        <f t="shared" si="0"/>
        <v>6.4895334</v>
      </c>
      <c r="F12" s="10">
        <v>10</v>
      </c>
      <c r="G12" s="10">
        <f t="shared" si="1"/>
        <v>6.4</v>
      </c>
      <c r="H12" s="10">
        <f t="shared" si="2"/>
        <v>64.895334</v>
      </c>
      <c r="I12" s="10">
        <f t="shared" si="11"/>
        <v>4.4</v>
      </c>
      <c r="J12" s="10">
        <f>COUNTIF($G$2:$G$88,I12)</f>
        <v>7</v>
      </c>
      <c r="K12" s="10">
        <f t="shared" si="3"/>
        <v>70</v>
      </c>
      <c r="L12" s="9">
        <f t="shared" si="4"/>
        <v>308</v>
      </c>
      <c r="M12" s="8"/>
      <c r="N12" s="15">
        <v>125100</v>
      </c>
      <c r="O12" s="16">
        <v>8.754</v>
      </c>
      <c r="P12" s="7">
        <v>0.0229</v>
      </c>
      <c r="Q12" s="9">
        <v>3.116</v>
      </c>
      <c r="R12" s="10">
        <f t="shared" si="5"/>
        <v>6.8384666</v>
      </c>
      <c r="S12" s="10">
        <v>10</v>
      </c>
      <c r="T12" s="10">
        <f t="shared" si="6"/>
        <v>6.8</v>
      </c>
      <c r="U12" s="10">
        <f t="shared" si="7"/>
        <v>68.384666</v>
      </c>
      <c r="V12" s="10">
        <f t="shared" si="12"/>
        <v>4.4</v>
      </c>
      <c r="W12" s="10">
        <f>COUNTIF($T$2:$T$88,V12)</f>
        <v>9</v>
      </c>
      <c r="X12" s="10">
        <f t="shared" si="8"/>
        <v>90</v>
      </c>
      <c r="Y12" s="9">
        <f t="shared" si="9"/>
        <v>396</v>
      </c>
    </row>
    <row r="13" spans="1:25">
      <c r="A13" s="11">
        <v>125110</v>
      </c>
      <c r="B13" s="7">
        <v>-0.02</v>
      </c>
      <c r="C13" s="8">
        <v>8.812</v>
      </c>
      <c r="D13" s="9">
        <v>2.769</v>
      </c>
      <c r="E13" s="10">
        <f t="shared" si="0"/>
        <v>6.86676</v>
      </c>
      <c r="F13" s="10">
        <v>10</v>
      </c>
      <c r="G13" s="10">
        <f t="shared" si="1"/>
        <v>6.8</v>
      </c>
      <c r="H13" s="10">
        <f t="shared" si="2"/>
        <v>68.6676</v>
      </c>
      <c r="I13" s="10">
        <f t="shared" si="11"/>
        <v>4.8</v>
      </c>
      <c r="J13" s="10">
        <f>COUNTIF($G$2:$G$88,I13)</f>
        <v>6</v>
      </c>
      <c r="K13" s="10">
        <f t="shared" si="3"/>
        <v>60</v>
      </c>
      <c r="L13" s="9">
        <f t="shared" si="4"/>
        <v>288</v>
      </c>
      <c r="M13" s="8"/>
      <c r="N13" s="15">
        <v>125110</v>
      </c>
      <c r="O13" s="16">
        <v>8.812</v>
      </c>
      <c r="P13" s="7">
        <v>0.0163</v>
      </c>
      <c r="Q13" s="9">
        <v>2.996</v>
      </c>
      <c r="R13" s="10">
        <f t="shared" si="5"/>
        <v>6.9596356</v>
      </c>
      <c r="S13" s="10">
        <v>10</v>
      </c>
      <c r="T13" s="10">
        <f t="shared" si="6"/>
        <v>6.8</v>
      </c>
      <c r="U13" s="10">
        <f t="shared" si="7"/>
        <v>69.596356</v>
      </c>
      <c r="V13" s="10">
        <f t="shared" si="12"/>
        <v>4.8</v>
      </c>
      <c r="W13" s="10">
        <f>COUNTIF($T$2:$T$88,V13)</f>
        <v>6</v>
      </c>
      <c r="X13" s="10">
        <f t="shared" si="8"/>
        <v>60</v>
      </c>
      <c r="Y13" s="9">
        <f t="shared" si="9"/>
        <v>288</v>
      </c>
    </row>
    <row r="14" spans="1:25">
      <c r="A14" s="11">
        <v>125120</v>
      </c>
      <c r="B14" s="7">
        <v>-0.02</v>
      </c>
      <c r="C14" s="8">
        <v>8.862</v>
      </c>
      <c r="D14" s="9">
        <v>2.899</v>
      </c>
      <c r="E14" s="10">
        <f t="shared" si="0"/>
        <v>6.78576</v>
      </c>
      <c r="F14" s="10">
        <v>10</v>
      </c>
      <c r="G14" s="10">
        <f t="shared" si="1"/>
        <v>6.8</v>
      </c>
      <c r="H14" s="10">
        <f t="shared" si="2"/>
        <v>67.8576</v>
      </c>
      <c r="I14" s="10">
        <f t="shared" si="11"/>
        <v>5.2</v>
      </c>
      <c r="J14" s="10">
        <f>COUNTIF($G$2:$G$88,I14)</f>
        <v>4</v>
      </c>
      <c r="K14" s="10">
        <f t="shared" si="3"/>
        <v>40</v>
      </c>
      <c r="L14" s="9">
        <f t="shared" si="4"/>
        <v>208</v>
      </c>
      <c r="M14" s="8"/>
      <c r="N14" s="15">
        <v>125120</v>
      </c>
      <c r="O14" s="16">
        <v>8.862</v>
      </c>
      <c r="P14" s="7">
        <v>0.0096</v>
      </c>
      <c r="Q14" s="9">
        <v>2.934</v>
      </c>
      <c r="R14" s="10">
        <f t="shared" si="5"/>
        <v>7.0130752</v>
      </c>
      <c r="S14" s="10">
        <v>10</v>
      </c>
      <c r="T14" s="10">
        <f t="shared" si="6"/>
        <v>7.2</v>
      </c>
      <c r="U14" s="10">
        <f t="shared" si="7"/>
        <v>70.130752</v>
      </c>
      <c r="V14" s="10">
        <f t="shared" si="12"/>
        <v>5.2</v>
      </c>
      <c r="W14" s="10">
        <f>COUNTIF($T$2:$T$88,V14)</f>
        <v>6</v>
      </c>
      <c r="X14" s="10">
        <f t="shared" si="8"/>
        <v>60</v>
      </c>
      <c r="Y14" s="9">
        <f t="shared" si="9"/>
        <v>312</v>
      </c>
    </row>
    <row r="15" spans="1:25">
      <c r="A15" s="11">
        <v>125130</v>
      </c>
      <c r="B15" s="7">
        <v>-0.02</v>
      </c>
      <c r="C15" s="8">
        <v>8.905</v>
      </c>
      <c r="D15" s="9">
        <v>2.644</v>
      </c>
      <c r="E15" s="10">
        <f t="shared" si="0"/>
        <v>7.0829</v>
      </c>
      <c r="F15" s="10">
        <v>10</v>
      </c>
      <c r="G15" s="10">
        <f t="shared" si="1"/>
        <v>7.2</v>
      </c>
      <c r="H15" s="10">
        <f t="shared" si="2"/>
        <v>70.829</v>
      </c>
      <c r="I15" s="10">
        <f t="shared" si="11"/>
        <v>5.6</v>
      </c>
      <c r="J15" s="10">
        <f>COUNTIF($G$2:$G$88,I15)</f>
        <v>13</v>
      </c>
      <c r="K15" s="10">
        <f t="shared" si="3"/>
        <v>130</v>
      </c>
      <c r="L15" s="9">
        <f t="shared" si="4"/>
        <v>728</v>
      </c>
      <c r="M15" s="8"/>
      <c r="N15" s="15">
        <v>125130</v>
      </c>
      <c r="O15" s="16">
        <v>8.905</v>
      </c>
      <c r="P15" s="7">
        <v>0.0029</v>
      </c>
      <c r="Q15" s="9">
        <v>2.614</v>
      </c>
      <c r="R15" s="10">
        <f t="shared" si="5"/>
        <v>7.3168245</v>
      </c>
      <c r="S15" s="10">
        <v>10</v>
      </c>
      <c r="T15" s="10">
        <f t="shared" si="6"/>
        <v>7.2</v>
      </c>
      <c r="U15" s="10">
        <f t="shared" si="7"/>
        <v>73.168245</v>
      </c>
      <c r="V15" s="10">
        <f t="shared" si="12"/>
        <v>5.6</v>
      </c>
      <c r="W15" s="10">
        <f>COUNTIF($T$2:$T$88,V15)</f>
        <v>10</v>
      </c>
      <c r="X15" s="10">
        <f t="shared" si="8"/>
        <v>100</v>
      </c>
      <c r="Y15" s="9">
        <f t="shared" si="9"/>
        <v>560</v>
      </c>
    </row>
    <row r="16" spans="1:25">
      <c r="A16" s="11">
        <v>125140</v>
      </c>
      <c r="B16" s="7">
        <v>-0.02</v>
      </c>
      <c r="C16" s="8">
        <v>8.941</v>
      </c>
      <c r="D16" s="9">
        <v>2.824</v>
      </c>
      <c r="E16" s="10">
        <f t="shared" si="0"/>
        <v>6.93818</v>
      </c>
      <c r="F16" s="10">
        <v>10</v>
      </c>
      <c r="G16" s="10">
        <f t="shared" si="1"/>
        <v>6.8</v>
      </c>
      <c r="H16" s="10">
        <f t="shared" si="2"/>
        <v>69.3818</v>
      </c>
      <c r="I16" s="10">
        <f t="shared" si="11"/>
        <v>6</v>
      </c>
      <c r="J16" s="10">
        <f>COUNTIF($G$2:$G$88,I16)</f>
        <v>22</v>
      </c>
      <c r="K16" s="10">
        <f t="shared" si="3"/>
        <v>220</v>
      </c>
      <c r="L16" s="9">
        <f t="shared" si="4"/>
        <v>1320</v>
      </c>
      <c r="M16" s="8"/>
      <c r="N16" s="15">
        <v>125140</v>
      </c>
      <c r="O16" s="16">
        <v>8.941</v>
      </c>
      <c r="P16" s="7">
        <v>-0.0037</v>
      </c>
      <c r="Q16" s="9">
        <v>2.619</v>
      </c>
      <c r="R16" s="10">
        <f t="shared" si="5"/>
        <v>7.2889183</v>
      </c>
      <c r="S16" s="10">
        <v>10</v>
      </c>
      <c r="T16" s="10">
        <f t="shared" si="6"/>
        <v>7.2</v>
      </c>
      <c r="U16" s="10">
        <f t="shared" si="7"/>
        <v>72.889183</v>
      </c>
      <c r="V16" s="10">
        <f t="shared" si="12"/>
        <v>6</v>
      </c>
      <c r="W16" s="10">
        <f>COUNTIF($T$2:$T$88,V16)</f>
        <v>10</v>
      </c>
      <c r="X16" s="10">
        <f t="shared" si="8"/>
        <v>100</v>
      </c>
      <c r="Y16" s="9">
        <f t="shared" si="9"/>
        <v>600</v>
      </c>
    </row>
    <row r="17" spans="1:25">
      <c r="A17" s="11">
        <v>125150</v>
      </c>
      <c r="B17" s="7">
        <v>-0.02</v>
      </c>
      <c r="C17" s="8">
        <v>8.97</v>
      </c>
      <c r="D17" s="9">
        <v>2.469</v>
      </c>
      <c r="E17" s="10">
        <f t="shared" si="0"/>
        <v>7.3216</v>
      </c>
      <c r="F17" s="10">
        <v>10</v>
      </c>
      <c r="G17" s="10">
        <f t="shared" si="1"/>
        <v>7.2</v>
      </c>
      <c r="H17" s="10">
        <f t="shared" si="2"/>
        <v>73.216</v>
      </c>
      <c r="I17" s="10">
        <f t="shared" si="11"/>
        <v>6.4</v>
      </c>
      <c r="J17" s="10">
        <f>COUNTIF($G$2:$G$88,I17)</f>
        <v>5</v>
      </c>
      <c r="K17" s="10">
        <f t="shared" si="3"/>
        <v>50</v>
      </c>
      <c r="L17" s="9">
        <f t="shared" si="4"/>
        <v>320</v>
      </c>
      <c r="M17" s="8"/>
      <c r="N17" s="15">
        <v>125150</v>
      </c>
      <c r="O17" s="16">
        <v>8.97</v>
      </c>
      <c r="P17" s="7">
        <v>-0.0104</v>
      </c>
      <c r="Q17" s="9">
        <v>2.624</v>
      </c>
      <c r="R17" s="10">
        <f t="shared" si="5"/>
        <v>7.252712</v>
      </c>
      <c r="S17" s="10">
        <v>10</v>
      </c>
      <c r="T17" s="10">
        <f t="shared" si="6"/>
        <v>7.2</v>
      </c>
      <c r="U17" s="10">
        <f t="shared" si="7"/>
        <v>72.52712</v>
      </c>
      <c r="V17" s="10">
        <f t="shared" si="12"/>
        <v>6.4</v>
      </c>
      <c r="W17" s="10">
        <f>COUNTIF($T$2:$T$88,V17)</f>
        <v>9</v>
      </c>
      <c r="X17" s="10">
        <f t="shared" si="8"/>
        <v>90</v>
      </c>
      <c r="Y17" s="9">
        <f t="shared" si="9"/>
        <v>576</v>
      </c>
    </row>
    <row r="18" spans="1:25">
      <c r="A18" s="11">
        <v>125160</v>
      </c>
      <c r="B18" s="7">
        <v>-0.02</v>
      </c>
      <c r="C18" s="8">
        <v>8.991</v>
      </c>
      <c r="D18" s="9">
        <v>2.228</v>
      </c>
      <c r="E18" s="10">
        <f t="shared" si="0"/>
        <v>7.58318</v>
      </c>
      <c r="F18" s="10">
        <v>10</v>
      </c>
      <c r="G18" s="10">
        <f t="shared" si="1"/>
        <v>7.6</v>
      </c>
      <c r="H18" s="10">
        <f t="shared" si="2"/>
        <v>75.8318</v>
      </c>
      <c r="I18" s="10">
        <f t="shared" si="11"/>
        <v>6.8</v>
      </c>
      <c r="J18" s="10">
        <f>COUNTIF($G$2:$G$88,I18)</f>
        <v>7</v>
      </c>
      <c r="K18" s="10">
        <f t="shared" si="3"/>
        <v>70</v>
      </c>
      <c r="L18" s="9">
        <f t="shared" si="4"/>
        <v>476</v>
      </c>
      <c r="M18" s="8"/>
      <c r="N18" s="15">
        <v>125160</v>
      </c>
      <c r="O18" s="16">
        <v>8.991</v>
      </c>
      <c r="P18" s="7">
        <v>-0.0171</v>
      </c>
      <c r="Q18" s="9">
        <v>2.599</v>
      </c>
      <c r="R18" s="10">
        <f t="shared" si="5"/>
        <v>7.2382539</v>
      </c>
      <c r="S18" s="10">
        <v>10</v>
      </c>
      <c r="T18" s="10">
        <f t="shared" si="6"/>
        <v>7.2</v>
      </c>
      <c r="U18" s="10">
        <f t="shared" si="7"/>
        <v>72.382539</v>
      </c>
      <c r="V18" s="10">
        <f t="shared" si="12"/>
        <v>6.8</v>
      </c>
      <c r="W18" s="10">
        <f>COUNTIF($T$2:$T$88,V18)</f>
        <v>10</v>
      </c>
      <c r="X18" s="10">
        <f t="shared" si="8"/>
        <v>100</v>
      </c>
      <c r="Y18" s="9">
        <f t="shared" si="9"/>
        <v>680</v>
      </c>
    </row>
    <row r="19" spans="1:25">
      <c r="A19" s="11">
        <v>125170</v>
      </c>
      <c r="B19" s="7">
        <v>-0.02</v>
      </c>
      <c r="C19" s="8">
        <v>9.005</v>
      </c>
      <c r="D19" s="9">
        <v>0.622</v>
      </c>
      <c r="E19" s="10">
        <f t="shared" si="0"/>
        <v>9.2029</v>
      </c>
      <c r="F19" s="10">
        <v>10</v>
      </c>
      <c r="G19" s="10">
        <f t="shared" si="1"/>
        <v>9.2</v>
      </c>
      <c r="H19" s="10">
        <f t="shared" si="2"/>
        <v>92.029</v>
      </c>
      <c r="I19" s="10">
        <f t="shared" si="11"/>
        <v>7.2</v>
      </c>
      <c r="J19" s="10">
        <f>COUNTIF($G$2:$G$88,I19)</f>
        <v>3</v>
      </c>
      <c r="K19" s="10">
        <f t="shared" si="3"/>
        <v>30</v>
      </c>
      <c r="L19" s="9">
        <f t="shared" si="4"/>
        <v>216</v>
      </c>
      <c r="M19" s="8"/>
      <c r="N19" s="15">
        <v>125170</v>
      </c>
      <c r="O19" s="16">
        <v>9.005</v>
      </c>
      <c r="P19" s="7">
        <v>-0.02</v>
      </c>
      <c r="Q19" s="9">
        <v>1.758</v>
      </c>
      <c r="R19" s="10">
        <f t="shared" si="5"/>
        <v>8.0669</v>
      </c>
      <c r="S19" s="10">
        <v>10</v>
      </c>
      <c r="T19" s="10">
        <f t="shared" si="6"/>
        <v>8</v>
      </c>
      <c r="U19" s="10">
        <f t="shared" si="7"/>
        <v>80.669</v>
      </c>
      <c r="V19" s="10">
        <f t="shared" si="12"/>
        <v>7.2</v>
      </c>
      <c r="W19" s="10">
        <f>COUNTIF($T$2:$T$88,V19)</f>
        <v>10</v>
      </c>
      <c r="X19" s="10">
        <f t="shared" si="8"/>
        <v>100</v>
      </c>
      <c r="Y19" s="9">
        <f t="shared" si="9"/>
        <v>720</v>
      </c>
    </row>
    <row r="20" spans="1:25">
      <c r="A20" s="11">
        <v>125180</v>
      </c>
      <c r="B20" s="7">
        <v>-0.02</v>
      </c>
      <c r="C20" s="8">
        <v>9.012</v>
      </c>
      <c r="D20" s="9">
        <v>0.532</v>
      </c>
      <c r="E20" s="10">
        <f t="shared" si="0"/>
        <v>9.29976</v>
      </c>
      <c r="F20" s="10">
        <v>10</v>
      </c>
      <c r="G20" s="10">
        <f t="shared" si="1"/>
        <v>9.2</v>
      </c>
      <c r="H20" s="10">
        <f t="shared" si="2"/>
        <v>92.9976</v>
      </c>
      <c r="I20" s="10">
        <f t="shared" si="11"/>
        <v>7.6</v>
      </c>
      <c r="J20" s="10">
        <f>COUNTIF($G$2:$G$88,I20)</f>
        <v>2</v>
      </c>
      <c r="K20" s="10">
        <f t="shared" si="3"/>
        <v>20</v>
      </c>
      <c r="L20" s="9">
        <f t="shared" si="4"/>
        <v>152</v>
      </c>
      <c r="M20" s="8"/>
      <c r="N20" s="15">
        <v>125180</v>
      </c>
      <c r="O20" s="16">
        <v>9.012</v>
      </c>
      <c r="P20" s="7">
        <v>-0.02</v>
      </c>
      <c r="Q20" s="9">
        <v>0.896</v>
      </c>
      <c r="R20" s="10">
        <f t="shared" si="5"/>
        <v>8.93576</v>
      </c>
      <c r="S20" s="10">
        <v>10</v>
      </c>
      <c r="T20" s="10">
        <f t="shared" si="6"/>
        <v>8.8</v>
      </c>
      <c r="U20" s="10">
        <f t="shared" si="7"/>
        <v>89.3576</v>
      </c>
      <c r="V20" s="10">
        <f t="shared" si="12"/>
        <v>7.6</v>
      </c>
      <c r="W20" s="10">
        <f>COUNTIF($T$2:$T$88,V20)</f>
        <v>0</v>
      </c>
      <c r="X20" s="10">
        <f t="shared" si="8"/>
        <v>0</v>
      </c>
      <c r="Y20" s="9">
        <f t="shared" si="9"/>
        <v>0</v>
      </c>
    </row>
    <row r="21" spans="1:25">
      <c r="A21" s="11">
        <v>125190</v>
      </c>
      <c r="B21" s="7">
        <v>-0.02</v>
      </c>
      <c r="C21" s="8">
        <v>9.011</v>
      </c>
      <c r="D21" s="9">
        <v>1.868</v>
      </c>
      <c r="E21" s="10">
        <f t="shared" si="0"/>
        <v>7.96278</v>
      </c>
      <c r="F21" s="10">
        <v>10</v>
      </c>
      <c r="G21" s="10">
        <f t="shared" si="1"/>
        <v>8</v>
      </c>
      <c r="H21" s="10">
        <f t="shared" si="2"/>
        <v>79.6278</v>
      </c>
      <c r="I21" s="10">
        <f t="shared" si="11"/>
        <v>8</v>
      </c>
      <c r="J21" s="10">
        <f>COUNTIF($G$2:$G$88,I21)</f>
        <v>2</v>
      </c>
      <c r="K21" s="10">
        <f t="shared" si="3"/>
        <v>20</v>
      </c>
      <c r="L21" s="9">
        <f t="shared" si="4"/>
        <v>160</v>
      </c>
      <c r="M21" s="8"/>
      <c r="N21" s="15">
        <v>125190</v>
      </c>
      <c r="O21" s="16">
        <v>9.011</v>
      </c>
      <c r="P21" s="7">
        <v>-0.02</v>
      </c>
      <c r="Q21" s="9">
        <v>1.693</v>
      </c>
      <c r="R21" s="10">
        <f t="shared" si="5"/>
        <v>8.13778</v>
      </c>
      <c r="S21" s="10">
        <v>10</v>
      </c>
      <c r="T21" s="10">
        <f t="shared" si="6"/>
        <v>8</v>
      </c>
      <c r="U21" s="10">
        <f t="shared" si="7"/>
        <v>81.3778</v>
      </c>
      <c r="V21" s="10">
        <f t="shared" si="12"/>
        <v>8</v>
      </c>
      <c r="W21" s="10">
        <f>COUNTIF($T$2:$T$88,V21)</f>
        <v>3</v>
      </c>
      <c r="X21" s="10">
        <f t="shared" si="8"/>
        <v>30</v>
      </c>
      <c r="Y21" s="9">
        <f t="shared" si="9"/>
        <v>240</v>
      </c>
    </row>
    <row r="22" spans="1:25">
      <c r="A22" s="11">
        <v>125200</v>
      </c>
      <c r="B22" s="7">
        <v>-0.02</v>
      </c>
      <c r="C22" s="8">
        <v>9.003</v>
      </c>
      <c r="D22" s="9">
        <v>3.144</v>
      </c>
      <c r="E22" s="10">
        <f t="shared" si="0"/>
        <v>6.67894</v>
      </c>
      <c r="F22" s="10">
        <v>10</v>
      </c>
      <c r="G22" s="10">
        <f t="shared" si="1"/>
        <v>6.8</v>
      </c>
      <c r="H22" s="10">
        <f t="shared" si="2"/>
        <v>66.7894</v>
      </c>
      <c r="I22" s="10">
        <f t="shared" si="11"/>
        <v>8.4</v>
      </c>
      <c r="J22" s="10">
        <f>COUNTIF($G$2:$G$88,I22)</f>
        <v>0</v>
      </c>
      <c r="K22" s="10">
        <f t="shared" si="3"/>
        <v>0</v>
      </c>
      <c r="L22" s="9">
        <f t="shared" si="4"/>
        <v>0</v>
      </c>
      <c r="M22" s="8"/>
      <c r="N22" s="15">
        <v>125200</v>
      </c>
      <c r="O22" s="16">
        <v>9.003</v>
      </c>
      <c r="P22" s="7">
        <v>-0.02</v>
      </c>
      <c r="Q22" s="9">
        <v>2.568</v>
      </c>
      <c r="R22" s="10">
        <f t="shared" si="5"/>
        <v>7.25494</v>
      </c>
      <c r="S22" s="10">
        <v>10</v>
      </c>
      <c r="T22" s="10">
        <f t="shared" si="6"/>
        <v>7.2</v>
      </c>
      <c r="U22" s="10">
        <f t="shared" si="7"/>
        <v>72.5494</v>
      </c>
      <c r="V22" s="10">
        <f t="shared" si="12"/>
        <v>8.4</v>
      </c>
      <c r="W22" s="10">
        <f>COUNTIF($T$2:$T$88,V22)</f>
        <v>0</v>
      </c>
      <c r="X22" s="10">
        <f t="shared" si="8"/>
        <v>0</v>
      </c>
      <c r="Y22" s="9">
        <f t="shared" si="9"/>
        <v>0</v>
      </c>
    </row>
    <row r="23" spans="1:25">
      <c r="A23" s="11">
        <v>125210</v>
      </c>
      <c r="B23" s="7">
        <v>-0.02</v>
      </c>
      <c r="C23" s="8">
        <v>8.988</v>
      </c>
      <c r="D23" s="9">
        <v>3.475</v>
      </c>
      <c r="E23" s="10">
        <f t="shared" si="0"/>
        <v>6.33324</v>
      </c>
      <c r="F23" s="10">
        <v>10</v>
      </c>
      <c r="G23" s="10">
        <f t="shared" si="1"/>
        <v>6.4</v>
      </c>
      <c r="H23" s="10">
        <f t="shared" si="2"/>
        <v>63.3324</v>
      </c>
      <c r="I23" s="10">
        <f t="shared" si="11"/>
        <v>8.8</v>
      </c>
      <c r="J23" s="10">
        <f>COUNTIF($G$2:$G$88,I23)</f>
        <v>0</v>
      </c>
      <c r="K23" s="10">
        <f t="shared" si="3"/>
        <v>0</v>
      </c>
      <c r="L23" s="9">
        <f t="shared" si="4"/>
        <v>0</v>
      </c>
      <c r="M23" s="8"/>
      <c r="N23" s="15">
        <v>125210</v>
      </c>
      <c r="O23" s="16">
        <v>8.988</v>
      </c>
      <c r="P23" s="7">
        <v>-0.02</v>
      </c>
      <c r="Q23" s="9">
        <v>1.693</v>
      </c>
      <c r="R23" s="10">
        <f t="shared" si="5"/>
        <v>8.11524</v>
      </c>
      <c r="S23" s="10">
        <v>10</v>
      </c>
      <c r="T23" s="10">
        <f t="shared" si="6"/>
        <v>8</v>
      </c>
      <c r="U23" s="10">
        <f t="shared" si="7"/>
        <v>81.1524</v>
      </c>
      <c r="V23" s="10">
        <f t="shared" si="12"/>
        <v>8.8</v>
      </c>
      <c r="W23" s="10">
        <f>COUNTIF($T$2:$T$88,V23)</f>
        <v>1</v>
      </c>
      <c r="X23" s="10">
        <f t="shared" si="8"/>
        <v>10</v>
      </c>
      <c r="Y23" s="9">
        <f t="shared" si="9"/>
        <v>88</v>
      </c>
    </row>
    <row r="24" spans="1:25">
      <c r="A24" s="11">
        <v>125220</v>
      </c>
      <c r="B24" s="7">
        <v>-0.02</v>
      </c>
      <c r="C24" s="8">
        <v>8.965</v>
      </c>
      <c r="D24" s="9">
        <v>3.122</v>
      </c>
      <c r="E24" s="10">
        <f t="shared" si="0"/>
        <v>6.6637</v>
      </c>
      <c r="F24" s="10">
        <v>10</v>
      </c>
      <c r="G24" s="10">
        <f t="shared" si="1"/>
        <v>6.8</v>
      </c>
      <c r="H24" s="10">
        <f t="shared" si="2"/>
        <v>66.637</v>
      </c>
      <c r="I24" s="10">
        <f t="shared" si="11"/>
        <v>9.2</v>
      </c>
      <c r="J24" s="10">
        <f>COUNTIF($G$2:$G$88,I24)</f>
        <v>2</v>
      </c>
      <c r="K24" s="10">
        <f t="shared" si="3"/>
        <v>20</v>
      </c>
      <c r="L24" s="9">
        <f t="shared" si="4"/>
        <v>184</v>
      </c>
      <c r="M24" s="8"/>
      <c r="N24" s="15">
        <v>125220</v>
      </c>
      <c r="O24" s="16">
        <v>8.965</v>
      </c>
      <c r="P24" s="7">
        <v>-0.02</v>
      </c>
      <c r="Q24" s="9">
        <v>2.568</v>
      </c>
      <c r="R24" s="10">
        <f t="shared" si="5"/>
        <v>7.2177</v>
      </c>
      <c r="S24" s="10">
        <v>10</v>
      </c>
      <c r="T24" s="10">
        <f t="shared" si="6"/>
        <v>7.2</v>
      </c>
      <c r="U24" s="10">
        <f t="shared" si="7"/>
        <v>72.177</v>
      </c>
      <c r="V24" s="10">
        <f t="shared" si="12"/>
        <v>9.2</v>
      </c>
      <c r="W24" s="10">
        <f>COUNTIF($T$2:$T$88,V24)</f>
        <v>0</v>
      </c>
      <c r="X24" s="10">
        <f t="shared" si="8"/>
        <v>0</v>
      </c>
      <c r="Y24" s="9">
        <f t="shared" si="9"/>
        <v>0</v>
      </c>
    </row>
    <row r="25" spans="1:25">
      <c r="A25" s="11">
        <v>125230</v>
      </c>
      <c r="B25" s="7">
        <v>-0.02</v>
      </c>
      <c r="C25" s="8">
        <v>8.935</v>
      </c>
      <c r="D25" s="9">
        <v>3.566</v>
      </c>
      <c r="E25" s="10">
        <f t="shared" si="0"/>
        <v>6.1903</v>
      </c>
      <c r="F25" s="10">
        <v>10</v>
      </c>
      <c r="G25" s="10">
        <f t="shared" si="1"/>
        <v>6</v>
      </c>
      <c r="H25" s="10">
        <f t="shared" si="2"/>
        <v>61.903</v>
      </c>
      <c r="I25" s="10">
        <f t="shared" si="11"/>
        <v>9.6</v>
      </c>
      <c r="J25" s="10">
        <f>COUNTIF($G$2:$G$88,I25)</f>
        <v>0</v>
      </c>
      <c r="K25" s="10">
        <f t="shared" si="3"/>
        <v>0</v>
      </c>
      <c r="L25" s="9">
        <f t="shared" si="4"/>
        <v>0</v>
      </c>
      <c r="M25" s="8"/>
      <c r="N25" s="15">
        <v>125230</v>
      </c>
      <c r="O25" s="16">
        <v>8.935</v>
      </c>
      <c r="P25" s="7">
        <v>-0.02</v>
      </c>
      <c r="Q25" s="9">
        <v>3.21</v>
      </c>
      <c r="R25" s="10">
        <f t="shared" si="5"/>
        <v>6.5463</v>
      </c>
      <c r="S25" s="10">
        <v>10</v>
      </c>
      <c r="T25" s="10">
        <f t="shared" si="6"/>
        <v>6.4</v>
      </c>
      <c r="U25" s="10">
        <f t="shared" si="7"/>
        <v>65.463</v>
      </c>
      <c r="V25" s="10">
        <f t="shared" si="12"/>
        <v>9.6</v>
      </c>
      <c r="W25" s="10">
        <f>COUNTIF($T$2:$T$88,V25)</f>
        <v>0</v>
      </c>
      <c r="X25" s="10">
        <f t="shared" si="8"/>
        <v>0</v>
      </c>
      <c r="Y25" s="9">
        <f t="shared" si="9"/>
        <v>0</v>
      </c>
    </row>
    <row r="26" spans="1:25">
      <c r="A26" s="6">
        <v>125280</v>
      </c>
      <c r="B26" s="7">
        <v>-0.02</v>
      </c>
      <c r="C26" s="8">
        <v>8.676</v>
      </c>
      <c r="D26" s="9">
        <v>3.196</v>
      </c>
      <c r="E26" s="10">
        <f t="shared" si="0"/>
        <v>6.30648</v>
      </c>
      <c r="F26" s="10">
        <v>10</v>
      </c>
      <c r="G26" s="10">
        <f t="shared" si="1"/>
        <v>6.4</v>
      </c>
      <c r="H26" s="10">
        <f t="shared" si="2"/>
        <v>63.0648</v>
      </c>
      <c r="I26" s="10">
        <f t="shared" si="11"/>
        <v>10</v>
      </c>
      <c r="J26" s="10">
        <f>COUNTIF($G$2:$G$88,I26)</f>
        <v>0</v>
      </c>
      <c r="K26" s="10">
        <f t="shared" si="3"/>
        <v>0</v>
      </c>
      <c r="L26" s="9">
        <f t="shared" si="4"/>
        <v>0</v>
      </c>
      <c r="M26" s="8"/>
      <c r="N26" s="15">
        <v>125280</v>
      </c>
      <c r="O26" s="16">
        <v>8.676</v>
      </c>
      <c r="P26" s="7">
        <v>-0.02</v>
      </c>
      <c r="Q26" s="9">
        <v>3.506</v>
      </c>
      <c r="R26" s="10">
        <f t="shared" si="5"/>
        <v>5.99648</v>
      </c>
      <c r="S26" s="10">
        <v>10</v>
      </c>
      <c r="T26" s="10">
        <f t="shared" si="6"/>
        <v>6</v>
      </c>
      <c r="U26" s="10">
        <f t="shared" si="7"/>
        <v>59.9648</v>
      </c>
      <c r="V26" s="10">
        <f t="shared" si="12"/>
        <v>10</v>
      </c>
      <c r="W26" s="10">
        <f>COUNTIF($T$2:$T$88,V26)</f>
        <v>0</v>
      </c>
      <c r="X26" s="10">
        <f t="shared" si="8"/>
        <v>0</v>
      </c>
      <c r="Y26" s="9">
        <f t="shared" si="9"/>
        <v>0</v>
      </c>
    </row>
    <row r="27" spans="1:25">
      <c r="A27" s="11">
        <v>125290</v>
      </c>
      <c r="B27" s="7">
        <v>-0.02</v>
      </c>
      <c r="C27" s="8">
        <v>8.602</v>
      </c>
      <c r="D27" s="9">
        <v>3.206</v>
      </c>
      <c r="E27" s="10">
        <f t="shared" si="0"/>
        <v>6.22396</v>
      </c>
      <c r="F27" s="10">
        <v>10</v>
      </c>
      <c r="G27" s="10">
        <f t="shared" si="1"/>
        <v>6.4</v>
      </c>
      <c r="H27" s="10">
        <f t="shared" si="2"/>
        <v>62.2396</v>
      </c>
      <c r="I27" s="10">
        <f t="shared" si="11"/>
        <v>10.4</v>
      </c>
      <c r="J27" s="10">
        <f>COUNTIF($G$2:$G$88,I27)</f>
        <v>0</v>
      </c>
      <c r="K27" s="10">
        <f t="shared" si="3"/>
        <v>0</v>
      </c>
      <c r="L27" s="9">
        <f t="shared" si="4"/>
        <v>0</v>
      </c>
      <c r="M27" s="8"/>
      <c r="N27" s="15">
        <v>125290</v>
      </c>
      <c r="O27" s="16">
        <v>8.602</v>
      </c>
      <c r="P27" s="7">
        <v>-0.02</v>
      </c>
      <c r="Q27" s="9">
        <v>3.406</v>
      </c>
      <c r="R27" s="10">
        <f t="shared" si="5"/>
        <v>6.02396</v>
      </c>
      <c r="S27" s="10">
        <v>10</v>
      </c>
      <c r="T27" s="10">
        <f t="shared" si="6"/>
        <v>6</v>
      </c>
      <c r="U27" s="10">
        <f t="shared" si="7"/>
        <v>60.2396</v>
      </c>
      <c r="V27" s="10">
        <f t="shared" si="12"/>
        <v>10.4</v>
      </c>
      <c r="W27" s="10">
        <f>COUNTIF($T$2:$T$88,V27)</f>
        <v>0</v>
      </c>
      <c r="X27" s="10">
        <f t="shared" si="8"/>
        <v>0</v>
      </c>
      <c r="Y27" s="9">
        <f t="shared" si="9"/>
        <v>0</v>
      </c>
    </row>
    <row r="28" spans="1:25">
      <c r="A28" s="11">
        <v>125300</v>
      </c>
      <c r="B28" s="7">
        <v>-0.02</v>
      </c>
      <c r="C28" s="8">
        <v>8.521</v>
      </c>
      <c r="D28" s="9">
        <v>3.276</v>
      </c>
      <c r="E28" s="10">
        <f t="shared" si="0"/>
        <v>6.07458</v>
      </c>
      <c r="F28" s="10">
        <v>10</v>
      </c>
      <c r="G28" s="10">
        <f t="shared" si="1"/>
        <v>6</v>
      </c>
      <c r="H28" s="10">
        <f t="shared" si="2"/>
        <v>60.7458</v>
      </c>
      <c r="I28" s="10">
        <f t="shared" si="11"/>
        <v>10.8</v>
      </c>
      <c r="J28" s="10">
        <f>COUNTIF($G$2:$G$88,I28)</f>
        <v>0</v>
      </c>
      <c r="K28" s="10">
        <f t="shared" si="3"/>
        <v>0</v>
      </c>
      <c r="L28" s="9">
        <f t="shared" si="4"/>
        <v>0</v>
      </c>
      <c r="M28" s="8"/>
      <c r="N28" s="15">
        <v>125300</v>
      </c>
      <c r="O28" s="16">
        <v>8.521</v>
      </c>
      <c r="P28" s="7">
        <v>-0.02</v>
      </c>
      <c r="Q28" s="9">
        <v>3.386</v>
      </c>
      <c r="R28" s="10">
        <f t="shared" si="5"/>
        <v>5.96458</v>
      </c>
      <c r="S28" s="10">
        <v>10</v>
      </c>
      <c r="T28" s="10">
        <f t="shared" si="6"/>
        <v>6</v>
      </c>
      <c r="U28" s="10">
        <f t="shared" si="7"/>
        <v>59.6458</v>
      </c>
      <c r="V28" s="10">
        <f t="shared" si="12"/>
        <v>10.8</v>
      </c>
      <c r="W28" s="10">
        <f>COUNTIF($T$2:$T$88,V28)</f>
        <v>0</v>
      </c>
      <c r="X28" s="10">
        <f t="shared" si="8"/>
        <v>0</v>
      </c>
      <c r="Y28" s="9">
        <f t="shared" si="9"/>
        <v>0</v>
      </c>
    </row>
    <row r="29" spans="1:25">
      <c r="A29" s="11">
        <v>125310</v>
      </c>
      <c r="B29" s="7">
        <v>-0.02</v>
      </c>
      <c r="C29" s="8">
        <v>8.433</v>
      </c>
      <c r="D29" s="9">
        <v>3.171</v>
      </c>
      <c r="E29" s="10">
        <f t="shared" si="0"/>
        <v>6.09334</v>
      </c>
      <c r="F29" s="10">
        <v>10</v>
      </c>
      <c r="G29" s="10">
        <f t="shared" si="1"/>
        <v>6</v>
      </c>
      <c r="H29" s="10">
        <f t="shared" si="2"/>
        <v>60.9334</v>
      </c>
      <c r="I29" s="10">
        <f t="shared" si="11"/>
        <v>11.2</v>
      </c>
      <c r="J29" s="10">
        <f>COUNTIF($G$2:$G$88,I29)</f>
        <v>0</v>
      </c>
      <c r="K29" s="10">
        <f t="shared" si="3"/>
        <v>0</v>
      </c>
      <c r="L29" s="9">
        <f t="shared" si="4"/>
        <v>0</v>
      </c>
      <c r="M29" s="8"/>
      <c r="N29" s="15">
        <v>125310</v>
      </c>
      <c r="O29" s="16">
        <v>8.433</v>
      </c>
      <c r="P29" s="7">
        <v>-0.02</v>
      </c>
      <c r="Q29" s="9">
        <v>3.366</v>
      </c>
      <c r="R29" s="10">
        <f t="shared" si="5"/>
        <v>5.89834</v>
      </c>
      <c r="S29" s="10">
        <v>10</v>
      </c>
      <c r="T29" s="10">
        <f t="shared" si="6"/>
        <v>6</v>
      </c>
      <c r="U29" s="10">
        <f t="shared" si="7"/>
        <v>58.9834</v>
      </c>
      <c r="V29" s="10">
        <f t="shared" si="12"/>
        <v>11.2</v>
      </c>
      <c r="W29" s="10">
        <f>COUNTIF($T$2:$T$88,V29)</f>
        <v>0</v>
      </c>
      <c r="X29" s="10">
        <f t="shared" si="8"/>
        <v>0</v>
      </c>
      <c r="Y29" s="9">
        <f t="shared" si="9"/>
        <v>0</v>
      </c>
    </row>
    <row r="30" spans="1:25">
      <c r="A30" s="11">
        <v>125320</v>
      </c>
      <c r="B30" s="7">
        <v>-0.02</v>
      </c>
      <c r="C30" s="8">
        <v>8.337</v>
      </c>
      <c r="D30" s="9">
        <v>3.251</v>
      </c>
      <c r="E30" s="10">
        <f t="shared" si="0"/>
        <v>5.91926</v>
      </c>
      <c r="F30" s="10">
        <v>10</v>
      </c>
      <c r="G30" s="10">
        <f t="shared" si="1"/>
        <v>6</v>
      </c>
      <c r="H30" s="10">
        <f t="shared" si="2"/>
        <v>59.1926</v>
      </c>
      <c r="I30" s="10">
        <f t="shared" si="11"/>
        <v>11.6</v>
      </c>
      <c r="J30" s="10">
        <f>COUNTIF($G$2:$G$88,I30)</f>
        <v>0</v>
      </c>
      <c r="K30" s="10">
        <f t="shared" si="3"/>
        <v>0</v>
      </c>
      <c r="L30" s="9">
        <f t="shared" si="4"/>
        <v>0</v>
      </c>
      <c r="M30" s="8"/>
      <c r="N30" s="15">
        <v>125320</v>
      </c>
      <c r="O30" s="16">
        <v>8.337</v>
      </c>
      <c r="P30" s="7">
        <v>-0.02</v>
      </c>
      <c r="Q30" s="9">
        <v>3.321</v>
      </c>
      <c r="R30" s="10">
        <f t="shared" si="5"/>
        <v>5.84926</v>
      </c>
      <c r="S30" s="10">
        <v>10</v>
      </c>
      <c r="T30" s="10">
        <f t="shared" si="6"/>
        <v>6</v>
      </c>
      <c r="U30" s="10">
        <f t="shared" si="7"/>
        <v>58.4926</v>
      </c>
      <c r="V30" s="10">
        <f t="shared" si="12"/>
        <v>11.6</v>
      </c>
      <c r="W30" s="10">
        <f>COUNTIF($T$2:$T$88,V30)</f>
        <v>0</v>
      </c>
      <c r="X30" s="10">
        <f t="shared" si="8"/>
        <v>0</v>
      </c>
      <c r="Y30" s="9">
        <f t="shared" si="9"/>
        <v>0</v>
      </c>
    </row>
    <row r="31" spans="1:25">
      <c r="A31" s="11">
        <v>125330</v>
      </c>
      <c r="B31" s="7">
        <v>-0.02</v>
      </c>
      <c r="C31" s="8">
        <v>8.234</v>
      </c>
      <c r="D31" s="9">
        <v>3.361</v>
      </c>
      <c r="E31" s="10">
        <f t="shared" si="0"/>
        <v>5.70832</v>
      </c>
      <c r="F31" s="10">
        <v>10</v>
      </c>
      <c r="G31" s="10">
        <f t="shared" si="1"/>
        <v>5.6</v>
      </c>
      <c r="H31" s="10">
        <f t="shared" si="2"/>
        <v>57.0832</v>
      </c>
      <c r="I31" s="10">
        <f t="shared" si="11"/>
        <v>12</v>
      </c>
      <c r="J31" s="10">
        <f>COUNTIF($G$2:$G$88,I31)</f>
        <v>0</v>
      </c>
      <c r="K31" s="10">
        <f t="shared" si="3"/>
        <v>0</v>
      </c>
      <c r="L31" s="9">
        <f t="shared" si="4"/>
        <v>0</v>
      </c>
      <c r="M31" s="8"/>
      <c r="N31" s="15">
        <v>125330</v>
      </c>
      <c r="O31" s="16">
        <v>8.234</v>
      </c>
      <c r="P31" s="7">
        <v>-0.02</v>
      </c>
      <c r="Q31" s="9">
        <v>3.226</v>
      </c>
      <c r="R31" s="10">
        <f t="shared" si="5"/>
        <v>5.84332</v>
      </c>
      <c r="S31" s="10">
        <v>10</v>
      </c>
      <c r="T31" s="10">
        <f t="shared" si="6"/>
        <v>6</v>
      </c>
      <c r="U31" s="10">
        <f t="shared" si="7"/>
        <v>58.4332</v>
      </c>
      <c r="V31" s="10">
        <f t="shared" si="12"/>
        <v>12</v>
      </c>
      <c r="W31" s="10">
        <f>COUNTIF($T$2:$T$88,V31)</f>
        <v>0</v>
      </c>
      <c r="X31" s="10">
        <f t="shared" si="8"/>
        <v>0</v>
      </c>
      <c r="Y31" s="9">
        <f t="shared" si="9"/>
        <v>0</v>
      </c>
    </row>
    <row r="32" spans="1:25">
      <c r="A32" s="11">
        <v>125340</v>
      </c>
      <c r="B32" s="7">
        <v>-0.02</v>
      </c>
      <c r="C32" s="8">
        <v>8.123</v>
      </c>
      <c r="D32" s="9">
        <v>3.178</v>
      </c>
      <c r="E32" s="10">
        <f t="shared" si="0"/>
        <v>5.78254</v>
      </c>
      <c r="F32" s="10">
        <v>10</v>
      </c>
      <c r="G32" s="10">
        <f t="shared" si="1"/>
        <v>5.6</v>
      </c>
      <c r="H32" s="10">
        <f t="shared" si="2"/>
        <v>57.8254</v>
      </c>
      <c r="I32" s="17"/>
      <c r="J32" s="17"/>
      <c r="K32" s="17"/>
      <c r="L32" s="17"/>
      <c r="M32" s="8"/>
      <c r="N32" s="15">
        <v>125340</v>
      </c>
      <c r="O32" s="16">
        <v>8.123</v>
      </c>
      <c r="P32" s="7">
        <v>-0.02</v>
      </c>
      <c r="Q32" s="9">
        <v>3.131</v>
      </c>
      <c r="R32" s="10">
        <f t="shared" si="5"/>
        <v>5.82954</v>
      </c>
      <c r="S32" s="10">
        <v>10</v>
      </c>
      <c r="T32" s="10">
        <f t="shared" si="6"/>
        <v>6</v>
      </c>
      <c r="U32" s="10">
        <f t="shared" si="7"/>
        <v>58.2954</v>
      </c>
      <c r="V32" s="17"/>
      <c r="W32" s="17"/>
      <c r="X32" s="17"/>
      <c r="Y32" s="17"/>
    </row>
    <row r="33" spans="1:25">
      <c r="A33" s="11">
        <v>125350</v>
      </c>
      <c r="B33" s="7">
        <v>-0.02</v>
      </c>
      <c r="C33" s="8">
        <v>8.006</v>
      </c>
      <c r="D33" s="9">
        <v>2.786</v>
      </c>
      <c r="E33" s="10">
        <f t="shared" si="0"/>
        <v>6.05988</v>
      </c>
      <c r="F33" s="10">
        <v>10</v>
      </c>
      <c r="G33" s="10">
        <f t="shared" si="1"/>
        <v>6</v>
      </c>
      <c r="H33" s="10">
        <f t="shared" si="2"/>
        <v>60.5988</v>
      </c>
      <c r="I33" s="17"/>
      <c r="J33" s="17"/>
      <c r="K33" s="17"/>
      <c r="L33" s="17"/>
      <c r="M33" s="8"/>
      <c r="N33" s="15">
        <v>125350</v>
      </c>
      <c r="O33" s="16">
        <v>8.006</v>
      </c>
      <c r="P33" s="7">
        <v>-0.02</v>
      </c>
      <c r="Q33" s="9">
        <v>3.083</v>
      </c>
      <c r="R33" s="10">
        <f t="shared" si="5"/>
        <v>5.76288</v>
      </c>
      <c r="S33" s="10">
        <v>10</v>
      </c>
      <c r="T33" s="10">
        <f t="shared" si="6"/>
        <v>5.6</v>
      </c>
      <c r="U33" s="10">
        <f t="shared" si="7"/>
        <v>57.6288</v>
      </c>
      <c r="V33" s="17"/>
      <c r="W33" s="17"/>
      <c r="X33" s="17"/>
      <c r="Y33" s="17"/>
    </row>
    <row r="34" spans="1:25">
      <c r="A34" s="11">
        <v>125360</v>
      </c>
      <c r="B34" s="7">
        <v>-0.02</v>
      </c>
      <c r="C34" s="8">
        <v>7.881</v>
      </c>
      <c r="D34" s="9">
        <v>2.985</v>
      </c>
      <c r="E34" s="10">
        <f t="shared" si="0"/>
        <v>5.73838</v>
      </c>
      <c r="F34" s="10">
        <v>10</v>
      </c>
      <c r="G34" s="10">
        <f t="shared" si="1"/>
        <v>5.6</v>
      </c>
      <c r="H34" s="10">
        <f t="shared" si="2"/>
        <v>57.3838</v>
      </c>
      <c r="I34" s="17"/>
      <c r="J34" s="17"/>
      <c r="K34" s="17"/>
      <c r="L34" s="17"/>
      <c r="M34" s="8"/>
      <c r="N34" s="15">
        <v>125360</v>
      </c>
      <c r="O34" s="16">
        <v>7.881</v>
      </c>
      <c r="P34" s="7">
        <v>-0.02</v>
      </c>
      <c r="Q34" s="9">
        <v>2.993</v>
      </c>
      <c r="R34" s="10">
        <f t="shared" si="5"/>
        <v>5.73038</v>
      </c>
      <c r="S34" s="10">
        <v>10</v>
      </c>
      <c r="T34" s="10">
        <f t="shared" si="6"/>
        <v>5.6</v>
      </c>
      <c r="U34" s="10">
        <f t="shared" si="7"/>
        <v>57.3038</v>
      </c>
      <c r="V34" s="17"/>
      <c r="W34" s="17"/>
      <c r="X34" s="17"/>
      <c r="Y34" s="17"/>
    </row>
    <row r="35" spans="1:25">
      <c r="A35" s="11">
        <v>125370</v>
      </c>
      <c r="B35" s="7">
        <v>-0.02</v>
      </c>
      <c r="C35" s="8">
        <v>7.748</v>
      </c>
      <c r="D35" s="9">
        <v>2.979</v>
      </c>
      <c r="E35" s="10">
        <f t="shared" si="0"/>
        <v>5.61404</v>
      </c>
      <c r="F35" s="10">
        <v>10</v>
      </c>
      <c r="G35" s="10">
        <f t="shared" si="1"/>
        <v>5.6</v>
      </c>
      <c r="H35" s="10">
        <f t="shared" si="2"/>
        <v>56.1404</v>
      </c>
      <c r="I35" s="17"/>
      <c r="J35" s="17"/>
      <c r="K35" s="17"/>
      <c r="L35" s="17"/>
      <c r="M35" s="8"/>
      <c r="N35" s="15">
        <v>125370</v>
      </c>
      <c r="O35" s="16">
        <v>7.748</v>
      </c>
      <c r="P35" s="7">
        <v>-0.02</v>
      </c>
      <c r="Q35" s="9">
        <v>2.985</v>
      </c>
      <c r="R35" s="10">
        <f t="shared" si="5"/>
        <v>5.60804</v>
      </c>
      <c r="S35" s="10">
        <v>10</v>
      </c>
      <c r="T35" s="10">
        <f t="shared" si="6"/>
        <v>5.6</v>
      </c>
      <c r="U35" s="10">
        <f t="shared" si="7"/>
        <v>56.0804</v>
      </c>
      <c r="V35" s="17"/>
      <c r="W35" s="17"/>
      <c r="X35" s="17"/>
      <c r="Y35" s="17"/>
    </row>
    <row r="36" spans="1:25">
      <c r="A36" s="11">
        <v>125380</v>
      </c>
      <c r="B36" s="7">
        <v>-0.02</v>
      </c>
      <c r="C36" s="8">
        <v>7.608</v>
      </c>
      <c r="D36" s="9">
        <v>3.05</v>
      </c>
      <c r="E36" s="10">
        <f t="shared" si="0"/>
        <v>5.40584</v>
      </c>
      <c r="F36" s="10">
        <v>10</v>
      </c>
      <c r="G36" s="10">
        <f t="shared" si="1"/>
        <v>5.6</v>
      </c>
      <c r="H36" s="10">
        <f t="shared" si="2"/>
        <v>54.0584</v>
      </c>
      <c r="I36" s="17"/>
      <c r="J36" s="17"/>
      <c r="K36" s="17"/>
      <c r="L36" s="17"/>
      <c r="M36" s="8"/>
      <c r="N36" s="15">
        <v>125380</v>
      </c>
      <c r="O36" s="16">
        <v>7.608</v>
      </c>
      <c r="P36" s="7">
        <v>-0.02</v>
      </c>
      <c r="Q36" s="9">
        <v>2.977</v>
      </c>
      <c r="R36" s="10">
        <f t="shared" si="5"/>
        <v>5.47884</v>
      </c>
      <c r="S36" s="10">
        <v>10</v>
      </c>
      <c r="T36" s="10">
        <f t="shared" si="6"/>
        <v>5.6</v>
      </c>
      <c r="U36" s="10">
        <f t="shared" si="7"/>
        <v>54.7884</v>
      </c>
      <c r="V36" s="17"/>
      <c r="W36" s="17"/>
      <c r="X36" s="17"/>
      <c r="Y36" s="17"/>
    </row>
    <row r="37" spans="1:25">
      <c r="A37" s="11">
        <v>125390</v>
      </c>
      <c r="B37" s="7">
        <v>-0.02</v>
      </c>
      <c r="C37" s="8">
        <v>7.461</v>
      </c>
      <c r="D37" s="9">
        <v>3.095</v>
      </c>
      <c r="E37" s="10">
        <f t="shared" si="0"/>
        <v>5.21678</v>
      </c>
      <c r="F37" s="10">
        <v>10</v>
      </c>
      <c r="G37" s="10">
        <f t="shared" si="1"/>
        <v>5.2</v>
      </c>
      <c r="H37" s="10">
        <f t="shared" si="2"/>
        <v>52.1678</v>
      </c>
      <c r="I37" s="17"/>
      <c r="J37" s="17"/>
      <c r="K37" s="17"/>
      <c r="L37" s="17"/>
      <c r="M37" s="8"/>
      <c r="N37" s="15">
        <v>125390</v>
      </c>
      <c r="O37" s="16">
        <v>7.461</v>
      </c>
      <c r="P37" s="7">
        <v>-0.02</v>
      </c>
      <c r="Q37" s="9">
        <v>3.142</v>
      </c>
      <c r="R37" s="10">
        <f t="shared" si="5"/>
        <v>5.16978</v>
      </c>
      <c r="S37" s="10">
        <v>10</v>
      </c>
      <c r="T37" s="10">
        <f t="shared" si="6"/>
        <v>5.2</v>
      </c>
      <c r="U37" s="10">
        <f t="shared" si="7"/>
        <v>51.6978</v>
      </c>
      <c r="V37" s="17"/>
      <c r="W37" s="17"/>
      <c r="X37" s="17"/>
      <c r="Y37" s="17"/>
    </row>
    <row r="38" spans="1:25">
      <c r="A38" s="11">
        <v>125400</v>
      </c>
      <c r="B38" s="7">
        <v>-0.02</v>
      </c>
      <c r="C38" s="8">
        <v>7.311</v>
      </c>
      <c r="D38" s="9">
        <v>3.267</v>
      </c>
      <c r="E38" s="10">
        <f t="shared" si="0"/>
        <v>4.89778</v>
      </c>
      <c r="F38" s="10">
        <v>10</v>
      </c>
      <c r="G38" s="10">
        <f t="shared" si="1"/>
        <v>4.8</v>
      </c>
      <c r="H38" s="10">
        <f t="shared" si="2"/>
        <v>48.9778</v>
      </c>
      <c r="I38" s="17"/>
      <c r="J38" s="17"/>
      <c r="K38" s="17"/>
      <c r="L38" s="17"/>
      <c r="M38" s="8"/>
      <c r="N38" s="15">
        <v>125400</v>
      </c>
      <c r="O38" s="16">
        <v>7.311</v>
      </c>
      <c r="P38" s="7">
        <v>-0.02</v>
      </c>
      <c r="Q38" s="9">
        <v>3.043</v>
      </c>
      <c r="R38" s="10">
        <f t="shared" si="5"/>
        <v>5.12178</v>
      </c>
      <c r="S38" s="10">
        <v>10</v>
      </c>
      <c r="T38" s="10">
        <f t="shared" si="6"/>
        <v>5.2</v>
      </c>
      <c r="U38" s="10">
        <f t="shared" si="7"/>
        <v>51.2178</v>
      </c>
      <c r="V38" s="17"/>
      <c r="W38" s="17"/>
      <c r="X38" s="17"/>
      <c r="Y38" s="17"/>
    </row>
    <row r="39" spans="1:25">
      <c r="A39" s="11">
        <v>125410</v>
      </c>
      <c r="B39" s="7">
        <v>-0.02</v>
      </c>
      <c r="C39" s="8">
        <v>7.161</v>
      </c>
      <c r="D39" s="9">
        <v>2.883</v>
      </c>
      <c r="E39" s="10">
        <f t="shared" si="0"/>
        <v>5.13478</v>
      </c>
      <c r="F39" s="10">
        <v>10</v>
      </c>
      <c r="G39" s="10">
        <f t="shared" si="1"/>
        <v>5.2</v>
      </c>
      <c r="H39" s="10">
        <f t="shared" si="2"/>
        <v>51.3478</v>
      </c>
      <c r="I39" s="17"/>
      <c r="J39" s="17"/>
      <c r="K39" s="17"/>
      <c r="L39" s="17"/>
      <c r="M39" s="8"/>
      <c r="N39" s="15">
        <v>125410</v>
      </c>
      <c r="O39" s="16">
        <v>7.161</v>
      </c>
      <c r="P39" s="7">
        <v>-0.02</v>
      </c>
      <c r="Q39" s="9">
        <v>2.973</v>
      </c>
      <c r="R39" s="10">
        <f t="shared" si="5"/>
        <v>5.04478</v>
      </c>
      <c r="S39" s="10">
        <v>10</v>
      </c>
      <c r="T39" s="10">
        <f t="shared" si="6"/>
        <v>5.2</v>
      </c>
      <c r="U39" s="10">
        <f t="shared" si="7"/>
        <v>50.4478</v>
      </c>
      <c r="V39" s="17"/>
      <c r="W39" s="17"/>
      <c r="X39" s="17"/>
      <c r="Y39" s="17"/>
    </row>
    <row r="40" spans="1:25">
      <c r="A40" s="11">
        <v>125420</v>
      </c>
      <c r="B40" s="7">
        <v>-0.02</v>
      </c>
      <c r="C40" s="8">
        <v>7.011</v>
      </c>
      <c r="D40" s="9">
        <v>2.923</v>
      </c>
      <c r="E40" s="10">
        <f t="shared" si="0"/>
        <v>4.94778</v>
      </c>
      <c r="F40" s="10">
        <v>10</v>
      </c>
      <c r="G40" s="10">
        <f t="shared" si="1"/>
        <v>4.8</v>
      </c>
      <c r="H40" s="10">
        <f t="shared" si="2"/>
        <v>49.4778</v>
      </c>
      <c r="I40" s="17"/>
      <c r="J40" s="17"/>
      <c r="K40" s="17"/>
      <c r="L40" s="17"/>
      <c r="M40" s="8"/>
      <c r="N40" s="15">
        <v>125420</v>
      </c>
      <c r="O40" s="16">
        <v>7.011</v>
      </c>
      <c r="P40" s="7">
        <v>-0.02</v>
      </c>
      <c r="Q40" s="9">
        <v>2.955</v>
      </c>
      <c r="R40" s="10">
        <f t="shared" si="5"/>
        <v>4.91578</v>
      </c>
      <c r="S40" s="10">
        <v>10</v>
      </c>
      <c r="T40" s="10">
        <f t="shared" si="6"/>
        <v>4.8</v>
      </c>
      <c r="U40" s="10">
        <f t="shared" si="7"/>
        <v>49.1578</v>
      </c>
      <c r="V40" s="17"/>
      <c r="W40" s="17"/>
      <c r="X40" s="17"/>
      <c r="Y40" s="17"/>
    </row>
    <row r="41" spans="1:25">
      <c r="A41" s="11">
        <v>125430</v>
      </c>
      <c r="B41" s="7">
        <v>-0.02</v>
      </c>
      <c r="C41" s="8">
        <v>6.861</v>
      </c>
      <c r="D41" s="9">
        <v>2.888</v>
      </c>
      <c r="E41" s="10">
        <f t="shared" si="0"/>
        <v>4.83578</v>
      </c>
      <c r="F41" s="10">
        <v>10</v>
      </c>
      <c r="G41" s="10">
        <f t="shared" si="1"/>
        <v>4.8</v>
      </c>
      <c r="H41" s="10">
        <f t="shared" si="2"/>
        <v>48.3578</v>
      </c>
      <c r="I41" s="17"/>
      <c r="J41" s="17"/>
      <c r="K41" s="17"/>
      <c r="L41" s="17"/>
      <c r="M41" s="8"/>
      <c r="N41" s="15">
        <v>125430</v>
      </c>
      <c r="O41" s="16">
        <v>6.861</v>
      </c>
      <c r="P41" s="7">
        <v>-0.02</v>
      </c>
      <c r="Q41" s="9">
        <v>2.95</v>
      </c>
      <c r="R41" s="10">
        <f t="shared" si="5"/>
        <v>4.77378</v>
      </c>
      <c r="S41" s="10">
        <v>10</v>
      </c>
      <c r="T41" s="10">
        <f t="shared" si="6"/>
        <v>4.8</v>
      </c>
      <c r="U41" s="10">
        <f t="shared" si="7"/>
        <v>47.7378</v>
      </c>
      <c r="V41" s="17"/>
      <c r="W41" s="17"/>
      <c r="X41" s="17"/>
      <c r="Y41" s="17"/>
    </row>
    <row r="42" spans="1:25">
      <c r="A42" s="11">
        <v>125440</v>
      </c>
      <c r="B42" s="7">
        <v>-0.02</v>
      </c>
      <c r="C42" s="8">
        <v>6.711</v>
      </c>
      <c r="D42" s="9">
        <v>2.808</v>
      </c>
      <c r="E42" s="10">
        <f t="shared" si="0"/>
        <v>4.76878</v>
      </c>
      <c r="F42" s="10">
        <v>10</v>
      </c>
      <c r="G42" s="10">
        <f t="shared" si="1"/>
        <v>4.8</v>
      </c>
      <c r="H42" s="10">
        <f t="shared" si="2"/>
        <v>47.6878</v>
      </c>
      <c r="I42" s="17"/>
      <c r="J42" s="17"/>
      <c r="K42" s="17"/>
      <c r="L42" s="17"/>
      <c r="M42" s="8"/>
      <c r="N42" s="15">
        <v>125440</v>
      </c>
      <c r="O42" s="16">
        <v>6.711</v>
      </c>
      <c r="P42" s="7">
        <v>-0.02</v>
      </c>
      <c r="Q42" s="9">
        <v>2.981</v>
      </c>
      <c r="R42" s="10">
        <f t="shared" si="5"/>
        <v>4.59578</v>
      </c>
      <c r="S42" s="10">
        <v>10</v>
      </c>
      <c r="T42" s="10">
        <f t="shared" si="6"/>
        <v>4.4</v>
      </c>
      <c r="U42" s="10">
        <f t="shared" si="7"/>
        <v>45.9578</v>
      </c>
      <c r="V42" s="17"/>
      <c r="W42" s="17"/>
      <c r="X42" s="17"/>
      <c r="Y42" s="17"/>
    </row>
    <row r="43" spans="1:25">
      <c r="A43" s="11">
        <v>125450</v>
      </c>
      <c r="B43" s="7">
        <v>-0.02</v>
      </c>
      <c r="C43" s="8">
        <v>6.561</v>
      </c>
      <c r="D43" s="9">
        <v>2.848</v>
      </c>
      <c r="E43" s="10">
        <f t="shared" si="0"/>
        <v>4.58178</v>
      </c>
      <c r="F43" s="10">
        <v>10</v>
      </c>
      <c r="G43" s="10">
        <f t="shared" si="1"/>
        <v>4.4</v>
      </c>
      <c r="H43" s="10">
        <f t="shared" si="2"/>
        <v>45.8178</v>
      </c>
      <c r="I43" s="17"/>
      <c r="J43" s="17"/>
      <c r="K43" s="17"/>
      <c r="L43" s="17"/>
      <c r="M43" s="8"/>
      <c r="N43" s="15">
        <v>125450</v>
      </c>
      <c r="O43" s="16">
        <v>6.561</v>
      </c>
      <c r="P43" s="7">
        <v>-0.02</v>
      </c>
      <c r="Q43" s="9">
        <v>2.943</v>
      </c>
      <c r="R43" s="10">
        <f t="shared" si="5"/>
        <v>4.48678</v>
      </c>
      <c r="S43" s="10">
        <v>10</v>
      </c>
      <c r="T43" s="10">
        <f t="shared" si="6"/>
        <v>4.4</v>
      </c>
      <c r="U43" s="10">
        <f t="shared" si="7"/>
        <v>44.8678</v>
      </c>
      <c r="V43" s="17"/>
      <c r="W43" s="17"/>
      <c r="X43" s="17"/>
      <c r="Y43" s="17"/>
    </row>
    <row r="44" spans="1:25">
      <c r="A44" s="11">
        <v>125460</v>
      </c>
      <c r="B44" s="7">
        <v>-0.02</v>
      </c>
      <c r="C44" s="8">
        <v>6.411</v>
      </c>
      <c r="D44" s="9">
        <v>2.918</v>
      </c>
      <c r="E44" s="10">
        <f t="shared" si="0"/>
        <v>4.36478</v>
      </c>
      <c r="F44" s="10">
        <v>10</v>
      </c>
      <c r="G44" s="10">
        <f t="shared" si="1"/>
        <v>4.4</v>
      </c>
      <c r="H44" s="10">
        <f t="shared" si="2"/>
        <v>43.6478</v>
      </c>
      <c r="I44" s="17"/>
      <c r="J44" s="17"/>
      <c r="K44" s="17"/>
      <c r="L44" s="17"/>
      <c r="M44" s="8"/>
      <c r="N44" s="15">
        <v>125460</v>
      </c>
      <c r="O44" s="16">
        <v>6.411</v>
      </c>
      <c r="P44" s="7">
        <v>-0.02</v>
      </c>
      <c r="Q44" s="9">
        <v>2.923</v>
      </c>
      <c r="R44" s="10">
        <f t="shared" si="5"/>
        <v>4.35978</v>
      </c>
      <c r="S44" s="10">
        <v>10</v>
      </c>
      <c r="T44" s="10">
        <f t="shared" si="6"/>
        <v>4.4</v>
      </c>
      <c r="U44" s="10">
        <f t="shared" si="7"/>
        <v>43.5978</v>
      </c>
      <c r="V44" s="17"/>
      <c r="W44" s="17"/>
      <c r="X44" s="17"/>
      <c r="Y44" s="17"/>
    </row>
    <row r="45" spans="1:25">
      <c r="A45" s="11">
        <v>125470</v>
      </c>
      <c r="B45" s="7">
        <v>-0.02</v>
      </c>
      <c r="C45" s="8">
        <v>6.261</v>
      </c>
      <c r="D45" s="9">
        <v>2.898</v>
      </c>
      <c r="E45" s="10">
        <f t="shared" si="0"/>
        <v>4.23778</v>
      </c>
      <c r="F45" s="10">
        <v>10</v>
      </c>
      <c r="G45" s="10">
        <f t="shared" si="1"/>
        <v>4.4</v>
      </c>
      <c r="H45" s="10">
        <f t="shared" si="2"/>
        <v>42.3778</v>
      </c>
      <c r="I45" s="17"/>
      <c r="J45" s="17"/>
      <c r="K45" s="17"/>
      <c r="L45" s="17"/>
      <c r="M45" s="8"/>
      <c r="N45" s="15">
        <v>125470</v>
      </c>
      <c r="O45" s="16">
        <v>6.261</v>
      </c>
      <c r="P45" s="7">
        <v>-0.02</v>
      </c>
      <c r="Q45" s="9">
        <v>2.897</v>
      </c>
      <c r="R45" s="10">
        <f t="shared" si="5"/>
        <v>4.23878</v>
      </c>
      <c r="S45" s="10">
        <v>10</v>
      </c>
      <c r="T45" s="10">
        <f t="shared" si="6"/>
        <v>4.4</v>
      </c>
      <c r="U45" s="10">
        <f t="shared" si="7"/>
        <v>42.3878</v>
      </c>
      <c r="V45" s="17"/>
      <c r="W45" s="17"/>
      <c r="X45" s="17"/>
      <c r="Y45" s="17"/>
    </row>
    <row r="46" spans="1:25">
      <c r="A46" s="11">
        <v>125480</v>
      </c>
      <c r="B46" s="7">
        <v>-0.02</v>
      </c>
      <c r="C46" s="8">
        <v>6.111</v>
      </c>
      <c r="D46" s="9">
        <v>2.873</v>
      </c>
      <c r="E46" s="10">
        <f t="shared" si="0"/>
        <v>4.11578</v>
      </c>
      <c r="F46" s="10">
        <v>10</v>
      </c>
      <c r="G46" s="10">
        <f t="shared" si="1"/>
        <v>4</v>
      </c>
      <c r="H46" s="10">
        <f t="shared" si="2"/>
        <v>41.1578</v>
      </c>
      <c r="I46" s="17"/>
      <c r="J46" s="17"/>
      <c r="K46" s="17"/>
      <c r="L46" s="17"/>
      <c r="M46" s="8"/>
      <c r="N46" s="15">
        <v>125480</v>
      </c>
      <c r="O46" s="16">
        <v>6.111</v>
      </c>
      <c r="P46" s="7">
        <v>-0.02</v>
      </c>
      <c r="Q46" s="9">
        <v>2.865</v>
      </c>
      <c r="R46" s="10">
        <f t="shared" si="5"/>
        <v>4.12378</v>
      </c>
      <c r="S46" s="10">
        <v>10</v>
      </c>
      <c r="T46" s="10">
        <f t="shared" si="6"/>
        <v>4</v>
      </c>
      <c r="U46" s="10">
        <f t="shared" si="7"/>
        <v>41.2378</v>
      </c>
      <c r="V46" s="17"/>
      <c r="W46" s="17"/>
      <c r="X46" s="17"/>
      <c r="Y46" s="17"/>
    </row>
    <row r="47" spans="1:25">
      <c r="A47" s="11">
        <v>125490</v>
      </c>
      <c r="B47" s="7">
        <v>-0.02</v>
      </c>
      <c r="C47" s="8">
        <v>5.971</v>
      </c>
      <c r="D47" s="9">
        <v>2.868</v>
      </c>
      <c r="E47" s="10">
        <f t="shared" si="0"/>
        <v>3.98358</v>
      </c>
      <c r="F47" s="10">
        <v>10</v>
      </c>
      <c r="G47" s="10">
        <f t="shared" si="1"/>
        <v>4</v>
      </c>
      <c r="H47" s="10">
        <f t="shared" si="2"/>
        <v>39.8358</v>
      </c>
      <c r="I47" s="17"/>
      <c r="J47" s="17"/>
      <c r="K47" s="17"/>
      <c r="L47" s="17"/>
      <c r="M47" s="8"/>
      <c r="N47" s="15">
        <v>125490</v>
      </c>
      <c r="O47" s="16">
        <v>5.971</v>
      </c>
      <c r="P47" s="7">
        <v>-0.02</v>
      </c>
      <c r="Q47" s="9">
        <v>2.851</v>
      </c>
      <c r="R47" s="10">
        <f t="shared" si="5"/>
        <v>4.00058</v>
      </c>
      <c r="S47" s="10">
        <v>10</v>
      </c>
      <c r="T47" s="10">
        <f t="shared" si="6"/>
        <v>4</v>
      </c>
      <c r="U47" s="10">
        <f t="shared" si="7"/>
        <v>40.0058</v>
      </c>
      <c r="V47" s="17"/>
      <c r="W47" s="17"/>
      <c r="X47" s="17"/>
      <c r="Y47" s="17"/>
    </row>
    <row r="48" spans="1:25">
      <c r="A48" s="11">
        <v>125500</v>
      </c>
      <c r="B48" s="7">
        <v>-0.02</v>
      </c>
      <c r="C48" s="8">
        <v>5.858</v>
      </c>
      <c r="D48" s="9">
        <v>2.893</v>
      </c>
      <c r="E48" s="10">
        <f t="shared" si="0"/>
        <v>3.84784</v>
      </c>
      <c r="F48" s="10">
        <v>10</v>
      </c>
      <c r="G48" s="10">
        <f t="shared" si="1"/>
        <v>4</v>
      </c>
      <c r="H48" s="10">
        <f t="shared" si="2"/>
        <v>38.4784</v>
      </c>
      <c r="I48" s="17"/>
      <c r="J48" s="17"/>
      <c r="K48" s="17"/>
      <c r="L48" s="17"/>
      <c r="M48" s="8"/>
      <c r="N48" s="15">
        <v>125500</v>
      </c>
      <c r="O48" s="16">
        <v>5.858</v>
      </c>
      <c r="P48" s="7">
        <v>-0.02</v>
      </c>
      <c r="Q48" s="9">
        <v>2.901</v>
      </c>
      <c r="R48" s="10">
        <f t="shared" si="5"/>
        <v>3.83984</v>
      </c>
      <c r="S48" s="10">
        <v>10</v>
      </c>
      <c r="T48" s="10">
        <f t="shared" si="6"/>
        <v>4</v>
      </c>
      <c r="U48" s="10">
        <f t="shared" si="7"/>
        <v>38.3984</v>
      </c>
      <c r="V48" s="17"/>
      <c r="W48" s="17"/>
      <c r="X48" s="17"/>
      <c r="Y48" s="17"/>
    </row>
    <row r="49" spans="1:25">
      <c r="A49" s="11">
        <v>125510</v>
      </c>
      <c r="B49" s="7">
        <v>-0.02</v>
      </c>
      <c r="C49" s="8">
        <v>5.773</v>
      </c>
      <c r="D49" s="9">
        <v>2.898</v>
      </c>
      <c r="E49" s="10">
        <f t="shared" si="0"/>
        <v>3.75954</v>
      </c>
      <c r="F49" s="10">
        <v>10</v>
      </c>
      <c r="G49" s="10">
        <f t="shared" si="1"/>
        <v>3.6</v>
      </c>
      <c r="H49" s="10">
        <f t="shared" si="2"/>
        <v>37.5954</v>
      </c>
      <c r="I49" s="17"/>
      <c r="J49" s="17"/>
      <c r="K49" s="17"/>
      <c r="L49" s="17"/>
      <c r="M49" s="8"/>
      <c r="N49" s="15">
        <v>125510</v>
      </c>
      <c r="O49" s="16">
        <v>5.773</v>
      </c>
      <c r="P49" s="7">
        <v>-0.02</v>
      </c>
      <c r="Q49" s="9">
        <v>2.869</v>
      </c>
      <c r="R49" s="10">
        <f t="shared" si="5"/>
        <v>3.78854</v>
      </c>
      <c r="S49" s="10">
        <v>10</v>
      </c>
      <c r="T49" s="10">
        <f t="shared" si="6"/>
        <v>3.6</v>
      </c>
      <c r="U49" s="10">
        <f t="shared" si="7"/>
        <v>37.8854</v>
      </c>
      <c r="V49" s="17"/>
      <c r="W49" s="17"/>
      <c r="X49" s="17"/>
      <c r="Y49" s="17"/>
    </row>
    <row r="50" spans="1:25">
      <c r="A50" s="11">
        <v>125520</v>
      </c>
      <c r="B50" s="7">
        <v>-0.02</v>
      </c>
      <c r="C50" s="8">
        <v>5.716</v>
      </c>
      <c r="D50" s="9">
        <v>2.938</v>
      </c>
      <c r="E50" s="10">
        <f t="shared" si="0"/>
        <v>3.66368</v>
      </c>
      <c r="F50" s="10">
        <v>10</v>
      </c>
      <c r="G50" s="10">
        <f t="shared" si="1"/>
        <v>3.6</v>
      </c>
      <c r="H50" s="10">
        <f t="shared" si="2"/>
        <v>36.6368</v>
      </c>
      <c r="I50" s="17"/>
      <c r="J50" s="17"/>
      <c r="K50" s="17"/>
      <c r="L50" s="17"/>
      <c r="M50" s="8"/>
      <c r="N50" s="15">
        <v>125520</v>
      </c>
      <c r="O50" s="16">
        <v>5.716</v>
      </c>
      <c r="P50" s="7">
        <v>-0.02</v>
      </c>
      <c r="Q50" s="9">
        <v>2.883</v>
      </c>
      <c r="R50" s="10">
        <f t="shared" si="5"/>
        <v>3.71868</v>
      </c>
      <c r="S50" s="10">
        <v>10</v>
      </c>
      <c r="T50" s="10">
        <f t="shared" si="6"/>
        <v>3.6</v>
      </c>
      <c r="U50" s="10">
        <f t="shared" si="7"/>
        <v>37.1868</v>
      </c>
      <c r="V50" s="17"/>
      <c r="W50" s="17"/>
      <c r="X50" s="17"/>
      <c r="Y50" s="17"/>
    </row>
    <row r="51" spans="1:25">
      <c r="A51" s="11">
        <v>125530</v>
      </c>
      <c r="B51" s="7">
        <v>-0.02</v>
      </c>
      <c r="C51" s="8">
        <v>5.687</v>
      </c>
      <c r="D51" s="9">
        <v>2.648</v>
      </c>
      <c r="E51" s="10">
        <f t="shared" si="0"/>
        <v>3.92526</v>
      </c>
      <c r="F51" s="10">
        <v>10</v>
      </c>
      <c r="G51" s="10">
        <f t="shared" si="1"/>
        <v>4</v>
      </c>
      <c r="H51" s="10">
        <f t="shared" si="2"/>
        <v>39.2526</v>
      </c>
      <c r="I51" s="17"/>
      <c r="J51" s="17"/>
      <c r="K51" s="17"/>
      <c r="L51" s="17"/>
      <c r="M51" s="8"/>
      <c r="N51" s="15">
        <v>125530</v>
      </c>
      <c r="O51" s="16">
        <v>5.687</v>
      </c>
      <c r="P51" s="7">
        <v>-0.02</v>
      </c>
      <c r="Q51" s="9">
        <v>2.485</v>
      </c>
      <c r="R51" s="10">
        <f t="shared" si="5"/>
        <v>4.08826</v>
      </c>
      <c r="S51" s="10">
        <v>10</v>
      </c>
      <c r="T51" s="10">
        <f t="shared" si="6"/>
        <v>4</v>
      </c>
      <c r="U51" s="10">
        <f t="shared" si="7"/>
        <v>40.8826</v>
      </c>
      <c r="V51" s="17"/>
      <c r="W51" s="17"/>
      <c r="X51" s="17"/>
      <c r="Y51" s="17"/>
    </row>
    <row r="52" spans="1:25">
      <c r="A52" s="11">
        <v>125980</v>
      </c>
      <c r="B52" s="7">
        <v>0.0468</v>
      </c>
      <c r="C52" s="8">
        <v>9.038</v>
      </c>
      <c r="D52" s="9">
        <v>2.637</v>
      </c>
      <c r="E52" s="10">
        <f t="shared" si="0"/>
        <v>7.8239784</v>
      </c>
      <c r="F52" s="10">
        <v>10</v>
      </c>
      <c r="G52" s="10">
        <f t="shared" si="1"/>
        <v>8</v>
      </c>
      <c r="H52" s="10">
        <f t="shared" si="2"/>
        <v>78.239784</v>
      </c>
      <c r="I52" s="17"/>
      <c r="J52" s="17"/>
      <c r="K52" s="17"/>
      <c r="L52" s="17"/>
      <c r="M52" s="8"/>
      <c r="N52" s="15">
        <v>125980</v>
      </c>
      <c r="O52" s="16">
        <v>9.038</v>
      </c>
      <c r="P52" s="7">
        <v>-0.0468</v>
      </c>
      <c r="Q52" s="9">
        <v>2.782</v>
      </c>
      <c r="R52" s="10">
        <f t="shared" si="5"/>
        <v>6.8330216</v>
      </c>
      <c r="S52" s="10">
        <v>10</v>
      </c>
      <c r="T52" s="10">
        <f t="shared" si="6"/>
        <v>6.8</v>
      </c>
      <c r="U52" s="10">
        <f t="shared" si="7"/>
        <v>68.330216</v>
      </c>
      <c r="V52" s="17"/>
      <c r="W52" s="17"/>
      <c r="X52" s="17"/>
      <c r="Y52" s="17"/>
    </row>
    <row r="53" spans="1:25">
      <c r="A53" s="11">
        <v>125990</v>
      </c>
      <c r="B53" s="7">
        <v>0.0468</v>
      </c>
      <c r="C53" s="8">
        <v>8.991</v>
      </c>
      <c r="D53" s="9">
        <v>3.097</v>
      </c>
      <c r="E53" s="10">
        <f t="shared" si="0"/>
        <v>7.3147788</v>
      </c>
      <c r="F53" s="10">
        <v>10</v>
      </c>
      <c r="G53" s="10">
        <f t="shared" si="1"/>
        <v>7.2</v>
      </c>
      <c r="H53" s="10">
        <f t="shared" si="2"/>
        <v>73.147788</v>
      </c>
      <c r="I53" s="17"/>
      <c r="J53" s="17"/>
      <c r="K53" s="17"/>
      <c r="L53" s="17"/>
      <c r="M53" s="8"/>
      <c r="N53" s="15">
        <v>125990</v>
      </c>
      <c r="O53" s="16">
        <v>8.991</v>
      </c>
      <c r="P53" s="7">
        <v>-0.0468</v>
      </c>
      <c r="Q53" s="9">
        <v>3.067</v>
      </c>
      <c r="R53" s="10">
        <f t="shared" si="5"/>
        <v>6.5032212</v>
      </c>
      <c r="S53" s="10">
        <v>10</v>
      </c>
      <c r="T53" s="10">
        <f t="shared" si="6"/>
        <v>6.4</v>
      </c>
      <c r="U53" s="10">
        <f t="shared" si="7"/>
        <v>65.032212</v>
      </c>
      <c r="V53" s="17"/>
      <c r="W53" s="17"/>
      <c r="X53" s="17"/>
      <c r="Y53" s="17"/>
    </row>
    <row r="54" spans="1:25">
      <c r="A54" s="11">
        <v>126000</v>
      </c>
      <c r="B54" s="7">
        <v>0.0468</v>
      </c>
      <c r="C54" s="8">
        <v>8.937</v>
      </c>
      <c r="D54" s="9">
        <v>2.907</v>
      </c>
      <c r="E54" s="10">
        <f t="shared" si="0"/>
        <v>7.4482516</v>
      </c>
      <c r="F54" s="10">
        <v>10</v>
      </c>
      <c r="G54" s="10">
        <f t="shared" si="1"/>
        <v>7.6</v>
      </c>
      <c r="H54" s="10">
        <f t="shared" si="2"/>
        <v>74.482516</v>
      </c>
      <c r="I54" s="17"/>
      <c r="J54" s="17"/>
      <c r="K54" s="17"/>
      <c r="L54" s="17"/>
      <c r="M54" s="8"/>
      <c r="N54" s="15">
        <v>126000</v>
      </c>
      <c r="O54" s="16">
        <v>8.937</v>
      </c>
      <c r="P54" s="7">
        <v>-0.0468</v>
      </c>
      <c r="Q54" s="9">
        <v>4.045</v>
      </c>
      <c r="R54" s="10">
        <f t="shared" si="5"/>
        <v>5.4737484</v>
      </c>
      <c r="S54" s="10">
        <v>10</v>
      </c>
      <c r="T54" s="10">
        <f t="shared" si="6"/>
        <v>5.6</v>
      </c>
      <c r="U54" s="10">
        <f t="shared" si="7"/>
        <v>54.737484</v>
      </c>
      <c r="V54" s="17"/>
      <c r="W54" s="17"/>
      <c r="X54" s="17"/>
      <c r="Y54" s="17"/>
    </row>
    <row r="55" spans="1:21">
      <c r="A55" s="6">
        <v>129010</v>
      </c>
      <c r="B55" s="7">
        <v>-0.05</v>
      </c>
      <c r="C55" s="8">
        <v>7.53</v>
      </c>
      <c r="D55" s="12">
        <v>4.231</v>
      </c>
      <c r="E55" s="10">
        <f t="shared" si="0"/>
        <v>3.9225</v>
      </c>
      <c r="F55" s="10">
        <v>10</v>
      </c>
      <c r="G55" s="10">
        <f t="shared" si="1"/>
        <v>4</v>
      </c>
      <c r="H55" s="10">
        <f t="shared" si="2"/>
        <v>39.225</v>
      </c>
      <c r="M55" s="8"/>
      <c r="N55" s="15">
        <v>129010</v>
      </c>
      <c r="O55" s="16">
        <v>7.53</v>
      </c>
      <c r="P55" s="7">
        <v>0.05</v>
      </c>
      <c r="Q55" s="12">
        <v>4.391</v>
      </c>
      <c r="R55" s="10">
        <f t="shared" si="5"/>
        <v>4.5155</v>
      </c>
      <c r="S55" s="10">
        <v>10</v>
      </c>
      <c r="T55" s="10">
        <f t="shared" si="6"/>
        <v>4.4</v>
      </c>
      <c r="U55" s="10">
        <f t="shared" si="7"/>
        <v>45.155</v>
      </c>
    </row>
    <row r="56" spans="1:21">
      <c r="A56" s="11">
        <v>129020</v>
      </c>
      <c r="B56" s="7">
        <v>-0.05</v>
      </c>
      <c r="C56" s="8">
        <v>7.56</v>
      </c>
      <c r="D56" s="12">
        <v>4.206</v>
      </c>
      <c r="E56" s="10">
        <f t="shared" si="0"/>
        <v>3.976</v>
      </c>
      <c r="F56" s="10">
        <v>10</v>
      </c>
      <c r="G56" s="10">
        <f t="shared" si="1"/>
        <v>4</v>
      </c>
      <c r="H56" s="10">
        <f t="shared" si="2"/>
        <v>39.76</v>
      </c>
      <c r="M56" s="8"/>
      <c r="N56" s="15">
        <v>129020</v>
      </c>
      <c r="O56" s="16">
        <v>7.56</v>
      </c>
      <c r="P56" s="7">
        <v>0.05</v>
      </c>
      <c r="Q56" s="12">
        <v>4.381</v>
      </c>
      <c r="R56" s="10">
        <f t="shared" si="5"/>
        <v>4.557</v>
      </c>
      <c r="S56" s="10">
        <v>10</v>
      </c>
      <c r="T56" s="10">
        <f t="shared" si="6"/>
        <v>4.4</v>
      </c>
      <c r="U56" s="10">
        <f t="shared" si="7"/>
        <v>45.57</v>
      </c>
    </row>
    <row r="57" spans="1:21">
      <c r="A57" s="11">
        <v>129030</v>
      </c>
      <c r="B57" s="7">
        <v>-0.05</v>
      </c>
      <c r="C57" s="8">
        <v>7.59</v>
      </c>
      <c r="D57" s="12">
        <v>4.491</v>
      </c>
      <c r="E57" s="10">
        <f t="shared" si="0"/>
        <v>3.7195</v>
      </c>
      <c r="F57" s="10">
        <v>10</v>
      </c>
      <c r="G57" s="10">
        <f t="shared" si="1"/>
        <v>3.6</v>
      </c>
      <c r="H57" s="10">
        <f t="shared" si="2"/>
        <v>37.195</v>
      </c>
      <c r="M57" s="8"/>
      <c r="N57" s="15">
        <v>129030</v>
      </c>
      <c r="O57" s="16">
        <v>7.59</v>
      </c>
      <c r="P57" s="7">
        <v>0.05</v>
      </c>
      <c r="Q57" s="12">
        <v>4.501</v>
      </c>
      <c r="R57" s="10">
        <f t="shared" si="5"/>
        <v>4.4685</v>
      </c>
      <c r="S57" s="10">
        <v>10</v>
      </c>
      <c r="T57" s="10">
        <f t="shared" si="6"/>
        <v>4.4</v>
      </c>
      <c r="U57" s="10">
        <f t="shared" si="7"/>
        <v>44.685</v>
      </c>
    </row>
    <row r="58" spans="1:21">
      <c r="A58" s="11">
        <v>129040</v>
      </c>
      <c r="B58" s="7">
        <v>-0.05</v>
      </c>
      <c r="C58" s="8">
        <v>7.62</v>
      </c>
      <c r="D58" s="12">
        <v>4.181</v>
      </c>
      <c r="E58" s="10">
        <f t="shared" si="0"/>
        <v>4.058</v>
      </c>
      <c r="F58" s="10">
        <v>10</v>
      </c>
      <c r="G58" s="10">
        <f t="shared" si="1"/>
        <v>4</v>
      </c>
      <c r="H58" s="10">
        <f t="shared" si="2"/>
        <v>40.58</v>
      </c>
      <c r="M58" s="8"/>
      <c r="N58" s="15">
        <v>129040</v>
      </c>
      <c r="O58" s="16">
        <v>7.62</v>
      </c>
      <c r="P58" s="7">
        <v>0.05</v>
      </c>
      <c r="Q58" s="12">
        <v>4.616</v>
      </c>
      <c r="R58" s="10">
        <f t="shared" si="5"/>
        <v>4.385</v>
      </c>
      <c r="S58" s="10">
        <v>10</v>
      </c>
      <c r="T58" s="10">
        <f t="shared" si="6"/>
        <v>4.4</v>
      </c>
      <c r="U58" s="10">
        <f t="shared" si="7"/>
        <v>43.85</v>
      </c>
    </row>
    <row r="59" spans="1:21">
      <c r="A59" s="11">
        <v>129680</v>
      </c>
      <c r="B59" s="7">
        <v>-0.02</v>
      </c>
      <c r="C59" s="8">
        <v>10.74</v>
      </c>
      <c r="D59">
        <v>5.643</v>
      </c>
      <c r="E59" s="10">
        <f t="shared" si="0"/>
        <v>5.8822</v>
      </c>
      <c r="F59" s="10">
        <v>10</v>
      </c>
      <c r="G59" s="10">
        <f t="shared" si="1"/>
        <v>6</v>
      </c>
      <c r="H59" s="10">
        <f t="shared" si="2"/>
        <v>58.822</v>
      </c>
      <c r="M59" s="8"/>
      <c r="N59" s="15">
        <v>129580</v>
      </c>
      <c r="O59" s="16">
        <v>10.74</v>
      </c>
      <c r="P59" s="7">
        <v>-0.02</v>
      </c>
      <c r="Q59" s="12">
        <v>4.58</v>
      </c>
      <c r="R59" s="10">
        <f t="shared" si="5"/>
        <v>6.9452</v>
      </c>
      <c r="S59" s="10">
        <v>10</v>
      </c>
      <c r="T59" s="10">
        <f t="shared" si="6"/>
        <v>6.8</v>
      </c>
      <c r="U59" s="10">
        <f t="shared" si="7"/>
        <v>69.452</v>
      </c>
    </row>
    <row r="60" spans="1:21">
      <c r="A60" s="11">
        <v>129690</v>
      </c>
      <c r="B60" s="7">
        <v>-0.02</v>
      </c>
      <c r="C60" s="8">
        <v>10.724</v>
      </c>
      <c r="D60">
        <v>5.575</v>
      </c>
      <c r="E60" s="10">
        <f t="shared" si="0"/>
        <v>5.93452</v>
      </c>
      <c r="F60" s="10">
        <v>10</v>
      </c>
      <c r="G60" s="10">
        <f t="shared" si="1"/>
        <v>6</v>
      </c>
      <c r="H60" s="10">
        <f t="shared" si="2"/>
        <v>59.3452</v>
      </c>
      <c r="M60" s="8"/>
      <c r="N60" s="11">
        <f t="shared" ref="N60:N81" si="13">N59+10</f>
        <v>129590</v>
      </c>
      <c r="O60" s="16">
        <v>10.724</v>
      </c>
      <c r="P60" s="7">
        <v>-0.02</v>
      </c>
      <c r="Q60" s="12">
        <v>4.711</v>
      </c>
      <c r="R60" s="10">
        <f t="shared" si="5"/>
        <v>6.79852</v>
      </c>
      <c r="S60" s="10">
        <v>10</v>
      </c>
      <c r="T60" s="10">
        <f t="shared" si="6"/>
        <v>6.8</v>
      </c>
      <c r="U60" s="10">
        <f t="shared" si="7"/>
        <v>67.9852</v>
      </c>
    </row>
    <row r="61" spans="1:21">
      <c r="A61" s="11">
        <v>129700</v>
      </c>
      <c r="B61" s="7">
        <v>-0.02</v>
      </c>
      <c r="C61" s="8">
        <v>10.701</v>
      </c>
      <c r="D61">
        <v>5.543</v>
      </c>
      <c r="E61" s="10">
        <f t="shared" si="0"/>
        <v>5.94398</v>
      </c>
      <c r="F61" s="10">
        <v>10</v>
      </c>
      <c r="G61" s="10">
        <f t="shared" si="1"/>
        <v>6</v>
      </c>
      <c r="H61" s="10">
        <f t="shared" si="2"/>
        <v>59.4398</v>
      </c>
      <c r="M61" s="8"/>
      <c r="N61" s="11">
        <f t="shared" si="13"/>
        <v>129600</v>
      </c>
      <c r="O61" s="16">
        <v>10.701</v>
      </c>
      <c r="P61" s="7">
        <v>-0.02</v>
      </c>
      <c r="Q61" s="12">
        <v>4.923</v>
      </c>
      <c r="R61" s="10">
        <f t="shared" si="5"/>
        <v>6.56398</v>
      </c>
      <c r="S61" s="10">
        <v>10</v>
      </c>
      <c r="T61" s="10">
        <f t="shared" si="6"/>
        <v>6.4</v>
      </c>
      <c r="U61" s="10">
        <f t="shared" si="7"/>
        <v>65.6398</v>
      </c>
    </row>
    <row r="62" spans="1:21">
      <c r="A62" s="11">
        <v>129710</v>
      </c>
      <c r="B62" s="7">
        <v>-0.02</v>
      </c>
      <c r="C62" s="8">
        <v>10.67</v>
      </c>
      <c r="D62">
        <v>5.538</v>
      </c>
      <c r="E62" s="10">
        <f t="shared" si="0"/>
        <v>5.9186</v>
      </c>
      <c r="F62" s="10">
        <v>10</v>
      </c>
      <c r="G62" s="10">
        <f t="shared" si="1"/>
        <v>6</v>
      </c>
      <c r="H62" s="10">
        <f t="shared" si="2"/>
        <v>59.186</v>
      </c>
      <c r="M62" s="8"/>
      <c r="N62" s="11">
        <f t="shared" si="13"/>
        <v>129610</v>
      </c>
      <c r="O62" s="16">
        <v>10.67</v>
      </c>
      <c r="P62" s="7">
        <v>-0.02</v>
      </c>
      <c r="Q62" s="12">
        <v>5.065</v>
      </c>
      <c r="R62" s="10">
        <f t="shared" si="5"/>
        <v>6.3916</v>
      </c>
      <c r="S62" s="10">
        <v>10</v>
      </c>
      <c r="T62" s="10">
        <f t="shared" si="6"/>
        <v>6.4</v>
      </c>
      <c r="U62" s="10">
        <f t="shared" si="7"/>
        <v>63.916</v>
      </c>
    </row>
    <row r="63" spans="1:21">
      <c r="A63" s="11">
        <v>129720</v>
      </c>
      <c r="B63" s="7">
        <v>-0.02</v>
      </c>
      <c r="C63" s="8">
        <v>10.633</v>
      </c>
      <c r="D63">
        <v>5.578</v>
      </c>
      <c r="E63" s="10">
        <f t="shared" si="0"/>
        <v>5.84234</v>
      </c>
      <c r="F63" s="10">
        <v>10</v>
      </c>
      <c r="G63" s="10">
        <f t="shared" si="1"/>
        <v>6</v>
      </c>
      <c r="H63" s="10">
        <f t="shared" ref="H63:H88" si="14">F63*E63</f>
        <v>58.4234</v>
      </c>
      <c r="M63" s="8"/>
      <c r="N63" s="11">
        <f t="shared" si="13"/>
        <v>129620</v>
      </c>
      <c r="O63" s="16">
        <v>10.633</v>
      </c>
      <c r="P63" s="7">
        <v>-0.02</v>
      </c>
      <c r="Q63" s="12">
        <v>5.01</v>
      </c>
      <c r="R63" s="10">
        <f t="shared" si="5"/>
        <v>6.41034</v>
      </c>
      <c r="S63" s="10">
        <v>10</v>
      </c>
      <c r="T63" s="10">
        <f t="shared" si="6"/>
        <v>6.4</v>
      </c>
      <c r="U63" s="10">
        <f t="shared" si="7"/>
        <v>64.1034</v>
      </c>
    </row>
    <row r="64" spans="1:21">
      <c r="A64" s="11">
        <v>129730</v>
      </c>
      <c r="B64" s="7">
        <v>-0.02</v>
      </c>
      <c r="C64" s="8">
        <v>10.588</v>
      </c>
      <c r="D64">
        <v>5.658</v>
      </c>
      <c r="E64" s="10">
        <f t="shared" si="0"/>
        <v>5.71824</v>
      </c>
      <c r="F64" s="10">
        <v>10</v>
      </c>
      <c r="G64" s="10">
        <f t="shared" si="1"/>
        <v>5.6</v>
      </c>
      <c r="H64" s="10">
        <f t="shared" si="14"/>
        <v>57.1824</v>
      </c>
      <c r="M64" s="8"/>
      <c r="N64" s="11">
        <f t="shared" si="13"/>
        <v>129630</v>
      </c>
      <c r="O64" s="16">
        <v>10.588</v>
      </c>
      <c r="P64" s="7">
        <v>-0.02</v>
      </c>
      <c r="Q64" s="12">
        <v>4.918</v>
      </c>
      <c r="R64" s="10">
        <f t="shared" si="5"/>
        <v>6.45824</v>
      </c>
      <c r="S64" s="10">
        <v>10</v>
      </c>
      <c r="T64" s="10">
        <f t="shared" si="6"/>
        <v>6.4</v>
      </c>
      <c r="U64" s="10">
        <f t="shared" si="7"/>
        <v>64.5824</v>
      </c>
    </row>
    <row r="65" spans="1:21">
      <c r="A65" s="11">
        <v>129740</v>
      </c>
      <c r="B65" s="7">
        <v>-0.02</v>
      </c>
      <c r="C65" s="8">
        <v>10.537</v>
      </c>
      <c r="D65">
        <v>5.773</v>
      </c>
      <c r="E65" s="10">
        <f t="shared" si="0"/>
        <v>5.55326</v>
      </c>
      <c r="F65" s="10">
        <v>10</v>
      </c>
      <c r="G65" s="10">
        <f t="shared" si="1"/>
        <v>5.6</v>
      </c>
      <c r="H65" s="10">
        <f t="shared" si="14"/>
        <v>55.5326</v>
      </c>
      <c r="M65" s="8"/>
      <c r="N65" s="11">
        <f t="shared" si="13"/>
        <v>129640</v>
      </c>
      <c r="O65" s="16">
        <v>10.537</v>
      </c>
      <c r="P65" s="7">
        <v>-0.02</v>
      </c>
      <c r="Q65" s="12">
        <v>5.024</v>
      </c>
      <c r="R65" s="10">
        <f t="shared" si="5"/>
        <v>6.30226</v>
      </c>
      <c r="S65" s="10">
        <v>10</v>
      </c>
      <c r="T65" s="10">
        <f t="shared" si="6"/>
        <v>6.4</v>
      </c>
      <c r="U65" s="10">
        <f t="shared" si="7"/>
        <v>63.0226</v>
      </c>
    </row>
    <row r="66" spans="1:21">
      <c r="A66" s="11">
        <v>129750</v>
      </c>
      <c r="B66" s="7">
        <v>-0.02</v>
      </c>
      <c r="C66" s="8">
        <v>10.478</v>
      </c>
      <c r="D66">
        <v>5.573</v>
      </c>
      <c r="E66" s="10">
        <f t="shared" ref="E66:E88" si="15">((C66+(C66*B66))-D66+1)</f>
        <v>5.69544</v>
      </c>
      <c r="F66" s="10">
        <v>10</v>
      </c>
      <c r="G66" s="10">
        <f t="shared" ref="G66:G88" si="16">MROUND(E66,0.4)</f>
        <v>5.6</v>
      </c>
      <c r="H66" s="10">
        <f t="shared" si="14"/>
        <v>56.9544</v>
      </c>
      <c r="M66" s="8"/>
      <c r="N66" s="11">
        <f t="shared" si="13"/>
        <v>129650</v>
      </c>
      <c r="O66" s="16">
        <v>10.478</v>
      </c>
      <c r="P66" s="7">
        <v>-0.02</v>
      </c>
      <c r="Q66" s="12">
        <v>5.279</v>
      </c>
      <c r="R66" s="10">
        <f t="shared" ref="R66:R81" si="17">((O66+(P66*O66))-Q66+1)</f>
        <v>5.98944</v>
      </c>
      <c r="S66" s="10">
        <v>10</v>
      </c>
      <c r="T66" s="10">
        <f t="shared" ref="T66:T81" si="18">MROUND(R66,0.4)</f>
        <v>6</v>
      </c>
      <c r="U66" s="10">
        <f t="shared" ref="U66:U81" si="19">S66*R66</f>
        <v>59.8944</v>
      </c>
    </row>
    <row r="67" spans="1:21">
      <c r="A67" s="11">
        <v>129760</v>
      </c>
      <c r="B67" s="7">
        <v>-0.02</v>
      </c>
      <c r="C67" s="8">
        <v>10.411</v>
      </c>
      <c r="D67">
        <v>5.633</v>
      </c>
      <c r="E67" s="10">
        <f t="shared" si="15"/>
        <v>5.56978</v>
      </c>
      <c r="F67" s="10">
        <v>10</v>
      </c>
      <c r="G67" s="10">
        <f t="shared" si="16"/>
        <v>5.6</v>
      </c>
      <c r="H67" s="10">
        <f t="shared" si="14"/>
        <v>55.6978</v>
      </c>
      <c r="M67" s="8"/>
      <c r="N67" s="11">
        <f t="shared" si="13"/>
        <v>129660</v>
      </c>
      <c r="O67" s="16">
        <v>10.411</v>
      </c>
      <c r="P67" s="7">
        <v>-0.02</v>
      </c>
      <c r="Q67" s="12">
        <v>5.285</v>
      </c>
      <c r="R67" s="10">
        <f t="shared" si="17"/>
        <v>5.91778</v>
      </c>
      <c r="S67" s="10">
        <v>10</v>
      </c>
      <c r="T67" s="10">
        <f t="shared" si="18"/>
        <v>6</v>
      </c>
      <c r="U67" s="10">
        <f t="shared" si="19"/>
        <v>59.1778</v>
      </c>
    </row>
    <row r="68" spans="1:21">
      <c r="A68" s="11">
        <v>129770</v>
      </c>
      <c r="B68" s="7">
        <v>-0.02</v>
      </c>
      <c r="C68" s="8">
        <v>10.338</v>
      </c>
      <c r="D68">
        <v>4.943</v>
      </c>
      <c r="E68" s="10">
        <f t="shared" si="15"/>
        <v>6.18824</v>
      </c>
      <c r="F68" s="10">
        <v>10</v>
      </c>
      <c r="G68" s="10">
        <f t="shared" si="16"/>
        <v>6</v>
      </c>
      <c r="H68" s="10">
        <f t="shared" si="14"/>
        <v>61.8824</v>
      </c>
      <c r="M68" s="8"/>
      <c r="N68" s="11">
        <f t="shared" si="13"/>
        <v>129670</v>
      </c>
      <c r="O68" s="16">
        <v>10.338</v>
      </c>
      <c r="P68" s="7">
        <v>-0.02</v>
      </c>
      <c r="Q68" s="12">
        <v>5.395</v>
      </c>
      <c r="R68" s="10">
        <f t="shared" si="17"/>
        <v>5.73624</v>
      </c>
      <c r="S68" s="10">
        <v>10</v>
      </c>
      <c r="T68" s="10">
        <f t="shared" si="18"/>
        <v>5.6</v>
      </c>
      <c r="U68" s="10">
        <f t="shared" si="19"/>
        <v>57.3624</v>
      </c>
    </row>
    <row r="69" spans="1:21">
      <c r="A69" s="11">
        <v>129780</v>
      </c>
      <c r="B69" s="7">
        <v>-0.02</v>
      </c>
      <c r="C69" s="8">
        <v>10.257</v>
      </c>
      <c r="D69">
        <v>4.993</v>
      </c>
      <c r="E69" s="10">
        <f t="shared" si="15"/>
        <v>6.05886</v>
      </c>
      <c r="F69" s="10">
        <v>10</v>
      </c>
      <c r="G69" s="10">
        <f t="shared" si="16"/>
        <v>6</v>
      </c>
      <c r="H69" s="10">
        <f t="shared" si="14"/>
        <v>60.5886</v>
      </c>
      <c r="M69" s="8"/>
      <c r="N69" s="11">
        <f t="shared" si="13"/>
        <v>129680</v>
      </c>
      <c r="O69" s="16">
        <v>10.257</v>
      </c>
      <c r="P69" s="7">
        <v>-0.02</v>
      </c>
      <c r="Q69" s="12">
        <v>5.244</v>
      </c>
      <c r="R69" s="10">
        <f t="shared" si="17"/>
        <v>5.80786</v>
      </c>
      <c r="S69" s="10">
        <v>10</v>
      </c>
      <c r="T69" s="10">
        <f t="shared" si="18"/>
        <v>6</v>
      </c>
      <c r="U69" s="10">
        <f t="shared" si="19"/>
        <v>58.0786</v>
      </c>
    </row>
    <row r="70" spans="1:21">
      <c r="A70" s="11">
        <v>129790</v>
      </c>
      <c r="B70" s="7">
        <v>-0.02</v>
      </c>
      <c r="C70" s="8">
        <v>10.169</v>
      </c>
      <c r="D70">
        <v>4.853</v>
      </c>
      <c r="E70" s="10">
        <f t="shared" si="15"/>
        <v>6.11262</v>
      </c>
      <c r="F70" s="10">
        <v>10</v>
      </c>
      <c r="G70" s="10">
        <f t="shared" si="16"/>
        <v>6</v>
      </c>
      <c r="H70" s="10">
        <f t="shared" si="14"/>
        <v>61.1262</v>
      </c>
      <c r="M70" s="8"/>
      <c r="N70" s="11">
        <f t="shared" si="13"/>
        <v>129690</v>
      </c>
      <c r="O70" s="16">
        <v>10.169</v>
      </c>
      <c r="P70" s="7">
        <v>-0.02</v>
      </c>
      <c r="Q70" s="12">
        <v>5.365</v>
      </c>
      <c r="R70" s="10">
        <f t="shared" si="17"/>
        <v>5.60062</v>
      </c>
      <c r="S70" s="10">
        <v>10</v>
      </c>
      <c r="T70" s="10">
        <f t="shared" si="18"/>
        <v>5.6</v>
      </c>
      <c r="U70" s="10">
        <f t="shared" si="19"/>
        <v>56.0062</v>
      </c>
    </row>
    <row r="71" spans="1:21">
      <c r="A71" s="11">
        <v>129800</v>
      </c>
      <c r="B71" s="7">
        <v>-0.02</v>
      </c>
      <c r="C71" s="8">
        <v>10.074</v>
      </c>
      <c r="D71">
        <v>5.043</v>
      </c>
      <c r="E71" s="10">
        <f t="shared" si="15"/>
        <v>5.82952</v>
      </c>
      <c r="F71" s="10">
        <v>10</v>
      </c>
      <c r="G71" s="10">
        <f t="shared" si="16"/>
        <v>6</v>
      </c>
      <c r="H71" s="10">
        <f t="shared" si="14"/>
        <v>58.2952</v>
      </c>
      <c r="M71" s="8"/>
      <c r="N71" s="11">
        <f t="shared" si="13"/>
        <v>129700</v>
      </c>
      <c r="O71" s="16">
        <v>10.074</v>
      </c>
      <c r="P71" s="7">
        <v>-0.02</v>
      </c>
      <c r="Q71" s="12">
        <v>5.277</v>
      </c>
      <c r="R71" s="10">
        <f t="shared" si="17"/>
        <v>5.59552</v>
      </c>
      <c r="S71" s="10">
        <v>10</v>
      </c>
      <c r="T71" s="10">
        <f t="shared" si="18"/>
        <v>5.6</v>
      </c>
      <c r="U71" s="10">
        <f t="shared" si="19"/>
        <v>55.9552</v>
      </c>
    </row>
    <row r="72" spans="1:21">
      <c r="A72" s="11">
        <v>129810</v>
      </c>
      <c r="B72" s="7">
        <v>-0.02</v>
      </c>
      <c r="C72" s="8">
        <v>9.972</v>
      </c>
      <c r="D72">
        <v>4.823</v>
      </c>
      <c r="E72" s="10">
        <f t="shared" si="15"/>
        <v>5.94956</v>
      </c>
      <c r="F72" s="10">
        <v>10</v>
      </c>
      <c r="G72" s="10">
        <f t="shared" si="16"/>
        <v>6</v>
      </c>
      <c r="H72" s="10">
        <f t="shared" si="14"/>
        <v>59.4956</v>
      </c>
      <c r="M72" s="8"/>
      <c r="N72" s="11">
        <f t="shared" si="13"/>
        <v>129710</v>
      </c>
      <c r="O72" s="16">
        <v>9.972</v>
      </c>
      <c r="P72" s="7">
        <v>-0.02</v>
      </c>
      <c r="Q72" s="12">
        <v>5.02</v>
      </c>
      <c r="R72" s="10">
        <f t="shared" si="17"/>
        <v>5.75256</v>
      </c>
      <c r="S72" s="10">
        <v>10</v>
      </c>
      <c r="T72" s="10">
        <f t="shared" si="18"/>
        <v>5.6</v>
      </c>
      <c r="U72" s="10">
        <f t="shared" si="19"/>
        <v>57.5256</v>
      </c>
    </row>
    <row r="73" spans="1:21">
      <c r="A73" s="11">
        <v>129820</v>
      </c>
      <c r="B73" s="7">
        <v>-0.02</v>
      </c>
      <c r="C73" s="8">
        <v>9.863</v>
      </c>
      <c r="D73">
        <v>4.638</v>
      </c>
      <c r="E73" s="10">
        <f t="shared" si="15"/>
        <v>6.02774</v>
      </c>
      <c r="F73" s="10">
        <v>10</v>
      </c>
      <c r="G73" s="10">
        <f t="shared" si="16"/>
        <v>6</v>
      </c>
      <c r="H73" s="10">
        <f t="shared" si="14"/>
        <v>60.2774</v>
      </c>
      <c r="M73" s="8"/>
      <c r="N73" s="11">
        <f t="shared" si="13"/>
        <v>129720</v>
      </c>
      <c r="O73" s="16">
        <v>9.863</v>
      </c>
      <c r="P73" s="7">
        <v>-0.02</v>
      </c>
      <c r="Q73" s="12">
        <v>5.378</v>
      </c>
      <c r="R73" s="10">
        <f t="shared" si="17"/>
        <v>5.28774</v>
      </c>
      <c r="S73" s="10">
        <v>10</v>
      </c>
      <c r="T73" s="10">
        <f t="shared" si="18"/>
        <v>5.2</v>
      </c>
      <c r="U73" s="10">
        <f t="shared" si="19"/>
        <v>52.8774</v>
      </c>
    </row>
    <row r="74" spans="1:21">
      <c r="A74" s="11">
        <v>129830</v>
      </c>
      <c r="B74" s="7">
        <v>-0.02</v>
      </c>
      <c r="C74" s="8">
        <v>9.746</v>
      </c>
      <c r="D74">
        <v>4.643</v>
      </c>
      <c r="E74" s="10">
        <f t="shared" si="15"/>
        <v>5.90808</v>
      </c>
      <c r="F74" s="10">
        <v>10</v>
      </c>
      <c r="G74" s="10">
        <f t="shared" si="16"/>
        <v>6</v>
      </c>
      <c r="H74" s="10">
        <f t="shared" si="14"/>
        <v>59.0808</v>
      </c>
      <c r="M74" s="8"/>
      <c r="N74" s="11">
        <f t="shared" si="13"/>
        <v>129730</v>
      </c>
      <c r="O74" s="16">
        <v>9.746</v>
      </c>
      <c r="P74" s="7">
        <v>-0.02</v>
      </c>
      <c r="Q74" s="12">
        <v>5.078</v>
      </c>
      <c r="R74" s="10">
        <f t="shared" si="17"/>
        <v>5.47308</v>
      </c>
      <c r="S74" s="10">
        <v>10</v>
      </c>
      <c r="T74" s="10">
        <f t="shared" si="18"/>
        <v>5.6</v>
      </c>
      <c r="U74" s="10">
        <f t="shared" si="19"/>
        <v>54.7308</v>
      </c>
    </row>
    <row r="75" spans="1:21">
      <c r="A75" s="11">
        <v>129840</v>
      </c>
      <c r="B75" s="7">
        <v>-0.02</v>
      </c>
      <c r="C75" s="8">
        <v>9.622</v>
      </c>
      <c r="D75">
        <v>4.609</v>
      </c>
      <c r="E75" s="10">
        <f t="shared" si="15"/>
        <v>5.82056</v>
      </c>
      <c r="F75" s="10">
        <v>10</v>
      </c>
      <c r="G75" s="10">
        <f t="shared" si="16"/>
        <v>6</v>
      </c>
      <c r="H75" s="10">
        <f t="shared" si="14"/>
        <v>58.2056</v>
      </c>
      <c r="M75" s="8"/>
      <c r="N75" s="11">
        <f t="shared" si="13"/>
        <v>129740</v>
      </c>
      <c r="O75" s="16">
        <v>9.622</v>
      </c>
      <c r="P75" s="7">
        <v>-0.02</v>
      </c>
      <c r="Q75" s="12">
        <v>5.098</v>
      </c>
      <c r="R75" s="10">
        <f t="shared" si="17"/>
        <v>5.33156</v>
      </c>
      <c r="S75" s="10">
        <v>10</v>
      </c>
      <c r="T75" s="10">
        <f t="shared" si="18"/>
        <v>5.2</v>
      </c>
      <c r="U75" s="10">
        <f t="shared" si="19"/>
        <v>53.3156</v>
      </c>
    </row>
    <row r="76" spans="1:21">
      <c r="A76" s="11">
        <v>129850</v>
      </c>
      <c r="B76" s="7">
        <v>-0.02</v>
      </c>
      <c r="C76" s="8">
        <v>9.491</v>
      </c>
      <c r="D76">
        <v>4.559</v>
      </c>
      <c r="E76" s="10">
        <f t="shared" si="15"/>
        <v>5.74218</v>
      </c>
      <c r="F76" s="10">
        <v>10</v>
      </c>
      <c r="G76" s="10">
        <f t="shared" si="16"/>
        <v>5.6</v>
      </c>
      <c r="H76" s="10">
        <f t="shared" si="14"/>
        <v>57.4218</v>
      </c>
      <c r="M76" s="8"/>
      <c r="N76" s="11">
        <f t="shared" si="13"/>
        <v>129750</v>
      </c>
      <c r="O76" s="16">
        <v>9.491</v>
      </c>
      <c r="P76" s="7">
        <v>-0.02</v>
      </c>
      <c r="Q76" s="12">
        <v>5.03</v>
      </c>
      <c r="R76" s="10">
        <f t="shared" si="17"/>
        <v>5.27118</v>
      </c>
      <c r="S76" s="10">
        <v>10</v>
      </c>
      <c r="T76" s="10">
        <f t="shared" si="18"/>
        <v>5.2</v>
      </c>
      <c r="U76" s="10">
        <f t="shared" si="19"/>
        <v>52.7118</v>
      </c>
    </row>
    <row r="77" spans="1:21">
      <c r="A77" s="11">
        <v>129860</v>
      </c>
      <c r="B77" s="7">
        <v>-0.02</v>
      </c>
      <c r="C77" s="8">
        <v>9.353</v>
      </c>
      <c r="D77">
        <v>4.689</v>
      </c>
      <c r="E77" s="10">
        <f t="shared" si="15"/>
        <v>5.47694</v>
      </c>
      <c r="F77" s="10">
        <v>10</v>
      </c>
      <c r="G77" s="10">
        <f t="shared" si="16"/>
        <v>5.6</v>
      </c>
      <c r="H77" s="10">
        <f t="shared" si="14"/>
        <v>54.7694</v>
      </c>
      <c r="M77" s="8"/>
      <c r="N77" s="11">
        <f t="shared" si="13"/>
        <v>129760</v>
      </c>
      <c r="O77" s="16">
        <v>9.353</v>
      </c>
      <c r="P77" s="7">
        <v>-0.02</v>
      </c>
      <c r="Q77" s="12">
        <v>5.17</v>
      </c>
      <c r="R77" s="10">
        <f t="shared" si="17"/>
        <v>4.99594</v>
      </c>
      <c r="S77" s="10">
        <v>10</v>
      </c>
      <c r="T77" s="10">
        <f t="shared" si="18"/>
        <v>4.8</v>
      </c>
      <c r="U77" s="10">
        <f t="shared" si="19"/>
        <v>49.9594</v>
      </c>
    </row>
    <row r="78" spans="1:21">
      <c r="A78" s="11">
        <v>129870</v>
      </c>
      <c r="B78" s="7">
        <v>-0.02</v>
      </c>
      <c r="C78" s="8">
        <v>9.207</v>
      </c>
      <c r="D78">
        <v>4.659</v>
      </c>
      <c r="E78" s="10">
        <f t="shared" si="15"/>
        <v>5.36386</v>
      </c>
      <c r="F78" s="10">
        <v>10</v>
      </c>
      <c r="G78" s="10">
        <f t="shared" si="16"/>
        <v>5.2</v>
      </c>
      <c r="H78" s="10">
        <f t="shared" si="14"/>
        <v>53.6386</v>
      </c>
      <c r="M78" s="8"/>
      <c r="N78" s="11">
        <f t="shared" si="13"/>
        <v>129770</v>
      </c>
      <c r="O78" s="16">
        <v>9.207</v>
      </c>
      <c r="P78" s="7">
        <v>-0.02</v>
      </c>
      <c r="Q78" s="12">
        <v>5.125</v>
      </c>
      <c r="R78" s="10">
        <f t="shared" si="17"/>
        <v>4.89786</v>
      </c>
      <c r="S78" s="10">
        <v>10</v>
      </c>
      <c r="T78" s="10">
        <f t="shared" si="18"/>
        <v>4.8</v>
      </c>
      <c r="U78" s="10">
        <f t="shared" si="19"/>
        <v>48.9786</v>
      </c>
    </row>
    <row r="79" spans="1:21">
      <c r="A79" s="11">
        <v>129880</v>
      </c>
      <c r="B79" s="7">
        <v>-0.02</v>
      </c>
      <c r="C79" s="8">
        <v>9.055</v>
      </c>
      <c r="D79">
        <v>4.679</v>
      </c>
      <c r="E79" s="10">
        <f t="shared" si="15"/>
        <v>5.1949</v>
      </c>
      <c r="F79" s="10">
        <v>10</v>
      </c>
      <c r="G79" s="10">
        <f t="shared" si="16"/>
        <v>5.2</v>
      </c>
      <c r="H79" s="10">
        <f t="shared" si="14"/>
        <v>51.949</v>
      </c>
      <c r="M79" s="8"/>
      <c r="N79" s="11">
        <f t="shared" si="13"/>
        <v>129780</v>
      </c>
      <c r="O79" s="16">
        <v>9.055</v>
      </c>
      <c r="P79" s="7">
        <v>-0.02</v>
      </c>
      <c r="Q79" s="12">
        <v>5.026</v>
      </c>
      <c r="R79" s="10">
        <f t="shared" si="17"/>
        <v>4.8479</v>
      </c>
      <c r="S79" s="10">
        <v>10</v>
      </c>
      <c r="T79" s="10">
        <f t="shared" si="18"/>
        <v>4.8</v>
      </c>
      <c r="U79" s="10">
        <f t="shared" si="19"/>
        <v>48.479</v>
      </c>
    </row>
    <row r="80" spans="1:21">
      <c r="A80" s="11">
        <v>129890</v>
      </c>
      <c r="B80" s="7">
        <v>-0.02</v>
      </c>
      <c r="C80" s="8">
        <v>8.895</v>
      </c>
      <c r="D80">
        <v>4.784</v>
      </c>
      <c r="E80" s="10">
        <f t="shared" si="15"/>
        <v>4.9331</v>
      </c>
      <c r="F80" s="10">
        <v>10</v>
      </c>
      <c r="G80" s="10">
        <f t="shared" si="16"/>
        <v>4.8</v>
      </c>
      <c r="H80" s="10">
        <f t="shared" si="14"/>
        <v>49.331</v>
      </c>
      <c r="M80" s="8"/>
      <c r="N80" s="11">
        <f t="shared" si="13"/>
        <v>129790</v>
      </c>
      <c r="O80" s="16">
        <v>8.895</v>
      </c>
      <c r="P80" s="7">
        <v>-0.02</v>
      </c>
      <c r="Q80" s="12">
        <v>4.978</v>
      </c>
      <c r="R80" s="10">
        <f t="shared" si="17"/>
        <v>4.7391</v>
      </c>
      <c r="S80" s="10">
        <v>10</v>
      </c>
      <c r="T80" s="10">
        <f t="shared" si="18"/>
        <v>4.8</v>
      </c>
      <c r="U80" s="10">
        <f t="shared" si="19"/>
        <v>47.391</v>
      </c>
    </row>
    <row r="81" spans="1:21">
      <c r="A81" s="11">
        <v>129900</v>
      </c>
      <c r="B81" s="7">
        <v>-0.02</v>
      </c>
      <c r="C81" s="8">
        <v>8.728</v>
      </c>
      <c r="D81">
        <v>4.899</v>
      </c>
      <c r="E81" s="10">
        <f t="shared" si="15"/>
        <v>4.65444</v>
      </c>
      <c r="F81" s="10">
        <v>10</v>
      </c>
      <c r="G81" s="10">
        <f t="shared" si="16"/>
        <v>4.8</v>
      </c>
      <c r="H81" s="10">
        <f t="shared" si="14"/>
        <v>46.5444</v>
      </c>
      <c r="M81" s="8"/>
      <c r="N81" s="11">
        <f t="shared" si="13"/>
        <v>129800</v>
      </c>
      <c r="O81" s="16">
        <v>8.728</v>
      </c>
      <c r="P81" s="7">
        <v>-0.02</v>
      </c>
      <c r="Q81" s="12">
        <v>4.968</v>
      </c>
      <c r="R81" s="10">
        <f t="shared" si="17"/>
        <v>4.58544</v>
      </c>
      <c r="S81" s="10">
        <v>10</v>
      </c>
      <c r="T81" s="10">
        <f t="shared" si="18"/>
        <v>4.4</v>
      </c>
      <c r="U81" s="10">
        <f t="shared" si="19"/>
        <v>45.8544</v>
      </c>
    </row>
    <row r="82" spans="1:21">
      <c r="A82" s="11">
        <v>129910</v>
      </c>
      <c r="B82" s="7">
        <v>-0.02</v>
      </c>
      <c r="C82" s="8">
        <v>8.554</v>
      </c>
      <c r="D82">
        <v>5.049</v>
      </c>
      <c r="E82" s="10">
        <f t="shared" si="15"/>
        <v>4.33392</v>
      </c>
      <c r="F82" s="10">
        <v>10</v>
      </c>
      <c r="G82" s="10">
        <f t="shared" si="16"/>
        <v>4.4</v>
      </c>
      <c r="H82" s="10">
        <f t="shared" si="14"/>
        <v>43.3392</v>
      </c>
      <c r="M82" s="8"/>
      <c r="N82" s="11"/>
      <c r="O82" s="16"/>
      <c r="P82" s="7"/>
      <c r="R82" s="10"/>
      <c r="S82" s="10"/>
      <c r="T82" s="10"/>
      <c r="U82" s="10"/>
    </row>
    <row r="83" spans="1:21">
      <c r="A83" s="11">
        <v>129920</v>
      </c>
      <c r="B83" s="7">
        <v>-0.02</v>
      </c>
      <c r="C83" s="8">
        <v>8.374</v>
      </c>
      <c r="D83">
        <v>4.609</v>
      </c>
      <c r="E83" s="10">
        <f t="shared" si="15"/>
        <v>4.59752</v>
      </c>
      <c r="F83" s="10">
        <v>10</v>
      </c>
      <c r="G83" s="10">
        <f t="shared" si="16"/>
        <v>4.4</v>
      </c>
      <c r="H83" s="10">
        <f t="shared" si="14"/>
        <v>45.9752</v>
      </c>
      <c r="M83" s="8"/>
      <c r="N83" s="11"/>
      <c r="O83" s="16"/>
      <c r="P83" s="7"/>
      <c r="R83" s="10"/>
      <c r="S83" s="10"/>
      <c r="T83" s="10"/>
      <c r="U83" s="10"/>
    </row>
    <row r="84" spans="1:21">
      <c r="A84" s="11">
        <v>129930</v>
      </c>
      <c r="B84" s="7">
        <v>-0.02</v>
      </c>
      <c r="C84" s="8">
        <v>8.194</v>
      </c>
      <c r="D84">
        <v>4.609</v>
      </c>
      <c r="E84" s="10">
        <f t="shared" si="15"/>
        <v>4.42112</v>
      </c>
      <c r="F84" s="10">
        <v>10</v>
      </c>
      <c r="G84" s="10">
        <f t="shared" si="16"/>
        <v>4.4</v>
      </c>
      <c r="H84" s="10">
        <f t="shared" si="14"/>
        <v>44.2112</v>
      </c>
      <c r="M84" s="8"/>
      <c r="N84" s="11"/>
      <c r="O84" s="16"/>
      <c r="P84" s="7"/>
      <c r="R84" s="10"/>
      <c r="S84" s="10"/>
      <c r="T84" s="10"/>
      <c r="U84" s="10"/>
    </row>
    <row r="85" spans="1:21">
      <c r="A85" s="11">
        <v>129940</v>
      </c>
      <c r="B85" s="7">
        <v>-0.02</v>
      </c>
      <c r="C85" s="8">
        <v>8.014</v>
      </c>
      <c r="D85">
        <v>4.634</v>
      </c>
      <c r="E85" s="10">
        <f t="shared" si="15"/>
        <v>4.21972</v>
      </c>
      <c r="F85" s="10">
        <v>10</v>
      </c>
      <c r="G85" s="10">
        <f t="shared" si="16"/>
        <v>4.4</v>
      </c>
      <c r="H85" s="10">
        <f t="shared" si="14"/>
        <v>42.1972</v>
      </c>
      <c r="M85" s="8"/>
      <c r="N85" s="11"/>
      <c r="O85" s="16"/>
      <c r="P85" s="7"/>
      <c r="R85" s="10"/>
      <c r="S85" s="10"/>
      <c r="T85" s="10"/>
      <c r="U85" s="10"/>
    </row>
    <row r="86" spans="1:21">
      <c r="A86" s="11">
        <v>129950</v>
      </c>
      <c r="B86" s="7">
        <v>-0.02</v>
      </c>
      <c r="C86" s="8">
        <v>7.834</v>
      </c>
      <c r="D86">
        <v>4.579</v>
      </c>
      <c r="E86" s="10">
        <f t="shared" si="15"/>
        <v>4.09832</v>
      </c>
      <c r="F86" s="10">
        <v>10</v>
      </c>
      <c r="G86" s="10">
        <f t="shared" si="16"/>
        <v>4</v>
      </c>
      <c r="H86" s="10">
        <f t="shared" si="14"/>
        <v>40.9832</v>
      </c>
      <c r="M86" s="8"/>
      <c r="N86" s="11"/>
      <c r="O86" s="16"/>
      <c r="P86" s="7"/>
      <c r="R86" s="10"/>
      <c r="S86" s="10"/>
      <c r="T86" s="10"/>
      <c r="U86" s="10"/>
    </row>
    <row r="87" spans="1:21">
      <c r="A87" s="11">
        <v>129960</v>
      </c>
      <c r="B87" s="7">
        <v>-0.02</v>
      </c>
      <c r="C87" s="8">
        <v>7.654</v>
      </c>
      <c r="D87">
        <v>4.609</v>
      </c>
      <c r="E87" s="10">
        <f t="shared" si="15"/>
        <v>3.89192</v>
      </c>
      <c r="F87" s="10">
        <v>10</v>
      </c>
      <c r="G87" s="10">
        <f t="shared" si="16"/>
        <v>4</v>
      </c>
      <c r="H87" s="10">
        <f t="shared" si="14"/>
        <v>38.9192</v>
      </c>
      <c r="M87" s="8"/>
      <c r="N87" s="11"/>
      <c r="O87" s="16"/>
      <c r="P87" s="7"/>
      <c r="R87" s="10"/>
      <c r="S87" s="10"/>
      <c r="T87" s="10"/>
      <c r="U87" s="10"/>
    </row>
    <row r="88" spans="1:21">
      <c r="A88" s="11">
        <v>129970</v>
      </c>
      <c r="B88" s="7">
        <v>-0.02</v>
      </c>
      <c r="C88" s="8">
        <v>7.474</v>
      </c>
      <c r="D88">
        <v>5.009</v>
      </c>
      <c r="E88" s="10">
        <f t="shared" si="15"/>
        <v>3.31552</v>
      </c>
      <c r="F88" s="10">
        <v>10</v>
      </c>
      <c r="G88" s="10">
        <f t="shared" si="16"/>
        <v>3.2</v>
      </c>
      <c r="H88" s="10">
        <f t="shared" si="14"/>
        <v>33.1552</v>
      </c>
      <c r="M88" s="8"/>
      <c r="N88" s="11"/>
      <c r="O88" s="16"/>
      <c r="P88" s="7"/>
      <c r="R88" s="10"/>
      <c r="S88" s="10"/>
      <c r="T88" s="10"/>
      <c r="U88" s="10"/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JAISWAL Inder</dc:creator>
  <cp:lastModifiedBy>Nikhil Sharma</cp:lastModifiedBy>
  <dcterms:created xsi:type="dcterms:W3CDTF">2024-06-20T03:50:00Z</dcterms:created>
  <dcterms:modified xsi:type="dcterms:W3CDTF">2024-06-27T07:20:30Z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8468953045F7400182FC03F592AB53AD_12</vt:lpwstr>
  </property>
  <property fmtid="{D5CDD505-2E9C-101B-9397-08002B2CF9AE}" pid="3" name="KSOProductBuildVer">
    <vt:lpwstr>1033-12.2.0.17119</vt:lpwstr>
  </property>
</Properties>
</file>