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Imperial\EE 3rd Year Coursework\DSD\report2_doc\"/>
    </mc:Choice>
  </mc:AlternateContent>
  <bookViews>
    <workbookView xWindow="0" yWindow="0" windowWidth="12480" windowHeight="8175" activeTab="4"/>
  </bookViews>
  <sheets>
    <sheet name="Task3" sheetId="2" r:id="rId1"/>
    <sheet name="Task4" sheetId="1" r:id="rId2"/>
    <sheet name="Task5_EM" sheetId="3" r:id="rId3"/>
    <sheet name="Task5_LE" sheetId="4" r:id="rId4"/>
    <sheet name="Task 5 summart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5" l="1"/>
  <c r="E27" i="5"/>
  <c r="D27" i="5"/>
  <c r="C27" i="5"/>
  <c r="B27" i="5"/>
  <c r="F24" i="5"/>
  <c r="E24" i="5"/>
  <c r="D24" i="5"/>
  <c r="C24" i="5"/>
  <c r="B24" i="5"/>
  <c r="C21" i="5"/>
  <c r="D21" i="5"/>
  <c r="E21" i="5"/>
  <c r="F21" i="5"/>
  <c r="B21" i="5"/>
  <c r="F26" i="5"/>
  <c r="E26" i="5"/>
  <c r="D26" i="5"/>
  <c r="C26" i="5"/>
  <c r="B26" i="5"/>
  <c r="F23" i="5"/>
  <c r="E23" i="5"/>
  <c r="D23" i="5"/>
  <c r="C23" i="5"/>
  <c r="B23" i="5"/>
  <c r="C20" i="5"/>
  <c r="D20" i="5"/>
  <c r="E20" i="5"/>
  <c r="F20" i="5"/>
  <c r="B20" i="5"/>
  <c r="F19" i="5"/>
  <c r="E19" i="5"/>
  <c r="D19" i="5"/>
  <c r="C19" i="5"/>
  <c r="B19" i="5"/>
  <c r="F16" i="5"/>
  <c r="E16" i="5"/>
  <c r="D16" i="5"/>
  <c r="C16" i="5"/>
  <c r="B16" i="5"/>
  <c r="C13" i="5"/>
  <c r="D13" i="5"/>
  <c r="E13" i="5"/>
  <c r="F13" i="5"/>
  <c r="F22" i="5" s="1"/>
  <c r="B13" i="5"/>
  <c r="F18" i="5"/>
  <c r="E18" i="5"/>
  <c r="D18" i="5"/>
  <c r="C18" i="5"/>
  <c r="B18" i="5"/>
  <c r="F15" i="5"/>
  <c r="E15" i="5"/>
  <c r="D15" i="5"/>
  <c r="C15" i="5"/>
  <c r="B15" i="5"/>
  <c r="C12" i="5"/>
  <c r="D12" i="5"/>
  <c r="E12" i="5"/>
  <c r="F12" i="5"/>
  <c r="B12" i="5"/>
  <c r="F17" i="5"/>
  <c r="E17" i="5"/>
  <c r="D17" i="5"/>
  <c r="C17" i="5"/>
  <c r="B17" i="5"/>
  <c r="F14" i="5"/>
  <c r="E14" i="5"/>
  <c r="D14" i="5"/>
  <c r="C14" i="5"/>
  <c r="B14" i="5"/>
  <c r="C11" i="5"/>
  <c r="D11" i="5"/>
  <c r="E11" i="5"/>
  <c r="F11" i="5"/>
  <c r="B11" i="5"/>
  <c r="F7" i="4"/>
  <c r="E7" i="4"/>
  <c r="D7" i="4"/>
  <c r="C7" i="4"/>
  <c r="B7" i="4"/>
  <c r="F6" i="4"/>
  <c r="E6" i="4"/>
  <c r="D6" i="4"/>
  <c r="C6" i="4"/>
  <c r="B6" i="4"/>
  <c r="F5" i="4"/>
  <c r="E5" i="4"/>
  <c r="D5" i="4"/>
  <c r="C5" i="4"/>
  <c r="B5" i="4"/>
  <c r="F10" i="2"/>
  <c r="E10" i="2"/>
  <c r="D10" i="2"/>
  <c r="C10" i="2"/>
  <c r="B10" i="2"/>
  <c r="F9" i="2"/>
  <c r="E9" i="2"/>
  <c r="D9" i="2"/>
  <c r="C9" i="2"/>
  <c r="B9" i="2"/>
  <c r="F8" i="2"/>
  <c r="E8" i="2"/>
  <c r="D8" i="2"/>
  <c r="C8" i="2"/>
  <c r="B8" i="2"/>
  <c r="B25" i="5" l="1"/>
  <c r="C25" i="5"/>
  <c r="B28" i="5"/>
  <c r="F28" i="5"/>
  <c r="F25" i="5"/>
  <c r="E22" i="5"/>
  <c r="D22" i="5"/>
  <c r="D25" i="5"/>
  <c r="C28" i="5"/>
  <c r="E28" i="5"/>
  <c r="C29" i="5"/>
  <c r="C22" i="5"/>
  <c r="E25" i="5"/>
  <c r="D28" i="5"/>
  <c r="E29" i="5"/>
  <c r="F29" i="5"/>
  <c r="D29" i="5"/>
  <c r="B22" i="5"/>
  <c r="A30" i="5"/>
  <c r="B29" i="5"/>
  <c r="B8" i="4"/>
  <c r="F8" i="4"/>
  <c r="E9" i="4"/>
  <c r="D10" i="4"/>
  <c r="F10" i="4"/>
  <c r="F9" i="4"/>
  <c r="E10" i="4"/>
  <c r="B9" i="4"/>
  <c r="C9" i="4"/>
  <c r="B10" i="4"/>
  <c r="D9" i="4"/>
  <c r="C10" i="4"/>
  <c r="D8" i="4"/>
  <c r="E8" i="4"/>
  <c r="C8" i="4"/>
  <c r="B5" i="3"/>
  <c r="F7" i="3"/>
  <c r="E7" i="3"/>
  <c r="D7" i="3"/>
  <c r="C7" i="3"/>
  <c r="B7" i="3"/>
  <c r="F6" i="3"/>
  <c r="E6" i="3"/>
  <c r="D6" i="3"/>
  <c r="C6" i="3"/>
  <c r="B6" i="3"/>
  <c r="F5" i="3"/>
  <c r="E5" i="3"/>
  <c r="E8" i="3" s="1"/>
  <c r="D5" i="3"/>
  <c r="C5" i="3"/>
  <c r="F8" i="3" l="1"/>
  <c r="E10" i="3"/>
  <c r="F9" i="3"/>
  <c r="B9" i="3"/>
  <c r="D10" i="3"/>
  <c r="B8" i="3"/>
  <c r="C10" i="3"/>
  <c r="D9" i="3"/>
  <c r="F10" i="3"/>
  <c r="B10" i="3"/>
  <c r="C9" i="3"/>
  <c r="E9" i="3"/>
  <c r="C8" i="3"/>
  <c r="D8" i="3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10" i="1" l="1"/>
  <c r="E9" i="1"/>
  <c r="D8" i="1"/>
  <c r="D9" i="1"/>
  <c r="B9" i="1"/>
  <c r="F9" i="1"/>
  <c r="E8" i="1"/>
  <c r="C8" i="1"/>
  <c r="C9" i="1"/>
  <c r="B10" i="1"/>
  <c r="F8" i="1"/>
  <c r="B8" i="1"/>
  <c r="C10" i="1"/>
  <c r="D10" i="1"/>
  <c r="E10" i="1"/>
</calcChain>
</file>

<file path=xl/sharedStrings.xml><?xml version="1.0" encoding="utf-8"?>
<sst xmlns="http://schemas.openxmlformats.org/spreadsheetml/2006/main" count="61" uniqueCount="18">
  <si>
    <t>Cache(KB)</t>
  </si>
  <si>
    <t>Case1 Latency</t>
  </si>
  <si>
    <t>Case2 Latency</t>
  </si>
  <si>
    <t>Case3 Latency</t>
  </si>
  <si>
    <t>Case1 Latency norm.</t>
  </si>
  <si>
    <t>Case2 Latency norm.</t>
  </si>
  <si>
    <t>Case3 Latency norm.</t>
  </si>
  <si>
    <t>Min</t>
  </si>
  <si>
    <t>Abs Min</t>
  </si>
  <si>
    <t>None - Case 1</t>
  </si>
  <si>
    <t>None - Case 2</t>
  </si>
  <si>
    <t>None - Case 3</t>
  </si>
  <si>
    <t>EM - Case 1</t>
  </si>
  <si>
    <t>EM - Case 2</t>
  </si>
  <si>
    <t>EM - Case 3</t>
  </si>
  <si>
    <t>LE - Case 1</t>
  </si>
  <si>
    <t>LE - Case 2</t>
  </si>
  <si>
    <t>LE -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</si>
</sst>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Case1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Task3!$B$1:$F$1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Task3!$B$5:$F$5</c:f>
              <c:numCache>
                <c:formatCode>General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</c:numCache>
            </c:numRef>
          </c:yVal>
          <c:smooth val="0"/>
        </c:ser>
        <c:ser>
          <c:idx val="1"/>
          <c:order val="1"/>
          <c:tx>
            <c:v>Case2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Task3!$B$1:$F$1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Task3!$B$6:$F$6</c:f>
              <c:numCache>
                <c:formatCode>General</c:formatCode>
                <c:ptCount val="5"/>
                <c:pt idx="0">
                  <c:v>1</c:v>
                </c:pt>
                <c:pt idx="1">
                  <c:v>0.84645669291338588</c:v>
                </c:pt>
                <c:pt idx="2">
                  <c:v>0.83858267716535428</c:v>
                </c:pt>
                <c:pt idx="3">
                  <c:v>0.83858267716535428</c:v>
                </c:pt>
                <c:pt idx="4">
                  <c:v>0.83858267716535428</c:v>
                </c:pt>
              </c:numCache>
            </c:numRef>
          </c:yVal>
          <c:smooth val="0"/>
        </c:ser>
        <c:ser>
          <c:idx val="2"/>
          <c:order val="2"/>
          <c:tx>
            <c:v>Case3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Task3!$B$1:$F$1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Task3!$B$7:$F$7</c:f>
              <c:numCache>
                <c:formatCode>General</c:formatCode>
                <c:ptCount val="5"/>
                <c:pt idx="0">
                  <c:v>1</c:v>
                </c:pt>
                <c:pt idx="1">
                  <c:v>0.80393912264995526</c:v>
                </c:pt>
                <c:pt idx="2">
                  <c:v>0.79562071023575054</c:v>
                </c:pt>
                <c:pt idx="3">
                  <c:v>0.79562071023575054</c:v>
                </c:pt>
                <c:pt idx="4">
                  <c:v>0.79565801253357205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Task3!$A$8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rgbClr val="00B0F0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0"/>
                  <c:y val="3.57461986122592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1.0270656329158986E-16"/>
                  <c:y val="3.57461986122592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Task3!$B$1:$F$1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Task3!$B$10:$F$10</c:f>
              <c:numCache>
                <c:formatCode>0.000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0.79562071023575054</c:v>
                </c:pt>
                <c:pt idx="3">
                  <c:v>0.79562071023575054</c:v>
                </c:pt>
                <c:pt idx="4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488536"/>
        <c:axId val="827479912"/>
      </c:scatterChart>
      <c:valAx>
        <c:axId val="827488536"/>
        <c:scaling>
          <c:orientation val="minMax"/>
          <c:max val="3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Cache Size(KB)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479912"/>
        <c:crosses val="autoZero"/>
        <c:crossBetween val="midCat"/>
        <c:majorUnit val="8"/>
      </c:valAx>
      <c:valAx>
        <c:axId val="827479912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 Latency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488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Case 1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Task4!$B$1:$F$1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Task4!$B$5:$F$5</c:f>
              <c:numCache>
                <c:formatCode>0.000</c:formatCode>
                <c:ptCount val="5"/>
                <c:pt idx="0">
                  <c:v>1</c:v>
                </c:pt>
                <c:pt idx="1">
                  <c:v>0.94871794871794868</c:v>
                </c:pt>
                <c:pt idx="2">
                  <c:v>0.75641025641025639</c:v>
                </c:pt>
                <c:pt idx="3">
                  <c:v>0.73076923076923073</c:v>
                </c:pt>
                <c:pt idx="4">
                  <c:v>0.71794871794871795</c:v>
                </c:pt>
              </c:numCache>
            </c:numRef>
          </c:yVal>
          <c:smooth val="0"/>
        </c:ser>
        <c:ser>
          <c:idx val="1"/>
          <c:order val="1"/>
          <c:tx>
            <c:v>Case2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Task4!$B$1:$F$1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Task4!$B$6:$F$6</c:f>
              <c:numCache>
                <c:formatCode>0.000</c:formatCode>
                <c:ptCount val="5"/>
                <c:pt idx="0">
                  <c:v>1</c:v>
                </c:pt>
                <c:pt idx="1">
                  <c:v>0.95108553492021974</c:v>
                </c:pt>
                <c:pt idx="2">
                  <c:v>0.77504577556892496</c:v>
                </c:pt>
                <c:pt idx="3">
                  <c:v>0.73894846978812456</c:v>
                </c:pt>
                <c:pt idx="4">
                  <c:v>0.73240910279884908</c:v>
                </c:pt>
              </c:numCache>
            </c:numRef>
          </c:yVal>
          <c:smooth val="0"/>
        </c:ser>
        <c:ser>
          <c:idx val="2"/>
          <c:order val="2"/>
          <c:tx>
            <c:v>Case3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Task4!$B$1:$F$1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Task4!$B$7:$F$7</c:f>
              <c:numCache>
                <c:formatCode>0.000</c:formatCode>
                <c:ptCount val="5"/>
                <c:pt idx="0">
                  <c:v>1</c:v>
                </c:pt>
                <c:pt idx="1">
                  <c:v>0.94912286212366304</c:v>
                </c:pt>
                <c:pt idx="2">
                  <c:v>0.77649082028489314</c:v>
                </c:pt>
                <c:pt idx="3">
                  <c:v>0.75391453206225556</c:v>
                </c:pt>
                <c:pt idx="4">
                  <c:v>0.74055460451578115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Task4!$A$8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rgbClr val="00B0F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Task4!$B$1:$F$1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Task4!$B$8:$F$8</c:f>
              <c:numCache>
                <c:formatCode>0.000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0.71794871794871795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494024"/>
        <c:axId val="1053738032"/>
      </c:scatterChart>
      <c:valAx>
        <c:axId val="827494024"/>
        <c:scaling>
          <c:orientation val="minMax"/>
          <c:max val="3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Cache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738032"/>
        <c:crosses val="autoZero"/>
        <c:crossBetween val="midCat"/>
        <c:majorUnit val="8"/>
      </c:valAx>
      <c:valAx>
        <c:axId val="1053738032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 latency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49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Case1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Task5_EM!$B$1:$F$1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Task5_EM!$B$5:$F$5</c:f>
              <c:numCache>
                <c:formatCode>0.000</c:formatCode>
                <c:ptCount val="5"/>
                <c:pt idx="0">
                  <c:v>1</c:v>
                </c:pt>
                <c:pt idx="1">
                  <c:v>0.74545454545454548</c:v>
                </c:pt>
                <c:pt idx="2">
                  <c:v>0.54545454545454541</c:v>
                </c:pt>
                <c:pt idx="3">
                  <c:v>0.49090909090909091</c:v>
                </c:pt>
                <c:pt idx="4">
                  <c:v>0.49090909090909091</c:v>
                </c:pt>
              </c:numCache>
            </c:numRef>
          </c:yVal>
          <c:smooth val="0"/>
        </c:ser>
        <c:ser>
          <c:idx val="1"/>
          <c:order val="1"/>
          <c:tx>
            <c:v>Case2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Task5_EM!$B$1:$F$1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Task5_EM!$B$6:$F$6</c:f>
              <c:numCache>
                <c:formatCode>0.000</c:formatCode>
                <c:ptCount val="5"/>
                <c:pt idx="0">
                  <c:v>1</c:v>
                </c:pt>
                <c:pt idx="1">
                  <c:v>0.90977112676056338</c:v>
                </c:pt>
                <c:pt idx="2">
                  <c:v>0.65228873239436624</c:v>
                </c:pt>
                <c:pt idx="3">
                  <c:v>0.60123239436619713</c:v>
                </c:pt>
                <c:pt idx="4">
                  <c:v>0.596830985915493</c:v>
                </c:pt>
              </c:numCache>
            </c:numRef>
          </c:yVal>
          <c:smooth val="0"/>
        </c:ser>
        <c:ser>
          <c:idx val="2"/>
          <c:order val="2"/>
          <c:tx>
            <c:v>Case3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Task5_EM!$B$1:$F$1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Task5_EM!$B$7:$F$7</c:f>
              <c:numCache>
                <c:formatCode>0.000</c:formatCode>
                <c:ptCount val="5"/>
                <c:pt idx="0">
                  <c:v>1</c:v>
                </c:pt>
                <c:pt idx="1">
                  <c:v>0.9096682138862221</c:v>
                </c:pt>
                <c:pt idx="2">
                  <c:v>0.6521134079639237</c:v>
                </c:pt>
                <c:pt idx="3">
                  <c:v>0.601152047350203</c:v>
                </c:pt>
                <c:pt idx="4">
                  <c:v>0.60110800884293225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Task5_EM!$A$8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rgbClr val="00B0F0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5.6583701604456798E-17"/>
                  <c:y val="2.57988835750124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2.11081774704647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Task5_EM!$B$1:$F$1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Task5_EM!$B$8:$F$8</c:f>
              <c:numCache>
                <c:formatCode>0.000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0.49090909090909091</c:v>
                </c:pt>
                <c:pt idx="4">
                  <c:v>0.49090909090909091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374592"/>
        <c:axId val="1227585368"/>
      </c:scatterChart>
      <c:valAx>
        <c:axId val="235374592"/>
        <c:scaling>
          <c:orientation val="minMax"/>
          <c:max val="3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Cache size(KB)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585368"/>
        <c:crosses val="autoZero"/>
        <c:crossBetween val="midCat"/>
        <c:majorUnit val="8"/>
      </c:valAx>
      <c:valAx>
        <c:axId val="122758536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 Latency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37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Case1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Task5_LE!$B$1:$F$1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Task5_LE!$B$5:$F$5</c:f>
              <c:numCache>
                <c:formatCode>0.000</c:formatCode>
                <c:ptCount val="5"/>
                <c:pt idx="0">
                  <c:v>1</c:v>
                </c:pt>
                <c:pt idx="1">
                  <c:v>0.91304347826086951</c:v>
                </c:pt>
                <c:pt idx="2">
                  <c:v>0.65217391304347827</c:v>
                </c:pt>
                <c:pt idx="3">
                  <c:v>0.60869565217391308</c:v>
                </c:pt>
                <c:pt idx="4">
                  <c:v>0.60869565217391308</c:v>
                </c:pt>
              </c:numCache>
            </c:numRef>
          </c:yVal>
          <c:smooth val="0"/>
        </c:ser>
        <c:ser>
          <c:idx val="1"/>
          <c:order val="1"/>
          <c:tx>
            <c:v>Case2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Task5_LE!$B$1:$F$1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Task5_LE!$B$6:$F$6</c:f>
              <c:numCache>
                <c:formatCode>0.000</c:formatCode>
                <c:ptCount val="5"/>
                <c:pt idx="0">
                  <c:v>1</c:v>
                </c:pt>
                <c:pt idx="1">
                  <c:v>0.91083079599826011</c:v>
                </c:pt>
                <c:pt idx="2">
                  <c:v>0.65637233579817311</c:v>
                </c:pt>
                <c:pt idx="3">
                  <c:v>0.60591561548499351</c:v>
                </c:pt>
                <c:pt idx="4">
                  <c:v>0.6020008699434537</c:v>
                </c:pt>
              </c:numCache>
            </c:numRef>
          </c:yVal>
          <c:smooth val="0"/>
        </c:ser>
        <c:ser>
          <c:idx val="2"/>
          <c:order val="2"/>
          <c:tx>
            <c:v>Case3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Task5_LE!$B$1:$F$1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Task5_LE!$B$7:$F$7</c:f>
              <c:numCache>
                <c:formatCode>0.000</c:formatCode>
                <c:ptCount val="5"/>
                <c:pt idx="0">
                  <c:v>1</c:v>
                </c:pt>
                <c:pt idx="1">
                  <c:v>0.91064670210637133</c:v>
                </c:pt>
                <c:pt idx="2">
                  <c:v>0.65614206043310686</c:v>
                </c:pt>
                <c:pt idx="3">
                  <c:v>0.60575358674752255</c:v>
                </c:pt>
                <c:pt idx="4">
                  <c:v>0.6019776051228064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Task5_LE!$A$8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rgbClr val="00B0F0"/>
                </a:solidFill>
              </a:ln>
              <a:effectLst/>
            </c:spPr>
          </c:marker>
          <c:dLbls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Task5_LE!$B$1:$F$1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Task5_LE!$B$10:$F$10</c:f>
              <c:numCache>
                <c:formatCode>0.000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0.6019776051228064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590464"/>
        <c:axId val="1227581056"/>
      </c:scatterChart>
      <c:valAx>
        <c:axId val="1227590464"/>
        <c:scaling>
          <c:orientation val="minMax"/>
          <c:max val="3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Cache size(KB)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581056"/>
        <c:crosses val="autoZero"/>
        <c:crossBetween val="midCat"/>
        <c:majorUnit val="8"/>
      </c:valAx>
      <c:valAx>
        <c:axId val="122758105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 Latency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59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Different Hardware</a:t>
            </a:r>
            <a:r>
              <a:rPr lang="en-GB" baseline="0"/>
              <a:t> Configuration's Effect on Latency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None - Case 1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5 summarty'!$B$1:$F$1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'Task 5 summarty'!$B$11:$F$11</c:f>
              <c:numCache>
                <c:formatCode>0.000</c:formatCode>
                <c:ptCount val="5"/>
                <c:pt idx="0">
                  <c:v>1</c:v>
                </c:pt>
                <c:pt idx="1">
                  <c:v>0.94871794871794868</c:v>
                </c:pt>
                <c:pt idx="2">
                  <c:v>0.75641025641025639</c:v>
                </c:pt>
                <c:pt idx="3">
                  <c:v>0.73076923076923073</c:v>
                </c:pt>
                <c:pt idx="4">
                  <c:v>0.71794871794871795</c:v>
                </c:pt>
              </c:numCache>
            </c:numRef>
          </c:yVal>
          <c:smooth val="0"/>
        </c:ser>
        <c:ser>
          <c:idx val="1"/>
          <c:order val="1"/>
          <c:tx>
            <c:v>None - Case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5 summarty'!$B$1:$F$1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'Task 5 summarty'!$B$12:$F$12</c:f>
              <c:numCache>
                <c:formatCode>0.000</c:formatCode>
                <c:ptCount val="5"/>
                <c:pt idx="0">
                  <c:v>1</c:v>
                </c:pt>
                <c:pt idx="1">
                  <c:v>0.95108553492021974</c:v>
                </c:pt>
                <c:pt idx="2">
                  <c:v>0.77504577556892496</c:v>
                </c:pt>
                <c:pt idx="3">
                  <c:v>0.73894846978812456</c:v>
                </c:pt>
                <c:pt idx="4">
                  <c:v>0.73240910279884908</c:v>
                </c:pt>
              </c:numCache>
            </c:numRef>
          </c:yVal>
          <c:smooth val="0"/>
        </c:ser>
        <c:ser>
          <c:idx val="2"/>
          <c:order val="2"/>
          <c:tx>
            <c:v>None - Case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 5 summarty'!$B$1:$F$1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'Task 5 summarty'!$B$13:$F$13</c:f>
              <c:numCache>
                <c:formatCode>0.000</c:formatCode>
                <c:ptCount val="5"/>
                <c:pt idx="0">
                  <c:v>1</c:v>
                </c:pt>
                <c:pt idx="1">
                  <c:v>0.94912286212366304</c:v>
                </c:pt>
                <c:pt idx="2">
                  <c:v>0.77649082028489314</c:v>
                </c:pt>
                <c:pt idx="3">
                  <c:v>0.75391453206225556</c:v>
                </c:pt>
                <c:pt idx="4">
                  <c:v>0.74055460451578115</c:v>
                </c:pt>
              </c:numCache>
            </c:numRef>
          </c:yVal>
          <c:smooth val="0"/>
        </c:ser>
        <c:ser>
          <c:idx val="3"/>
          <c:order val="3"/>
          <c:tx>
            <c:v>EM - Case 1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5 summarty'!$B$1:$F$1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'Task 5 summarty'!$B$14:$F$14</c:f>
              <c:numCache>
                <c:formatCode>0.000</c:formatCode>
                <c:ptCount val="5"/>
                <c:pt idx="0">
                  <c:v>0.70512820512820518</c:v>
                </c:pt>
                <c:pt idx="1">
                  <c:v>0.52564102564102566</c:v>
                </c:pt>
                <c:pt idx="2">
                  <c:v>0.38461538461538464</c:v>
                </c:pt>
                <c:pt idx="3">
                  <c:v>0.34615384615384615</c:v>
                </c:pt>
                <c:pt idx="4">
                  <c:v>0.34615384615384615</c:v>
                </c:pt>
              </c:numCache>
            </c:numRef>
          </c:yVal>
          <c:smooth val="0"/>
        </c:ser>
        <c:ser>
          <c:idx val="4"/>
          <c:order val="4"/>
          <c:tx>
            <c:v>EM - Case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5 summarty'!$B$1:$F$1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'Task 5 summarty'!$B$15:$F$15</c:f>
              <c:numCache>
                <c:formatCode>0.000</c:formatCode>
                <c:ptCount val="5"/>
                <c:pt idx="0">
                  <c:v>0.59429767198535177</c:v>
                </c:pt>
                <c:pt idx="1">
                  <c:v>0.54067486267329323</c:v>
                </c:pt>
                <c:pt idx="2">
                  <c:v>0.38765367512424798</c:v>
                </c:pt>
                <c:pt idx="3">
                  <c:v>0.35731101229400997</c:v>
                </c:pt>
                <c:pt idx="4">
                  <c:v>0.35469526549829977</c:v>
                </c:pt>
              </c:numCache>
            </c:numRef>
          </c:yVal>
          <c:smooth val="0"/>
        </c:ser>
        <c:ser>
          <c:idx val="5"/>
          <c:order val="5"/>
          <c:tx>
            <c:v>EM - Case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 5 summarty'!$B$1:$F$1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'Task 5 summarty'!$B$16:$F$16</c:f>
              <c:numCache>
                <c:formatCode>0.000</c:formatCode>
                <c:ptCount val="5"/>
                <c:pt idx="0">
                  <c:v>0.59437542862228365</c:v>
                </c:pt>
                <c:pt idx="1">
                  <c:v>0.54068443453269044</c:v>
                </c:pt>
                <c:pt idx="2">
                  <c:v>0.38760018636889526</c:v>
                </c:pt>
                <c:pt idx="3">
                  <c:v>0.35731000581094025</c:v>
                </c:pt>
                <c:pt idx="4">
                  <c:v>0.35728383040430534</c:v>
                </c:pt>
              </c:numCache>
            </c:numRef>
          </c:yVal>
          <c:smooth val="0"/>
        </c:ser>
        <c:ser>
          <c:idx val="6"/>
          <c:order val="6"/>
          <c:tx>
            <c:v>LE - Case 1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5 summarty'!$B$1:$F$1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'Task 5 summarty'!$B$17:$F$17</c:f>
              <c:numCache>
                <c:formatCode>0.000</c:formatCode>
                <c:ptCount val="5"/>
                <c:pt idx="0">
                  <c:v>0.58974358974358976</c:v>
                </c:pt>
                <c:pt idx="1">
                  <c:v>0.53846153846153844</c:v>
                </c:pt>
                <c:pt idx="2">
                  <c:v>0.38461538461538464</c:v>
                </c:pt>
                <c:pt idx="3">
                  <c:v>0.35897435897435898</c:v>
                </c:pt>
                <c:pt idx="4">
                  <c:v>0.35897435897435898</c:v>
                </c:pt>
              </c:numCache>
            </c:numRef>
          </c:yVal>
          <c:smooth val="0"/>
        </c:ser>
        <c:ser>
          <c:idx val="7"/>
          <c:order val="7"/>
          <c:tx>
            <c:v>LE - Case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5 summarty'!$B$1:$F$1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'Task 5 summarty'!$B$18:$F$18</c:f>
              <c:numCache>
                <c:formatCode>0.000</c:formatCode>
                <c:ptCount val="5"/>
                <c:pt idx="0">
                  <c:v>0.60136018833376925</c:v>
                </c:pt>
                <c:pt idx="1">
                  <c:v>0.54773737902171071</c:v>
                </c:pt>
                <c:pt idx="2">
                  <c:v>0.39471619147266546</c:v>
                </c:pt>
                <c:pt idx="3">
                  <c:v>0.36437352864242739</c:v>
                </c:pt>
                <c:pt idx="4">
                  <c:v>0.36201935652628825</c:v>
                </c:pt>
              </c:numCache>
            </c:numRef>
          </c:yVal>
          <c:smooth val="0"/>
        </c:ser>
        <c:ser>
          <c:idx val="8"/>
          <c:order val="8"/>
          <c:tx>
            <c:v>LE - Case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 5 summarty'!$B$1:$F$1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'Task 5 summarty'!$B$19:$F$19</c:f>
              <c:numCache>
                <c:formatCode>0.000</c:formatCode>
                <c:ptCount val="5"/>
                <c:pt idx="0">
                  <c:v>0.60170454248006744</c:v>
                </c:pt>
                <c:pt idx="1">
                  <c:v>0.54794025725189643</c:v>
                </c:pt>
                <c:pt idx="2">
                  <c:v>0.39480365827483133</c:v>
                </c:pt>
                <c:pt idx="3">
                  <c:v>0.3644846847695779</c:v>
                </c:pt>
                <c:pt idx="4">
                  <c:v>0.36221265947366493</c:v>
                </c:pt>
              </c:numCache>
            </c:numRef>
          </c:yVal>
          <c:smooth val="0"/>
        </c:ser>
        <c:ser>
          <c:idx val="9"/>
          <c:order val="9"/>
          <c:tx>
            <c:v>Min Case 1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8"/>
            <c:spPr>
              <a:noFill/>
              <a:ln w="19050">
                <a:solidFill>
                  <a:srgbClr val="00B0F0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8.0474600662400476E-17"/>
                  <c:y val="1.316511169382119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1.4627901882023446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'Task 5 summarty'!$B$1:$F$1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'Task 5 summarty'!$B$23:$F$23</c:f>
              <c:numCache>
                <c:formatCode>0.000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0.34615384615384615</c:v>
                </c:pt>
                <c:pt idx="4">
                  <c:v>0.34615384615384615</c:v>
                </c:pt>
              </c:numCache>
            </c:numRef>
          </c:yVal>
          <c:smooth val="0"/>
        </c:ser>
        <c:ser>
          <c:idx val="10"/>
          <c:order val="10"/>
          <c:tx>
            <c:v>Min Case 2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8"/>
            <c:spPr>
              <a:noFill/>
              <a:ln w="1905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1.3713414902327285E-16"/>
                  <c:y val="-2.2889448772184153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'Task 5 summarty'!$B$1:$F$1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'Task 5 summarty'!$B$24:$F$24</c:f>
              <c:numCache>
                <c:formatCode>0.000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0.35469526549829977</c:v>
                </c:pt>
              </c:numCache>
            </c:numRef>
          </c:yVal>
          <c:smooth val="0"/>
        </c:ser>
        <c:ser>
          <c:idx val="11"/>
          <c:order val="11"/>
          <c:tx>
            <c:v>Min Case 3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8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0"/>
                  <c:y val="4.3883705646070659E-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'Task 5 summarty'!$B$1:$F$1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'Task 5 summarty'!$B$25:$F$25</c:f>
              <c:numCache>
                <c:formatCode>0.000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0.35728383040430534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583408"/>
        <c:axId val="1227581840"/>
      </c:scatterChart>
      <c:valAx>
        <c:axId val="1227583408"/>
        <c:scaling>
          <c:orientation val="minMax"/>
          <c:max val="3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Cache Size (KB)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581840"/>
        <c:crosses val="autoZero"/>
        <c:crossBetween val="midCat"/>
        <c:majorUnit val="8"/>
      </c:valAx>
      <c:valAx>
        <c:axId val="1227581840"/>
        <c:scaling>
          <c:orientation val="minMax"/>
          <c:max val="1.05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Latency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58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10</xdr:row>
      <xdr:rowOff>157162</xdr:rowOff>
    </xdr:from>
    <xdr:to>
      <xdr:col>19</xdr:col>
      <xdr:colOff>19050</xdr:colOff>
      <xdr:row>38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11</xdr:row>
      <xdr:rowOff>4761</xdr:rowOff>
    </xdr:from>
    <xdr:to>
      <xdr:col>13</xdr:col>
      <xdr:colOff>523875</xdr:colOff>
      <xdr:row>36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438149</xdr:colOff>
      <xdr:row>1</xdr:row>
      <xdr:rowOff>42861</xdr:rowOff>
    </xdr:from>
    <xdr:to>
      <xdr:col>20</xdr:col>
      <xdr:colOff>133350</xdr:colOff>
      <xdr:row>29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438149</xdr:colOff>
      <xdr:row>1</xdr:row>
      <xdr:rowOff>42861</xdr:rowOff>
    </xdr:from>
    <xdr:to>
      <xdr:col>20</xdr:col>
      <xdr:colOff>133350</xdr:colOff>
      <xdr:row>29</xdr:row>
      <xdr:rowOff>123824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383597</xdr:colOff>
      <xdr:row>4</xdr:row>
      <xdr:rowOff>71437</xdr:rowOff>
    </xdr:from>
    <xdr:to>
      <xdr:col>36</xdr:col>
      <xdr:colOff>135947</xdr:colOff>
      <xdr:row>54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7" sqref="H7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0</v>
      </c>
      <c r="B1">
        <v>2</v>
      </c>
      <c r="C1">
        <v>4</v>
      </c>
      <c r="D1">
        <v>8</v>
      </c>
      <c r="E1">
        <v>16</v>
      </c>
      <c r="F1">
        <v>32</v>
      </c>
    </row>
    <row r="2" spans="1:6" x14ac:dyDescent="0.25">
      <c r="A2" t="s">
        <v>1</v>
      </c>
      <c r="B2">
        <v>5</v>
      </c>
      <c r="C2">
        <v>4</v>
      </c>
      <c r="D2">
        <v>4</v>
      </c>
      <c r="E2">
        <v>4</v>
      </c>
      <c r="F2">
        <v>4</v>
      </c>
    </row>
    <row r="3" spans="1:6" x14ac:dyDescent="0.25">
      <c r="A3" t="s">
        <v>2</v>
      </c>
      <c r="B3">
        <v>254</v>
      </c>
      <c r="C3">
        <v>215</v>
      </c>
      <c r="D3">
        <v>213</v>
      </c>
      <c r="E3">
        <v>213</v>
      </c>
      <c r="F3">
        <v>213</v>
      </c>
    </row>
    <row r="4" spans="1:6" x14ac:dyDescent="0.25">
      <c r="A4" t="s">
        <v>3</v>
      </c>
      <c r="B4">
        <v>26808</v>
      </c>
      <c r="C4">
        <v>21552</v>
      </c>
      <c r="D4">
        <v>21329</v>
      </c>
      <c r="E4">
        <v>21329</v>
      </c>
      <c r="F4">
        <v>21330</v>
      </c>
    </row>
    <row r="5" spans="1:6" x14ac:dyDescent="0.25">
      <c r="A5" t="s">
        <v>4</v>
      </c>
      <c r="B5">
        <f>B2/MAX(B2:F2)</f>
        <v>1</v>
      </c>
      <c r="C5">
        <f>C2/MAX(B2:G2)</f>
        <v>0.8</v>
      </c>
      <c r="D5">
        <f>D2/MAX(B2:H2)</f>
        <v>0.8</v>
      </c>
      <c r="E5">
        <f>E2/MAX(B2:I2)</f>
        <v>0.8</v>
      </c>
      <c r="F5">
        <f>F2/MAX(B2:J2)</f>
        <v>0.8</v>
      </c>
    </row>
    <row r="6" spans="1:6" x14ac:dyDescent="0.25">
      <c r="A6" t="s">
        <v>5</v>
      </c>
      <c r="B6">
        <f>B3/MAX(B3:F3)</f>
        <v>1</v>
      </c>
      <c r="C6">
        <f>C3/MAX(B3:G3)</f>
        <v>0.84645669291338588</v>
      </c>
      <c r="D6">
        <f>D3/MAX(B3:H3)</f>
        <v>0.83858267716535428</v>
      </c>
      <c r="E6">
        <f>E3/MAX(B3:I3)</f>
        <v>0.83858267716535428</v>
      </c>
      <c r="F6">
        <f>F3/MAX(B3:J3)</f>
        <v>0.83858267716535428</v>
      </c>
    </row>
    <row r="7" spans="1:6" x14ac:dyDescent="0.25">
      <c r="A7" t="s">
        <v>6</v>
      </c>
      <c r="B7">
        <f>B4/MAX(B4:F4)</f>
        <v>1</v>
      </c>
      <c r="C7">
        <f>C4/MAX(B4:G4)</f>
        <v>0.80393912264995526</v>
      </c>
      <c r="D7">
        <f>D4/MAX(B4:H4)</f>
        <v>0.79562071023575054</v>
      </c>
      <c r="E7">
        <f>E4/MAX(B4:I4)</f>
        <v>0.79562071023575054</v>
      </c>
      <c r="F7">
        <f>F4/MAX(B4:J4)</f>
        <v>0.79565801253357205</v>
      </c>
    </row>
    <row r="8" spans="1:6" x14ac:dyDescent="0.25">
      <c r="A8" t="s">
        <v>7</v>
      </c>
      <c r="B8" s="1" t="e">
        <f>IF(B5=MIN($B$5:$F$7), B5, NA())</f>
        <v>#N/A</v>
      </c>
      <c r="C8" s="1" t="e">
        <f t="shared" ref="C8:F8" si="0">IF(C5=MIN($B$5:$F$7), C5, NA())</f>
        <v>#N/A</v>
      </c>
      <c r="D8" s="1" t="e">
        <f t="shared" si="0"/>
        <v>#N/A</v>
      </c>
      <c r="E8" s="1" t="e">
        <f t="shared" si="0"/>
        <v>#N/A</v>
      </c>
      <c r="F8" s="1" t="e">
        <f t="shared" si="0"/>
        <v>#N/A</v>
      </c>
    </row>
    <row r="9" spans="1:6" x14ac:dyDescent="0.25">
      <c r="B9" s="1" t="e">
        <f t="shared" ref="B9:F10" si="1">IF(B6=MIN($B$5:$F$7), B6, NA())</f>
        <v>#N/A</v>
      </c>
      <c r="C9" s="1" t="e">
        <f t="shared" si="1"/>
        <v>#N/A</v>
      </c>
      <c r="D9" s="1" t="e">
        <f t="shared" si="1"/>
        <v>#N/A</v>
      </c>
      <c r="E9" s="1" t="e">
        <f t="shared" si="1"/>
        <v>#N/A</v>
      </c>
      <c r="F9" s="1" t="e">
        <f t="shared" si="1"/>
        <v>#N/A</v>
      </c>
    </row>
    <row r="10" spans="1:6" x14ac:dyDescent="0.25">
      <c r="B10" s="1" t="e">
        <f t="shared" si="1"/>
        <v>#N/A</v>
      </c>
      <c r="C10" s="1" t="e">
        <f t="shared" si="1"/>
        <v>#N/A</v>
      </c>
      <c r="D10" s="1">
        <f t="shared" si="1"/>
        <v>0.79562071023575054</v>
      </c>
      <c r="E10" s="1">
        <f t="shared" si="1"/>
        <v>0.79562071023575054</v>
      </c>
      <c r="F10" s="1" t="e">
        <f t="shared" si="1"/>
        <v>#N/A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S21" activeCellId="1" sqref="U22 S21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0</v>
      </c>
      <c r="B1">
        <v>2</v>
      </c>
      <c r="C1">
        <v>4</v>
      </c>
      <c r="D1">
        <v>8</v>
      </c>
      <c r="E1">
        <v>16</v>
      </c>
      <c r="F1">
        <v>32</v>
      </c>
    </row>
    <row r="2" spans="1:6" x14ac:dyDescent="0.25">
      <c r="A2" t="s">
        <v>1</v>
      </c>
      <c r="B2">
        <v>78</v>
      </c>
      <c r="C2">
        <v>74</v>
      </c>
      <c r="D2">
        <v>59</v>
      </c>
      <c r="E2">
        <v>57</v>
      </c>
      <c r="F2">
        <v>56</v>
      </c>
    </row>
    <row r="3" spans="1:6" x14ac:dyDescent="0.25">
      <c r="A3" t="s">
        <v>2</v>
      </c>
      <c r="B3">
        <v>3823</v>
      </c>
      <c r="C3">
        <v>3636</v>
      </c>
      <c r="D3">
        <v>2963</v>
      </c>
      <c r="E3">
        <v>2825</v>
      </c>
      <c r="F3">
        <v>2800</v>
      </c>
    </row>
    <row r="4" spans="1:6" x14ac:dyDescent="0.25">
      <c r="A4" t="s">
        <v>3</v>
      </c>
      <c r="B4">
        <v>382038</v>
      </c>
      <c r="C4">
        <v>362601</v>
      </c>
      <c r="D4">
        <v>296649</v>
      </c>
      <c r="E4">
        <v>288024</v>
      </c>
      <c r="F4">
        <v>282920</v>
      </c>
    </row>
    <row r="5" spans="1:6" x14ac:dyDescent="0.25">
      <c r="A5" t="s">
        <v>4</v>
      </c>
      <c r="B5" s="1">
        <f>B2/MAX(B2:F2)</f>
        <v>1</v>
      </c>
      <c r="C5" s="1">
        <f>C2/MAX(B2:G2)</f>
        <v>0.94871794871794868</v>
      </c>
      <c r="D5" s="1">
        <f>D2/MAX(B2:H2)</f>
        <v>0.75641025641025639</v>
      </c>
      <c r="E5" s="1">
        <f>E2/MAX(B2:I2)</f>
        <v>0.73076923076923073</v>
      </c>
      <c r="F5" s="1">
        <f>F2/MAX(B2:J2)</f>
        <v>0.71794871794871795</v>
      </c>
    </row>
    <row r="6" spans="1:6" x14ac:dyDescent="0.25">
      <c r="A6" t="s">
        <v>5</v>
      </c>
      <c r="B6" s="1">
        <f>B3/MAX(B3:F3)</f>
        <v>1</v>
      </c>
      <c r="C6" s="1">
        <f>C3/MAX(B3:G3)</f>
        <v>0.95108553492021974</v>
      </c>
      <c r="D6" s="1">
        <f>D3/MAX(B3:H3)</f>
        <v>0.77504577556892496</v>
      </c>
      <c r="E6" s="1">
        <f>E3/MAX(B3:I3)</f>
        <v>0.73894846978812456</v>
      </c>
      <c r="F6" s="1">
        <f>F3/MAX(B3:J3)</f>
        <v>0.73240910279884908</v>
      </c>
    </row>
    <row r="7" spans="1:6" x14ac:dyDescent="0.25">
      <c r="A7" t="s">
        <v>6</v>
      </c>
      <c r="B7" s="1">
        <f>B4/MAX(B4:F4)</f>
        <v>1</v>
      </c>
      <c r="C7" s="1">
        <f>C4/MAX(B4:G4)</f>
        <v>0.94912286212366304</v>
      </c>
      <c r="D7" s="1">
        <f>D4/MAX(B4:H4)</f>
        <v>0.77649082028489314</v>
      </c>
      <c r="E7" s="1">
        <f>E4/MAX(B4:I4)</f>
        <v>0.75391453206225556</v>
      </c>
      <c r="F7" s="1">
        <f>F4/MAX(B4:J4)</f>
        <v>0.74055460451578115</v>
      </c>
    </row>
    <row r="8" spans="1:6" x14ac:dyDescent="0.25">
      <c r="A8" t="s">
        <v>7</v>
      </c>
      <c r="B8" s="1" t="e">
        <f>IF(B5=MIN($B$5:$F$7), B5, NA())</f>
        <v>#N/A</v>
      </c>
      <c r="C8" s="1" t="e">
        <f t="shared" ref="C8:F8" si="0">IF(C5=MIN($B$5:$F$7), C5, NA())</f>
        <v>#N/A</v>
      </c>
      <c r="D8" s="1" t="e">
        <f t="shared" si="0"/>
        <v>#N/A</v>
      </c>
      <c r="E8" s="1" t="e">
        <f t="shared" si="0"/>
        <v>#N/A</v>
      </c>
      <c r="F8" s="1">
        <f t="shared" si="0"/>
        <v>0.71794871794871795</v>
      </c>
    </row>
    <row r="9" spans="1:6" x14ac:dyDescent="0.25">
      <c r="B9" s="1" t="e">
        <f t="shared" ref="B9:F9" si="1">IF(B6=MIN($B$5:$F$7), B6, NA())</f>
        <v>#N/A</v>
      </c>
      <c r="C9" s="1" t="e">
        <f t="shared" si="1"/>
        <v>#N/A</v>
      </c>
      <c r="D9" s="1" t="e">
        <f t="shared" si="1"/>
        <v>#N/A</v>
      </c>
      <c r="E9" s="1" t="e">
        <f t="shared" si="1"/>
        <v>#N/A</v>
      </c>
      <c r="F9" s="1" t="e">
        <f t="shared" si="1"/>
        <v>#N/A</v>
      </c>
    </row>
    <row r="10" spans="1:6" x14ac:dyDescent="0.25">
      <c r="B10" s="1" t="e">
        <f t="shared" ref="B10:F10" si="2">IF(B7=MIN($B$5:$F$7), B7, NA())</f>
        <v>#N/A</v>
      </c>
      <c r="C10" s="1" t="e">
        <f t="shared" si="2"/>
        <v>#N/A</v>
      </c>
      <c r="D10" s="1" t="e">
        <f t="shared" si="2"/>
        <v>#N/A</v>
      </c>
      <c r="E10" s="1" t="e">
        <f t="shared" si="2"/>
        <v>#N/A</v>
      </c>
      <c r="F10" s="1" t="e">
        <f t="shared" si="2"/>
        <v>#N/A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16" zoomScaleNormal="100" workbookViewId="0">
      <selection activeCell="E6" sqref="E6:F7"/>
    </sheetView>
  </sheetViews>
  <sheetFormatPr defaultRowHeight="15" x14ac:dyDescent="0.25"/>
  <cols>
    <col min="1" max="1" width="12.7109375" customWidth="1"/>
  </cols>
  <sheetData>
    <row r="1" spans="1:6" x14ac:dyDescent="0.25">
      <c r="A1" t="s">
        <v>0</v>
      </c>
      <c r="B1">
        <v>2</v>
      </c>
      <c r="C1">
        <v>4</v>
      </c>
      <c r="D1">
        <v>8</v>
      </c>
      <c r="E1">
        <v>16</v>
      </c>
      <c r="F1">
        <v>32</v>
      </c>
    </row>
    <row r="2" spans="1:6" x14ac:dyDescent="0.25">
      <c r="A2" t="s">
        <v>1</v>
      </c>
      <c r="B2">
        <v>55</v>
      </c>
      <c r="C2">
        <v>41</v>
      </c>
      <c r="D2">
        <v>30</v>
      </c>
      <c r="E2">
        <v>27</v>
      </c>
      <c r="F2">
        <v>27</v>
      </c>
    </row>
    <row r="3" spans="1:6" x14ac:dyDescent="0.25">
      <c r="A3" t="s">
        <v>2</v>
      </c>
      <c r="B3">
        <v>2272</v>
      </c>
      <c r="C3">
        <v>2067</v>
      </c>
      <c r="D3">
        <v>1482</v>
      </c>
      <c r="E3">
        <v>1366</v>
      </c>
      <c r="F3">
        <v>1356</v>
      </c>
    </row>
    <row r="4" spans="1:6" x14ac:dyDescent="0.25">
      <c r="A4" t="s">
        <v>3</v>
      </c>
      <c r="B4">
        <v>227074</v>
      </c>
      <c r="C4">
        <v>206562</v>
      </c>
      <c r="D4">
        <v>148078</v>
      </c>
      <c r="E4">
        <v>136506</v>
      </c>
      <c r="F4">
        <v>136496</v>
      </c>
    </row>
    <row r="5" spans="1:6" x14ac:dyDescent="0.25">
      <c r="A5" t="s">
        <v>4</v>
      </c>
      <c r="B5" s="1">
        <f>B2/MAX(B2:F2)</f>
        <v>1</v>
      </c>
      <c r="C5" s="1">
        <f>C2/MAX(B2:G2)</f>
        <v>0.74545454545454548</v>
      </c>
      <c r="D5" s="1">
        <f>D2/MAX(B2:H2)</f>
        <v>0.54545454545454541</v>
      </c>
      <c r="E5" s="1">
        <f>E2/MAX(B2:I2)</f>
        <v>0.49090909090909091</v>
      </c>
      <c r="F5" s="1">
        <f>F2/MAX(B2:J2)</f>
        <v>0.49090909090909091</v>
      </c>
    </row>
    <row r="6" spans="1:6" x14ac:dyDescent="0.25">
      <c r="A6" t="s">
        <v>5</v>
      </c>
      <c r="B6" s="1">
        <f>B3/MAX(B3:F3)</f>
        <v>1</v>
      </c>
      <c r="C6" s="1">
        <f>C3/MAX(B3:G3)</f>
        <v>0.90977112676056338</v>
      </c>
      <c r="D6" s="1">
        <f>D3/MAX(B3:H3)</f>
        <v>0.65228873239436624</v>
      </c>
      <c r="E6" s="1">
        <f>E3/MAX(B3:I3)</f>
        <v>0.60123239436619713</v>
      </c>
      <c r="F6" s="1">
        <f>F3/MAX(B3:J3)</f>
        <v>0.596830985915493</v>
      </c>
    </row>
    <row r="7" spans="1:6" x14ac:dyDescent="0.25">
      <c r="A7" t="s">
        <v>6</v>
      </c>
      <c r="B7" s="1">
        <f>B4/MAX(B4:F4)</f>
        <v>1</v>
      </c>
      <c r="C7" s="1">
        <f>C4/MAX(B4:G4)</f>
        <v>0.9096682138862221</v>
      </c>
      <c r="D7" s="1">
        <f>D4/MAX(B4:H4)</f>
        <v>0.6521134079639237</v>
      </c>
      <c r="E7" s="1">
        <f>E4/MAX(B4:I4)</f>
        <v>0.601152047350203</v>
      </c>
      <c r="F7" s="1">
        <f>F4/MAX(B4:J4)</f>
        <v>0.60110800884293225</v>
      </c>
    </row>
    <row r="8" spans="1:6" x14ac:dyDescent="0.25">
      <c r="A8" t="s">
        <v>7</v>
      </c>
      <c r="B8" s="1" t="e">
        <f>IF(B5=MIN($B$5:$F$7), B5, NA())</f>
        <v>#N/A</v>
      </c>
      <c r="C8" s="1" t="e">
        <f t="shared" ref="C8:F8" si="0">IF(C5=MIN($B$5:$F$7), C5, NA())</f>
        <v>#N/A</v>
      </c>
      <c r="D8" s="1" t="e">
        <f t="shared" si="0"/>
        <v>#N/A</v>
      </c>
      <c r="E8" s="1">
        <f t="shared" si="0"/>
        <v>0.49090909090909091</v>
      </c>
      <c r="F8" s="1">
        <f t="shared" si="0"/>
        <v>0.49090909090909091</v>
      </c>
    </row>
    <row r="9" spans="1:6" x14ac:dyDescent="0.25">
      <c r="B9" s="1" t="e">
        <f t="shared" ref="B9:F10" si="1">IF(B6=MIN($B$5:$F$7), B6, NA())</f>
        <v>#N/A</v>
      </c>
      <c r="C9" s="1" t="e">
        <f t="shared" si="1"/>
        <v>#N/A</v>
      </c>
      <c r="D9" s="1" t="e">
        <f t="shared" si="1"/>
        <v>#N/A</v>
      </c>
      <c r="E9" s="1" t="e">
        <f t="shared" si="1"/>
        <v>#N/A</v>
      </c>
      <c r="F9" s="1" t="e">
        <f t="shared" si="1"/>
        <v>#N/A</v>
      </c>
    </row>
    <row r="10" spans="1:6" x14ac:dyDescent="0.25">
      <c r="B10" s="1" t="e">
        <f t="shared" si="1"/>
        <v>#N/A</v>
      </c>
      <c r="C10" s="1" t="e">
        <f t="shared" si="1"/>
        <v>#N/A</v>
      </c>
      <c r="D10" s="1" t="e">
        <f t="shared" si="1"/>
        <v>#N/A</v>
      </c>
      <c r="E10" s="1" t="e">
        <f t="shared" si="1"/>
        <v>#N/A</v>
      </c>
      <c r="F10" s="1" t="e">
        <f t="shared" si="1"/>
        <v>#N/A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5" sqref="F15"/>
    </sheetView>
  </sheetViews>
  <sheetFormatPr defaultRowHeight="15" x14ac:dyDescent="0.25"/>
  <cols>
    <col min="1" max="1" width="12.7109375" customWidth="1"/>
  </cols>
  <sheetData>
    <row r="1" spans="1:6" x14ac:dyDescent="0.25">
      <c r="A1" t="s">
        <v>0</v>
      </c>
      <c r="B1">
        <v>2</v>
      </c>
      <c r="C1">
        <v>4</v>
      </c>
      <c r="D1">
        <v>8</v>
      </c>
      <c r="E1">
        <v>16</v>
      </c>
      <c r="F1">
        <v>32</v>
      </c>
    </row>
    <row r="2" spans="1:6" x14ac:dyDescent="0.25">
      <c r="A2" t="s">
        <v>1</v>
      </c>
      <c r="B2">
        <v>46</v>
      </c>
      <c r="C2">
        <v>42</v>
      </c>
      <c r="D2">
        <v>30</v>
      </c>
      <c r="E2">
        <v>28</v>
      </c>
      <c r="F2">
        <v>28</v>
      </c>
    </row>
    <row r="3" spans="1:6" x14ac:dyDescent="0.25">
      <c r="A3" t="s">
        <v>2</v>
      </c>
      <c r="B3">
        <v>2299</v>
      </c>
      <c r="C3">
        <v>2094</v>
      </c>
      <c r="D3">
        <v>1509</v>
      </c>
      <c r="E3">
        <v>1393</v>
      </c>
      <c r="F3">
        <v>1384</v>
      </c>
    </row>
    <row r="4" spans="1:6" x14ac:dyDescent="0.25">
      <c r="A4" t="s">
        <v>3</v>
      </c>
      <c r="B4">
        <v>229874</v>
      </c>
      <c r="C4">
        <v>209334</v>
      </c>
      <c r="D4">
        <v>150830</v>
      </c>
      <c r="E4">
        <v>139247</v>
      </c>
      <c r="F4">
        <v>138379</v>
      </c>
    </row>
    <row r="5" spans="1:6" x14ac:dyDescent="0.25">
      <c r="A5" t="s">
        <v>4</v>
      </c>
      <c r="B5" s="1">
        <f>B2/MAX(B2:F2)</f>
        <v>1</v>
      </c>
      <c r="C5" s="1">
        <f>C2/MAX(B2:G2)</f>
        <v>0.91304347826086951</v>
      </c>
      <c r="D5" s="1">
        <f>D2/MAX(B2:H2)</f>
        <v>0.65217391304347827</v>
      </c>
      <c r="E5" s="1">
        <f>E2/MAX(B2:I2)</f>
        <v>0.60869565217391308</v>
      </c>
      <c r="F5" s="1">
        <f>F2/MAX(B2:J2)</f>
        <v>0.60869565217391308</v>
      </c>
    </row>
    <row r="6" spans="1:6" x14ac:dyDescent="0.25">
      <c r="A6" t="s">
        <v>5</v>
      </c>
      <c r="B6" s="1">
        <f>B3/MAX(B3:F3)</f>
        <v>1</v>
      </c>
      <c r="C6" s="1">
        <f>C3/MAX(B3:G3)</f>
        <v>0.91083079599826011</v>
      </c>
      <c r="D6" s="1">
        <f>D3/MAX(B3:H3)</f>
        <v>0.65637233579817311</v>
      </c>
      <c r="E6" s="1">
        <f>E3/MAX(B3:I3)</f>
        <v>0.60591561548499351</v>
      </c>
      <c r="F6" s="1">
        <f>F3/MAX(B3:J3)</f>
        <v>0.6020008699434537</v>
      </c>
    </row>
    <row r="7" spans="1:6" x14ac:dyDescent="0.25">
      <c r="A7" t="s">
        <v>6</v>
      </c>
      <c r="B7" s="1">
        <f>B4/MAX(B4:F4)</f>
        <v>1</v>
      </c>
      <c r="C7" s="1">
        <f>C4/MAX(B4:G4)</f>
        <v>0.91064670210637133</v>
      </c>
      <c r="D7" s="1">
        <f>D4/MAX(B4:H4)</f>
        <v>0.65614206043310686</v>
      </c>
      <c r="E7" s="1">
        <f>E4/MAX(B4:I4)</f>
        <v>0.60575358674752255</v>
      </c>
      <c r="F7" s="1">
        <f>F4/MAX(B4:J4)</f>
        <v>0.6019776051228064</v>
      </c>
    </row>
    <row r="8" spans="1:6" x14ac:dyDescent="0.25">
      <c r="A8" t="s">
        <v>7</v>
      </c>
      <c r="B8" s="1" t="e">
        <f>IF(B5=MIN($B$5:$F$7), B5, NA())</f>
        <v>#N/A</v>
      </c>
      <c r="C8" s="1" t="e">
        <f t="shared" ref="C8:F8" si="0">IF(C5=MIN($B$5:$F$7), C5, NA())</f>
        <v>#N/A</v>
      </c>
      <c r="D8" s="1" t="e">
        <f t="shared" si="0"/>
        <v>#N/A</v>
      </c>
      <c r="E8" s="1" t="e">
        <f t="shared" si="0"/>
        <v>#N/A</v>
      </c>
      <c r="F8" s="1" t="e">
        <f t="shared" si="0"/>
        <v>#N/A</v>
      </c>
    </row>
    <row r="9" spans="1:6" x14ac:dyDescent="0.25">
      <c r="B9" s="1" t="e">
        <f t="shared" ref="B9:F10" si="1">IF(B6=MIN($B$5:$F$7), B6, NA())</f>
        <v>#N/A</v>
      </c>
      <c r="C9" s="1" t="e">
        <f t="shared" si="1"/>
        <v>#N/A</v>
      </c>
      <c r="D9" s="1" t="e">
        <f t="shared" si="1"/>
        <v>#N/A</v>
      </c>
      <c r="E9" s="1" t="e">
        <f t="shared" si="1"/>
        <v>#N/A</v>
      </c>
      <c r="F9" s="1" t="e">
        <f t="shared" si="1"/>
        <v>#N/A</v>
      </c>
    </row>
    <row r="10" spans="1:6" x14ac:dyDescent="0.25">
      <c r="B10" s="1" t="e">
        <f t="shared" si="1"/>
        <v>#N/A</v>
      </c>
      <c r="C10" s="1" t="e">
        <f t="shared" si="1"/>
        <v>#N/A</v>
      </c>
      <c r="D10" s="1" t="e">
        <f t="shared" si="1"/>
        <v>#N/A</v>
      </c>
      <c r="E10" s="1" t="e">
        <f t="shared" si="1"/>
        <v>#N/A</v>
      </c>
      <c r="F10" s="1">
        <f t="shared" si="1"/>
        <v>0.6019776051228064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F4" zoomScale="70" zoomScaleNormal="70" workbookViewId="0">
      <selection activeCell="F33" sqref="F33"/>
    </sheetView>
  </sheetViews>
  <sheetFormatPr defaultRowHeight="15" x14ac:dyDescent="0.25"/>
  <cols>
    <col min="1" max="1" width="12.7109375" customWidth="1"/>
    <col min="5" max="5" width="12.42578125" customWidth="1"/>
    <col min="6" max="6" width="12" customWidth="1"/>
  </cols>
  <sheetData>
    <row r="1" spans="1:6" x14ac:dyDescent="0.25">
      <c r="A1" t="s">
        <v>0</v>
      </c>
      <c r="B1">
        <v>2</v>
      </c>
      <c r="C1">
        <v>4</v>
      </c>
      <c r="D1">
        <v>8</v>
      </c>
      <c r="E1">
        <v>16</v>
      </c>
      <c r="F1">
        <v>32</v>
      </c>
    </row>
    <row r="2" spans="1:6" x14ac:dyDescent="0.25">
      <c r="A2" t="s">
        <v>9</v>
      </c>
      <c r="B2">
        <v>78</v>
      </c>
      <c r="C2">
        <v>74</v>
      </c>
      <c r="D2">
        <v>59</v>
      </c>
      <c r="E2">
        <v>57</v>
      </c>
      <c r="F2">
        <v>56</v>
      </c>
    </row>
    <row r="3" spans="1:6" x14ac:dyDescent="0.25">
      <c r="A3" t="s">
        <v>10</v>
      </c>
      <c r="B3">
        <v>3823</v>
      </c>
      <c r="C3">
        <v>3636</v>
      </c>
      <c r="D3">
        <v>2963</v>
      </c>
      <c r="E3">
        <v>2825</v>
      </c>
      <c r="F3">
        <v>2800</v>
      </c>
    </row>
    <row r="4" spans="1:6" x14ac:dyDescent="0.25">
      <c r="A4" t="s">
        <v>11</v>
      </c>
      <c r="B4">
        <v>382038</v>
      </c>
      <c r="C4">
        <v>362601</v>
      </c>
      <c r="D4">
        <v>296649</v>
      </c>
      <c r="E4">
        <v>288024</v>
      </c>
      <c r="F4">
        <v>282920</v>
      </c>
    </row>
    <row r="5" spans="1:6" x14ac:dyDescent="0.25">
      <c r="A5" t="s">
        <v>12</v>
      </c>
      <c r="B5">
        <v>55</v>
      </c>
      <c r="C5">
        <v>41</v>
      </c>
      <c r="D5">
        <v>30</v>
      </c>
      <c r="E5">
        <v>27</v>
      </c>
      <c r="F5">
        <v>27</v>
      </c>
    </row>
    <row r="6" spans="1:6" x14ac:dyDescent="0.25">
      <c r="A6" t="s">
        <v>13</v>
      </c>
      <c r="B6">
        <v>2272</v>
      </c>
      <c r="C6">
        <v>2067</v>
      </c>
      <c r="D6">
        <v>1482</v>
      </c>
      <c r="E6">
        <v>1366</v>
      </c>
      <c r="F6">
        <v>1356</v>
      </c>
    </row>
    <row r="7" spans="1:6" x14ac:dyDescent="0.25">
      <c r="A7" t="s">
        <v>14</v>
      </c>
      <c r="B7">
        <v>227074</v>
      </c>
      <c r="C7">
        <v>206562</v>
      </c>
      <c r="D7">
        <v>148078</v>
      </c>
      <c r="E7">
        <v>136506</v>
      </c>
      <c r="F7">
        <v>136496</v>
      </c>
    </row>
    <row r="8" spans="1:6" x14ac:dyDescent="0.25">
      <c r="A8" t="s">
        <v>15</v>
      </c>
      <c r="B8">
        <v>46</v>
      </c>
      <c r="C8">
        <v>42</v>
      </c>
      <c r="D8">
        <v>30</v>
      </c>
      <c r="E8">
        <v>28</v>
      </c>
      <c r="F8">
        <v>28</v>
      </c>
    </row>
    <row r="9" spans="1:6" x14ac:dyDescent="0.25">
      <c r="A9" t="s">
        <v>16</v>
      </c>
      <c r="B9">
        <v>2299</v>
      </c>
      <c r="C9">
        <v>2094</v>
      </c>
      <c r="D9">
        <v>1509</v>
      </c>
      <c r="E9">
        <v>1393</v>
      </c>
      <c r="F9">
        <v>1384</v>
      </c>
    </row>
    <row r="10" spans="1:6" x14ac:dyDescent="0.25">
      <c r="A10" t="s">
        <v>17</v>
      </c>
      <c r="B10">
        <v>229874</v>
      </c>
      <c r="C10">
        <v>209334</v>
      </c>
      <c r="D10">
        <v>150830</v>
      </c>
      <c r="E10">
        <v>139247</v>
      </c>
      <c r="F10">
        <v>138379</v>
      </c>
    </row>
    <row r="11" spans="1:6" x14ac:dyDescent="0.25">
      <c r="A11" t="s">
        <v>9</v>
      </c>
      <c r="B11" s="1">
        <f>B2/MAX($B$2:$F$2,$B$5:$F$5,$B$8:$F$8)</f>
        <v>1</v>
      </c>
      <c r="C11" s="1">
        <f t="shared" ref="C11:F11" si="0">C2/MAX($B$2:$F$2,$B$5:$F$5,$B$8:$F$8)</f>
        <v>0.94871794871794868</v>
      </c>
      <c r="D11" s="1">
        <f t="shared" si="0"/>
        <v>0.75641025641025639</v>
      </c>
      <c r="E11" s="1">
        <f t="shared" si="0"/>
        <v>0.73076923076923073</v>
      </c>
      <c r="F11" s="1">
        <f t="shared" si="0"/>
        <v>0.71794871794871795</v>
      </c>
    </row>
    <row r="12" spans="1:6" x14ac:dyDescent="0.25">
      <c r="A12" t="s">
        <v>10</v>
      </c>
      <c r="B12" s="1">
        <f>B3/MAX($B$3:$F$3,$B$6:$F$6,$B$9:$F$9)</f>
        <v>1</v>
      </c>
      <c r="C12" s="1">
        <f t="shared" ref="C12:F12" si="1">C3/MAX($B$3:$F$3,$B$6:$F$6,$B$9:$F$9)</f>
        <v>0.95108553492021974</v>
      </c>
      <c r="D12" s="1">
        <f t="shared" si="1"/>
        <v>0.77504577556892496</v>
      </c>
      <c r="E12" s="1">
        <f t="shared" si="1"/>
        <v>0.73894846978812456</v>
      </c>
      <c r="F12" s="1">
        <f t="shared" si="1"/>
        <v>0.73240910279884908</v>
      </c>
    </row>
    <row r="13" spans="1:6" x14ac:dyDescent="0.25">
      <c r="A13" t="s">
        <v>11</v>
      </c>
      <c r="B13" s="1">
        <f>B4/MAX($B$4:$F$4,$B$7:$F$7,$B$10:$F$10)</f>
        <v>1</v>
      </c>
      <c r="C13" s="1">
        <f t="shared" ref="C13:F13" si="2">C4/MAX($B$4:$F$4,$B$7:$F$7,$B$10:$F$10)</f>
        <v>0.94912286212366304</v>
      </c>
      <c r="D13" s="1">
        <f t="shared" si="2"/>
        <v>0.77649082028489314</v>
      </c>
      <c r="E13" s="1">
        <f t="shared" si="2"/>
        <v>0.75391453206225556</v>
      </c>
      <c r="F13" s="1">
        <f t="shared" si="2"/>
        <v>0.74055460451578115</v>
      </c>
    </row>
    <row r="14" spans="1:6" x14ac:dyDescent="0.25">
      <c r="A14" t="s">
        <v>12</v>
      </c>
      <c r="B14" s="1">
        <f>B5/MAX($B$2:$F$2,$B$5:$F$5,$B$8:$F$8)</f>
        <v>0.70512820512820518</v>
      </c>
      <c r="C14" s="1">
        <f t="shared" ref="C14:F14" si="3">C5/MAX($B$2:$F$2,$B$5:$F$5,$B$8:$F$8)</f>
        <v>0.52564102564102566</v>
      </c>
      <c r="D14" s="1">
        <f t="shared" si="3"/>
        <v>0.38461538461538464</v>
      </c>
      <c r="E14" s="1">
        <f t="shared" si="3"/>
        <v>0.34615384615384615</v>
      </c>
      <c r="F14" s="1">
        <f t="shared" si="3"/>
        <v>0.34615384615384615</v>
      </c>
    </row>
    <row r="15" spans="1:6" x14ac:dyDescent="0.25">
      <c r="A15" t="s">
        <v>13</v>
      </c>
      <c r="B15" s="1">
        <f>B6/MAX($B$3:$F$3,$B$6:$F$6,$B$9:$F$9)</f>
        <v>0.59429767198535177</v>
      </c>
      <c r="C15" s="1">
        <f t="shared" ref="C15:F15" si="4">C6/MAX($B$3:$F$3,$B$6:$F$6,$B$9:$F$9)</f>
        <v>0.54067486267329323</v>
      </c>
      <c r="D15" s="1">
        <f t="shared" si="4"/>
        <v>0.38765367512424798</v>
      </c>
      <c r="E15" s="1">
        <f t="shared" si="4"/>
        <v>0.35731101229400997</v>
      </c>
      <c r="F15" s="1">
        <f t="shared" si="4"/>
        <v>0.35469526549829977</v>
      </c>
    </row>
    <row r="16" spans="1:6" x14ac:dyDescent="0.25">
      <c r="A16" t="s">
        <v>14</v>
      </c>
      <c r="B16" s="1">
        <f>B7/MAX($B$4:$F$4,$B$7:$F$7,$B$10:$F$10)</f>
        <v>0.59437542862228365</v>
      </c>
      <c r="C16" s="1">
        <f t="shared" ref="C16:F16" si="5">C7/MAX($B$4:$F$4,$B$7:$F$7,$B$10:$F$10)</f>
        <v>0.54068443453269044</v>
      </c>
      <c r="D16" s="1">
        <f t="shared" si="5"/>
        <v>0.38760018636889526</v>
      </c>
      <c r="E16" s="1">
        <f t="shared" si="5"/>
        <v>0.35731000581094025</v>
      </c>
      <c r="F16" s="1">
        <f t="shared" si="5"/>
        <v>0.35728383040430534</v>
      </c>
    </row>
    <row r="17" spans="1:6" x14ac:dyDescent="0.25">
      <c r="A17" t="s">
        <v>15</v>
      </c>
      <c r="B17" s="1">
        <f>B8/MAX($B$2:$F$2,$B$5:$F$5,$B$8:$F$8)</f>
        <v>0.58974358974358976</v>
      </c>
      <c r="C17" s="1">
        <f t="shared" ref="C17:F17" si="6">C8/MAX($B$2:$F$2,$B$5:$F$5,$B$8:$F$8)</f>
        <v>0.53846153846153844</v>
      </c>
      <c r="D17" s="1">
        <f t="shared" si="6"/>
        <v>0.38461538461538464</v>
      </c>
      <c r="E17" s="1">
        <f t="shared" si="6"/>
        <v>0.35897435897435898</v>
      </c>
      <c r="F17" s="1">
        <f t="shared" si="6"/>
        <v>0.35897435897435898</v>
      </c>
    </row>
    <row r="18" spans="1:6" x14ac:dyDescent="0.25">
      <c r="A18" t="s">
        <v>16</v>
      </c>
      <c r="B18" s="1">
        <f>B9/MAX($B$3:$F$3,$B$6:$F$6,$B$9:$F$9)</f>
        <v>0.60136018833376925</v>
      </c>
      <c r="C18" s="1">
        <f t="shared" ref="C18:F18" si="7">C9/MAX($B$3:$F$3,$B$6:$F$6,$B$9:$F$9)</f>
        <v>0.54773737902171071</v>
      </c>
      <c r="D18" s="1">
        <f t="shared" si="7"/>
        <v>0.39471619147266546</v>
      </c>
      <c r="E18" s="1">
        <f t="shared" si="7"/>
        <v>0.36437352864242739</v>
      </c>
      <c r="F18" s="1">
        <f t="shared" si="7"/>
        <v>0.36201935652628825</v>
      </c>
    </row>
    <row r="19" spans="1:6" x14ac:dyDescent="0.25">
      <c r="A19" t="s">
        <v>17</v>
      </c>
      <c r="B19" s="1">
        <f>B10/MAX($B$4:$F$4,$B$7:$F$7,$B$10:$F$10)</f>
        <v>0.60170454248006744</v>
      </c>
      <c r="C19" s="1">
        <f t="shared" ref="C19:F19" si="8">C10/MAX($B$4:$F$4,$B$7:$F$7,$B$10:$F$10)</f>
        <v>0.54794025725189643</v>
      </c>
      <c r="D19" s="1">
        <f t="shared" si="8"/>
        <v>0.39480365827483133</v>
      </c>
      <c r="E19" s="1">
        <f t="shared" si="8"/>
        <v>0.3644846847695779</v>
      </c>
      <c r="F19" s="1">
        <f t="shared" si="8"/>
        <v>0.36221265947366493</v>
      </c>
    </row>
    <row r="20" spans="1:6" x14ac:dyDescent="0.25">
      <c r="A20" t="s">
        <v>9</v>
      </c>
      <c r="B20" s="1" t="e">
        <f>IF(B11=MIN($B$11:$F$11,$B$14:$F$14,$B$17:$F$17), B11, NA())</f>
        <v>#N/A</v>
      </c>
      <c r="C20" s="1" t="e">
        <f t="shared" ref="C20:F20" si="9">IF(C11=MIN($B$11:$F$11,$B$14:$F$14,$B$17:$F$17), C11, NA())</f>
        <v>#N/A</v>
      </c>
      <c r="D20" s="1" t="e">
        <f t="shared" si="9"/>
        <v>#N/A</v>
      </c>
      <c r="E20" s="1" t="e">
        <f t="shared" si="9"/>
        <v>#N/A</v>
      </c>
      <c r="F20" s="1" t="e">
        <f t="shared" si="9"/>
        <v>#N/A</v>
      </c>
    </row>
    <row r="21" spans="1:6" x14ac:dyDescent="0.25">
      <c r="A21" t="s">
        <v>10</v>
      </c>
      <c r="B21" s="1" t="e">
        <f>IF(B12=MIN($B$12:$F$12,$B$15:$F$15,$B$18:$F$18), B12, NA())</f>
        <v>#N/A</v>
      </c>
      <c r="C21" s="1" t="e">
        <f t="shared" ref="C21:F21" si="10">IF(C12=MIN($B$12:$F$12,$B$15:$F$15,$B$18:$F$18), C12, NA())</f>
        <v>#N/A</v>
      </c>
      <c r="D21" s="1" t="e">
        <f t="shared" si="10"/>
        <v>#N/A</v>
      </c>
      <c r="E21" s="1" t="e">
        <f t="shared" si="10"/>
        <v>#N/A</v>
      </c>
      <c r="F21" s="1" t="e">
        <f t="shared" si="10"/>
        <v>#N/A</v>
      </c>
    </row>
    <row r="22" spans="1:6" x14ac:dyDescent="0.25">
      <c r="A22" t="s">
        <v>11</v>
      </c>
      <c r="B22" s="1" t="e">
        <f>IF(B13=MIN($B$13:$F$13,$B$16:$F$16,$B$19:$F$19), B13, NA())</f>
        <v>#N/A</v>
      </c>
      <c r="C22" s="1" t="e">
        <f t="shared" ref="C22:F22" si="11">IF(C13=MIN($B$13:$F$13,$B$16:$F$16,$B$19:$F$19), C13, NA())</f>
        <v>#N/A</v>
      </c>
      <c r="D22" s="1" t="e">
        <f t="shared" si="11"/>
        <v>#N/A</v>
      </c>
      <c r="E22" s="1" t="e">
        <f t="shared" si="11"/>
        <v>#N/A</v>
      </c>
      <c r="F22" s="1" t="e">
        <f t="shared" si="11"/>
        <v>#N/A</v>
      </c>
    </row>
    <row r="23" spans="1:6" x14ac:dyDescent="0.25">
      <c r="A23" t="s">
        <v>12</v>
      </c>
      <c r="B23" s="1" t="e">
        <f>IF(B14=MIN($B$11:$F$11,$B$14:$F$14,$B$17:$F$17), B14, NA())</f>
        <v>#N/A</v>
      </c>
      <c r="C23" s="1" t="e">
        <f t="shared" ref="C23:F23" si="12">IF(C14=MIN($B$11:$F$11,$B$14:$F$14,$B$17:$F$17), C14, NA())</f>
        <v>#N/A</v>
      </c>
      <c r="D23" s="1" t="e">
        <f t="shared" si="12"/>
        <v>#N/A</v>
      </c>
      <c r="E23" s="1">
        <f t="shared" si="12"/>
        <v>0.34615384615384615</v>
      </c>
      <c r="F23" s="1">
        <f t="shared" si="12"/>
        <v>0.34615384615384615</v>
      </c>
    </row>
    <row r="24" spans="1:6" x14ac:dyDescent="0.25">
      <c r="A24" t="s">
        <v>13</v>
      </c>
      <c r="B24" s="1" t="e">
        <f>IF(B15=MIN($B$12:$F$12,$B$15:$F$15,$B$18:$F$18), B15, NA())</f>
        <v>#N/A</v>
      </c>
      <c r="C24" s="1" t="e">
        <f t="shared" ref="C24:F24" si="13">IF(C15=MIN($B$12:$F$12,$B$15:$F$15,$B$18:$F$18), C15, NA())</f>
        <v>#N/A</v>
      </c>
      <c r="D24" s="1" t="e">
        <f t="shared" si="13"/>
        <v>#N/A</v>
      </c>
      <c r="E24" s="1" t="e">
        <f t="shared" si="13"/>
        <v>#N/A</v>
      </c>
      <c r="F24" s="1">
        <f t="shared" si="13"/>
        <v>0.35469526549829977</v>
      </c>
    </row>
    <row r="25" spans="1:6" x14ac:dyDescent="0.25">
      <c r="A25" t="s">
        <v>14</v>
      </c>
      <c r="B25" s="1" t="e">
        <f>IF(B16=MIN($B$13:$F$13,$B$16:$F$16,$B$19:$F$19), B16, NA())</f>
        <v>#N/A</v>
      </c>
      <c r="C25" s="1" t="e">
        <f t="shared" ref="C25:F25" si="14">IF(C16=MIN($B$13:$F$13,$B$16:$F$16,$B$19:$F$19), C16, NA())</f>
        <v>#N/A</v>
      </c>
      <c r="D25" s="1" t="e">
        <f t="shared" si="14"/>
        <v>#N/A</v>
      </c>
      <c r="E25" s="1" t="e">
        <f t="shared" si="14"/>
        <v>#N/A</v>
      </c>
      <c r="F25" s="1">
        <f t="shared" si="14"/>
        <v>0.35728383040430534</v>
      </c>
    </row>
    <row r="26" spans="1:6" x14ac:dyDescent="0.25">
      <c r="A26" t="s">
        <v>15</v>
      </c>
      <c r="B26" s="1" t="e">
        <f>IF(B17=MIN($B$11:$F$11,$B$14:$F$14,$B$17:$F$17), B17, NA())</f>
        <v>#N/A</v>
      </c>
      <c r="C26" s="1" t="e">
        <f t="shared" ref="C26:F26" si="15">IF(C17=MIN($B$11:$F$11,$B$14:$F$14,$B$17:$F$17), C17, NA())</f>
        <v>#N/A</v>
      </c>
      <c r="D26" s="1" t="e">
        <f t="shared" si="15"/>
        <v>#N/A</v>
      </c>
      <c r="E26" s="1" t="e">
        <f t="shared" si="15"/>
        <v>#N/A</v>
      </c>
      <c r="F26" s="1" t="e">
        <f t="shared" si="15"/>
        <v>#N/A</v>
      </c>
    </row>
    <row r="27" spans="1:6" x14ac:dyDescent="0.25">
      <c r="A27" t="s">
        <v>16</v>
      </c>
      <c r="B27" s="1" t="e">
        <f>IF(B18=MIN($B$12:$F$12,$B$15:$F$15,$B$18:$F$18), B18, NA())</f>
        <v>#N/A</v>
      </c>
      <c r="C27" s="1" t="e">
        <f t="shared" ref="C27:F27" si="16">IF(C18=MIN($B$12:$F$12,$B$15:$F$15,$B$18:$F$18), C18, NA())</f>
        <v>#N/A</v>
      </c>
      <c r="D27" s="1" t="e">
        <f t="shared" si="16"/>
        <v>#N/A</v>
      </c>
      <c r="E27" s="1" t="e">
        <f t="shared" si="16"/>
        <v>#N/A</v>
      </c>
      <c r="F27" s="1" t="e">
        <f t="shared" si="16"/>
        <v>#N/A</v>
      </c>
    </row>
    <row r="28" spans="1:6" x14ac:dyDescent="0.25">
      <c r="A28" t="s">
        <v>17</v>
      </c>
      <c r="B28" s="1" t="e">
        <f>IF(B19=MIN($B$13:$F$13,$B$16:$F$16,$B$19:$F$19), B19, NA())</f>
        <v>#N/A</v>
      </c>
      <c r="C28" s="1" t="e">
        <f t="shared" ref="C28:F28" si="17">IF(C19=MIN($B$13:$F$13,$B$16:$F$16,$B$19:$F$19), C19, NA())</f>
        <v>#N/A</v>
      </c>
      <c r="D28" s="1" t="e">
        <f t="shared" si="17"/>
        <v>#N/A</v>
      </c>
      <c r="E28" s="1" t="e">
        <f t="shared" si="17"/>
        <v>#N/A</v>
      </c>
      <c r="F28" s="1" t="e">
        <f t="shared" si="17"/>
        <v>#N/A</v>
      </c>
    </row>
    <row r="29" spans="1:6" x14ac:dyDescent="0.25">
      <c r="A29" t="s">
        <v>8</v>
      </c>
      <c r="B29" s="1" t="e">
        <f t="shared" ref="B29:F29" si="18">IF(B20=MIN($B$11:$F$19),B20, NA())</f>
        <v>#N/A</v>
      </c>
      <c r="C29" s="1" t="e">
        <f t="shared" si="18"/>
        <v>#N/A</v>
      </c>
      <c r="D29" s="1" t="e">
        <f t="shared" si="18"/>
        <v>#N/A</v>
      </c>
      <c r="E29" s="1" t="e">
        <f t="shared" si="18"/>
        <v>#N/A</v>
      </c>
      <c r="F29" s="1" t="e">
        <f t="shared" si="18"/>
        <v>#N/A</v>
      </c>
    </row>
    <row r="30" spans="1:6" x14ac:dyDescent="0.25">
      <c r="A30" s="1">
        <f>MIN(B11:F19)</f>
        <v>0.34615384615384615</v>
      </c>
      <c r="B30" s="1"/>
      <c r="C30" s="1"/>
      <c r="D30" s="1"/>
      <c r="E30" s="1"/>
      <c r="F30" s="1"/>
    </row>
    <row r="31" spans="1:6" x14ac:dyDescent="0.25">
      <c r="B31" s="1"/>
      <c r="C31" s="1"/>
      <c r="D31" s="1"/>
      <c r="E31" s="1"/>
      <c r="F31" s="1"/>
    </row>
    <row r="32" spans="1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F38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Task3</vt:lpstr>
      <vt:lpstr>Task4</vt:lpstr>
      <vt:lpstr>Task5_EM</vt:lpstr>
      <vt:lpstr>Task5_LE</vt:lpstr>
      <vt:lpstr>Task 5 summarty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Chak Y D</dc:creator>
  <cp:lastModifiedBy>Jeremy Chan</cp:lastModifiedBy>
  <dcterms:created xsi:type="dcterms:W3CDTF">2016-02-06T17:07:01Z</dcterms:created>
  <dcterms:modified xsi:type="dcterms:W3CDTF">2016-02-12T14:58:40Z</dcterms:modified>
</cp:coreProperties>
</file>