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2" i="1" l="1"/>
  <c r="R10" i="1"/>
  <c r="R11" i="1"/>
  <c r="R9" i="1"/>
  <c r="Q12" i="1"/>
  <c r="Q10" i="1"/>
  <c r="Q11" i="1"/>
  <c r="Q9" i="1"/>
  <c r="J42" i="1"/>
  <c r="J30" i="1"/>
  <c r="J18" i="1"/>
  <c r="J5" i="1"/>
</calcChain>
</file>

<file path=xl/sharedStrings.xml><?xml version="1.0" encoding="utf-8"?>
<sst xmlns="http://schemas.openxmlformats.org/spreadsheetml/2006/main" count="68" uniqueCount="20">
  <si>
    <t>t1</t>
  </si>
  <si>
    <t>t2</t>
  </si>
  <si>
    <t>t3</t>
  </si>
  <si>
    <t>time</t>
  </si>
  <si>
    <t>result</t>
  </si>
  <si>
    <t>add</t>
  </si>
  <si>
    <t>mult</t>
  </si>
  <si>
    <t>fmax</t>
  </si>
  <si>
    <t>le</t>
  </si>
  <si>
    <t>em</t>
  </si>
  <si>
    <t>mb</t>
  </si>
  <si>
    <t>ru</t>
  </si>
  <si>
    <t>add, mult</t>
  </si>
  <si>
    <t>7,11</t>
  </si>
  <si>
    <t>14,11</t>
  </si>
  <si>
    <t>% Resource Usage</t>
  </si>
  <si>
    <t>fmax (MHz)</t>
  </si>
  <si>
    <t>Test Case 3 Latency (ticks)</t>
  </si>
  <si>
    <t>7,5</t>
  </si>
  <si>
    <t>14,5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</si>
</sst>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r>
              <a:rPr lang="en-US"/>
              <a:t>Correlation between floating point hardware latency and expression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Sheet1!$P$8</c:f>
              <c:strCache>
                <c:ptCount val="1"/>
                <c:pt idx="0">
                  <c:v>Test Case 3 Latency (ticks)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Sheet1!$O$9:$O$12</c:f>
              <c:strCache>
                <c:ptCount val="4"/>
                <c:pt idx="0">
                  <c:v>7,5</c:v>
                </c:pt>
                <c:pt idx="1">
                  <c:v>7,11</c:v>
                </c:pt>
                <c:pt idx="2">
                  <c:v>14,5</c:v>
                </c:pt>
                <c:pt idx="3">
                  <c:v>14,11</c:v>
                </c:pt>
              </c:strCache>
            </c:strRef>
          </c:cat>
          <c:val>
            <c:numRef>
              <c:f>Sheet1!$P$9:$P$12</c:f>
              <c:numCache>
                <c:formatCode>General</c:formatCode>
                <c:ptCount val="4"/>
                <c:pt idx="0">
                  <c:v>103993</c:v>
                </c:pt>
                <c:pt idx="1">
                  <c:v>104117</c:v>
                </c:pt>
                <c:pt idx="2">
                  <c:v>104020</c:v>
                </c:pt>
                <c:pt idx="3">
                  <c:v>104196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overlap val="-4"/>
        <c:axId val="555046840"/>
        <c:axId val="555048016"/>
      </c:barChart>
      <c:scatterChart>
        <c:scatterStyle val="lineMarker"/>
        <c:varyColors val="0"/>
        <c:ser>
          <c:idx val="1"/>
          <c:order val="1"/>
          <c:tx>
            <c:strRef>
              <c:f>Sheet1!$Q$8</c:f>
              <c:strCache>
                <c:ptCount val="1"/>
                <c:pt idx="0">
                  <c:v>% Resource Usage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Sheet1!$O$9:$O$12</c:f>
              <c:strCache>
                <c:ptCount val="4"/>
                <c:pt idx="0">
                  <c:v>7,5</c:v>
                </c:pt>
                <c:pt idx="1">
                  <c:v>7,11</c:v>
                </c:pt>
                <c:pt idx="2">
                  <c:v>14,5</c:v>
                </c:pt>
                <c:pt idx="3">
                  <c:v>14,11</c:v>
                </c:pt>
              </c:strCache>
            </c:strRef>
          </c:xVal>
          <c:yVal>
            <c:numRef>
              <c:f>Sheet1!$Q$9:$Q$12</c:f>
              <c:numCache>
                <c:formatCode>General</c:formatCode>
                <c:ptCount val="4"/>
                <c:pt idx="0">
                  <c:v>37.608801511583302</c:v>
                </c:pt>
                <c:pt idx="1">
                  <c:v>37.7320187043373</c:v>
                </c:pt>
                <c:pt idx="2">
                  <c:v>38.245093694563401</c:v>
                </c:pt>
                <c:pt idx="3">
                  <c:v>38.3191990603598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Sheet1!$R$8</c:f>
              <c:strCache>
                <c:ptCount val="1"/>
                <c:pt idx="0">
                  <c:v>fmax (MHz)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Sheet1!$O$9:$O$12</c:f>
              <c:strCache>
                <c:ptCount val="4"/>
                <c:pt idx="0">
                  <c:v>7,5</c:v>
                </c:pt>
                <c:pt idx="1">
                  <c:v>7,11</c:v>
                </c:pt>
                <c:pt idx="2">
                  <c:v>14,5</c:v>
                </c:pt>
                <c:pt idx="3">
                  <c:v>14,11</c:v>
                </c:pt>
              </c:strCache>
            </c:strRef>
          </c:xVal>
          <c:yVal>
            <c:numRef>
              <c:f>Sheet1!$R$9:$R$12</c:f>
              <c:numCache>
                <c:formatCode>General</c:formatCode>
                <c:ptCount val="4"/>
                <c:pt idx="0">
                  <c:v>56.77</c:v>
                </c:pt>
                <c:pt idx="1">
                  <c:v>57.2</c:v>
                </c:pt>
                <c:pt idx="2">
                  <c:v>59.6</c:v>
                </c:pt>
                <c:pt idx="3">
                  <c:v>59.83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42136"/>
        <c:axId val="555047232"/>
      </c:scatterChart>
      <c:catAx>
        <c:axId val="55504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Latency of floating point add/multiply block respectively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555048016"/>
        <c:crosses val="autoZero"/>
        <c:auto val="1"/>
        <c:lblAlgn val="ctr"/>
        <c:lblOffset val="100"/>
        <c:noMultiLvlLbl val="0"/>
      </c:catAx>
      <c:valAx>
        <c:axId val="5550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555046840"/>
        <c:crosses val="autoZero"/>
        <c:crossBetween val="between"/>
      </c:valAx>
      <c:valAx>
        <c:axId val="555047232"/>
        <c:scaling>
          <c:orientation val="minMax"/>
          <c:max val="62"/>
          <c:min val="3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Percentage of resources used / TimeQuest fmax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555042136"/>
        <c:crosses val="max"/>
        <c:crossBetween val="midCat"/>
      </c:valAx>
      <c:valAx>
        <c:axId val="555042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50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obe Garamond Pro" panose="02020502060506020403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14</xdr:row>
      <xdr:rowOff>61912</xdr:rowOff>
    </xdr:from>
    <xdr:to>
      <xdr:col>27</xdr:col>
      <xdr:colOff>419100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zoomScaleNormal="100" workbookViewId="0">
      <selection activeCell="H21" sqref="H21"/>
    </sheetView>
  </sheetViews>
  <sheetFormatPr defaultRowHeight="15" x14ac:dyDescent="0.25"/>
  <cols>
    <col min="4" max="4" width="23.85546875" customWidth="1"/>
    <col min="16" max="16" width="18.140625" bestFit="1" customWidth="1"/>
  </cols>
  <sheetData>
    <row r="1" spans="1:18" x14ac:dyDescent="0.25">
      <c r="C1" t="s">
        <v>3</v>
      </c>
      <c r="D1" t="s">
        <v>4</v>
      </c>
    </row>
    <row r="2" spans="1:18" x14ac:dyDescent="0.25">
      <c r="B2" t="s">
        <v>0</v>
      </c>
      <c r="C2">
        <v>1</v>
      </c>
      <c r="D2">
        <v>57882.625</v>
      </c>
      <c r="F2" t="s">
        <v>5</v>
      </c>
      <c r="G2">
        <v>7</v>
      </c>
      <c r="I2" t="s">
        <v>8</v>
      </c>
      <c r="J2">
        <v>7156</v>
      </c>
    </row>
    <row r="3" spans="1:18" x14ac:dyDescent="0.25">
      <c r="B3" t="s">
        <v>1</v>
      </c>
      <c r="C3">
        <v>27</v>
      </c>
      <c r="D3">
        <v>-76748.03125</v>
      </c>
      <c r="F3" t="s">
        <v>6</v>
      </c>
      <c r="G3">
        <v>5</v>
      </c>
      <c r="I3" t="s">
        <v>9</v>
      </c>
      <c r="J3">
        <v>11</v>
      </c>
    </row>
    <row r="4" spans="1:18" x14ac:dyDescent="0.25">
      <c r="B4" t="s">
        <v>2</v>
      </c>
      <c r="C4">
        <v>2718</v>
      </c>
      <c r="D4">
        <v>37045692</v>
      </c>
      <c r="F4" t="s">
        <v>7</v>
      </c>
      <c r="G4">
        <v>56.77</v>
      </c>
      <c r="I4" t="s">
        <v>10</v>
      </c>
      <c r="J4">
        <v>291912</v>
      </c>
    </row>
    <row r="5" spans="1:18" x14ac:dyDescent="0.25">
      <c r="B5" t="s">
        <v>0</v>
      </c>
      <c r="C5">
        <v>21</v>
      </c>
      <c r="I5" t="s">
        <v>11</v>
      </c>
      <c r="J5">
        <f>(1/3)*((J2/15408)+(J3/112)+(J4/516096))</f>
        <v>0.37608801511583345</v>
      </c>
    </row>
    <row r="6" spans="1:18" x14ac:dyDescent="0.25">
      <c r="B6" t="s">
        <v>1</v>
      </c>
      <c r="C6">
        <v>1041</v>
      </c>
    </row>
    <row r="7" spans="1:18" x14ac:dyDescent="0.25">
      <c r="B7" t="s">
        <v>2</v>
      </c>
      <c r="C7">
        <v>104067</v>
      </c>
    </row>
    <row r="8" spans="1:18" x14ac:dyDescent="0.25">
      <c r="O8" t="s">
        <v>12</v>
      </c>
      <c r="P8" t="s">
        <v>17</v>
      </c>
      <c r="Q8" t="s">
        <v>15</v>
      </c>
      <c r="R8" t="s">
        <v>16</v>
      </c>
    </row>
    <row r="9" spans="1:18" x14ac:dyDescent="0.25">
      <c r="O9" t="s">
        <v>18</v>
      </c>
      <c r="P9">
        <v>103993</v>
      </c>
      <c r="Q9">
        <f>100*0.376088015115833</f>
        <v>37.608801511583302</v>
      </c>
      <c r="R9">
        <f>G4</f>
        <v>56.77</v>
      </c>
    </row>
    <row r="10" spans="1:18" x14ac:dyDescent="0.25">
      <c r="O10" t="s">
        <v>13</v>
      </c>
      <c r="P10" s="2">
        <v>104117</v>
      </c>
      <c r="Q10">
        <f>100*0.377320187043373</f>
        <v>37.7320187043373</v>
      </c>
      <c r="R10" s="2">
        <f>G29</f>
        <v>57.2</v>
      </c>
    </row>
    <row r="11" spans="1:18" x14ac:dyDescent="0.25">
      <c r="O11" t="s">
        <v>19</v>
      </c>
      <c r="P11">
        <v>104020</v>
      </c>
      <c r="Q11">
        <f>100*0.382450936945634</f>
        <v>38.245093694563401</v>
      </c>
      <c r="R11">
        <f>G17</f>
        <v>59.6</v>
      </c>
    </row>
    <row r="12" spans="1:18" x14ac:dyDescent="0.25">
      <c r="O12" t="s">
        <v>14</v>
      </c>
      <c r="P12" s="2">
        <v>104196</v>
      </c>
      <c r="Q12">
        <f>100*0.383191990603598</f>
        <v>38.3191990603598</v>
      </c>
      <c r="R12" s="2">
        <f>G41</f>
        <v>59.83</v>
      </c>
    </row>
    <row r="14" spans="1:18" x14ac:dyDescent="0.25">
      <c r="A14" s="1"/>
      <c r="C14" t="s">
        <v>3</v>
      </c>
      <c r="D14" t="s">
        <v>4</v>
      </c>
    </row>
    <row r="15" spans="1:18" x14ac:dyDescent="0.25">
      <c r="A15" s="1"/>
      <c r="B15" t="s">
        <v>0</v>
      </c>
      <c r="C15">
        <v>0</v>
      </c>
      <c r="D15">
        <v>57882.625</v>
      </c>
      <c r="F15" t="s">
        <v>5</v>
      </c>
      <c r="G15">
        <v>14</v>
      </c>
      <c r="I15" t="s">
        <v>8</v>
      </c>
      <c r="J15">
        <v>7448</v>
      </c>
    </row>
    <row r="16" spans="1:18" x14ac:dyDescent="0.25">
      <c r="A16" s="1"/>
      <c r="B16" t="s">
        <v>1</v>
      </c>
      <c r="C16">
        <v>27</v>
      </c>
      <c r="D16">
        <v>-76748.03125</v>
      </c>
      <c r="F16" t="s">
        <v>6</v>
      </c>
      <c r="G16">
        <v>5</v>
      </c>
      <c r="I16" t="s">
        <v>9</v>
      </c>
      <c r="J16">
        <v>11</v>
      </c>
    </row>
    <row r="17" spans="1:10" x14ac:dyDescent="0.25">
      <c r="A17" s="1"/>
      <c r="B17" t="s">
        <v>2</v>
      </c>
      <c r="C17">
        <v>2718</v>
      </c>
      <c r="D17">
        <v>37045692</v>
      </c>
      <c r="F17" t="s">
        <v>7</v>
      </c>
      <c r="G17">
        <v>59.6</v>
      </c>
      <c r="I17" t="s">
        <v>10</v>
      </c>
      <c r="J17">
        <v>291983</v>
      </c>
    </row>
    <row r="18" spans="1:10" x14ac:dyDescent="0.25">
      <c r="A18" s="1"/>
      <c r="B18" t="s">
        <v>0</v>
      </c>
      <c r="C18">
        <v>21</v>
      </c>
      <c r="I18" t="s">
        <v>11</v>
      </c>
      <c r="J18">
        <f>(1/3)*((J15/15408)+(J16/112)+(J17/516096))</f>
        <v>0.38245093694563426</v>
      </c>
    </row>
    <row r="19" spans="1:10" x14ac:dyDescent="0.25">
      <c r="A19" s="1"/>
      <c r="B19" t="s">
        <v>1</v>
      </c>
      <c r="C19">
        <v>1040</v>
      </c>
    </row>
    <row r="20" spans="1:10" x14ac:dyDescent="0.25">
      <c r="A20" s="1"/>
      <c r="B20" t="s">
        <v>2</v>
      </c>
      <c r="C20">
        <v>103993</v>
      </c>
    </row>
    <row r="21" spans="1:10" x14ac:dyDescent="0.25">
      <c r="A21" s="1"/>
    </row>
    <row r="26" spans="1:10" x14ac:dyDescent="0.25">
      <c r="B26" s="2"/>
      <c r="C26" s="2" t="s">
        <v>3</v>
      </c>
      <c r="D26" s="2" t="s">
        <v>4</v>
      </c>
      <c r="E26" s="2"/>
      <c r="F26" s="2"/>
      <c r="G26" s="2"/>
      <c r="H26" s="2"/>
      <c r="I26" s="2"/>
      <c r="J26" s="2"/>
    </row>
    <row r="27" spans="1:10" x14ac:dyDescent="0.25">
      <c r="B27" s="2" t="s">
        <v>0</v>
      </c>
      <c r="C27" s="2">
        <v>1</v>
      </c>
      <c r="D27" s="2">
        <v>57882.625</v>
      </c>
      <c r="E27" s="2"/>
      <c r="F27" s="2" t="s">
        <v>5</v>
      </c>
      <c r="G27" s="2">
        <v>7</v>
      </c>
      <c r="H27" s="2"/>
      <c r="I27" s="2" t="s">
        <v>8</v>
      </c>
      <c r="J27" s="2">
        <v>7208</v>
      </c>
    </row>
    <row r="28" spans="1:10" x14ac:dyDescent="0.25">
      <c r="B28" s="2" t="s">
        <v>1</v>
      </c>
      <c r="C28" s="2">
        <v>29</v>
      </c>
      <c r="D28" s="2">
        <v>-76748.03125</v>
      </c>
      <c r="E28" s="2"/>
      <c r="F28" s="2" t="s">
        <v>6</v>
      </c>
      <c r="G28" s="2">
        <v>11</v>
      </c>
      <c r="H28" s="2"/>
      <c r="I28" s="2" t="s">
        <v>9</v>
      </c>
      <c r="J28" s="2">
        <v>11</v>
      </c>
    </row>
    <row r="29" spans="1:10" x14ac:dyDescent="0.25">
      <c r="B29" s="2" t="s">
        <v>2</v>
      </c>
      <c r="C29" s="2">
        <v>2887</v>
      </c>
      <c r="D29" s="2">
        <v>37045692</v>
      </c>
      <c r="E29" s="2"/>
      <c r="F29" s="2" t="s">
        <v>7</v>
      </c>
      <c r="G29" s="2">
        <v>57.2</v>
      </c>
      <c r="H29" s="2"/>
      <c r="I29" s="2" t="s">
        <v>10</v>
      </c>
      <c r="J29" s="2">
        <v>292078</v>
      </c>
    </row>
    <row r="30" spans="1:10" x14ac:dyDescent="0.25">
      <c r="B30" t="s">
        <v>0</v>
      </c>
      <c r="C30" s="2">
        <v>21</v>
      </c>
      <c r="I30" t="s">
        <v>11</v>
      </c>
      <c r="J30">
        <f>(1/3)*((J27/15408)+(J28/112)+(J29/516096))</f>
        <v>0.37732018704337267</v>
      </c>
    </row>
    <row r="31" spans="1:10" x14ac:dyDescent="0.25">
      <c r="B31" t="s">
        <v>1</v>
      </c>
      <c r="C31" s="2">
        <v>1042</v>
      </c>
    </row>
    <row r="32" spans="1:10" x14ac:dyDescent="0.25">
      <c r="B32" t="s">
        <v>2</v>
      </c>
      <c r="C32" s="2">
        <v>104117</v>
      </c>
    </row>
    <row r="38" spans="2:10" x14ac:dyDescent="0.25">
      <c r="B38" s="2"/>
      <c r="C38" s="2" t="s">
        <v>3</v>
      </c>
      <c r="D38" s="2" t="s">
        <v>4</v>
      </c>
      <c r="E38" s="2"/>
      <c r="F38" s="2"/>
      <c r="G38" s="2"/>
      <c r="H38" s="2"/>
      <c r="I38" s="2"/>
      <c r="J38" s="2"/>
    </row>
    <row r="39" spans="2:10" x14ac:dyDescent="0.25">
      <c r="B39" s="2" t="s">
        <v>0</v>
      </c>
      <c r="C39" s="2">
        <v>1</v>
      </c>
      <c r="D39" s="2">
        <v>57882.625</v>
      </c>
      <c r="E39" s="2"/>
      <c r="F39" s="2" t="s">
        <v>5</v>
      </c>
      <c r="G39" s="2">
        <v>14</v>
      </c>
      <c r="H39" s="2"/>
      <c r="I39" s="2" t="s">
        <v>8</v>
      </c>
      <c r="J39" s="2">
        <v>7477</v>
      </c>
    </row>
    <row r="40" spans="2:10" x14ac:dyDescent="0.25">
      <c r="B40" s="2" t="s">
        <v>1</v>
      </c>
      <c r="C40" s="2">
        <v>29</v>
      </c>
      <c r="D40" s="2">
        <v>-76748.03125</v>
      </c>
      <c r="E40" s="2"/>
      <c r="F40" s="2" t="s">
        <v>6</v>
      </c>
      <c r="G40" s="2">
        <v>11</v>
      </c>
      <c r="H40" s="2"/>
      <c r="I40" s="2" t="s">
        <v>9</v>
      </c>
      <c r="J40" s="2">
        <v>11</v>
      </c>
    </row>
    <row r="41" spans="2:10" x14ac:dyDescent="0.25">
      <c r="B41" s="2" t="s">
        <v>2</v>
      </c>
      <c r="C41" s="2">
        <v>2887</v>
      </c>
      <c r="D41" s="2">
        <v>37045692</v>
      </c>
      <c r="E41" s="2"/>
      <c r="F41" s="2" t="s">
        <v>7</v>
      </c>
      <c r="G41" s="2">
        <v>59.83</v>
      </c>
      <c r="H41" s="2"/>
      <c r="I41" s="2" t="s">
        <v>10</v>
      </c>
      <c r="J41" s="2">
        <v>292159</v>
      </c>
    </row>
    <row r="42" spans="2:10" x14ac:dyDescent="0.25">
      <c r="B42" t="s">
        <v>0</v>
      </c>
      <c r="C42" s="1">
        <v>21</v>
      </c>
      <c r="I42" t="s">
        <v>11</v>
      </c>
      <c r="J42">
        <f>(1/3)*((J39/15408)+(J40/112)+(J41/516096))</f>
        <v>0.38319199060359799</v>
      </c>
    </row>
    <row r="43" spans="2:10" x14ac:dyDescent="0.25">
      <c r="B43" t="s">
        <v>1</v>
      </c>
      <c r="C43" s="1">
        <v>1042</v>
      </c>
    </row>
    <row r="44" spans="2:10" x14ac:dyDescent="0.25">
      <c r="B44" t="s">
        <v>2</v>
      </c>
      <c r="C44" s="1">
        <v>104196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2016-03-14T21:33:23Z</dcterms:modified>
</cp:coreProperties>
</file>