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 Bismi\Desktop\exceltasks\"/>
    </mc:Choice>
  </mc:AlternateContent>
  <xr:revisionPtr revIDLastSave="0" documentId="13_ncr:1_{2E46B762-34AB-4789-B262-74DE1FBE230E}" xr6:coauthVersionLast="47" xr6:coauthVersionMax="47" xr10:uidLastSave="{00000000-0000-0000-0000-000000000000}"/>
  <bookViews>
    <workbookView xWindow="11424" yWindow="0" windowWidth="11712" windowHeight="12336" xr2:uid="{0574BFA7-090C-4153-8E05-C48718A32BD9}"/>
  </bookViews>
  <sheets>
    <sheet name="Sheet1" sheetId="1" r:id="rId1"/>
  </sheets>
  <definedNames>
    <definedName name="_xlnm._FilterDatabase" localSheetId="0" hidden="1">Sheet1!$A$1:$S$25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25" i="1"/>
  <c r="C25" i="1"/>
  <c r="R19" i="1"/>
  <c r="R10" i="1"/>
  <c r="R11" i="1"/>
  <c r="R5" i="1"/>
  <c r="R21" i="1"/>
  <c r="R12" i="1"/>
  <c r="R14" i="1"/>
  <c r="R13" i="1"/>
  <c r="R17" i="1"/>
  <c r="R4" i="1"/>
  <c r="R22" i="1"/>
  <c r="R15" i="1"/>
  <c r="R18" i="1"/>
  <c r="R6" i="1"/>
  <c r="R24" i="1"/>
  <c r="R23" i="1"/>
  <c r="R7" i="1"/>
  <c r="R8" i="1"/>
  <c r="R9" i="1"/>
  <c r="R20" i="1"/>
  <c r="R2" i="1"/>
  <c r="R3" i="1"/>
  <c r="R16" i="1"/>
  <c r="C17" i="1"/>
  <c r="C9" i="1"/>
  <c r="C19" i="1"/>
  <c r="C18" i="1"/>
  <c r="C11" i="1"/>
  <c r="C2" i="1"/>
  <c r="C23" i="1"/>
  <c r="C3" i="1"/>
  <c r="C24" i="1"/>
  <c r="C5" i="1"/>
  <c r="C15" i="1"/>
  <c r="C6" i="1"/>
  <c r="C8" i="1"/>
  <c r="C22" i="1"/>
  <c r="C14" i="1"/>
  <c r="C13" i="1"/>
  <c r="C20" i="1"/>
  <c r="C7" i="1"/>
  <c r="C10" i="1"/>
  <c r="C21" i="1"/>
  <c r="C12" i="1"/>
  <c r="C16" i="1"/>
  <c r="C4" i="1"/>
  <c r="B17" i="1"/>
  <c r="B4" i="1"/>
</calcChain>
</file>

<file path=xl/sharedStrings.xml><?xml version="1.0" encoding="utf-8"?>
<sst xmlns="http://schemas.openxmlformats.org/spreadsheetml/2006/main" count="209" uniqueCount="102">
  <si>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</si>
  <si>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</si>
  <si>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</si>
  <si>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</si>
  <si>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</si>
  <si>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</si>
  <si>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</si>
  <si>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</si>
  <si>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</si>
  <si>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</si>
  <si>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</si>
  <si>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</si>
  <si>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</si>
  <si>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</si>
  <si>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</si>
  <si>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</si>
  <si>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</si>
  <si>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</si>
  <si>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</si>
  <si>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</si>
  <si>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</si>
  <si>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</si>
  <si>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</si>
  <si>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</si>
  <si>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</si>
  <si>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</si>
  <si>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</si>
  <si>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</si>
  <si>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</si>
  <si>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</si>
  <si>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</si>
  <si>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</si>
  <si>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</si>
  <si>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</si>
  <si>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Urgent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</si>
  <si>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</si>
  <si>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</si>
  <si>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</si>
  <si>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</si>
  <si>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</si>
  <si>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</si>
  <si>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</si>
  <si>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</si>
  <si>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</si>
  <si>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</si>
  <si>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</si>
  <si>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</si>
  <si>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</si>
  <si>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</si>
  <si>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</si>
  <si>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</si>
  <si>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</si>
  <si>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</si>
  <si>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</si>
  <si>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</si>
  <si>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</si>
  <si>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</si>
  <si>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</si>
  <si>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</si>
  <si>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</si>
  <si>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</si>
  <si>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</si>
  <si>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</si>
  <si>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</si>
  <si>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</si>
  <si>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</si>
  <si>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</si>
  <si>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</si>
  <si>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</si>
  <si>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</si>
  <si>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</si>
  <si>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</si>
  <si>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</si>
  <si>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</si>
  <si>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</si>
  <si>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</si>
  <si>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</si>
  <si>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</si>
  <si>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</si>
  <si>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</si>
  <si>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</si>
  <si>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</si>
  <si>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</si>
  <si>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</si>
  <si>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</si>
  <si>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</si>
  <si>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</si>
  <si>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</si>
  <si>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</si>
  <si>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</si>
  <si>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</si>
  <si>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</si>
  <si>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</si>
  <si>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</si>
  <si>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</si>
  <si>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</si>
  <si>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</si>
  <si>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 xml:space="preserve">       Daniel White     </t>
  </si>
  <si>
    <t xml:space="preserve">     Olivia Wilson      </t>
  </si>
  <si>
    <t>No Comments</t>
  </si>
  <si>
    <t>Pending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</si>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</sst>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114"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>
          <bgColor rgb="FFCC99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99CC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59996337778862885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99CC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59996337778862885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99CC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59996337778862885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99CC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59996337778862885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>
          <bgColor theme="9" tint="0.79998168889431442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S26"/>
  <sheetViews>
    <sheetView tabSelected="1" zoomScale="85" zoomScaleNormal="85" workbookViewId="0">
      <selection activeCell="C1" sqref="C1"/>
    </sheetView>
  </sheetViews>
  <sheetFormatPr defaultRowHeight="14.4" x14ac:dyDescent="0.3"/>
  <cols>
    <col min="1" max="1" width="10.33203125" customWidth="1"/>
    <col min="2" max="2" width="30" hidden="1" customWidth="1"/>
    <col min="3" max="3" width="30" customWidth="1"/>
    <col min="5" max="5" width="16.44140625" customWidth="1"/>
    <col min="6" max="6" width="12.33203125" style="8" customWidth="1"/>
    <col min="7" max="7" width="13.33203125" customWidth="1"/>
    <col min="8" max="8" width="25.44140625" customWidth="1"/>
    <col min="9" max="9" width="12.5546875" style="6" customWidth="1"/>
    <col min="10" max="10" width="12" customWidth="1"/>
    <col min="11" max="11" width="10.5546875" customWidth="1"/>
    <col min="15" max="15" width="12.5546875" style="6" customWidth="1"/>
    <col min="16" max="16" width="13.109375" bestFit="1" customWidth="1"/>
    <col min="17" max="17" width="11.33203125" hidden="1" customWidth="1"/>
    <col min="18" max="18" width="19.21875" customWidth="1"/>
  </cols>
  <sheetData>
    <row r="1" spans="1:19" ht="28.8" x14ac:dyDescent="0.3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" t="s">
        <v>13</v>
      </c>
      <c r="P1" s="1" t="s">
        <v>14</v>
      </c>
      <c r="Q1" s="1" t="s">
        <v>15</v>
      </c>
      <c r="R1" s="1" t="s">
        <v>15</v>
      </c>
      <c r="S1" s="1" t="s">
        <v>101</v>
      </c>
    </row>
    <row r="2" spans="1:19" x14ac:dyDescent="0.3">
      <c r="A2" s="2">
        <v>107</v>
      </c>
      <c r="B2" s="2" t="s">
        <v>97</v>
      </c>
      <c r="C2" s="2" t="str">
        <f>TRIM(B2:B24)</f>
        <v>Daniel White</v>
      </c>
      <c r="D2" s="2">
        <v>27</v>
      </c>
      <c r="E2" s="2" t="s">
        <v>29</v>
      </c>
      <c r="F2" s="3">
        <v>45402</v>
      </c>
      <c r="G2" s="2" t="s">
        <v>30</v>
      </c>
      <c r="H2" s="2" t="s">
        <v>48</v>
      </c>
      <c r="I2" s="5">
        <v>45000</v>
      </c>
      <c r="J2" s="2" t="s">
        <v>18</v>
      </c>
      <c r="K2" s="2" t="s">
        <v>19</v>
      </c>
      <c r="L2" s="2" t="s">
        <v>49</v>
      </c>
      <c r="M2" s="2">
        <v>91000</v>
      </c>
      <c r="N2" s="2">
        <v>5200</v>
      </c>
      <c r="O2" s="5">
        <v>1900</v>
      </c>
      <c r="P2" s="3">
        <v>45677</v>
      </c>
      <c r="Q2" s="2" t="s">
        <v>34</v>
      </c>
      <c r="R2" t="str">
        <f>SUBSTITUTE(Q2,"Urgent","Immediate Action")</f>
        <v>Immediate Action</v>
      </c>
      <c r="S2" t="b">
        <f>AND(M2&gt;100000,O2&gt;2000)</f>
        <v>0</v>
      </c>
    </row>
    <row r="3" spans="1:19" x14ac:dyDescent="0.3">
      <c r="A3" s="2">
        <v>109</v>
      </c>
      <c r="B3" s="2" t="s">
        <v>53</v>
      </c>
      <c r="C3" s="2" t="str">
        <f>TRIM(B3:B24)</f>
        <v>David Gray</v>
      </c>
      <c r="D3" s="2">
        <v>36</v>
      </c>
      <c r="E3" s="2" t="s">
        <v>12</v>
      </c>
      <c r="F3" s="3">
        <v>43784</v>
      </c>
      <c r="G3" s="2" t="s">
        <v>22</v>
      </c>
      <c r="H3" s="2" t="s">
        <v>54</v>
      </c>
      <c r="I3" s="5">
        <v>55000</v>
      </c>
      <c r="J3" s="2" t="s">
        <v>18</v>
      </c>
      <c r="K3" s="2" t="s">
        <v>19</v>
      </c>
      <c r="L3" s="2" t="s">
        <v>55</v>
      </c>
      <c r="M3" s="2">
        <v>150000</v>
      </c>
      <c r="N3" s="2">
        <v>7000</v>
      </c>
      <c r="O3" s="5">
        <v>3000</v>
      </c>
      <c r="P3" s="3">
        <v>45675</v>
      </c>
      <c r="Q3" s="2" t="s">
        <v>27</v>
      </c>
      <c r="R3" t="str">
        <f>SUBSTITUTE(Q3,"Urgent","Immediate Action")</f>
        <v>Follow Up</v>
      </c>
      <c r="S3" t="b">
        <f t="shared" ref="S3:S25" si="0">AND(M3&gt;100000,O3&gt;2000)</f>
        <v>1</v>
      </c>
    </row>
    <row r="4" spans="1:19" ht="28.8" x14ac:dyDescent="0.3">
      <c r="A4" s="2">
        <v>101</v>
      </c>
      <c r="B4" s="2" t="str">
        <f>TRIM("John Doe")</f>
        <v>John Doe</v>
      </c>
      <c r="C4" s="2" t="str">
        <f>TRIM(B4:B24)</f>
        <v>John Doe</v>
      </c>
      <c r="D4" s="2">
        <v>25</v>
      </c>
      <c r="E4" s="2" t="s">
        <v>12</v>
      </c>
      <c r="F4" s="3">
        <v>44941</v>
      </c>
      <c r="G4" s="2" t="s">
        <v>16</v>
      </c>
      <c r="H4" s="2" t="s">
        <v>17</v>
      </c>
      <c r="I4" s="5">
        <v>30000</v>
      </c>
      <c r="J4" s="2" t="s">
        <v>18</v>
      </c>
      <c r="K4" s="2" t="s">
        <v>19</v>
      </c>
      <c r="L4" s="2" t="s">
        <v>20</v>
      </c>
      <c r="M4" s="2">
        <v>120000</v>
      </c>
      <c r="N4" s="2">
        <v>5000</v>
      </c>
      <c r="O4" s="5">
        <v>2000</v>
      </c>
      <c r="P4" s="3">
        <v>45667</v>
      </c>
      <c r="Q4" s="2" t="s">
        <v>99</v>
      </c>
      <c r="R4" t="str">
        <f>SUBSTITUTE(Q4,"Urgent","Immediate Action")</f>
        <v>No Comments</v>
      </c>
      <c r="S4" t="b">
        <f t="shared" si="0"/>
        <v>0</v>
      </c>
    </row>
    <row r="5" spans="1:19" ht="28.8" x14ac:dyDescent="0.3">
      <c r="A5" s="2">
        <v>111</v>
      </c>
      <c r="B5" s="2" t="s">
        <v>58</v>
      </c>
      <c r="C5" s="2" t="str">
        <f>TRIM(B5:B24)</f>
        <v>Ethan Brown</v>
      </c>
      <c r="D5" s="2">
        <v>29</v>
      </c>
      <c r="E5" s="2" t="s">
        <v>21</v>
      </c>
      <c r="F5" s="3">
        <v>44256</v>
      </c>
      <c r="G5" s="2" t="s">
        <v>16</v>
      </c>
      <c r="H5" s="2" t="s">
        <v>59</v>
      </c>
      <c r="I5" s="5">
        <v>29000</v>
      </c>
      <c r="J5" s="2" t="s">
        <v>24</v>
      </c>
      <c r="K5" s="2" t="s">
        <v>19</v>
      </c>
      <c r="L5" s="2" t="s">
        <v>60</v>
      </c>
      <c r="M5" s="2">
        <v>110000</v>
      </c>
      <c r="N5" s="2">
        <v>5400</v>
      </c>
      <c r="O5" s="5">
        <v>2000</v>
      </c>
      <c r="P5" s="3">
        <v>45669</v>
      </c>
      <c r="Q5" s="2" t="s">
        <v>39</v>
      </c>
      <c r="R5" t="str">
        <f>SUBSTITUTE(Q5,"Urgent","Immediate Action")</f>
        <v>Needs Approval</v>
      </c>
      <c r="S5" t="b">
        <f t="shared" si="0"/>
        <v>0</v>
      </c>
    </row>
    <row r="6" spans="1:19" ht="28.8" x14ac:dyDescent="0.3">
      <c r="A6" s="2">
        <v>113</v>
      </c>
      <c r="B6" s="2" t="s">
        <v>64</v>
      </c>
      <c r="C6" s="2" t="str">
        <f>TRIM(B6:B25)</f>
        <v>Noah Black</v>
      </c>
      <c r="D6" s="2">
        <v>33</v>
      </c>
      <c r="E6" s="2" t="s">
        <v>12</v>
      </c>
      <c r="F6" s="3">
        <v>44520</v>
      </c>
      <c r="G6" s="2" t="s">
        <v>30</v>
      </c>
      <c r="H6" s="2" t="s">
        <v>65</v>
      </c>
      <c r="I6" s="5">
        <v>35000</v>
      </c>
      <c r="J6" s="2" t="s">
        <v>24</v>
      </c>
      <c r="K6" s="2" t="s">
        <v>19</v>
      </c>
      <c r="L6" s="2" t="s">
        <v>66</v>
      </c>
      <c r="M6" s="2">
        <v>100000</v>
      </c>
      <c r="N6" s="2">
        <v>6100</v>
      </c>
      <c r="O6" s="5">
        <v>2400</v>
      </c>
      <c r="P6" s="3">
        <v>45679</v>
      </c>
      <c r="Q6" s="2" t="s">
        <v>99</v>
      </c>
      <c r="R6" t="str">
        <f>SUBSTITUTE(Q6,"Urgent","Immediate Action")</f>
        <v>No Comments</v>
      </c>
      <c r="S6" t="b">
        <f t="shared" si="0"/>
        <v>0</v>
      </c>
    </row>
    <row r="7" spans="1:19" ht="28.8" x14ac:dyDescent="0.3">
      <c r="A7" s="2">
        <v>119</v>
      </c>
      <c r="B7" s="2" t="s">
        <v>82</v>
      </c>
      <c r="C7" s="2" t="str">
        <f>TRIM(B7:B26)</f>
        <v>William Green</v>
      </c>
      <c r="D7" s="2">
        <v>25</v>
      </c>
      <c r="E7" s="2" t="s">
        <v>36</v>
      </c>
      <c r="F7" s="3">
        <v>45301</v>
      </c>
      <c r="G7" s="2" t="s">
        <v>22</v>
      </c>
      <c r="H7" s="2" t="s">
        <v>83</v>
      </c>
      <c r="I7" s="5">
        <v>31000</v>
      </c>
      <c r="J7" s="2" t="s">
        <v>24</v>
      </c>
      <c r="K7" s="2" t="s">
        <v>19</v>
      </c>
      <c r="L7" s="2" t="s">
        <v>84</v>
      </c>
      <c r="M7" s="2">
        <v>88000</v>
      </c>
      <c r="N7" s="2">
        <v>4500</v>
      </c>
      <c r="O7" s="5">
        <v>2000</v>
      </c>
      <c r="P7" s="3">
        <v>45698</v>
      </c>
      <c r="Q7" s="2" t="s">
        <v>99</v>
      </c>
      <c r="R7" t="str">
        <f>SUBSTITUTE(Q7,"Urgent","Immediate Action")</f>
        <v>No Comments</v>
      </c>
      <c r="S7" t="b">
        <f t="shared" si="0"/>
        <v>0</v>
      </c>
    </row>
    <row r="8" spans="1:19" ht="28.8" x14ac:dyDescent="0.3">
      <c r="A8" s="2">
        <v>114</v>
      </c>
      <c r="B8" s="2" t="s">
        <v>67</v>
      </c>
      <c r="C8" s="2" t="str">
        <f>TRIM(B8:B27)</f>
        <v>Ava Johnson</v>
      </c>
      <c r="D8" s="2">
        <v>28</v>
      </c>
      <c r="E8" s="2" t="s">
        <v>29</v>
      </c>
      <c r="F8" s="3">
        <v>45082</v>
      </c>
      <c r="G8" s="2" t="s">
        <v>16</v>
      </c>
      <c r="H8" s="2" t="s">
        <v>68</v>
      </c>
      <c r="I8" s="5">
        <v>41000</v>
      </c>
      <c r="J8" s="2" t="s">
        <v>32</v>
      </c>
      <c r="K8" s="2" t="s">
        <v>19</v>
      </c>
      <c r="L8" s="2" t="s">
        <v>69</v>
      </c>
      <c r="M8" s="2">
        <v>72000</v>
      </c>
      <c r="N8" s="2">
        <v>3400</v>
      </c>
      <c r="O8" s="5">
        <v>1500</v>
      </c>
      <c r="P8" s="3">
        <v>45686</v>
      </c>
      <c r="Q8" s="2" t="s">
        <v>44</v>
      </c>
      <c r="R8" t="str">
        <f>SUBSTITUTE(Q8,"Urgent","Immediate Action")</f>
        <v>Review Required</v>
      </c>
      <c r="S8" t="b">
        <f t="shared" si="0"/>
        <v>0</v>
      </c>
    </row>
    <row r="9" spans="1:19" x14ac:dyDescent="0.3">
      <c r="A9" s="2">
        <v>103</v>
      </c>
      <c r="B9" s="2" t="s">
        <v>28</v>
      </c>
      <c r="C9" s="2" t="str">
        <f>TRIM(B9:B28)</f>
        <v>Bob Johnson</v>
      </c>
      <c r="D9" s="2">
        <v>40</v>
      </c>
      <c r="E9" s="2" t="s">
        <v>29</v>
      </c>
      <c r="F9" s="3">
        <v>44632</v>
      </c>
      <c r="G9" s="2" t="s">
        <v>30</v>
      </c>
      <c r="H9" s="2" t="s">
        <v>31</v>
      </c>
      <c r="I9" s="5">
        <v>50000</v>
      </c>
      <c r="J9" s="2" t="s">
        <v>32</v>
      </c>
      <c r="K9" s="2" t="s">
        <v>19</v>
      </c>
      <c r="L9" s="2" t="s">
        <v>33</v>
      </c>
      <c r="M9" s="2">
        <v>95000</v>
      </c>
      <c r="N9" s="2">
        <v>4000</v>
      </c>
      <c r="O9" s="5">
        <v>1700</v>
      </c>
      <c r="P9" s="3">
        <v>45682</v>
      </c>
      <c r="Q9" s="2" t="s">
        <v>34</v>
      </c>
      <c r="R9" t="str">
        <f>SUBSTITUTE(Q9,"Urgent","Immediate Action")</f>
        <v>Immediate Action</v>
      </c>
      <c r="S9" t="b">
        <f t="shared" si="0"/>
        <v>0</v>
      </c>
    </row>
    <row r="10" spans="1:19" x14ac:dyDescent="0.3">
      <c r="A10" s="2">
        <v>120</v>
      </c>
      <c r="B10" s="2" t="s">
        <v>85</v>
      </c>
      <c r="C10" s="2" t="str">
        <f>TRIM(B10:B29)</f>
        <v>Ella Wilson</v>
      </c>
      <c r="D10" s="2">
        <v>26</v>
      </c>
      <c r="E10" s="2" t="s">
        <v>21</v>
      </c>
      <c r="F10" s="3">
        <v>44896</v>
      </c>
      <c r="G10" s="2" t="s">
        <v>30</v>
      </c>
      <c r="H10" s="2" t="s">
        <v>86</v>
      </c>
      <c r="I10" s="5">
        <v>39000</v>
      </c>
      <c r="J10" s="2" t="s">
        <v>32</v>
      </c>
      <c r="K10" s="2" t="s">
        <v>19</v>
      </c>
      <c r="L10" s="2" t="s">
        <v>87</v>
      </c>
      <c r="M10" s="2">
        <v>78000</v>
      </c>
      <c r="N10" s="2">
        <v>4700</v>
      </c>
      <c r="O10" s="5">
        <v>1800</v>
      </c>
      <c r="P10" s="3">
        <v>45687</v>
      </c>
      <c r="Q10" s="2" t="s">
        <v>27</v>
      </c>
      <c r="R10" t="str">
        <f>SUBSTITUTE(Q10,"Urgent","Immediate Action")</f>
        <v>Follow Up</v>
      </c>
      <c r="S10" t="b">
        <f t="shared" si="0"/>
        <v>0</v>
      </c>
    </row>
    <row r="11" spans="1:19" ht="28.8" x14ac:dyDescent="0.3">
      <c r="A11" s="2">
        <v>106</v>
      </c>
      <c r="B11" s="2" t="s">
        <v>45</v>
      </c>
      <c r="C11" s="2" t="str">
        <f>TRIM(B11:B30)</f>
        <v>Emily Davis</v>
      </c>
      <c r="D11" s="2">
        <v>32</v>
      </c>
      <c r="E11" s="2" t="s">
        <v>21</v>
      </c>
      <c r="F11" s="3">
        <v>44691</v>
      </c>
      <c r="G11" s="2" t="s">
        <v>22</v>
      </c>
      <c r="H11" s="2" t="s">
        <v>46</v>
      </c>
      <c r="I11" s="5">
        <v>20000</v>
      </c>
      <c r="J11" s="2" t="s">
        <v>32</v>
      </c>
      <c r="K11" s="2" t="s">
        <v>19</v>
      </c>
      <c r="L11" s="2" t="s">
        <v>47</v>
      </c>
      <c r="M11" s="2">
        <v>80000</v>
      </c>
      <c r="N11" s="2">
        <v>4800</v>
      </c>
      <c r="O11" s="5">
        <v>1500</v>
      </c>
      <c r="P11" s="3">
        <v>45687</v>
      </c>
      <c r="Q11" s="2" t="s">
        <v>99</v>
      </c>
      <c r="R11" t="str">
        <f>SUBSTITUTE(Q11,"Urgent","Immediate Action")</f>
        <v>No Comments</v>
      </c>
      <c r="S11" t="b">
        <f t="shared" si="0"/>
        <v>0</v>
      </c>
    </row>
    <row r="12" spans="1:19" ht="28.8" x14ac:dyDescent="0.3">
      <c r="A12" s="2">
        <v>123</v>
      </c>
      <c r="B12" s="2" t="s">
        <v>91</v>
      </c>
      <c r="C12" s="2" t="str">
        <f>TRIM(B12:B31)</f>
        <v>Henry Brown</v>
      </c>
      <c r="D12" s="2">
        <v>31</v>
      </c>
      <c r="E12" s="2" t="s">
        <v>36</v>
      </c>
      <c r="F12" s="3">
        <v>45117</v>
      </c>
      <c r="G12" s="2" t="s">
        <v>30</v>
      </c>
      <c r="H12" s="2" t="s">
        <v>92</v>
      </c>
      <c r="I12" s="5">
        <v>36000</v>
      </c>
      <c r="J12" s="2" t="s">
        <v>32</v>
      </c>
      <c r="K12" s="2" t="s">
        <v>19</v>
      </c>
      <c r="L12" s="2" t="s">
        <v>93</v>
      </c>
      <c r="M12" s="2">
        <v>75000</v>
      </c>
      <c r="N12" s="2">
        <v>3500</v>
      </c>
      <c r="O12" s="5">
        <v>1500</v>
      </c>
      <c r="P12" s="3">
        <v>45689</v>
      </c>
      <c r="Q12" s="2" t="s">
        <v>44</v>
      </c>
      <c r="R12" t="str">
        <f>SUBSTITUTE(Q12,"Urgent","Immediate Action")</f>
        <v>Review Required</v>
      </c>
      <c r="S12" t="b">
        <f t="shared" si="0"/>
        <v>0</v>
      </c>
    </row>
    <row r="13" spans="1:19" x14ac:dyDescent="0.3">
      <c r="A13" s="2">
        <v>117</v>
      </c>
      <c r="B13" s="2" t="s">
        <v>76</v>
      </c>
      <c r="C13" s="2" t="str">
        <f>TRIM(B13:B32)</f>
        <v>James White</v>
      </c>
      <c r="D13" s="2">
        <v>34</v>
      </c>
      <c r="E13" s="2" t="s">
        <v>12</v>
      </c>
      <c r="F13" s="3">
        <v>44392</v>
      </c>
      <c r="G13" s="2" t="s">
        <v>30</v>
      </c>
      <c r="H13" s="2" t="s">
        <v>77</v>
      </c>
      <c r="I13" s="5">
        <v>52000</v>
      </c>
      <c r="J13" s="2" t="s">
        <v>32</v>
      </c>
      <c r="K13" s="2" t="s">
        <v>19</v>
      </c>
      <c r="L13" s="2" t="s">
        <v>78</v>
      </c>
      <c r="M13" s="2">
        <v>135000</v>
      </c>
      <c r="N13" s="2">
        <v>6800</v>
      </c>
      <c r="O13" s="5">
        <v>2800</v>
      </c>
      <c r="P13" s="3">
        <v>45693</v>
      </c>
      <c r="Q13" s="2" t="s">
        <v>27</v>
      </c>
      <c r="R13" t="str">
        <f>SUBSTITUTE(Q13,"Urgent","Immediate Action")</f>
        <v>Follow Up</v>
      </c>
      <c r="S13" t="b">
        <f t="shared" si="0"/>
        <v>1</v>
      </c>
    </row>
    <row r="14" spans="1:19" x14ac:dyDescent="0.3">
      <c r="A14" s="2">
        <v>116</v>
      </c>
      <c r="B14" s="2" t="s">
        <v>73</v>
      </c>
      <c r="C14" s="2" t="str">
        <f>TRIM(B14:B33)</f>
        <v>Isabella Brown</v>
      </c>
      <c r="D14" s="2">
        <v>27</v>
      </c>
      <c r="E14" s="2" t="s">
        <v>36</v>
      </c>
      <c r="F14" s="3">
        <v>44814</v>
      </c>
      <c r="G14" s="2" t="s">
        <v>22</v>
      </c>
      <c r="H14" s="2" t="s">
        <v>74</v>
      </c>
      <c r="I14" s="5">
        <v>44000</v>
      </c>
      <c r="J14" s="2" t="s">
        <v>18</v>
      </c>
      <c r="K14" s="2" t="s">
        <v>25</v>
      </c>
      <c r="L14" s="2" t="s">
        <v>75</v>
      </c>
      <c r="M14" s="2">
        <v>67000</v>
      </c>
      <c r="N14" s="2">
        <v>3900</v>
      </c>
      <c r="O14" s="5">
        <v>1600</v>
      </c>
      <c r="P14" s="3">
        <v>45682</v>
      </c>
      <c r="Q14" s="2" t="s">
        <v>34</v>
      </c>
      <c r="R14" t="str">
        <f>SUBSTITUTE(Q14,"Urgent","Immediate Action")</f>
        <v>Immediate Action</v>
      </c>
      <c r="S14" t="b">
        <f t="shared" si="0"/>
        <v>0</v>
      </c>
    </row>
    <row r="15" spans="1:19" x14ac:dyDescent="0.3">
      <c r="A15" s="2">
        <v>112</v>
      </c>
      <c r="B15" s="2" t="s">
        <v>61</v>
      </c>
      <c r="C15" s="2" t="str">
        <f>TRIM(B15:B34)</f>
        <v>Mia Green</v>
      </c>
      <c r="D15" s="2">
        <v>26</v>
      </c>
      <c r="E15" s="2" t="s">
        <v>36</v>
      </c>
      <c r="F15" s="3">
        <v>44849</v>
      </c>
      <c r="G15" s="2" t="s">
        <v>22</v>
      </c>
      <c r="H15" s="2" t="s">
        <v>62</v>
      </c>
      <c r="I15" s="5">
        <v>27000</v>
      </c>
      <c r="J15" s="2" t="s">
        <v>18</v>
      </c>
      <c r="K15" s="2" t="s">
        <v>25</v>
      </c>
      <c r="L15" s="2" t="s">
        <v>63</v>
      </c>
      <c r="M15" s="2">
        <v>60000</v>
      </c>
      <c r="N15" s="2">
        <v>3700</v>
      </c>
      <c r="O15" s="5">
        <v>1200</v>
      </c>
      <c r="P15" s="3">
        <v>45685</v>
      </c>
      <c r="Q15" s="2" t="s">
        <v>34</v>
      </c>
      <c r="R15" t="str">
        <f>SUBSTITUTE(Q15,"Urgent","Immediate Action")</f>
        <v>Immediate Action</v>
      </c>
      <c r="S15" t="b">
        <f t="shared" si="0"/>
        <v>0</v>
      </c>
    </row>
    <row r="16" spans="1:19" ht="28.8" x14ac:dyDescent="0.3">
      <c r="A16" s="2">
        <v>125</v>
      </c>
      <c r="B16" s="2" t="s">
        <v>94</v>
      </c>
      <c r="C16" s="2" t="str">
        <f>TRIM(B16:B35)</f>
        <v>Elijah White</v>
      </c>
      <c r="D16" s="2">
        <v>34</v>
      </c>
      <c r="E16" s="2" t="s">
        <v>29</v>
      </c>
      <c r="F16" s="3">
        <v>44000</v>
      </c>
      <c r="G16" s="2" t="s">
        <v>41</v>
      </c>
      <c r="H16" s="2" t="s">
        <v>95</v>
      </c>
      <c r="I16" s="5">
        <v>52000</v>
      </c>
      <c r="J16" s="2" t="s">
        <v>24</v>
      </c>
      <c r="K16" s="2" t="s">
        <v>25</v>
      </c>
      <c r="L16" s="2" t="s">
        <v>96</v>
      </c>
      <c r="M16" s="2">
        <v>88000</v>
      </c>
      <c r="N16" s="2">
        <v>4300</v>
      </c>
      <c r="O16" s="5">
        <v>1900</v>
      </c>
      <c r="P16" s="3">
        <v>45698</v>
      </c>
      <c r="Q16" s="2" t="s">
        <v>99</v>
      </c>
      <c r="R16" t="str">
        <f>SUBSTITUTE(Q16,"Urgent","Immediate Action")</f>
        <v>No Comments</v>
      </c>
      <c r="S16" t="b">
        <f t="shared" si="0"/>
        <v>0</v>
      </c>
    </row>
    <row r="17" spans="1:19" x14ac:dyDescent="0.3">
      <c r="A17" s="2">
        <v>102</v>
      </c>
      <c r="B17" s="2" t="str">
        <f>TRIM("Jane Smith")</f>
        <v>Jane Smith</v>
      </c>
      <c r="C17" s="2" t="str">
        <f>TRIM(B17:B36)</f>
        <v>Jane Smith</v>
      </c>
      <c r="D17" s="2">
        <v>35</v>
      </c>
      <c r="E17" s="2" t="s">
        <v>21</v>
      </c>
      <c r="F17" s="3">
        <v>44367</v>
      </c>
      <c r="G17" s="2" t="s">
        <v>22</v>
      </c>
      <c r="H17" s="2" t="s">
        <v>23</v>
      </c>
      <c r="I17" s="5">
        <v>25000</v>
      </c>
      <c r="J17" s="2" t="s">
        <v>24</v>
      </c>
      <c r="K17" s="2" t="s">
        <v>25</v>
      </c>
      <c r="L17" s="2" t="s">
        <v>26</v>
      </c>
      <c r="M17" s="2">
        <v>80000</v>
      </c>
      <c r="N17" s="2">
        <v>4500</v>
      </c>
      <c r="O17" s="5">
        <v>1800</v>
      </c>
      <c r="P17" s="3">
        <v>45693</v>
      </c>
      <c r="Q17" s="2" t="s">
        <v>27</v>
      </c>
      <c r="R17" t="str">
        <f>SUBSTITUTE(Q17,"Urgent","Immediate Action")</f>
        <v>Follow Up</v>
      </c>
      <c r="S17" t="b">
        <f t="shared" si="0"/>
        <v>0</v>
      </c>
    </row>
    <row r="18" spans="1:19" ht="28.8" x14ac:dyDescent="0.3">
      <c r="A18" s="2">
        <v>105</v>
      </c>
      <c r="B18" s="2" t="s">
        <v>40</v>
      </c>
      <c r="C18" s="2" t="str">
        <f>TRIM(B18:B37)</f>
        <v>Michael Green</v>
      </c>
      <c r="D18" s="2">
        <v>28</v>
      </c>
      <c r="E18" s="2" t="s">
        <v>12</v>
      </c>
      <c r="F18" s="3">
        <v>44073</v>
      </c>
      <c r="G18" s="2" t="s">
        <v>41</v>
      </c>
      <c r="H18" s="2" t="s">
        <v>42</v>
      </c>
      <c r="I18" s="5">
        <v>30000</v>
      </c>
      <c r="J18" s="2" t="s">
        <v>24</v>
      </c>
      <c r="K18" s="2" t="s">
        <v>25</v>
      </c>
      <c r="L18" s="2" t="s">
        <v>43</v>
      </c>
      <c r="M18" s="2">
        <v>17000</v>
      </c>
      <c r="N18" s="2">
        <v>3000</v>
      </c>
      <c r="O18" s="5">
        <v>1200</v>
      </c>
      <c r="P18" s="3">
        <v>45672</v>
      </c>
      <c r="Q18" s="2" t="s">
        <v>44</v>
      </c>
      <c r="R18" t="str">
        <f>SUBSTITUTE(Q18,"Urgent","Immediate Action")</f>
        <v>Review Required</v>
      </c>
      <c r="S18" t="b">
        <f t="shared" si="0"/>
        <v>0</v>
      </c>
    </row>
    <row r="19" spans="1:19" ht="28.8" x14ac:dyDescent="0.3">
      <c r="A19" s="2">
        <v>104</v>
      </c>
      <c r="B19" s="2" t="s">
        <v>35</v>
      </c>
      <c r="C19" s="2" t="str">
        <f>TRIM(B19:B38)</f>
        <v>Alice Brown</v>
      </c>
      <c r="D19" s="2">
        <v>29</v>
      </c>
      <c r="E19" s="2" t="s">
        <v>36</v>
      </c>
      <c r="F19" s="3">
        <v>45235</v>
      </c>
      <c r="G19" s="2" t="s">
        <v>16</v>
      </c>
      <c r="H19" s="2" t="s">
        <v>37</v>
      </c>
      <c r="I19" s="5">
        <v>40000</v>
      </c>
      <c r="J19" s="2" t="s">
        <v>18</v>
      </c>
      <c r="K19" s="2" t="s">
        <v>100</v>
      </c>
      <c r="L19" s="2" t="s">
        <v>38</v>
      </c>
      <c r="M19" s="2">
        <v>70000</v>
      </c>
      <c r="N19" s="2">
        <v>6000</v>
      </c>
      <c r="O19" s="5">
        <v>2500</v>
      </c>
      <c r="P19" s="3">
        <v>45665</v>
      </c>
      <c r="Q19" s="2" t="s">
        <v>39</v>
      </c>
      <c r="R19" t="str">
        <f>SUBSTITUTE(Q19,"Urgent","Immediate Action")</f>
        <v>Needs Approval</v>
      </c>
      <c r="S19" t="b">
        <f t="shared" si="0"/>
        <v>0</v>
      </c>
    </row>
    <row r="20" spans="1:19" ht="28.8" x14ac:dyDescent="0.3">
      <c r="A20" s="2">
        <v>118</v>
      </c>
      <c r="B20" s="2" t="s">
        <v>79</v>
      </c>
      <c r="C20" s="2" t="str">
        <f>TRIM(B20:B39)</f>
        <v>Charlotte Davis</v>
      </c>
      <c r="D20" s="2">
        <v>30</v>
      </c>
      <c r="E20" s="2" t="s">
        <v>29</v>
      </c>
      <c r="F20" s="3">
        <v>45005</v>
      </c>
      <c r="G20" s="2" t="s">
        <v>16</v>
      </c>
      <c r="H20" s="2" t="s">
        <v>80</v>
      </c>
      <c r="I20" s="5">
        <v>45000</v>
      </c>
      <c r="J20" s="2" t="s">
        <v>18</v>
      </c>
      <c r="K20" s="2" t="s">
        <v>100</v>
      </c>
      <c r="L20" s="2" t="s">
        <v>81</v>
      </c>
      <c r="M20" s="2">
        <v>74000</v>
      </c>
      <c r="N20" s="2">
        <v>3300</v>
      </c>
      <c r="O20" s="5">
        <v>1400</v>
      </c>
      <c r="P20" s="3">
        <v>45677</v>
      </c>
      <c r="Q20" s="2" t="s">
        <v>44</v>
      </c>
      <c r="R20" t="str">
        <f>SUBSTITUTE(Q20,"Urgent","Immediate Action")</f>
        <v>Review Required</v>
      </c>
      <c r="S20" t="b">
        <f t="shared" si="0"/>
        <v>0</v>
      </c>
    </row>
    <row r="21" spans="1:19" ht="28.8" x14ac:dyDescent="0.3">
      <c r="A21" s="2">
        <v>122</v>
      </c>
      <c r="B21" s="2" t="s">
        <v>88</v>
      </c>
      <c r="C21" s="2" t="str">
        <f>TRIM(B21:B40)</f>
        <v>Harper Johnson</v>
      </c>
      <c r="D21" s="2">
        <v>32</v>
      </c>
      <c r="E21" s="2" t="s">
        <v>12</v>
      </c>
      <c r="F21" s="3">
        <v>44129</v>
      </c>
      <c r="G21" s="2" t="s">
        <v>22</v>
      </c>
      <c r="H21" s="2" t="s">
        <v>89</v>
      </c>
      <c r="I21" s="5">
        <v>33000</v>
      </c>
      <c r="J21" s="2" t="s">
        <v>24</v>
      </c>
      <c r="K21" s="2" t="s">
        <v>100</v>
      </c>
      <c r="L21" s="2" t="s">
        <v>90</v>
      </c>
      <c r="M21" s="2">
        <v>87000</v>
      </c>
      <c r="N21" s="2">
        <v>4100</v>
      </c>
      <c r="O21" s="5">
        <v>1600</v>
      </c>
      <c r="P21" s="3">
        <v>45672</v>
      </c>
      <c r="Q21" s="2" t="s">
        <v>99</v>
      </c>
      <c r="R21" t="str">
        <f>SUBSTITUTE(Q21,"Urgent","Immediate Action")</f>
        <v>No Comments</v>
      </c>
      <c r="S21" t="b">
        <f t="shared" si="0"/>
        <v>0</v>
      </c>
    </row>
    <row r="22" spans="1:19" ht="28.8" x14ac:dyDescent="0.3">
      <c r="A22" s="2">
        <v>115</v>
      </c>
      <c r="B22" s="2" t="s">
        <v>70</v>
      </c>
      <c r="C22" s="2" t="str">
        <f>TRIM(B22:B41)</f>
        <v>Lucas Gray</v>
      </c>
      <c r="D22" s="2">
        <v>35</v>
      </c>
      <c r="E22" s="2" t="s">
        <v>21</v>
      </c>
      <c r="F22" s="3">
        <v>43817</v>
      </c>
      <c r="G22" s="2" t="s">
        <v>41</v>
      </c>
      <c r="H22" s="2" t="s">
        <v>71</v>
      </c>
      <c r="I22" s="5">
        <v>38000</v>
      </c>
      <c r="J22" s="2" t="s">
        <v>24</v>
      </c>
      <c r="K22" s="2" t="s">
        <v>100</v>
      </c>
      <c r="L22" s="2" t="s">
        <v>72</v>
      </c>
      <c r="M22" s="2">
        <v>88000</v>
      </c>
      <c r="N22" s="2">
        <v>4000</v>
      </c>
      <c r="O22" s="5">
        <v>1900</v>
      </c>
      <c r="P22" s="3">
        <v>45674</v>
      </c>
      <c r="Q22" s="2" t="s">
        <v>39</v>
      </c>
      <c r="R22" t="str">
        <f>SUBSTITUTE(Q22,"Urgent","Immediate Action")</f>
        <v>Needs Approval</v>
      </c>
      <c r="S22" t="b">
        <f t="shared" si="0"/>
        <v>0</v>
      </c>
    </row>
    <row r="23" spans="1:19" ht="28.8" x14ac:dyDescent="0.3">
      <c r="A23" s="2">
        <v>108</v>
      </c>
      <c r="B23" s="2" t="s">
        <v>50</v>
      </c>
      <c r="C23" s="2" t="str">
        <f>TRIM(B23:B42)</f>
        <v>Sophia Black</v>
      </c>
      <c r="D23" s="2">
        <v>30</v>
      </c>
      <c r="E23" s="2" t="s">
        <v>36</v>
      </c>
      <c r="F23" s="3">
        <v>45154</v>
      </c>
      <c r="G23" s="2" t="s">
        <v>16</v>
      </c>
      <c r="H23" s="2" t="s">
        <v>51</v>
      </c>
      <c r="I23" s="5">
        <v>42000</v>
      </c>
      <c r="J23" s="2" t="s">
        <v>24</v>
      </c>
      <c r="K23" s="2" t="s">
        <v>100</v>
      </c>
      <c r="L23" s="2" t="s">
        <v>52</v>
      </c>
      <c r="M23" s="2">
        <v>64000</v>
      </c>
      <c r="N23" s="2">
        <v>3500</v>
      </c>
      <c r="O23" s="5">
        <v>1300</v>
      </c>
      <c r="P23" s="3">
        <v>45689</v>
      </c>
      <c r="Q23" s="2" t="s">
        <v>99</v>
      </c>
      <c r="R23" t="str">
        <f>SUBSTITUTE(Q23,"Urgent","Immediate Action")</f>
        <v>No Comments</v>
      </c>
      <c r="S23" t="b">
        <f t="shared" si="0"/>
        <v>0</v>
      </c>
    </row>
    <row r="24" spans="1:19" ht="28.8" x14ac:dyDescent="0.3">
      <c r="A24" s="2">
        <v>110</v>
      </c>
      <c r="B24" s="2" t="s">
        <v>98</v>
      </c>
      <c r="C24" s="2" t="str">
        <f>TRIM(B24:B43)</f>
        <v>Olivia Wilson</v>
      </c>
      <c r="D24" s="2">
        <v>31</v>
      </c>
      <c r="E24" s="2" t="s">
        <v>29</v>
      </c>
      <c r="F24" s="3">
        <v>44037</v>
      </c>
      <c r="G24" s="2" t="s">
        <v>30</v>
      </c>
      <c r="H24" s="2" t="s">
        <v>56</v>
      </c>
      <c r="I24" s="5">
        <v>32000</v>
      </c>
      <c r="J24" s="2" t="s">
        <v>32</v>
      </c>
      <c r="K24" s="2" t="s">
        <v>100</v>
      </c>
      <c r="L24" s="2" t="s">
        <v>57</v>
      </c>
      <c r="M24" s="2">
        <v>78000</v>
      </c>
      <c r="N24" s="2">
        <v>4200</v>
      </c>
      <c r="O24" s="5">
        <v>1700</v>
      </c>
      <c r="P24" s="3">
        <v>45698</v>
      </c>
      <c r="Q24" s="2" t="s">
        <v>44</v>
      </c>
      <c r="R24" t="str">
        <f>SUBSTITUTE(Q24,"Urgent","Immediate Action")</f>
        <v>Review Required</v>
      </c>
      <c r="S24" t="b">
        <f t="shared" si="0"/>
        <v>0</v>
      </c>
    </row>
    <row r="25" spans="1:19" ht="28.8" x14ac:dyDescent="0.3">
      <c r="A25" s="2">
        <v>122</v>
      </c>
      <c r="B25" s="2" t="s">
        <v>88</v>
      </c>
      <c r="C25" s="2" t="str">
        <f>TRIM(B25:B44)</f>
        <v>Harper Johnson</v>
      </c>
      <c r="D25" s="2">
        <v>32</v>
      </c>
      <c r="E25" s="2" t="s">
        <v>12</v>
      </c>
      <c r="F25" s="3">
        <v>44129</v>
      </c>
      <c r="G25" s="2" t="s">
        <v>22</v>
      </c>
      <c r="H25" s="2" t="s">
        <v>89</v>
      </c>
      <c r="I25" s="5">
        <v>33000</v>
      </c>
      <c r="J25" s="2" t="s">
        <v>24</v>
      </c>
      <c r="K25" s="2" t="s">
        <v>100</v>
      </c>
      <c r="L25" s="2" t="s">
        <v>90</v>
      </c>
      <c r="M25" s="2">
        <v>87000</v>
      </c>
      <c r="N25" s="2">
        <v>4100</v>
      </c>
      <c r="O25" s="5">
        <v>1600</v>
      </c>
      <c r="P25" s="3">
        <v>45672</v>
      </c>
      <c r="Q25" s="2" t="s">
        <v>99</v>
      </c>
      <c r="R25" t="str">
        <f>SUBSTITUTE(Q25,"Urgent","Immediate Action")</f>
        <v>No Comments</v>
      </c>
      <c r="S25" t="b">
        <f t="shared" si="0"/>
        <v>0</v>
      </c>
    </row>
    <row r="26" spans="1:19" x14ac:dyDescent="0.3">
      <c r="P26" s="8"/>
    </row>
  </sheetData>
  <sortState xmlns:xlrd2="http://schemas.microsoft.com/office/spreadsheetml/2017/richdata2" ref="A2:R24">
    <sortCondition descending="1" sortBy="cellColor" ref="K2:K24" dxfId="113"/>
  </sortState>
  <dataConsolidate/>
  <conditionalFormatting sqref="H2:H1048576">
    <cfRule type="expression" priority="30">
      <formula>"AND(ISNUMBER(SEARCH(""@"",H2)),ISNUMBER(SEARCH("".COM"",B2)))"</formula>
    </cfRule>
  </conditionalFormatting>
  <conditionalFormatting sqref="H1:H23 H25:H1048572">
    <cfRule type="expression" dxfId="21" priority="29">
      <formula>AND(ISNUMBER(SEARCH("@",H2)), ISNUMBER(SEARCH(".com",H2)))</formula>
    </cfRule>
  </conditionalFormatting>
  <conditionalFormatting sqref="K2:K1048576">
    <cfRule type="containsText" dxfId="20" priority="27" operator="containsText" text="Pending">
      <formula>NOT(ISERROR(SEARCH("Pending",K2)))</formula>
    </cfRule>
    <cfRule type="containsText" dxfId="19" priority="28" operator="containsText" text="pending">
      <formula>NOT(ISERROR(SEARCH("pending",K2)))</formula>
    </cfRule>
  </conditionalFormatting>
  <conditionalFormatting sqref="K4">
    <cfRule type="containsText" dxfId="18" priority="26" operator="containsText" text="Completed">
      <formula>NOT(ISERROR(SEARCH("Completed",K4)))</formula>
    </cfRule>
  </conditionalFormatting>
  <conditionalFormatting sqref="K1:K1048576">
    <cfRule type="containsText" dxfId="17" priority="24" operator="containsText" text="in progress">
      <formula>NOT(ISERROR(SEARCH("in progress",K1)))</formula>
    </cfRule>
    <cfRule type="containsText" dxfId="16" priority="25" operator="containsText" text="completed">
      <formula>NOT(ISERROR(SEARCH("completed",K1)))</formula>
    </cfRule>
  </conditionalFormatting>
  <conditionalFormatting sqref="I1:I25">
    <cfRule type="cellIs" dxfId="15" priority="22" operator="lessThan">
      <formula>30000</formula>
    </cfRule>
  </conditionalFormatting>
  <conditionalFormatting sqref="N1:N1048576">
    <cfRule type="top10" dxfId="14" priority="19" percent="1" rank="10"/>
    <cfRule type="top10" dxfId="13" priority="20" percent="1" rank="10"/>
    <cfRule type="top10" dxfId="12" priority="21" percent="1" rank="10"/>
  </conditionalFormatting>
  <conditionalFormatting sqref="M1:M1048576">
    <cfRule type="colorScale" priority="16">
      <colorScale>
        <cfvo type="min"/>
        <cfvo type="max"/>
        <color theme="5" tint="0.39997558519241921"/>
        <color theme="9" tint="0.59999389629810485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J1:J1048576">
    <cfRule type="expression" priority="14">
      <formula>IF(J2="High",3,IF(J2="Medium",2,IF(B2="Low",I,0)))</formula>
    </cfRule>
  </conditionalFormatting>
  <conditionalFormatting sqref="H1048573:H1048576">
    <cfRule type="expression" dxfId="11" priority="35">
      <formula>AND(ISNUMBER(SEARCH("@",H1)), ISNUMBER(SEARCH(".com",H1)))</formula>
    </cfRule>
  </conditionalFormatting>
  <conditionalFormatting sqref="H24">
    <cfRule type="expression" dxfId="10" priority="37">
      <formula>AND(ISNUMBER(SEARCH("@",#REF!)), ISNUMBER(SEARCH(".com",#REF!)))</formula>
    </cfRule>
  </conditionalFormatting>
  <conditionalFormatting sqref="A1:R24 S1">
    <cfRule type="expression" dxfId="9" priority="11" stopIfTrue="1">
      <formula>AND($K2="Completed",$O2&gt;2000)</formula>
    </cfRule>
  </conditionalFormatting>
  <conditionalFormatting sqref="P1:P1048576">
    <cfRule type="expression" dxfId="8" priority="10">
      <formula>$K2="Pending"</formula>
    </cfRule>
  </conditionalFormatting>
  <conditionalFormatting sqref="M2:M1048576">
    <cfRule type="cellIs" dxfId="7" priority="9" stopIfTrue="1" operator="greaterThan">
      <formula>100000</formula>
    </cfRule>
  </conditionalFormatting>
  <conditionalFormatting sqref="L13">
    <cfRule type="cellIs" dxfId="6" priority="8" operator="lessThan">
      <formula>50000</formula>
    </cfRule>
  </conditionalFormatting>
  <conditionalFormatting sqref="O1:O25">
    <cfRule type="cellIs" dxfId="5" priority="7" operator="lessThan">
      <formula>30000</formula>
    </cfRule>
  </conditionalFormatting>
  <conditionalFormatting sqref="N2:N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R25">
    <cfRule type="expression" dxfId="4" priority="5" stopIfTrue="1">
      <formula>AND($K26="Completed",$O26&gt;2000)</formula>
    </cfRule>
  </conditionalFormatting>
  <conditionalFormatting sqref="A2:A1048576">
    <cfRule type="duplicateValues" dxfId="3" priority="4"/>
  </conditionalFormatting>
  <conditionalFormatting sqref="P2:P1048576">
    <cfRule type="expression" dxfId="2" priority="3">
      <formula>AND(P2&gt;=TODAY(),P2&lt;=TODAY()+7)</formula>
    </cfRule>
  </conditionalFormatting>
  <conditionalFormatting sqref="R1:R1048576 S1">
    <cfRule type="expression" priority="2">
      <formula>ISBLANK(R2)</formula>
    </cfRule>
  </conditionalFormatting>
  <conditionalFormatting sqref="R2:R1048576">
    <cfRule type="expression" dxfId="0" priority="1">
      <formula>ISBLANK(R2)</formula>
    </cfRule>
  </conditionalFormatting>
  <dataValidations count="7">
    <dataValidation type="list" allowBlank="1" showInputMessage="1" showErrorMessage="1" sqref="J2:J1048576" xr:uid="{0ED5C52A-FF65-47AC-995C-A01C6C287DEC}">
      <formula1>"High,Medium,Low"</formula1>
    </dataValidation>
    <dataValidation type="custom" showInputMessage="1" showErrorMessage="1" sqref="H1:H23 H25:H1048572" xr:uid="{34034FA3-4F08-4A9D-94FD-EB6A6EDEF69E}">
      <formula1>AND(ISNUMBER(SEARCH("@",H2)),ISNUMBER(SEARCH(".com",H2)))</formula1>
    </dataValidation>
    <dataValidation type="custom" showInputMessage="1" showErrorMessage="1" error="blank" sqref="L1" xr:uid="{61A49518-40B5-40EA-A7C4-CD4F0086C45B}">
      <formula1>LEN(L2)&gt;0</formula1>
    </dataValidation>
    <dataValidation type="custom" showInputMessage="1" showErrorMessage="1" errorTitle="blanks not allowed" error="blank" sqref="L2:L1048576" xr:uid="{EC0E91E8-DD4D-4044-ACDF-89C8CAF5A09C}">
      <formula1>LEN(L2)&gt;0</formula1>
    </dataValidation>
    <dataValidation type="whole" allowBlank="1" showInputMessage="1" showErrorMessage="1" sqref="D1:D1048576" xr:uid="{1BAC56F8-F24F-4A7E-961A-861239325F57}">
      <formula1>18</formula1>
      <formula2>60</formula2>
    </dataValidation>
    <dataValidation type="custom" showInputMessage="1" showErrorMessage="1" sqref="H1048573:H1048576" xr:uid="{0500F13F-CFE3-449B-AED4-3E5E652D1389}">
      <formula1>AND(ISNUMBER(SEARCH("@",H1)),ISNUMBER(SEARCH(".com",H1)))</formula1>
    </dataValidation>
    <dataValidation type="custom" showInputMessage="1" showErrorMessage="1" sqref="H24" xr:uid="{C66E8374-D99E-47DA-AF33-3097E09BDB7B}">
      <formula1>AND(ISNUMBER(SEARCH("@",#REF!)),ISNUMBER(SEARCH(".com",#REF!)))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Amir Bismi</cp:lastModifiedBy>
  <dcterms:created xsi:type="dcterms:W3CDTF">2025-01-06T01:50:07Z</dcterms:created>
  <dcterms:modified xsi:type="dcterms:W3CDTF">2025-09-17T09:39:20Z</dcterms:modified>
</cp:coreProperties>
</file>