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cmacgmgroup-my.sharepoint.com/personal/ssc_abizly_cma-cgm_com/Documents/Desktop/Bizly/"/>
    </mc:Choice>
  </mc:AlternateContent>
  <xr:revisionPtr revIDLastSave="1002" documentId="8_{666FB005-61C0-4F30-943F-BF3C44C38767}" xr6:coauthVersionLast="47" xr6:coauthVersionMax="47" xr10:uidLastSave="{D9DD5812-EC31-4877-9ADB-FAF32ED1AB69}"/>
  <bookViews>
    <workbookView xWindow="-110" yWindow="-110" windowWidth="19420" windowHeight="10420" tabRatio="842" firstSheet="4" activeTab="7" xr2:uid="{00000000-000D-0000-FFFF-FFFF00000000}"/>
  </bookViews>
  <sheets>
    <sheet name="Boiler Plate" sheetId="16" r:id="rId1"/>
    <sheet name="Cover" sheetId="2" r:id="rId2"/>
    <sheet name="MQC" sheetId="3" r:id="rId3"/>
    <sheet name="APPENDIX A-2 (USEC &amp; USGC-ASIA)" sheetId="4" r:id="rId4"/>
    <sheet name="APPENDIX C-5 (USA-E &amp; W AFRICA)" sheetId="5" r:id="rId5"/>
    <sheet name="APPENDIX E-1 (USEC-ISC)" sheetId="6" r:id="rId6"/>
    <sheet name="APPENDIX G-1 (USA - N. Europe)" sheetId="7" r:id="rId7"/>
    <sheet name="APPENDIX P-1 (USA-CARIB LATAM)" sheetId="8" r:id="rId8"/>
    <sheet name="Affiliates" sheetId="10" r:id="rId9"/>
    <sheet name="FOREIGN TO FOREIGN" sheetId="9" state="hidden" r:id="rId10"/>
    <sheet name="D&amp;D" sheetId="14" r:id="rId11"/>
    <sheet name="Listes" sheetId="12" state="hidden" r:id="rId12"/>
    <sheet name="STO" sheetId="15" r:id="rId13"/>
    <sheet name="SOF BR" sheetId="11" state="hidden" r:id="rId14"/>
  </sheets>
  <definedNames>
    <definedName name="_xlnm._FilterDatabase" localSheetId="3" hidden="1">'APPENDIX A-2 (USEC &amp; USGC-ASIA)'!$A$31:$BB$32</definedName>
    <definedName name="_xlnm._FilterDatabase" localSheetId="4" hidden="1">'APPENDIX C-5 (USA-E &amp; W AFRICA)'!$A$51:$BE$54</definedName>
    <definedName name="_xlnm._FilterDatabase" localSheetId="5" hidden="1">'APPENDIX E-1 (USEC-ISC)'!$A$52:$BB$60</definedName>
    <definedName name="_xlnm._FilterDatabase" localSheetId="6" hidden="1">'APPENDIX G-1 (USA - N. Europe)'!$A$31:$BB$40</definedName>
    <definedName name="_xlnm._FilterDatabase" localSheetId="7" hidden="1">'APPENDIX P-1 (USA-CARIB LATAM)'!$A$76:$BB$84</definedName>
    <definedName name="ArbMode">#REF!</definedName>
    <definedName name="Autom">#REF!</definedName>
    <definedName name="BULLET">#REF!</definedName>
    <definedName name="Charges">#REF!</definedName>
    <definedName name="Container">#REF!</definedName>
    <definedName name="CST">#REF!</definedName>
    <definedName name="CURRENCY">#REF!</definedName>
    <definedName name="DAYS">#REF!</definedName>
    <definedName name="DDTARIFF">#REF!</definedName>
    <definedName name="DDTARIFFUS">#REF!</definedName>
    <definedName name="DDTARIFFUSE">#REF!</definedName>
    <definedName name="DDTARIFFUSI">#REF!</definedName>
    <definedName name="droppull">#REF!</definedName>
    <definedName name="EQTYPE">#REF!</definedName>
    <definedName name="Equip">#REF!</definedName>
    <definedName name="Exceptions">#REF!</definedName>
    <definedName name="EXPIMP">#REF!</definedName>
    <definedName name="GRIPSS">#REF!</definedName>
    <definedName name="GRIPSS_EQ">#REF!</definedName>
    <definedName name="Mode">#REF!</definedName>
    <definedName name="MQCType">#REF!</definedName>
    <definedName name="OLE_LINK1" localSheetId="0">'Boiler Plate'!$A$326</definedName>
    <definedName name="OOG">#REF!</definedName>
    <definedName name="OPREEFER">#REF!</definedName>
    <definedName name="_xlnm.Print_Area" localSheetId="1">Cover!$A$1:$E$59</definedName>
    <definedName name="Reefer">#REF!</definedName>
    <definedName name="SDD">#REF!</definedName>
    <definedName name="shipper">Cover!$B$7</definedName>
    <definedName name="ShipperCert">#REF!</definedName>
    <definedName name="ShipperOwn">#REF!</definedName>
    <definedName name="Type_note2">#REF!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H36" i="6" l="1"/>
  <c r="CG36" i="6"/>
  <c r="CF36" i="6"/>
  <c r="CE36" i="6"/>
  <c r="CD36" i="6"/>
  <c r="CC36" i="6"/>
  <c r="CB36" i="6"/>
  <c r="CA36" i="6"/>
  <c r="BZ36" i="6"/>
  <c r="BY36" i="6"/>
  <c r="BX36" i="6"/>
  <c r="BW36" i="6"/>
  <c r="BV36" i="6"/>
  <c r="BU36" i="6"/>
  <c r="BT36" i="6"/>
  <c r="BS36" i="6"/>
  <c r="BR36" i="6"/>
  <c r="BQ36" i="6"/>
  <c r="BP36" i="6"/>
  <c r="BO36" i="6"/>
  <c r="BN36" i="6"/>
  <c r="BM36" i="6"/>
  <c r="BL36" i="6"/>
  <c r="BK36" i="6"/>
  <c r="BJ36" i="6"/>
  <c r="BI36" i="6"/>
  <c r="BH36" i="6"/>
  <c r="CH35" i="6"/>
  <c r="CG35" i="6"/>
  <c r="CF35" i="6"/>
  <c r="CE35" i="6"/>
  <c r="CD35" i="6"/>
  <c r="CC35" i="6"/>
  <c r="CB35" i="6"/>
  <c r="CA35" i="6"/>
  <c r="BZ35" i="6"/>
  <c r="BY35" i="6"/>
  <c r="BX35" i="6"/>
  <c r="BW35" i="6"/>
  <c r="BV35" i="6"/>
  <c r="BU35" i="6"/>
  <c r="BT35" i="6"/>
  <c r="BS35" i="6"/>
  <c r="BR35" i="6"/>
  <c r="BQ35" i="6"/>
  <c r="BP35" i="6"/>
  <c r="BO35" i="6"/>
  <c r="BN35" i="6"/>
  <c r="BM35" i="6"/>
  <c r="BL35" i="6"/>
  <c r="BK35" i="6"/>
  <c r="BJ35" i="6"/>
  <c r="BI35" i="6"/>
  <c r="BH35" i="6"/>
  <c r="CH34" i="6"/>
  <c r="CG34" i="6"/>
  <c r="CF34" i="6"/>
  <c r="CE34" i="6"/>
  <c r="CD34" i="6"/>
  <c r="CC34" i="6"/>
  <c r="CB34" i="6"/>
  <c r="CA34" i="6"/>
  <c r="BZ34" i="6"/>
  <c r="BY34" i="6"/>
  <c r="BX34" i="6"/>
  <c r="BW34" i="6"/>
  <c r="BV34" i="6"/>
  <c r="BU34" i="6"/>
  <c r="BT34" i="6"/>
  <c r="BS34" i="6"/>
  <c r="BR34" i="6"/>
  <c r="BQ34" i="6"/>
  <c r="BP34" i="6"/>
  <c r="BO34" i="6"/>
  <c r="BN34" i="6"/>
  <c r="BM34" i="6"/>
  <c r="BL34" i="6"/>
  <c r="BK34" i="6"/>
  <c r="BJ34" i="6"/>
  <c r="BI34" i="6"/>
  <c r="BH34" i="6"/>
  <c r="CH33" i="6"/>
  <c r="CG33" i="6"/>
  <c r="CF33" i="6"/>
  <c r="CE33" i="6"/>
  <c r="CD33" i="6"/>
  <c r="CC33" i="6"/>
  <c r="CB33" i="6"/>
  <c r="CA33" i="6"/>
  <c r="BZ33" i="6"/>
  <c r="BY33" i="6"/>
  <c r="BX33" i="6"/>
  <c r="BW33" i="6"/>
  <c r="BV33" i="6"/>
  <c r="BU33" i="6"/>
  <c r="BT33" i="6"/>
  <c r="BS33" i="6"/>
  <c r="BR33" i="6"/>
  <c r="BQ33" i="6"/>
  <c r="BP33" i="6"/>
  <c r="BO33" i="6"/>
  <c r="BN33" i="6"/>
  <c r="BM33" i="6"/>
  <c r="BL33" i="6"/>
  <c r="BK33" i="6"/>
  <c r="BJ33" i="6"/>
  <c r="BI33" i="6"/>
  <c r="BH33" i="6"/>
  <c r="BG34" i="6"/>
  <c r="BG35" i="6"/>
  <c r="BG36" i="6"/>
  <c r="BG33" i="6"/>
  <c r="A1" i="16" l="1"/>
  <c r="A3" i="16"/>
  <c r="B35" i="16"/>
  <c r="B36" i="16"/>
  <c r="B39" i="16"/>
  <c r="B42" i="16"/>
  <c r="A48" i="16"/>
  <c r="A50" i="16"/>
  <c r="A52" i="16"/>
  <c r="A54" i="16"/>
  <c r="B70" i="16"/>
  <c r="B71" i="16"/>
  <c r="B76" i="16"/>
  <c r="B77" i="16"/>
  <c r="B78" i="16"/>
  <c r="B80" i="16"/>
  <c r="B81" i="16"/>
  <c r="B82" i="16"/>
  <c r="B315" i="16"/>
  <c r="N18" i="8"/>
  <c r="N17" i="8"/>
  <c r="N18" i="6"/>
  <c r="N17" i="6"/>
  <c r="N16" i="6"/>
  <c r="N15" i="6"/>
  <c r="B4" i="2" l="1"/>
  <c r="E34" i="2"/>
  <c r="E35" i="2"/>
  <c r="E36" i="2"/>
  <c r="E37" i="2"/>
  <c r="E38" i="2"/>
  <c r="E39" i="2"/>
  <c r="E40" i="2"/>
  <c r="E41" i="2"/>
  <c r="E42" i="2"/>
  <c r="E43" i="2"/>
  <c r="E45" i="2"/>
  <c r="E46" i="2"/>
  <c r="E47" i="2"/>
  <c r="E48" i="2"/>
  <c r="E49" i="2"/>
  <c r="E50" i="2"/>
  <c r="E51" i="2"/>
  <c r="E52" i="2"/>
  <c r="E53" i="2"/>
  <c r="E54" i="2"/>
  <c r="E55" i="2"/>
  <c r="E56" i="2"/>
  <c r="E8" i="3"/>
  <c r="C1" i="4"/>
  <c r="C3" i="4"/>
  <c r="C4" i="4"/>
  <c r="N14" i="4"/>
  <c r="N15" i="4"/>
  <c r="N16" i="4"/>
  <c r="N1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C1" i="5"/>
  <c r="C3" i="5"/>
  <c r="C4" i="5"/>
  <c r="N14" i="5"/>
  <c r="N15" i="5"/>
  <c r="N16" i="5"/>
  <c r="N1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C1" i="6"/>
  <c r="C3" i="6"/>
  <c r="C4" i="6"/>
  <c r="N14"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C1" i="7"/>
  <c r="C3" i="7"/>
  <c r="C4" i="7"/>
  <c r="N14" i="7"/>
  <c r="N15" i="7"/>
  <c r="N16" i="7"/>
  <c r="N17"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C1" i="8"/>
  <c r="C3" i="8"/>
  <c r="C4" i="8"/>
  <c r="N14" i="8"/>
  <c r="N15" i="8"/>
  <c r="N16"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C1" i="9"/>
  <c r="C3" i="9"/>
  <c r="C4" i="9"/>
  <c r="B93" i="9"/>
  <c r="B94" i="9"/>
  <c r="B95" i="9"/>
  <c r="B96" i="9"/>
  <c r="B97" i="9"/>
  <c r="B98" i="9"/>
  <c r="B99" i="9"/>
  <c r="B100" i="9"/>
  <c r="B101" i="9"/>
  <c r="B102" i="9"/>
  <c r="B103" i="9"/>
  <c r="B104" i="9"/>
  <c r="B105" i="9"/>
  <c r="B106" i="9"/>
  <c r="B3" i="10"/>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300-000001000000}">
      <text>
        <r>
          <rPr>
            <b/>
            <sz val="8"/>
            <rFont val="Tahoma"/>
            <family val="2"/>
          </rPr>
          <t>Please use comma to seprate commodities</t>
        </r>
      </text>
    </comment>
    <comment ref="A21" authorId="0" shapeId="0" xr:uid="{00000000-0006-0000-03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300-000003000000}">
      <text>
        <r>
          <rPr>
            <b/>
            <sz val="8"/>
            <rFont val="Tahoma"/>
            <family val="2"/>
          </rPr>
          <t>Please use comma to separate ports.Only valid sea ports may be included.</t>
        </r>
      </text>
    </comment>
    <comment ref="A31" authorId="0" shapeId="0" xr:uid="{00000000-0006-0000-0300-000004000000}">
      <text>
        <r>
          <rPr>
            <b/>
            <sz val="8"/>
            <rFont val="Tahoma"/>
            <family val="2"/>
          </rPr>
          <t>Please use FAK/ Bullets defined above.</t>
        </r>
      </text>
    </comment>
    <comment ref="B31" authorId="0" shapeId="0" xr:uid="{00000000-0006-0000-0300-000005000000}">
      <text>
        <r>
          <rPr>
            <b/>
            <sz val="8"/>
            <rFont val="Tahoma"/>
            <family val="2"/>
          </rPr>
          <t>City, State / ZIP Code</t>
        </r>
      </text>
    </comment>
    <comment ref="C31" authorId="0" shapeId="0" xr:uid="{00000000-0006-0000-0300-000006000000}">
      <text>
        <r>
          <rPr>
            <b/>
            <sz val="8"/>
            <rFont val="Tahoma"/>
            <family val="2"/>
          </rPr>
          <t>Please use only one, port name or port group code defined in the table above.  Ex: Los Angeles or USWCAll ports must be valid SEA ports</t>
        </r>
      </text>
    </comment>
    <comment ref="D31" authorId="0" shapeId="0" xr:uid="{00000000-0006-0000-0300-000007000000}">
      <text>
        <r>
          <rPr>
            <b/>
            <sz val="8"/>
            <rFont val="Tahoma"/>
            <family val="2"/>
          </rPr>
          <t>Please use only one, port name or port group code defined in the table above.  Ex: Los Angeles or USWC All ports must be valid SEA ports</t>
        </r>
      </text>
    </comment>
    <comment ref="E31" authorId="0" shapeId="0" xr:uid="{00000000-0006-0000-0300-000008000000}">
      <text>
        <r>
          <rPr>
            <b/>
            <sz val="8"/>
            <rFont val="Tahoma"/>
            <family val="2"/>
          </rPr>
          <t>City, State / ZIP Code</t>
        </r>
      </text>
    </comment>
    <comment ref="F31" authorId="0" shapeId="0" xr:uid="{00000000-0006-0000-03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300-00000A000000}">
      <text>
        <r>
          <rPr>
            <b/>
            <sz val="8"/>
            <rFont val="Tahoma"/>
            <family val="2"/>
          </rPr>
          <t>Indicate whether or not door service is included at origin and destination</t>
        </r>
      </text>
    </comment>
    <comment ref="AF31" authorId="0" shapeId="0" xr:uid="{00000000-0006-0000-03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8" authorId="0" shapeId="0" xr:uid="{00000000-0006-0000-0300-00000C000000}">
      <text>
        <r>
          <rPr>
            <b/>
            <sz val="8"/>
            <rFont val="Tahoma"/>
            <family val="2"/>
          </rPr>
          <t>Please use FAK/ Bullets defined above.</t>
        </r>
      </text>
    </comment>
    <comment ref="B58" authorId="0" shapeId="0" xr:uid="{00000000-0006-0000-0300-00000D000000}">
      <text>
        <r>
          <rPr>
            <b/>
            <sz val="8"/>
            <rFont val="Tahoma"/>
            <family val="2"/>
          </rPr>
          <t>City, State / ZIP Code</t>
        </r>
      </text>
    </comment>
    <comment ref="C58" authorId="0" shapeId="0" xr:uid="{00000000-0006-0000-0300-00000E000000}">
      <text>
        <r>
          <rPr>
            <b/>
            <sz val="8"/>
            <rFont val="Tahoma"/>
            <family val="2"/>
          </rPr>
          <t>Please use only one, port name or port group code defined in the table above.  Ex: Los Angeles or USWCAll ports must be valid SEA ports</t>
        </r>
      </text>
    </comment>
    <comment ref="D58" authorId="0" shapeId="0" xr:uid="{00000000-0006-0000-0300-00000F000000}">
      <text>
        <r>
          <rPr>
            <b/>
            <sz val="8"/>
            <rFont val="Tahoma"/>
            <family val="2"/>
          </rPr>
          <t>Please use only one, port name or port group code defined in the table above.  Ex: Los Angeles or USWC All ports must be valid SEA ports</t>
        </r>
      </text>
    </comment>
    <comment ref="E58" authorId="0" shapeId="0" xr:uid="{00000000-0006-0000-0300-000010000000}">
      <text>
        <r>
          <rPr>
            <b/>
            <sz val="8"/>
            <rFont val="Tahoma"/>
            <family val="2"/>
          </rPr>
          <t>City, State / ZIP Code</t>
        </r>
      </text>
    </comment>
    <comment ref="F58" authorId="0" shapeId="0" xr:uid="{00000000-0006-0000-03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8" authorId="0" shapeId="0" xr:uid="{00000000-0006-0000-0300-000012000000}">
      <text>
        <r>
          <rPr>
            <b/>
            <sz val="8"/>
            <rFont val="Tahoma"/>
            <family val="2"/>
          </rPr>
          <t>Indicate whether or not door service is included at origin and destination</t>
        </r>
      </text>
    </comment>
    <comment ref="W58" authorId="0" shapeId="0" xr:uid="{00000000-0006-0000-03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67" authorId="0" shapeId="0" xr:uid="{00000000-0006-0000-0300-000014000000}">
      <text>
        <r>
          <rPr>
            <b/>
            <sz val="8"/>
            <rFont val="Tahoma"/>
            <family val="2"/>
          </rPr>
          <t>Please use FAK/ Bullets defined above.</t>
        </r>
      </text>
    </comment>
    <comment ref="B67" authorId="0" shapeId="0" xr:uid="{00000000-0006-0000-0300-000015000000}">
      <text>
        <r>
          <rPr>
            <b/>
            <sz val="8"/>
            <rFont val="Tahoma"/>
            <family val="2"/>
          </rPr>
          <t>City, State / ZIP Code</t>
        </r>
      </text>
    </comment>
    <comment ref="C67" authorId="0" shapeId="0" xr:uid="{00000000-0006-0000-0300-000016000000}">
      <text>
        <r>
          <rPr>
            <b/>
            <sz val="8"/>
            <rFont val="Tahoma"/>
            <family val="2"/>
          </rPr>
          <t>Please use only one, port name or port group code defined in the table above.  Ex: Los Angeles or USWCAll ports must be valid SEA ports</t>
        </r>
      </text>
    </comment>
    <comment ref="D67" authorId="0" shapeId="0" xr:uid="{00000000-0006-0000-0300-000017000000}">
      <text>
        <r>
          <rPr>
            <b/>
            <sz val="8"/>
            <rFont val="Tahoma"/>
            <family val="2"/>
          </rPr>
          <t>Please use only one, port name or port group code defined in the table above.  Ex: Los Angeles or USWC All ports must be valid SEA ports</t>
        </r>
      </text>
    </comment>
    <comment ref="E67" authorId="0" shapeId="0" xr:uid="{00000000-0006-0000-0300-000018000000}">
      <text>
        <r>
          <rPr>
            <b/>
            <sz val="8"/>
            <rFont val="Tahoma"/>
            <family val="2"/>
          </rPr>
          <t>City, State / ZIP Code</t>
        </r>
      </text>
    </comment>
    <comment ref="F67" authorId="0" shapeId="0" xr:uid="{00000000-0006-0000-03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67" authorId="0" shapeId="0" xr:uid="{00000000-0006-0000-0300-00001A000000}">
      <text>
        <r>
          <rPr>
            <b/>
            <sz val="8"/>
            <rFont val="Tahoma"/>
            <family val="2"/>
          </rPr>
          <t>Indicate whether or not door service is included at origin and destination</t>
        </r>
      </text>
    </comment>
    <comment ref="AK67" authorId="0" shapeId="0" xr:uid="{00000000-0006-0000-03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99" authorId="0" shapeId="0" xr:uid="{00000000-0006-0000-0300-00001C000000}">
      <text>
        <r>
          <rPr>
            <b/>
            <sz val="8"/>
            <rFont val="Tahoma"/>
            <family val="2"/>
          </rPr>
          <t>Place of Origin - may be an outport for feeder (CY) arbitraries or an inland origin Format is:  City, State or ZIP Code</t>
        </r>
      </text>
    </comment>
    <comment ref="E99" authorId="0" shapeId="0" xr:uid="{00000000-0006-0000-03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99" authorId="0" shapeId="0" xr:uid="{00000000-0006-0000-03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99" authorId="0" shapeId="0" xr:uid="{00000000-0006-0000-0300-00001F000000}">
      <text>
        <r>
          <rPr>
            <b/>
            <sz val="8"/>
            <rFont val="Tahoma"/>
            <family val="2"/>
          </rPr>
          <t>Indicate whether or not door service is included in the arbitrary rate</t>
        </r>
      </text>
    </comment>
    <comment ref="H99" authorId="0" shapeId="0" xr:uid="{00000000-0006-0000-0300-000020000000}">
      <text>
        <r>
          <rPr>
            <b/>
            <sz val="8"/>
            <rFont val="Tahoma"/>
            <family val="2"/>
          </rPr>
          <t>Input the rate in this field when the same amount applies for all container sizes</t>
        </r>
      </text>
    </comment>
    <comment ref="N99" authorId="0" shapeId="0" xr:uid="{00000000-0006-0000-0300-000021000000}">
      <text>
        <r>
          <rPr>
            <b/>
            <sz val="8"/>
            <rFont val="Tahoma"/>
            <family val="2"/>
          </rPr>
          <t>Each Arbitrary applies only to FAK / Bullets as specifically listed in this field.</t>
        </r>
      </text>
    </comment>
    <comment ref="B114" authorId="0" shapeId="0" xr:uid="{00000000-0006-0000-0300-000022000000}">
      <text>
        <r>
          <rPr>
            <b/>
            <sz val="8"/>
            <rFont val="Tahoma"/>
            <family val="2"/>
          </rPr>
          <t>Place of Origin - may be an outport for feeder (CY) arbitraries or an inland origin Format is:  City, State or ZIP Code</t>
        </r>
      </text>
    </comment>
    <comment ref="E114" authorId="0" shapeId="0" xr:uid="{00000000-0006-0000-03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114" authorId="0" shapeId="0" xr:uid="{00000000-0006-0000-03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114" authorId="0" shapeId="0" xr:uid="{00000000-0006-0000-0300-000025000000}">
      <text>
        <r>
          <rPr>
            <b/>
            <sz val="8"/>
            <rFont val="Tahoma"/>
            <family val="2"/>
          </rPr>
          <t>Indicate whether or not door service is included in the arbitrary rate</t>
        </r>
      </text>
    </comment>
    <comment ref="H114" authorId="0" shapeId="0" xr:uid="{00000000-0006-0000-0300-000026000000}">
      <text>
        <r>
          <rPr>
            <b/>
            <sz val="8"/>
            <rFont val="Tahoma"/>
            <family val="2"/>
          </rPr>
          <t>Input the rate in this field when the same amount applies for all container sizes</t>
        </r>
      </text>
    </comment>
    <comment ref="N114" authorId="0" shapeId="0" xr:uid="{00000000-0006-0000-0300-000027000000}">
      <text>
        <r>
          <rPr>
            <b/>
            <sz val="8"/>
            <rFont val="Tahoma"/>
            <family val="2"/>
          </rPr>
          <t>Each Arbitrary applies only to FAK / Bullets as specifically listed in this field.</t>
        </r>
      </text>
    </comment>
    <comment ref="L125" authorId="0" shapeId="0" xr:uid="{00000000-0006-0000-03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218" authorId="0" shapeId="0" xr:uid="{00000000-0006-0000-0300-000029000000}">
      <text>
        <r>
          <rPr>
            <b/>
            <sz val="8"/>
            <rFont val="Tahoma"/>
            <family val="2"/>
          </rPr>
          <t>Select the bullet for which the exception applies.If exception applies to all bullets, select ""ALL"".</t>
        </r>
      </text>
    </comment>
    <comment ref="B218" authorId="0" shapeId="0" xr:uid="{00000000-0006-0000-0300-00002A000000}">
      <text>
        <r>
          <rPr>
            <b/>
            <sz val="8"/>
            <rFont val="Tahoma"/>
            <family val="2"/>
          </rPr>
          <t>Specify if Free Time condition applies to Export or Import:E (Export) = applies at origin,I (Import) = applies at destination</t>
        </r>
      </text>
    </comment>
    <comment ref="C218" authorId="0" shapeId="0" xr:uid="{00000000-0006-0000-0300-00002B000000}">
      <text>
        <r>
          <rPr>
            <b/>
            <sz val="8"/>
            <rFont val="Tahoma"/>
            <family val="2"/>
          </rPr>
          <t>Enter Type of Free Time: Detention Demurrage Merged</t>
        </r>
      </text>
    </comment>
    <comment ref="F218" authorId="0" shapeId="0" xr:uid="{00000000-0006-0000-0300-00002C000000}">
      <text>
        <r>
          <rPr>
            <b/>
            <sz val="8"/>
            <rFont val="Tahoma"/>
            <family val="2"/>
          </rPr>
          <t>Specify Equipment Type (blank field indicates applicability to all Eq Types): D = Dry R = Reefer OT = Open Top FR = Flat Rack</t>
        </r>
      </text>
    </comment>
    <comment ref="G218" authorId="0" shapeId="0" xr:uid="{00000000-0006-0000-0300-00002D000000}">
      <text>
        <r>
          <rPr>
            <b/>
            <sz val="8"/>
            <rFont val="Tahoma"/>
            <family val="2"/>
          </rPr>
          <t>Select "OR" from the drop down list if condition applies to Operating Reefers</t>
        </r>
      </text>
    </comment>
    <comment ref="H218" authorId="0" shapeId="0" xr:uid="{00000000-0006-0000-0300-00002E000000}">
      <text>
        <r>
          <rPr>
            <b/>
            <sz val="8"/>
            <rFont val="Tahoma"/>
            <family val="2"/>
          </rPr>
          <t>Specify the Place of Receipt if necessary.  Do not use ""ALL"".  Only 1 location may be entered per row.</t>
        </r>
      </text>
    </comment>
    <comment ref="I218" authorId="0" shapeId="0" xr:uid="{00000000-0006-0000-0300-00002F000000}">
      <text>
        <r>
          <rPr>
            <b/>
            <sz val="8"/>
            <rFont val="Tahoma"/>
            <family val="2"/>
          </rPr>
          <t>Enter the POL if necessary.  Do not use ""ALL"".  Only 1 location is allowed per row and must be a valid seaport.</t>
        </r>
      </text>
    </comment>
    <comment ref="J218" authorId="0" shapeId="0" xr:uid="{00000000-0006-0000-0300-000030000000}">
      <text>
        <r>
          <rPr>
            <b/>
            <sz val="8"/>
            <rFont val="Tahoma"/>
            <family val="2"/>
          </rPr>
          <t>Enter the POD if necessary.  Do not use ""ALL"".  Only 1 location is allowed per row and must be a valid seaport.</t>
        </r>
      </text>
    </comment>
    <comment ref="L218" authorId="0" shapeId="0" xr:uid="{00000000-0006-0000-0300-000031000000}">
      <text>
        <r>
          <rPr>
            <b/>
            <sz val="8"/>
            <rFont val="Tahoma"/>
            <family val="2"/>
          </rPr>
          <t>Enter the Country Code ONLY.  Cannot use "ALL" or country name</t>
        </r>
      </text>
    </comment>
    <comment ref="M218" authorId="0" shapeId="0" xr:uid="{00000000-0006-0000-0300-000032000000}">
      <text>
        <r>
          <rPr>
            <b/>
            <sz val="8"/>
            <rFont val="Tahoma"/>
            <family val="2"/>
          </rPr>
          <t>Enter additional notes only when absolutely necessary.    IMPORTANT:  Named accounts and specific commodities may not be listed as Notes.</t>
        </r>
      </text>
    </comment>
    <comment ref="A231" authorId="0" shapeId="0" xr:uid="{00000000-0006-0000-0300-000033000000}">
      <text>
        <r>
          <rPr>
            <b/>
            <sz val="8"/>
            <rFont val="Tahoma"/>
            <family val="2"/>
          </rPr>
          <t>Select the bullet for which the exception applies.If exception applies to all bullets, select ""ALL"".</t>
        </r>
      </text>
    </comment>
    <comment ref="B231" authorId="0" shapeId="0" xr:uid="{00000000-0006-0000-0300-000034000000}">
      <text>
        <r>
          <rPr>
            <b/>
            <sz val="8"/>
            <rFont val="Tahoma"/>
            <family val="2"/>
          </rPr>
          <t>Specify if Free Time condition applies to Export or Import:E (Export) = applies at origin,I (Import) = applies at destination</t>
        </r>
      </text>
    </comment>
    <comment ref="C231" authorId="0" shapeId="0" xr:uid="{00000000-0006-0000-0300-000035000000}">
      <text>
        <r>
          <rPr>
            <b/>
            <sz val="8"/>
            <rFont val="Tahoma"/>
            <family val="2"/>
          </rPr>
          <t>Enter Type of Free Time: Detention Demurrage Merged</t>
        </r>
      </text>
    </comment>
    <comment ref="F231" authorId="0" shapeId="0" xr:uid="{00000000-0006-0000-0300-000036000000}">
      <text>
        <r>
          <rPr>
            <b/>
            <sz val="8"/>
            <rFont val="Tahoma"/>
            <family val="2"/>
          </rPr>
          <t>If any exceptional charges are offered, then the currency is required to be shown.</t>
        </r>
      </text>
    </comment>
    <comment ref="O231" authorId="0" shapeId="0" xr:uid="{00000000-0006-0000-0300-000037000000}">
      <text>
        <r>
          <rPr>
            <b/>
            <sz val="8"/>
            <rFont val="Tahoma"/>
            <family val="2"/>
          </rPr>
          <t>Specify Equipment Type (blank field indicates applicability to all Eq Types): D = Dry R = Reefer OT = Open Top FR = Flat Rack</t>
        </r>
      </text>
    </comment>
    <comment ref="P231" authorId="0" shapeId="0" xr:uid="{00000000-0006-0000-0300-000038000000}">
      <text>
        <r>
          <rPr>
            <b/>
            <sz val="8"/>
            <rFont val="Tahoma"/>
            <family val="2"/>
          </rPr>
          <t>Select "OR" from the drop down list if condition applies to Operating Reefers</t>
        </r>
      </text>
    </comment>
    <comment ref="Q231" authorId="0" shapeId="0" xr:uid="{00000000-0006-0000-0300-000039000000}">
      <text>
        <r>
          <rPr>
            <b/>
            <sz val="8"/>
            <rFont val="Tahoma"/>
            <family val="2"/>
          </rPr>
          <t>Specify the Place of Receipt if necessary.  Do not use ""ALL"".  Only 1 location may be entered per row.</t>
        </r>
      </text>
    </comment>
    <comment ref="R231" authorId="0" shapeId="0" xr:uid="{00000000-0006-0000-0300-00003A000000}">
      <text>
        <r>
          <rPr>
            <b/>
            <sz val="8"/>
            <rFont val="Tahoma"/>
            <family val="2"/>
          </rPr>
          <t>Enter the POL if necessary.  Do not use ""ALL"".  Only 1 location is allowed per row and must be a valid seaport.</t>
        </r>
      </text>
    </comment>
    <comment ref="S231" authorId="0" shapeId="0" xr:uid="{00000000-0006-0000-0300-00003B000000}">
      <text>
        <r>
          <rPr>
            <b/>
            <sz val="8"/>
            <rFont val="Tahoma"/>
            <family val="2"/>
          </rPr>
          <t>Enter the POD if necessary.  Do not use ""ALL"".  Only 1 location is allowed per row and must be a valid seaport.</t>
        </r>
      </text>
    </comment>
    <comment ref="T231" authorId="0" shapeId="0" xr:uid="{00000000-0006-0000-0300-00003C000000}">
      <text>
        <r>
          <rPr>
            <b/>
            <sz val="8"/>
            <rFont val="Tahoma"/>
            <family val="2"/>
          </rPr>
          <t>Specify the Place of Delivery if necessary.  Do not use ""ALL"".  Only 1 location may be entered per row.</t>
        </r>
      </text>
    </comment>
    <comment ref="U231" authorId="0" shapeId="0" xr:uid="{00000000-0006-0000-0300-00003D000000}">
      <text>
        <r>
          <rPr>
            <b/>
            <sz val="8"/>
            <rFont val="Tahoma"/>
            <family val="2"/>
          </rPr>
          <t>Enter the Country Code ONLY.  Cannot use "ALL" or country name</t>
        </r>
      </text>
    </comment>
    <comment ref="V231" authorId="0" shapeId="0" xr:uid="{00000000-0006-0000-0300-00003E000000}">
      <text>
        <r>
          <rPr>
            <b/>
            <sz val="8"/>
            <rFont val="Tahoma"/>
            <family val="2"/>
          </rPr>
          <t>Enter additional notes only when absolutely necessary.    IMPORTANT:  Named accounts and specific commodities may not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400-000001000000}">
      <text>
        <r>
          <rPr>
            <b/>
            <sz val="8"/>
            <rFont val="Tahoma"/>
            <family val="2"/>
          </rPr>
          <t>Please use comma to seprate commodities</t>
        </r>
      </text>
    </comment>
    <comment ref="A21" authorId="0" shapeId="0" xr:uid="{00000000-0006-0000-04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400-000003000000}">
      <text>
        <r>
          <rPr>
            <b/>
            <sz val="8"/>
            <rFont val="Tahoma"/>
            <family val="2"/>
          </rPr>
          <t>Please use comma to separate ports.Only valid sea ports may be included.</t>
        </r>
      </text>
    </comment>
    <comment ref="A31" authorId="0" shapeId="0" xr:uid="{00000000-0006-0000-0400-000004000000}">
      <text>
        <r>
          <rPr>
            <b/>
            <sz val="8"/>
            <rFont val="Tahoma"/>
            <family val="2"/>
          </rPr>
          <t>Please use FAK/ Bullets defined above.</t>
        </r>
      </text>
    </comment>
    <comment ref="B31" authorId="0" shapeId="0" xr:uid="{00000000-0006-0000-0400-000005000000}">
      <text>
        <r>
          <rPr>
            <b/>
            <sz val="8"/>
            <rFont val="Tahoma"/>
            <family val="2"/>
          </rPr>
          <t>City, State / ZIP Code</t>
        </r>
      </text>
    </comment>
    <comment ref="C31" authorId="0" shapeId="0" xr:uid="{00000000-0006-0000-0400-000006000000}">
      <text>
        <r>
          <rPr>
            <b/>
            <sz val="8"/>
            <rFont val="Tahoma"/>
            <family val="2"/>
          </rPr>
          <t>Please use only one, port name or port group code defined in the table above.  Ex: Los Angeles or USWCAll ports must be valid SEA ports</t>
        </r>
      </text>
    </comment>
    <comment ref="D31" authorId="0" shapeId="0" xr:uid="{00000000-0006-0000-0400-000007000000}">
      <text>
        <r>
          <rPr>
            <b/>
            <sz val="8"/>
            <rFont val="Tahoma"/>
            <family val="2"/>
          </rPr>
          <t>Please use only one, port name or port group code defined in the table above.  Ex: Los Angeles or USWC All ports must be valid SEA ports</t>
        </r>
      </text>
    </comment>
    <comment ref="E31" authorId="0" shapeId="0" xr:uid="{00000000-0006-0000-0400-000008000000}">
      <text>
        <r>
          <rPr>
            <b/>
            <sz val="8"/>
            <rFont val="Tahoma"/>
            <family val="2"/>
          </rPr>
          <t>City, State / ZIP Code</t>
        </r>
      </text>
    </comment>
    <comment ref="F31" authorId="0" shapeId="0" xr:uid="{00000000-0006-0000-04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400-00000A000000}">
      <text>
        <r>
          <rPr>
            <b/>
            <sz val="8"/>
            <rFont val="Tahoma"/>
            <family val="2"/>
          </rPr>
          <t>Indicate whether or not door service is included at origin and destination</t>
        </r>
      </text>
    </comment>
    <comment ref="AC31" authorId="0" shapeId="0" xr:uid="{00000000-0006-0000-04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2" authorId="0" shapeId="0" xr:uid="{00000000-0006-0000-0400-00000C000000}">
      <text>
        <r>
          <rPr>
            <b/>
            <sz val="8"/>
            <rFont val="Tahoma"/>
            <family val="2"/>
          </rPr>
          <t>Please use FAK/ Bullets defined above.</t>
        </r>
      </text>
    </comment>
    <comment ref="B42" authorId="0" shapeId="0" xr:uid="{00000000-0006-0000-0400-00000D000000}">
      <text>
        <r>
          <rPr>
            <b/>
            <sz val="8"/>
            <rFont val="Tahoma"/>
            <family val="2"/>
          </rPr>
          <t>City, State / ZIP Code</t>
        </r>
      </text>
    </comment>
    <comment ref="C42" authorId="0" shapeId="0" xr:uid="{00000000-0006-0000-0400-00000E000000}">
      <text>
        <r>
          <rPr>
            <b/>
            <sz val="8"/>
            <rFont val="Tahoma"/>
            <family val="2"/>
          </rPr>
          <t>Please use only one, port name or port group code defined in the table above.  Ex: Los Angeles or USWCAll ports must be valid SEA ports</t>
        </r>
      </text>
    </comment>
    <comment ref="D42" authorId="0" shapeId="0" xr:uid="{00000000-0006-0000-0400-00000F000000}">
      <text>
        <r>
          <rPr>
            <b/>
            <sz val="8"/>
            <rFont val="Tahoma"/>
            <family val="2"/>
          </rPr>
          <t>Please use only one, port name or port group code defined in the table above.  Ex: Los Angeles or USWC All ports must be valid SEA ports</t>
        </r>
      </text>
    </comment>
    <comment ref="E42" authorId="0" shapeId="0" xr:uid="{00000000-0006-0000-0400-000010000000}">
      <text>
        <r>
          <rPr>
            <b/>
            <sz val="8"/>
            <rFont val="Tahoma"/>
            <family val="2"/>
          </rPr>
          <t>City, State / ZIP Code</t>
        </r>
      </text>
    </comment>
    <comment ref="F42" authorId="0" shapeId="0" xr:uid="{00000000-0006-0000-04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2" authorId="0" shapeId="0" xr:uid="{00000000-0006-0000-0400-000012000000}">
      <text>
        <r>
          <rPr>
            <b/>
            <sz val="8"/>
            <rFont val="Tahoma"/>
            <family val="2"/>
          </rPr>
          <t>Indicate whether or not door service is included at origin and destination</t>
        </r>
      </text>
    </comment>
    <comment ref="W42" authorId="0" shapeId="0" xr:uid="{00000000-0006-0000-04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1" authorId="0" shapeId="0" xr:uid="{00000000-0006-0000-0400-000014000000}">
      <text>
        <r>
          <rPr>
            <b/>
            <sz val="8"/>
            <rFont val="Tahoma"/>
            <family val="2"/>
          </rPr>
          <t>Please use FAK/ Bullets defined above.</t>
        </r>
      </text>
    </comment>
    <comment ref="B51" authorId="0" shapeId="0" xr:uid="{00000000-0006-0000-0400-000015000000}">
      <text>
        <r>
          <rPr>
            <b/>
            <sz val="8"/>
            <rFont val="Tahoma"/>
            <family val="2"/>
          </rPr>
          <t>City, State / ZIP Code</t>
        </r>
      </text>
    </comment>
    <comment ref="C51" authorId="0" shapeId="0" xr:uid="{00000000-0006-0000-0400-000016000000}">
      <text>
        <r>
          <rPr>
            <b/>
            <sz val="8"/>
            <rFont val="Tahoma"/>
            <family val="2"/>
          </rPr>
          <t>Please use only one, port name or port group code defined in the table above.  Ex: Los Angeles or USWCAll ports must be valid SEA ports</t>
        </r>
      </text>
    </comment>
    <comment ref="D51" authorId="0" shapeId="0" xr:uid="{00000000-0006-0000-0400-000017000000}">
      <text>
        <r>
          <rPr>
            <b/>
            <sz val="8"/>
            <rFont val="Tahoma"/>
            <family val="2"/>
          </rPr>
          <t>Please use only one, port name or port group code defined in the table above.  Ex: Los Angeles or USWC All ports must be valid SEA ports</t>
        </r>
      </text>
    </comment>
    <comment ref="E51" authorId="0" shapeId="0" xr:uid="{00000000-0006-0000-0400-000018000000}">
      <text>
        <r>
          <rPr>
            <b/>
            <sz val="8"/>
            <rFont val="Tahoma"/>
            <family val="2"/>
          </rPr>
          <t>City, State / ZIP Code</t>
        </r>
      </text>
    </comment>
    <comment ref="F51" authorId="0" shapeId="0" xr:uid="{00000000-0006-0000-04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1" authorId="0" shapeId="0" xr:uid="{00000000-0006-0000-0400-00001A000000}">
      <text>
        <r>
          <rPr>
            <b/>
            <sz val="8"/>
            <rFont val="Tahoma"/>
            <family val="2"/>
          </rPr>
          <t>Indicate whether or not door service is included at origin and destination</t>
        </r>
      </text>
    </comment>
    <comment ref="Y51" authorId="0" shapeId="0" xr:uid="{00000000-0006-0000-04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69" authorId="0" shapeId="0" xr:uid="{00000000-0006-0000-0400-00001C000000}">
      <text>
        <r>
          <rPr>
            <b/>
            <sz val="8"/>
            <rFont val="Tahoma"/>
            <family val="2"/>
          </rPr>
          <t>Place of Origin - may be an outport for feeder (CY) arbitraries or an inland origin Format is:  City, State or ZIP Code</t>
        </r>
      </text>
    </comment>
    <comment ref="E69" authorId="0" shapeId="0" xr:uid="{00000000-0006-0000-04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69" authorId="0" shapeId="0" xr:uid="{00000000-0006-0000-04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69" authorId="0" shapeId="0" xr:uid="{00000000-0006-0000-0400-00001F000000}">
      <text>
        <r>
          <rPr>
            <b/>
            <sz val="8"/>
            <rFont val="Tahoma"/>
            <family val="2"/>
          </rPr>
          <t>Indicate whether or not door service is included in the arbitrary rate</t>
        </r>
      </text>
    </comment>
    <comment ref="H69" authorId="0" shapeId="0" xr:uid="{00000000-0006-0000-0400-000020000000}">
      <text>
        <r>
          <rPr>
            <b/>
            <sz val="8"/>
            <rFont val="Tahoma"/>
            <family val="2"/>
          </rPr>
          <t>Input the rate in this field when the same amount applies for all container sizes</t>
        </r>
      </text>
    </comment>
    <comment ref="N69" authorId="0" shapeId="0" xr:uid="{00000000-0006-0000-0400-000021000000}">
      <text>
        <r>
          <rPr>
            <b/>
            <sz val="8"/>
            <rFont val="Tahoma"/>
            <family val="2"/>
          </rPr>
          <t>Each Arbitrary applies only to FAK / Bullets as specifically listed in this field.</t>
        </r>
      </text>
    </comment>
    <comment ref="B84" authorId="0" shapeId="0" xr:uid="{00000000-0006-0000-0400-000022000000}">
      <text>
        <r>
          <rPr>
            <b/>
            <sz val="8"/>
            <rFont val="Tahoma"/>
            <family val="2"/>
          </rPr>
          <t>Place of Origin - may be an outport for feeder (CY) arbitraries or an inland origin Format is:  City, State or ZIP Code</t>
        </r>
      </text>
    </comment>
    <comment ref="E84" authorId="0" shapeId="0" xr:uid="{00000000-0006-0000-04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4" authorId="0" shapeId="0" xr:uid="{00000000-0006-0000-04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4" authorId="0" shapeId="0" xr:uid="{00000000-0006-0000-0400-000025000000}">
      <text>
        <r>
          <rPr>
            <b/>
            <sz val="8"/>
            <rFont val="Tahoma"/>
            <family val="2"/>
          </rPr>
          <t>Indicate whether or not door service is included in the arbitrary rate</t>
        </r>
      </text>
    </comment>
    <comment ref="H84" authorId="0" shapeId="0" xr:uid="{00000000-0006-0000-0400-000026000000}">
      <text>
        <r>
          <rPr>
            <b/>
            <sz val="8"/>
            <rFont val="Tahoma"/>
            <family val="2"/>
          </rPr>
          <t>Input the rate in this field when the same amount applies for all container sizes</t>
        </r>
      </text>
    </comment>
    <comment ref="N84" authorId="0" shapeId="0" xr:uid="{00000000-0006-0000-0400-000027000000}">
      <text>
        <r>
          <rPr>
            <b/>
            <sz val="8"/>
            <rFont val="Tahoma"/>
            <family val="2"/>
          </rPr>
          <t>Each Arbitrary applies only to FAK / Bullets as specifically listed in this field.</t>
        </r>
      </text>
    </comment>
    <comment ref="L95" authorId="0" shapeId="0" xr:uid="{00000000-0006-0000-04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3" authorId="0" shapeId="0" xr:uid="{00000000-0006-0000-0400-000029000000}">
      <text>
        <r>
          <rPr>
            <b/>
            <sz val="8"/>
            <rFont val="Tahoma"/>
            <family val="2"/>
          </rPr>
          <t>Select the bullet for which the exception applies.If exception applies to all bullets, select ""ALL"".</t>
        </r>
      </text>
    </comment>
    <comment ref="B193" authorId="0" shapeId="0" xr:uid="{00000000-0006-0000-0400-00002A000000}">
      <text>
        <r>
          <rPr>
            <b/>
            <sz val="8"/>
            <rFont val="Tahoma"/>
            <family val="2"/>
          </rPr>
          <t>Specify if Free Time condition applies to Export or Import:E (Export) = applies at origin,I (Import) = applies at destination</t>
        </r>
      </text>
    </comment>
    <comment ref="C193" authorId="0" shapeId="0" xr:uid="{00000000-0006-0000-0400-00002B000000}">
      <text>
        <r>
          <rPr>
            <b/>
            <sz val="8"/>
            <rFont val="Tahoma"/>
            <family val="2"/>
          </rPr>
          <t>Enter Type of Free Time: Detention Demurrage Merged</t>
        </r>
      </text>
    </comment>
    <comment ref="F193" authorId="0" shapeId="0" xr:uid="{00000000-0006-0000-0400-00002C000000}">
      <text>
        <r>
          <rPr>
            <b/>
            <sz val="8"/>
            <rFont val="Tahoma"/>
            <family val="2"/>
          </rPr>
          <t>Specify Equipment Type (blank field indicates applicability to all Eq Types): D = Dry R = Reefer OT = Open Top FR = Flat Rack</t>
        </r>
      </text>
    </comment>
    <comment ref="G193" authorId="0" shapeId="0" xr:uid="{00000000-0006-0000-0400-00002D000000}">
      <text>
        <r>
          <rPr>
            <b/>
            <sz val="8"/>
            <rFont val="Tahoma"/>
            <family val="2"/>
          </rPr>
          <t>Select "OR" from the drop down list if condition applies to Operating Reefers</t>
        </r>
      </text>
    </comment>
    <comment ref="H193" authorId="0" shapeId="0" xr:uid="{00000000-0006-0000-0400-00002E000000}">
      <text>
        <r>
          <rPr>
            <b/>
            <sz val="8"/>
            <rFont val="Tahoma"/>
            <family val="2"/>
          </rPr>
          <t>Specify the Place of Receipt if necessary.  Do not use ""ALL"".  Only 1 location may be entered per row.</t>
        </r>
      </text>
    </comment>
    <comment ref="I193" authorId="0" shapeId="0" xr:uid="{00000000-0006-0000-0400-00002F000000}">
      <text>
        <r>
          <rPr>
            <b/>
            <sz val="8"/>
            <rFont val="Tahoma"/>
            <family val="2"/>
          </rPr>
          <t>Enter the POL if necessary.  Do not use ""ALL"".  Only 1 location is allowed per row and must be a valid seaport.</t>
        </r>
      </text>
    </comment>
    <comment ref="J193" authorId="0" shapeId="0" xr:uid="{00000000-0006-0000-0400-000030000000}">
      <text>
        <r>
          <rPr>
            <b/>
            <sz val="8"/>
            <rFont val="Tahoma"/>
            <family val="2"/>
          </rPr>
          <t>Enter the POD if necessary.  Do not use ""ALL"".  Only 1 location is allowed per row and must be a valid seaport.</t>
        </r>
      </text>
    </comment>
    <comment ref="L193" authorId="0" shapeId="0" xr:uid="{00000000-0006-0000-0400-000031000000}">
      <text>
        <r>
          <rPr>
            <b/>
            <sz val="8"/>
            <rFont val="Tahoma"/>
            <family val="2"/>
          </rPr>
          <t>Enter the Country Code ONLY.  Cannot use "ALL" or country name</t>
        </r>
      </text>
    </comment>
    <comment ref="M193" authorId="0" shapeId="0" xr:uid="{00000000-0006-0000-0400-000032000000}">
      <text>
        <r>
          <rPr>
            <b/>
            <sz val="8"/>
            <rFont val="Tahoma"/>
            <family val="2"/>
          </rPr>
          <t>Enter additional notes only when absolutely necessary.    IMPORTANT:  Named accounts and specific commodities may not be listed as Notes.</t>
        </r>
      </text>
    </comment>
    <comment ref="A206" authorId="0" shapeId="0" xr:uid="{00000000-0006-0000-0400-000033000000}">
      <text>
        <r>
          <rPr>
            <b/>
            <sz val="8"/>
            <rFont val="Tahoma"/>
            <family val="2"/>
          </rPr>
          <t>Select the bullet for which the exception applies.If exception applies to all bullets, select ""ALL"".</t>
        </r>
      </text>
    </comment>
    <comment ref="B206" authorId="0" shapeId="0" xr:uid="{00000000-0006-0000-0400-000034000000}">
      <text>
        <r>
          <rPr>
            <b/>
            <sz val="8"/>
            <rFont val="Tahoma"/>
            <family val="2"/>
          </rPr>
          <t>Specify if Free Time condition applies to Export or Import:E (Export) = applies at origin,I (Import) = applies at destination</t>
        </r>
      </text>
    </comment>
    <comment ref="C206" authorId="0" shapeId="0" xr:uid="{00000000-0006-0000-0400-000035000000}">
      <text>
        <r>
          <rPr>
            <b/>
            <sz val="8"/>
            <rFont val="Tahoma"/>
            <family val="2"/>
          </rPr>
          <t>Enter Type of Free Time: Detention Demurrage Merged</t>
        </r>
      </text>
    </comment>
    <comment ref="F206" authorId="0" shapeId="0" xr:uid="{00000000-0006-0000-0400-000036000000}">
      <text>
        <r>
          <rPr>
            <b/>
            <sz val="8"/>
            <rFont val="Tahoma"/>
            <family val="2"/>
          </rPr>
          <t>If any exceptional charges are offered, then the currency is required to be shown.</t>
        </r>
      </text>
    </comment>
    <comment ref="O206" authorId="0" shapeId="0" xr:uid="{00000000-0006-0000-0400-000037000000}">
      <text>
        <r>
          <rPr>
            <b/>
            <sz val="8"/>
            <rFont val="Tahoma"/>
            <family val="2"/>
          </rPr>
          <t>Specify Equipment Type (blank field indicates applicability to all Eq Types): D = Dry R = Reefer OT = Open Top FR = Flat Rack</t>
        </r>
      </text>
    </comment>
    <comment ref="P206" authorId="0" shapeId="0" xr:uid="{00000000-0006-0000-0400-000038000000}">
      <text>
        <r>
          <rPr>
            <b/>
            <sz val="8"/>
            <rFont val="Tahoma"/>
            <family val="2"/>
          </rPr>
          <t>Select "OR" from the drop down list if condition applies to Operating Reefers</t>
        </r>
      </text>
    </comment>
    <comment ref="Q206" authorId="0" shapeId="0" xr:uid="{00000000-0006-0000-0400-000039000000}">
      <text>
        <r>
          <rPr>
            <b/>
            <sz val="8"/>
            <rFont val="Tahoma"/>
            <family val="2"/>
          </rPr>
          <t>Specify the Place of Receipt if necessary.  Do not use ""ALL"".  Only 1 location may be entered per row.</t>
        </r>
      </text>
    </comment>
    <comment ref="R206" authorId="0" shapeId="0" xr:uid="{00000000-0006-0000-0400-00003A000000}">
      <text>
        <r>
          <rPr>
            <b/>
            <sz val="8"/>
            <rFont val="Tahoma"/>
            <family val="2"/>
          </rPr>
          <t>Enter the POL if necessary.  Do not use ""ALL"".  Only 1 location is allowed per row and must be a valid seaport.</t>
        </r>
      </text>
    </comment>
    <comment ref="S206" authorId="0" shapeId="0" xr:uid="{00000000-0006-0000-0400-00003B000000}">
      <text>
        <r>
          <rPr>
            <b/>
            <sz val="8"/>
            <rFont val="Tahoma"/>
            <family val="2"/>
          </rPr>
          <t>Enter the POD if necessary.  Do not use ""ALL"".  Only 1 location is allowed per row and must be a valid seaport.</t>
        </r>
      </text>
    </comment>
    <comment ref="T206" authorId="0" shapeId="0" xr:uid="{00000000-0006-0000-0400-00003C000000}">
      <text>
        <r>
          <rPr>
            <b/>
            <sz val="8"/>
            <rFont val="Tahoma"/>
            <family val="2"/>
          </rPr>
          <t>Specify the Place of Delivery if necessary.  Do not use ""ALL"".  Only 1 location may be entered per row.</t>
        </r>
      </text>
    </comment>
    <comment ref="U206" authorId="0" shapeId="0" xr:uid="{00000000-0006-0000-0400-00003D000000}">
      <text>
        <r>
          <rPr>
            <b/>
            <sz val="8"/>
            <rFont val="Tahoma"/>
            <family val="2"/>
          </rPr>
          <t>Enter the Country Code ONLY.  Cannot use "ALL" or country name</t>
        </r>
      </text>
    </comment>
    <comment ref="V206" authorId="0" shapeId="0" xr:uid="{00000000-0006-0000-0400-00003E000000}">
      <text>
        <r>
          <rPr>
            <b/>
            <sz val="8"/>
            <rFont val="Tahoma"/>
            <family val="2"/>
          </rPr>
          <t>Enter additional notes only when absolutely necessary.    IMPORTANT:  Named accounts and specific commodities may not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500-000001000000}">
      <text>
        <r>
          <rPr>
            <b/>
            <sz val="8"/>
            <rFont val="Tahoma"/>
            <family val="2"/>
          </rPr>
          <t>Please use comma to seprate commodities</t>
        </r>
      </text>
    </comment>
    <comment ref="A21" authorId="0" shapeId="0" xr:uid="{00000000-0006-0000-05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500-000003000000}">
      <text>
        <r>
          <rPr>
            <b/>
            <sz val="8"/>
            <rFont val="Tahoma"/>
            <family val="2"/>
          </rPr>
          <t>Please use comma to separate ports.Only valid sea ports may be included.</t>
        </r>
      </text>
    </comment>
    <comment ref="A31" authorId="0" shapeId="0" xr:uid="{00000000-0006-0000-0500-000004000000}">
      <text>
        <r>
          <rPr>
            <b/>
            <sz val="8"/>
            <rFont val="Tahoma"/>
            <family val="2"/>
          </rPr>
          <t>Please use FAK/ Bullets defined above.</t>
        </r>
      </text>
    </comment>
    <comment ref="B31" authorId="0" shapeId="0" xr:uid="{00000000-0006-0000-0500-000005000000}">
      <text>
        <r>
          <rPr>
            <b/>
            <sz val="8"/>
            <rFont val="Tahoma"/>
            <family val="2"/>
          </rPr>
          <t>City, State / ZIP Code</t>
        </r>
      </text>
    </comment>
    <comment ref="C31" authorId="0" shapeId="0" xr:uid="{00000000-0006-0000-0500-000006000000}">
      <text>
        <r>
          <rPr>
            <b/>
            <sz val="8"/>
            <rFont val="Tahoma"/>
            <family val="2"/>
          </rPr>
          <t>Please use only one, port name or port group code defined in the table above.  Ex: Los Angeles or USWCAll ports must be valid SEA ports</t>
        </r>
      </text>
    </comment>
    <comment ref="D31" authorId="0" shapeId="0" xr:uid="{00000000-0006-0000-0500-000007000000}">
      <text>
        <r>
          <rPr>
            <b/>
            <sz val="8"/>
            <rFont val="Tahoma"/>
            <family val="2"/>
          </rPr>
          <t>Please use only one, port name or port group code defined in the table above.  Ex: Los Angeles or USWC All ports must be valid SEA ports</t>
        </r>
      </text>
    </comment>
    <comment ref="E31" authorId="0" shapeId="0" xr:uid="{00000000-0006-0000-0500-000008000000}">
      <text>
        <r>
          <rPr>
            <b/>
            <sz val="8"/>
            <rFont val="Tahoma"/>
            <family val="2"/>
          </rPr>
          <t>City, State / ZIP Code</t>
        </r>
      </text>
    </comment>
    <comment ref="F31" authorId="0" shapeId="0" xr:uid="{00000000-0006-0000-05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500-00000A000000}">
      <text>
        <r>
          <rPr>
            <b/>
            <sz val="8"/>
            <rFont val="Tahoma"/>
            <family val="2"/>
          </rPr>
          <t>Indicate whether or not door service is included at origin and destination</t>
        </r>
      </text>
    </comment>
    <comment ref="AB31" authorId="0" shapeId="0" xr:uid="{00000000-0006-0000-05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3" authorId="0" shapeId="0" xr:uid="{00000000-0006-0000-0500-00000C000000}">
      <text>
        <r>
          <rPr>
            <b/>
            <sz val="8"/>
            <rFont val="Tahoma"/>
            <family val="2"/>
          </rPr>
          <t>Please use FAK/ Bullets defined above.</t>
        </r>
      </text>
    </comment>
    <comment ref="B43" authorId="0" shapeId="0" xr:uid="{00000000-0006-0000-0500-00000D000000}">
      <text>
        <r>
          <rPr>
            <b/>
            <sz val="8"/>
            <rFont val="Tahoma"/>
            <family val="2"/>
          </rPr>
          <t>City, State / ZIP Code</t>
        </r>
      </text>
    </comment>
    <comment ref="C43" authorId="0" shapeId="0" xr:uid="{00000000-0006-0000-0500-00000E000000}">
      <text>
        <r>
          <rPr>
            <b/>
            <sz val="8"/>
            <rFont val="Tahoma"/>
            <family val="2"/>
          </rPr>
          <t>Please use only one, port name or port group code defined in the table above.  Ex: Los Angeles or USWCAll ports must be valid SEA ports</t>
        </r>
      </text>
    </comment>
    <comment ref="D43" authorId="0" shapeId="0" xr:uid="{00000000-0006-0000-0500-00000F000000}">
      <text>
        <r>
          <rPr>
            <b/>
            <sz val="8"/>
            <rFont val="Tahoma"/>
            <family val="2"/>
          </rPr>
          <t>Please use only one, port name or port group code defined in the table above.  Ex: Los Angeles or USWC All ports must be valid SEA ports</t>
        </r>
      </text>
    </comment>
    <comment ref="E43" authorId="0" shapeId="0" xr:uid="{00000000-0006-0000-0500-000010000000}">
      <text>
        <r>
          <rPr>
            <b/>
            <sz val="8"/>
            <rFont val="Tahoma"/>
            <family val="2"/>
          </rPr>
          <t>City, State / ZIP Code</t>
        </r>
      </text>
    </comment>
    <comment ref="F43" authorId="0" shapeId="0" xr:uid="{00000000-0006-0000-05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3" authorId="0" shapeId="0" xr:uid="{00000000-0006-0000-0500-000012000000}">
      <text>
        <r>
          <rPr>
            <b/>
            <sz val="8"/>
            <rFont val="Tahoma"/>
            <family val="2"/>
          </rPr>
          <t>Indicate whether or not door service is included at origin and destination</t>
        </r>
      </text>
    </comment>
    <comment ref="AI43" authorId="0" shapeId="0" xr:uid="{00000000-0006-0000-05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2" authorId="0" shapeId="0" xr:uid="{00000000-0006-0000-0500-000014000000}">
      <text>
        <r>
          <rPr>
            <b/>
            <sz val="8"/>
            <rFont val="Tahoma"/>
            <family val="2"/>
          </rPr>
          <t>Please use FAK/ Bullets defined above.</t>
        </r>
      </text>
    </comment>
    <comment ref="B52" authorId="0" shapeId="0" xr:uid="{00000000-0006-0000-0500-000015000000}">
      <text>
        <r>
          <rPr>
            <b/>
            <sz val="8"/>
            <rFont val="Tahoma"/>
            <family val="2"/>
          </rPr>
          <t>City, State / ZIP Code</t>
        </r>
      </text>
    </comment>
    <comment ref="C52" authorId="0" shapeId="0" xr:uid="{00000000-0006-0000-0500-000016000000}">
      <text>
        <r>
          <rPr>
            <b/>
            <sz val="8"/>
            <rFont val="Tahoma"/>
            <family val="2"/>
          </rPr>
          <t>Please use only one, port name or port group code defined in the table above.  Ex: Los Angeles or USWCAll ports must be valid SEA ports</t>
        </r>
      </text>
    </comment>
    <comment ref="D52" authorId="0" shapeId="0" xr:uid="{00000000-0006-0000-0500-000017000000}">
      <text>
        <r>
          <rPr>
            <b/>
            <sz val="8"/>
            <rFont val="Tahoma"/>
            <family val="2"/>
          </rPr>
          <t>Please use only one, port name or port group code defined in the table above.  Ex: Los Angeles or USWC All ports must be valid SEA ports</t>
        </r>
      </text>
    </comment>
    <comment ref="E52" authorId="0" shapeId="0" xr:uid="{00000000-0006-0000-0500-000018000000}">
      <text>
        <r>
          <rPr>
            <b/>
            <sz val="8"/>
            <rFont val="Tahoma"/>
            <family val="2"/>
          </rPr>
          <t>City, State / ZIP Code</t>
        </r>
      </text>
    </comment>
    <comment ref="F52" authorId="0" shapeId="0" xr:uid="{00000000-0006-0000-05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2" authorId="0" shapeId="0" xr:uid="{00000000-0006-0000-0500-00001A000000}">
      <text>
        <r>
          <rPr>
            <b/>
            <sz val="8"/>
            <rFont val="Tahoma"/>
            <family val="2"/>
          </rPr>
          <t>Indicate whether or not door service is included at origin and destination</t>
        </r>
      </text>
    </comment>
    <comment ref="AF52" authorId="0" shapeId="0" xr:uid="{00000000-0006-0000-05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72" authorId="0" shapeId="0" xr:uid="{00000000-0006-0000-0500-00001C000000}">
      <text>
        <r>
          <rPr>
            <b/>
            <sz val="8"/>
            <rFont val="Tahoma"/>
            <family val="2"/>
          </rPr>
          <t>Place of Origin - may be an outport for feeder (CY) arbitraries or an inland origin Format is:  City, State or ZIP Code</t>
        </r>
      </text>
    </comment>
    <comment ref="E72" authorId="0" shapeId="0" xr:uid="{00000000-0006-0000-05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72" authorId="0" shapeId="0" xr:uid="{00000000-0006-0000-05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72" authorId="0" shapeId="0" xr:uid="{00000000-0006-0000-0500-00001F000000}">
      <text>
        <r>
          <rPr>
            <b/>
            <sz val="8"/>
            <rFont val="Tahoma"/>
            <family val="2"/>
          </rPr>
          <t>Indicate whether or not door service is included in the arbitrary rate</t>
        </r>
      </text>
    </comment>
    <comment ref="H72" authorId="0" shapeId="0" xr:uid="{00000000-0006-0000-0500-000020000000}">
      <text>
        <r>
          <rPr>
            <b/>
            <sz val="8"/>
            <rFont val="Tahoma"/>
            <family val="2"/>
          </rPr>
          <t>Input the rate in this field when the same amount applies for all container sizes</t>
        </r>
      </text>
    </comment>
    <comment ref="N72" authorId="0" shapeId="0" xr:uid="{00000000-0006-0000-0500-000021000000}">
      <text>
        <r>
          <rPr>
            <b/>
            <sz val="8"/>
            <rFont val="Tahoma"/>
            <family val="2"/>
          </rPr>
          <t>Each Arbitrary applies only to FAK / Bullets as specifically listed in this field.</t>
        </r>
      </text>
    </comment>
    <comment ref="B87" authorId="0" shapeId="0" xr:uid="{00000000-0006-0000-0500-000022000000}">
      <text>
        <r>
          <rPr>
            <b/>
            <sz val="8"/>
            <rFont val="Tahoma"/>
            <family val="2"/>
          </rPr>
          <t>Place of Origin - may be an outport for feeder (CY) arbitraries or an inland origin Format is:  City, State or ZIP Code</t>
        </r>
      </text>
    </comment>
    <comment ref="E87" authorId="0" shapeId="0" xr:uid="{00000000-0006-0000-05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7" authorId="0" shapeId="0" xr:uid="{00000000-0006-0000-05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7" authorId="0" shapeId="0" xr:uid="{00000000-0006-0000-0500-000025000000}">
      <text>
        <r>
          <rPr>
            <b/>
            <sz val="8"/>
            <rFont val="Tahoma"/>
            <family val="2"/>
          </rPr>
          <t>Indicate whether or not door service is included in the arbitrary rate</t>
        </r>
      </text>
    </comment>
    <comment ref="H87" authorId="0" shapeId="0" xr:uid="{00000000-0006-0000-0500-000026000000}">
      <text>
        <r>
          <rPr>
            <b/>
            <sz val="8"/>
            <rFont val="Tahoma"/>
            <family val="2"/>
          </rPr>
          <t>Input the rate in this field when the same amount applies for all container sizes</t>
        </r>
      </text>
    </comment>
    <comment ref="N87" authorId="0" shapeId="0" xr:uid="{00000000-0006-0000-0500-000027000000}">
      <text>
        <r>
          <rPr>
            <b/>
            <sz val="8"/>
            <rFont val="Tahoma"/>
            <family val="2"/>
          </rPr>
          <t>Each Arbitrary applies only to FAK / Bullets as specifically listed in this field.</t>
        </r>
      </text>
    </comment>
    <comment ref="L98" authorId="0" shapeId="0" xr:uid="{00000000-0006-0000-05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0" authorId="0" shapeId="0" xr:uid="{00000000-0006-0000-0500-000029000000}">
      <text>
        <r>
          <rPr>
            <b/>
            <sz val="8"/>
            <rFont val="Tahoma"/>
            <family val="2"/>
          </rPr>
          <t>Select the bullet for which the exception applies.If exception applies to all bullets, select ""ALL"".</t>
        </r>
      </text>
    </comment>
    <comment ref="B190" authorId="0" shapeId="0" xr:uid="{00000000-0006-0000-0500-00002A000000}">
      <text>
        <r>
          <rPr>
            <b/>
            <sz val="8"/>
            <rFont val="Tahoma"/>
            <family val="2"/>
          </rPr>
          <t>Specify if Free Time condition applies to Export or Import:E (Export) = applies at origin,I (Import) = applies at destination</t>
        </r>
      </text>
    </comment>
    <comment ref="C190" authorId="0" shapeId="0" xr:uid="{00000000-0006-0000-0500-00002B000000}">
      <text>
        <r>
          <rPr>
            <b/>
            <sz val="8"/>
            <rFont val="Tahoma"/>
            <family val="2"/>
          </rPr>
          <t>Enter Type of Free Time: Detention Demurrage Merged</t>
        </r>
      </text>
    </comment>
    <comment ref="F190" authorId="0" shapeId="0" xr:uid="{00000000-0006-0000-0500-00002C000000}">
      <text>
        <r>
          <rPr>
            <b/>
            <sz val="8"/>
            <rFont val="Tahoma"/>
            <family val="2"/>
          </rPr>
          <t>Specify Equipment Type (blank field indicates applicability to all Eq Types): D = Dry R = Reefer OT = Open Top FR = Flat Rack</t>
        </r>
      </text>
    </comment>
    <comment ref="G190" authorId="0" shapeId="0" xr:uid="{00000000-0006-0000-0500-00002D000000}">
      <text>
        <r>
          <rPr>
            <b/>
            <sz val="8"/>
            <rFont val="Tahoma"/>
            <family val="2"/>
          </rPr>
          <t>Select "OR" from the drop down list if condition applies to Operating Reefers</t>
        </r>
      </text>
    </comment>
    <comment ref="H190" authorId="0" shapeId="0" xr:uid="{00000000-0006-0000-0500-00002E000000}">
      <text>
        <r>
          <rPr>
            <b/>
            <sz val="8"/>
            <rFont val="Tahoma"/>
            <family val="2"/>
          </rPr>
          <t>Specify the Place of Receipt if necessary.  Do not use ""ALL"".  Only 1 location may be entered per row.</t>
        </r>
      </text>
    </comment>
    <comment ref="I190" authorId="0" shapeId="0" xr:uid="{00000000-0006-0000-0500-00002F000000}">
      <text>
        <r>
          <rPr>
            <b/>
            <sz val="8"/>
            <rFont val="Tahoma"/>
            <family val="2"/>
          </rPr>
          <t>Enter the POL if necessary.  Do not use ""ALL"".  Only 1 location is allowed per row and must be a valid seaport.</t>
        </r>
      </text>
    </comment>
    <comment ref="J190" authorId="0" shapeId="0" xr:uid="{00000000-0006-0000-0500-000030000000}">
      <text>
        <r>
          <rPr>
            <b/>
            <sz val="8"/>
            <rFont val="Tahoma"/>
            <family val="2"/>
          </rPr>
          <t>Enter the POD if necessary.  Do not use ""ALL"".  Only 1 location is allowed per row and must be a valid seaport.</t>
        </r>
      </text>
    </comment>
    <comment ref="L190" authorId="0" shapeId="0" xr:uid="{00000000-0006-0000-0500-000031000000}">
      <text>
        <r>
          <rPr>
            <b/>
            <sz val="8"/>
            <rFont val="Tahoma"/>
            <family val="2"/>
          </rPr>
          <t>Enter the Country Code ONLY.  Cannot use "ALL" or country name</t>
        </r>
      </text>
    </comment>
    <comment ref="M190" authorId="0" shapeId="0" xr:uid="{00000000-0006-0000-0500-000032000000}">
      <text>
        <r>
          <rPr>
            <b/>
            <sz val="8"/>
            <rFont val="Tahoma"/>
            <family val="2"/>
          </rPr>
          <t>Enter additional notes only when absolutely necessary.    IMPORTANT:  Named accounts and specific commodities may not be listed as Notes.</t>
        </r>
      </text>
    </comment>
    <comment ref="A203" authorId="0" shapeId="0" xr:uid="{00000000-0006-0000-0500-000033000000}">
      <text>
        <r>
          <rPr>
            <b/>
            <sz val="8"/>
            <rFont val="Tahoma"/>
            <family val="2"/>
          </rPr>
          <t>Select the bullet for which the exception applies.If exception applies to all bullets, select ""ALL"".</t>
        </r>
      </text>
    </comment>
    <comment ref="B203" authorId="0" shapeId="0" xr:uid="{00000000-0006-0000-0500-000034000000}">
      <text>
        <r>
          <rPr>
            <b/>
            <sz val="8"/>
            <rFont val="Tahoma"/>
            <family val="2"/>
          </rPr>
          <t>Specify if Free Time condition applies to Export or Import:E (Export) = applies at origin,I (Import) = applies at destination</t>
        </r>
      </text>
    </comment>
    <comment ref="C203" authorId="0" shapeId="0" xr:uid="{00000000-0006-0000-0500-000035000000}">
      <text>
        <r>
          <rPr>
            <b/>
            <sz val="8"/>
            <rFont val="Tahoma"/>
            <family val="2"/>
          </rPr>
          <t>Enter Type of Free Time: Detention Demurrage Merged</t>
        </r>
      </text>
    </comment>
    <comment ref="F203" authorId="0" shapeId="0" xr:uid="{00000000-0006-0000-0500-000036000000}">
      <text>
        <r>
          <rPr>
            <b/>
            <sz val="8"/>
            <rFont val="Tahoma"/>
            <family val="2"/>
          </rPr>
          <t>If any exceptional charges are offered, then the currency is required to be shown.</t>
        </r>
      </text>
    </comment>
    <comment ref="O203" authorId="0" shapeId="0" xr:uid="{00000000-0006-0000-0500-000037000000}">
      <text>
        <r>
          <rPr>
            <b/>
            <sz val="8"/>
            <rFont val="Tahoma"/>
            <family val="2"/>
          </rPr>
          <t>Specify Equipment Type (blank field indicates applicability to all Eq Types): D = Dry R = Reefer OT = Open Top FR = Flat Rack</t>
        </r>
      </text>
    </comment>
    <comment ref="P203" authorId="0" shapeId="0" xr:uid="{00000000-0006-0000-0500-000038000000}">
      <text>
        <r>
          <rPr>
            <b/>
            <sz val="8"/>
            <rFont val="Tahoma"/>
            <family val="2"/>
          </rPr>
          <t>Select "OR" from the drop down list if condition applies to Operating Reefers</t>
        </r>
      </text>
    </comment>
    <comment ref="Q203" authorId="0" shapeId="0" xr:uid="{00000000-0006-0000-0500-000039000000}">
      <text>
        <r>
          <rPr>
            <b/>
            <sz val="8"/>
            <rFont val="Tahoma"/>
            <family val="2"/>
          </rPr>
          <t>Specify the Place of Receipt if necessary.  Do not use ""ALL"".  Only 1 location may be entered per row.</t>
        </r>
      </text>
    </comment>
    <comment ref="R203" authorId="0" shapeId="0" xr:uid="{00000000-0006-0000-0500-00003A000000}">
      <text>
        <r>
          <rPr>
            <b/>
            <sz val="8"/>
            <rFont val="Tahoma"/>
            <family val="2"/>
          </rPr>
          <t>Enter the POL if necessary.  Do not use ""ALL"".  Only 1 location is allowed per row and must be a valid seaport.</t>
        </r>
      </text>
    </comment>
    <comment ref="S203" authorId="0" shapeId="0" xr:uid="{00000000-0006-0000-0500-00003B000000}">
      <text>
        <r>
          <rPr>
            <b/>
            <sz val="8"/>
            <rFont val="Tahoma"/>
            <family val="2"/>
          </rPr>
          <t>Enter the POD if necessary.  Do not use ""ALL"".  Only 1 location is allowed per row and must be a valid seaport.</t>
        </r>
      </text>
    </comment>
    <comment ref="T203" authorId="0" shapeId="0" xr:uid="{00000000-0006-0000-0500-00003C000000}">
      <text>
        <r>
          <rPr>
            <b/>
            <sz val="8"/>
            <rFont val="Tahoma"/>
            <family val="2"/>
          </rPr>
          <t>Specify the Place of Delivery if necessary.  Do not use ""ALL"".  Only 1 location may be entered per row.</t>
        </r>
      </text>
    </comment>
    <comment ref="U203" authorId="0" shapeId="0" xr:uid="{00000000-0006-0000-0500-00003D000000}">
      <text>
        <r>
          <rPr>
            <b/>
            <sz val="8"/>
            <rFont val="Tahoma"/>
            <family val="2"/>
          </rPr>
          <t>Enter the Country Code ONLY.  Cannot use "ALL" or country name</t>
        </r>
      </text>
    </comment>
    <comment ref="V203" authorId="0" shapeId="0" xr:uid="{00000000-0006-0000-0500-00003E000000}">
      <text>
        <r>
          <rPr>
            <b/>
            <sz val="8"/>
            <rFont val="Tahoma"/>
            <family val="2"/>
          </rPr>
          <t>Enter additional notes only when absolutely necessary.    IMPORTANT:  Named accounts and specific commodities may not be listed as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1000000}">
      <text>
        <r>
          <rPr>
            <b/>
            <sz val="8"/>
            <rFont val="Tahoma"/>
            <family val="2"/>
          </rPr>
          <t>Please use comma to seprate commodities</t>
        </r>
      </text>
    </comment>
    <comment ref="A21" authorId="0" shapeId="0" xr:uid="{00000000-0006-0000-06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600-000003000000}">
      <text>
        <r>
          <rPr>
            <b/>
            <sz val="8"/>
            <rFont val="Tahoma"/>
            <family val="2"/>
          </rPr>
          <t>Please use comma to separate ports.Only valid sea ports may be included.</t>
        </r>
      </text>
    </comment>
    <comment ref="A31" authorId="0" shapeId="0" xr:uid="{00000000-0006-0000-0600-000004000000}">
      <text>
        <r>
          <rPr>
            <b/>
            <sz val="8"/>
            <rFont val="Tahoma"/>
            <family val="2"/>
          </rPr>
          <t>Please use FAK/ Bullets defined above.</t>
        </r>
      </text>
    </comment>
    <comment ref="B31" authorId="0" shapeId="0" xr:uid="{00000000-0006-0000-0600-000005000000}">
      <text>
        <r>
          <rPr>
            <b/>
            <sz val="8"/>
            <rFont val="Tahoma"/>
            <family val="2"/>
          </rPr>
          <t>City, State / ZIP Code</t>
        </r>
      </text>
    </comment>
    <comment ref="C31" authorId="0" shapeId="0" xr:uid="{00000000-0006-0000-0600-000006000000}">
      <text>
        <r>
          <rPr>
            <b/>
            <sz val="8"/>
            <rFont val="Tahoma"/>
            <family val="2"/>
          </rPr>
          <t>Please use only one, port name or port group code defined in the table above.  Ex: Los Angeles or USWCAll ports must be valid SEA ports</t>
        </r>
      </text>
    </comment>
    <comment ref="D31" authorId="0" shapeId="0" xr:uid="{00000000-0006-0000-0600-000007000000}">
      <text>
        <r>
          <rPr>
            <b/>
            <sz val="8"/>
            <rFont val="Tahoma"/>
            <family val="2"/>
          </rPr>
          <t>Please use only one, port name or port group code defined in the table above.  Ex: Los Angeles or USWC All ports must be valid SEA ports</t>
        </r>
      </text>
    </comment>
    <comment ref="E31" authorId="0" shapeId="0" xr:uid="{00000000-0006-0000-0600-000008000000}">
      <text>
        <r>
          <rPr>
            <b/>
            <sz val="8"/>
            <rFont val="Tahoma"/>
            <family val="2"/>
          </rPr>
          <t>City, State / ZIP Code</t>
        </r>
      </text>
    </comment>
    <comment ref="F31" authorId="0" shapeId="0" xr:uid="{00000000-0006-0000-06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600-00000A000000}">
      <text>
        <r>
          <rPr>
            <b/>
            <sz val="8"/>
            <rFont val="Tahoma"/>
            <family val="2"/>
          </rPr>
          <t>Indicate whether or not door service is included at origin and destination</t>
        </r>
      </text>
    </comment>
    <comment ref="AC31" authorId="0" shapeId="0" xr:uid="{00000000-0006-0000-06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6" authorId="0" shapeId="0" xr:uid="{00000000-0006-0000-0600-00000C000000}">
      <text>
        <r>
          <rPr>
            <b/>
            <sz val="8"/>
            <rFont val="Tahoma"/>
            <family val="2"/>
          </rPr>
          <t>Please use FAK/ Bullets defined above.</t>
        </r>
      </text>
    </comment>
    <comment ref="B46" authorId="0" shapeId="0" xr:uid="{00000000-0006-0000-0600-00000D000000}">
      <text>
        <r>
          <rPr>
            <b/>
            <sz val="8"/>
            <rFont val="Tahoma"/>
            <family val="2"/>
          </rPr>
          <t>City, State / ZIP Code</t>
        </r>
      </text>
    </comment>
    <comment ref="C46" authorId="0" shapeId="0" xr:uid="{00000000-0006-0000-0600-00000E000000}">
      <text>
        <r>
          <rPr>
            <b/>
            <sz val="8"/>
            <rFont val="Tahoma"/>
            <family val="2"/>
          </rPr>
          <t>Please use only one, port name or port group code defined in the table above.  Ex: Los Angeles or USWCAll ports must be valid SEA ports</t>
        </r>
      </text>
    </comment>
    <comment ref="D46" authorId="0" shapeId="0" xr:uid="{00000000-0006-0000-0600-00000F000000}">
      <text>
        <r>
          <rPr>
            <b/>
            <sz val="8"/>
            <rFont val="Tahoma"/>
            <family val="2"/>
          </rPr>
          <t>Please use only one, port name or port group code defined in the table above.  Ex: Los Angeles or USWC All ports must be valid SEA ports</t>
        </r>
      </text>
    </comment>
    <comment ref="E46" authorId="0" shapeId="0" xr:uid="{00000000-0006-0000-0600-000010000000}">
      <text>
        <r>
          <rPr>
            <b/>
            <sz val="8"/>
            <rFont val="Tahoma"/>
            <family val="2"/>
          </rPr>
          <t>City, State / ZIP Code</t>
        </r>
      </text>
    </comment>
    <comment ref="F46" authorId="0" shapeId="0" xr:uid="{00000000-0006-0000-06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6" authorId="0" shapeId="0" xr:uid="{00000000-0006-0000-0600-000012000000}">
      <text>
        <r>
          <rPr>
            <b/>
            <sz val="8"/>
            <rFont val="Tahoma"/>
            <family val="2"/>
          </rPr>
          <t>Indicate whether or not door service is included at origin and destination</t>
        </r>
      </text>
    </comment>
    <comment ref="W46" authorId="0" shapeId="0" xr:uid="{00000000-0006-0000-06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55" authorId="0" shapeId="0" xr:uid="{00000000-0006-0000-0600-000014000000}">
      <text>
        <r>
          <rPr>
            <b/>
            <sz val="8"/>
            <rFont val="Tahoma"/>
            <family val="2"/>
          </rPr>
          <t>Please use FAK/ Bullets defined above.</t>
        </r>
      </text>
    </comment>
    <comment ref="B55" authorId="0" shapeId="0" xr:uid="{00000000-0006-0000-0600-000015000000}">
      <text>
        <r>
          <rPr>
            <b/>
            <sz val="8"/>
            <rFont val="Tahoma"/>
            <family val="2"/>
          </rPr>
          <t>City, State / ZIP Code</t>
        </r>
      </text>
    </comment>
    <comment ref="C55" authorId="0" shapeId="0" xr:uid="{00000000-0006-0000-0600-000016000000}">
      <text>
        <r>
          <rPr>
            <b/>
            <sz val="8"/>
            <rFont val="Tahoma"/>
            <family val="2"/>
          </rPr>
          <t>Please use only one, port name or port group code defined in the table above.  Ex: Los Angeles or USWCAll ports must be valid SEA ports</t>
        </r>
      </text>
    </comment>
    <comment ref="D55" authorId="0" shapeId="0" xr:uid="{00000000-0006-0000-0600-000017000000}">
      <text>
        <r>
          <rPr>
            <b/>
            <sz val="8"/>
            <rFont val="Tahoma"/>
            <family val="2"/>
          </rPr>
          <t>Please use only one, port name or port group code defined in the table above.  Ex: Los Angeles or USWC All ports must be valid SEA ports</t>
        </r>
      </text>
    </comment>
    <comment ref="E55" authorId="0" shapeId="0" xr:uid="{00000000-0006-0000-0600-000018000000}">
      <text>
        <r>
          <rPr>
            <b/>
            <sz val="8"/>
            <rFont val="Tahoma"/>
            <family val="2"/>
          </rPr>
          <t>City, State / ZIP Code</t>
        </r>
      </text>
    </comment>
    <comment ref="F55" authorId="0" shapeId="0" xr:uid="{00000000-0006-0000-06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55" authorId="0" shapeId="0" xr:uid="{00000000-0006-0000-0600-00001A000000}">
      <text>
        <r>
          <rPr>
            <b/>
            <sz val="8"/>
            <rFont val="Tahoma"/>
            <family val="2"/>
          </rPr>
          <t>Indicate whether or not door service is included at origin and destination</t>
        </r>
      </text>
    </comment>
    <comment ref="AA55" authorId="0" shapeId="0" xr:uid="{00000000-0006-0000-06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72" authorId="0" shapeId="0" xr:uid="{00000000-0006-0000-0600-00001C000000}">
      <text>
        <r>
          <rPr>
            <b/>
            <sz val="8"/>
            <rFont val="Tahoma"/>
            <family val="2"/>
          </rPr>
          <t>Place of Origin - may be an outport for feeder (CY) arbitraries or an inland origin Format is:  City, State or ZIP Code</t>
        </r>
      </text>
    </comment>
    <comment ref="E72" authorId="0" shapeId="0" xr:uid="{00000000-0006-0000-06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72" authorId="0" shapeId="0" xr:uid="{00000000-0006-0000-06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72" authorId="0" shapeId="0" xr:uid="{00000000-0006-0000-0600-00001F000000}">
      <text>
        <r>
          <rPr>
            <b/>
            <sz val="8"/>
            <rFont val="Tahoma"/>
            <family val="2"/>
          </rPr>
          <t>Indicate whether or not door service is included in the arbitrary rate</t>
        </r>
      </text>
    </comment>
    <comment ref="H72" authorId="0" shapeId="0" xr:uid="{00000000-0006-0000-0600-000020000000}">
      <text>
        <r>
          <rPr>
            <b/>
            <sz val="8"/>
            <rFont val="Tahoma"/>
            <family val="2"/>
          </rPr>
          <t>Input the rate in this field when the same amount applies for all container sizes</t>
        </r>
      </text>
    </comment>
    <comment ref="N72" authorId="0" shapeId="0" xr:uid="{00000000-0006-0000-0600-000021000000}">
      <text>
        <r>
          <rPr>
            <b/>
            <sz val="8"/>
            <rFont val="Tahoma"/>
            <family val="2"/>
          </rPr>
          <t>Each Arbitrary applies only to FAK / Bullets as specifically listed in this field.</t>
        </r>
      </text>
    </comment>
    <comment ref="B87" authorId="0" shapeId="0" xr:uid="{00000000-0006-0000-0600-000022000000}">
      <text>
        <r>
          <rPr>
            <b/>
            <sz val="8"/>
            <rFont val="Tahoma"/>
            <family val="2"/>
          </rPr>
          <t>Place of Origin - may be an outport for feeder (CY) arbitraries or an inland origin Format is:  City, State or ZIP Code</t>
        </r>
      </text>
    </comment>
    <comment ref="E87" authorId="0" shapeId="0" xr:uid="{00000000-0006-0000-06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7" authorId="0" shapeId="0" xr:uid="{00000000-0006-0000-06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7" authorId="0" shapeId="0" xr:uid="{00000000-0006-0000-0600-000025000000}">
      <text>
        <r>
          <rPr>
            <b/>
            <sz val="8"/>
            <rFont val="Tahoma"/>
            <family val="2"/>
          </rPr>
          <t>Indicate whether or not door service is included in the arbitrary rate</t>
        </r>
      </text>
    </comment>
    <comment ref="H87" authorId="0" shapeId="0" xr:uid="{00000000-0006-0000-0600-000026000000}">
      <text>
        <r>
          <rPr>
            <b/>
            <sz val="8"/>
            <rFont val="Tahoma"/>
            <family val="2"/>
          </rPr>
          <t>Input the rate in this field when the same amount applies for all container sizes</t>
        </r>
      </text>
    </comment>
    <comment ref="N87" authorId="0" shapeId="0" xr:uid="{00000000-0006-0000-0600-000027000000}">
      <text>
        <r>
          <rPr>
            <b/>
            <sz val="8"/>
            <rFont val="Tahoma"/>
            <family val="2"/>
          </rPr>
          <t>Each Arbitrary applies only to FAK / Bullets as specifically listed in this field.</t>
        </r>
      </text>
    </comment>
    <comment ref="L98" authorId="0" shapeId="0" xr:uid="{00000000-0006-0000-06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93" authorId="0" shapeId="0" xr:uid="{00000000-0006-0000-0600-000029000000}">
      <text>
        <r>
          <rPr>
            <b/>
            <sz val="8"/>
            <rFont val="Tahoma"/>
            <family val="2"/>
          </rPr>
          <t>Select the bullet for which the exception applies.If exception applies to all bullets, select ""ALL"".</t>
        </r>
      </text>
    </comment>
    <comment ref="B193" authorId="0" shapeId="0" xr:uid="{00000000-0006-0000-0600-00002A000000}">
      <text>
        <r>
          <rPr>
            <b/>
            <sz val="8"/>
            <rFont val="Tahoma"/>
            <family val="2"/>
          </rPr>
          <t>Specify if Free Time condition applies to Export or Import:E (Export) = applies at origin,I (Import) = applies at destination</t>
        </r>
      </text>
    </comment>
    <comment ref="C193" authorId="0" shapeId="0" xr:uid="{00000000-0006-0000-0600-00002B000000}">
      <text>
        <r>
          <rPr>
            <b/>
            <sz val="8"/>
            <rFont val="Tahoma"/>
            <family val="2"/>
          </rPr>
          <t>Enter Type of Free Time: Detention Demurrage Merged</t>
        </r>
      </text>
    </comment>
    <comment ref="F193" authorId="0" shapeId="0" xr:uid="{00000000-0006-0000-0600-00002C000000}">
      <text>
        <r>
          <rPr>
            <b/>
            <sz val="8"/>
            <rFont val="Tahoma"/>
            <family val="2"/>
          </rPr>
          <t>Specify Equipment Type (blank field indicates applicability to all Eq Types): D = Dry R = Reefer OT = Open Top FR = Flat Rack</t>
        </r>
      </text>
    </comment>
    <comment ref="G193" authorId="0" shapeId="0" xr:uid="{00000000-0006-0000-0600-00002D000000}">
      <text>
        <r>
          <rPr>
            <b/>
            <sz val="8"/>
            <rFont val="Tahoma"/>
            <family val="2"/>
          </rPr>
          <t>Select "OR" from the drop down list if condition applies to Operating Reefers</t>
        </r>
      </text>
    </comment>
    <comment ref="H193" authorId="0" shapeId="0" xr:uid="{00000000-0006-0000-0600-00002E000000}">
      <text>
        <r>
          <rPr>
            <b/>
            <sz val="8"/>
            <rFont val="Tahoma"/>
            <family val="2"/>
          </rPr>
          <t>Specify the Place of Receipt if necessary.  Do not use ""ALL"".  Only 1 location may be entered per row.</t>
        </r>
      </text>
    </comment>
    <comment ref="I193" authorId="0" shapeId="0" xr:uid="{00000000-0006-0000-0600-00002F000000}">
      <text>
        <r>
          <rPr>
            <b/>
            <sz val="8"/>
            <rFont val="Tahoma"/>
            <family val="2"/>
          </rPr>
          <t>Enter the POL if necessary.  Do not use ""ALL"".  Only 1 location is allowed per row and must be a valid seaport.</t>
        </r>
      </text>
    </comment>
    <comment ref="J193" authorId="0" shapeId="0" xr:uid="{00000000-0006-0000-0600-000030000000}">
      <text>
        <r>
          <rPr>
            <b/>
            <sz val="8"/>
            <rFont val="Tahoma"/>
            <family val="2"/>
          </rPr>
          <t>Enter the POD if necessary.  Do not use ""ALL"".  Only 1 location is allowed per row and must be a valid seaport.</t>
        </r>
      </text>
    </comment>
    <comment ref="L193" authorId="0" shapeId="0" xr:uid="{00000000-0006-0000-0600-000031000000}">
      <text>
        <r>
          <rPr>
            <b/>
            <sz val="8"/>
            <rFont val="Tahoma"/>
            <family val="2"/>
          </rPr>
          <t>Enter the Country Code ONLY.  Cannot use "ALL" or country name</t>
        </r>
      </text>
    </comment>
    <comment ref="M193" authorId="0" shapeId="0" xr:uid="{00000000-0006-0000-0600-000032000000}">
      <text>
        <r>
          <rPr>
            <b/>
            <sz val="8"/>
            <rFont val="Tahoma"/>
            <family val="2"/>
          </rPr>
          <t>Enter additional notes only when absolutely necessary.    IMPORTANT:  Named accounts and specific commodities may not be listed as Notes.</t>
        </r>
      </text>
    </comment>
    <comment ref="A206" authorId="0" shapeId="0" xr:uid="{00000000-0006-0000-0600-000033000000}">
      <text>
        <r>
          <rPr>
            <b/>
            <sz val="8"/>
            <rFont val="Tahoma"/>
            <family val="2"/>
          </rPr>
          <t>Select the bullet for which the exception applies.If exception applies to all bullets, select ""ALL"".</t>
        </r>
      </text>
    </comment>
    <comment ref="B206" authorId="0" shapeId="0" xr:uid="{00000000-0006-0000-0600-000034000000}">
      <text>
        <r>
          <rPr>
            <b/>
            <sz val="8"/>
            <rFont val="Tahoma"/>
            <family val="2"/>
          </rPr>
          <t>Specify if Free Time condition applies to Export or Import:E (Export) = applies at origin,I (Import) = applies at destination</t>
        </r>
      </text>
    </comment>
    <comment ref="C206" authorId="0" shapeId="0" xr:uid="{00000000-0006-0000-0600-000035000000}">
      <text>
        <r>
          <rPr>
            <b/>
            <sz val="8"/>
            <rFont val="Tahoma"/>
            <family val="2"/>
          </rPr>
          <t>Enter Type of Free Time: Detention Demurrage Merged</t>
        </r>
      </text>
    </comment>
    <comment ref="F206" authorId="0" shapeId="0" xr:uid="{00000000-0006-0000-0600-000036000000}">
      <text>
        <r>
          <rPr>
            <b/>
            <sz val="8"/>
            <rFont val="Tahoma"/>
            <family val="2"/>
          </rPr>
          <t>If any exceptional charges are offered, then the currency is required to be shown.</t>
        </r>
      </text>
    </comment>
    <comment ref="O206" authorId="0" shapeId="0" xr:uid="{00000000-0006-0000-0600-000037000000}">
      <text>
        <r>
          <rPr>
            <b/>
            <sz val="8"/>
            <rFont val="Tahoma"/>
            <family val="2"/>
          </rPr>
          <t>Specify Equipment Type (blank field indicates applicability to all Eq Types): D = Dry R = Reefer OT = Open Top FR = Flat Rack</t>
        </r>
      </text>
    </comment>
    <comment ref="P206" authorId="0" shapeId="0" xr:uid="{00000000-0006-0000-0600-000038000000}">
      <text>
        <r>
          <rPr>
            <b/>
            <sz val="8"/>
            <rFont val="Tahoma"/>
            <family val="2"/>
          </rPr>
          <t>Select "OR" from the drop down list if condition applies to Operating Reefers</t>
        </r>
      </text>
    </comment>
    <comment ref="Q206" authorId="0" shapeId="0" xr:uid="{00000000-0006-0000-0600-000039000000}">
      <text>
        <r>
          <rPr>
            <b/>
            <sz val="8"/>
            <rFont val="Tahoma"/>
            <family val="2"/>
          </rPr>
          <t>Specify the Place of Receipt if necessary.  Do not use ""ALL"".  Only 1 location may be entered per row.</t>
        </r>
      </text>
    </comment>
    <comment ref="R206" authorId="0" shapeId="0" xr:uid="{00000000-0006-0000-0600-00003A000000}">
      <text>
        <r>
          <rPr>
            <b/>
            <sz val="8"/>
            <rFont val="Tahoma"/>
            <family val="2"/>
          </rPr>
          <t>Enter the POL if necessary.  Do not use ""ALL"".  Only 1 location is allowed per row and must be a valid seaport.</t>
        </r>
      </text>
    </comment>
    <comment ref="S206" authorId="0" shapeId="0" xr:uid="{00000000-0006-0000-0600-00003B000000}">
      <text>
        <r>
          <rPr>
            <b/>
            <sz val="8"/>
            <rFont val="Tahoma"/>
            <family val="2"/>
          </rPr>
          <t>Enter the POD if necessary.  Do not use ""ALL"".  Only 1 location is allowed per row and must be a valid seaport.</t>
        </r>
      </text>
    </comment>
    <comment ref="T206" authorId="0" shapeId="0" xr:uid="{00000000-0006-0000-0600-00003C000000}">
      <text>
        <r>
          <rPr>
            <b/>
            <sz val="8"/>
            <rFont val="Tahoma"/>
            <family val="2"/>
          </rPr>
          <t>Specify the Place of Delivery if necessary.  Do not use ""ALL"".  Only 1 location may be entered per row.</t>
        </r>
      </text>
    </comment>
    <comment ref="U206" authorId="0" shapeId="0" xr:uid="{00000000-0006-0000-0600-00003D000000}">
      <text>
        <r>
          <rPr>
            <b/>
            <sz val="8"/>
            <rFont val="Tahoma"/>
            <family val="2"/>
          </rPr>
          <t>Enter the Country Code ONLY.  Cannot use "ALL" or country name</t>
        </r>
      </text>
    </comment>
    <comment ref="V206" authorId="0" shapeId="0" xr:uid="{00000000-0006-0000-0600-00003E000000}">
      <text>
        <r>
          <rPr>
            <b/>
            <sz val="8"/>
            <rFont val="Tahoma"/>
            <family val="2"/>
          </rPr>
          <t>Enter additional notes only when absolutely necessary.    IMPORTANT:  Named accounts and specific commodities may not be listed as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700-000001000000}">
      <text>
        <r>
          <rPr>
            <b/>
            <sz val="8"/>
            <rFont val="Tahoma"/>
            <family val="2"/>
          </rPr>
          <t>Please use comma to seprate commodities</t>
        </r>
      </text>
    </comment>
    <comment ref="A21" authorId="0" shapeId="0" xr:uid="{00000000-0006-0000-0700-000002000000}">
      <text>
        <r>
          <rPr>
            <b/>
            <sz val="8"/>
            <rFont val="Tahoma"/>
            <family val="2"/>
          </rPr>
          <t>Port Group Codes can be used to group any two or more valid seaports that are common rated.Port Group Codes cannot be used for inland locations.</t>
        </r>
      </text>
    </comment>
    <comment ref="B21" authorId="0" shapeId="0" xr:uid="{00000000-0006-0000-0700-000003000000}">
      <text>
        <r>
          <rPr>
            <b/>
            <sz val="8"/>
            <rFont val="Tahoma"/>
            <family val="2"/>
          </rPr>
          <t>Please use comma to separate ports.Only valid sea ports may be included.</t>
        </r>
      </text>
    </comment>
    <comment ref="A31" authorId="0" shapeId="0" xr:uid="{00000000-0006-0000-0700-000004000000}">
      <text>
        <r>
          <rPr>
            <b/>
            <sz val="8"/>
            <rFont val="Tahoma"/>
            <family val="2"/>
          </rPr>
          <t>Please use FAK/ Bullets defined above.</t>
        </r>
      </text>
    </comment>
    <comment ref="B31" authorId="0" shapeId="0" xr:uid="{00000000-0006-0000-0700-000005000000}">
      <text>
        <r>
          <rPr>
            <b/>
            <sz val="8"/>
            <rFont val="Tahoma"/>
            <family val="2"/>
          </rPr>
          <t>City, State / ZIP Code</t>
        </r>
      </text>
    </comment>
    <comment ref="C31" authorId="0" shapeId="0" xr:uid="{00000000-0006-0000-0700-000006000000}">
      <text>
        <r>
          <rPr>
            <b/>
            <sz val="8"/>
            <rFont val="Tahoma"/>
            <family val="2"/>
          </rPr>
          <t>Please use only one, port name or port group code defined in the table above.  Ex: Los Angeles or USWCAll ports must be valid SEA ports</t>
        </r>
      </text>
    </comment>
    <comment ref="D31" authorId="0" shapeId="0" xr:uid="{00000000-0006-0000-0700-000007000000}">
      <text>
        <r>
          <rPr>
            <b/>
            <sz val="8"/>
            <rFont val="Tahoma"/>
            <family val="2"/>
          </rPr>
          <t>Please use only one, port name or port group code defined in the table above.  Ex: Los Angeles or USWC All ports must be valid SEA ports</t>
        </r>
      </text>
    </comment>
    <comment ref="E31" authorId="0" shapeId="0" xr:uid="{00000000-0006-0000-0700-000008000000}">
      <text>
        <r>
          <rPr>
            <b/>
            <sz val="8"/>
            <rFont val="Tahoma"/>
            <family val="2"/>
          </rPr>
          <t>City, State / ZIP Code</t>
        </r>
      </text>
    </comment>
    <comment ref="F31" authorId="0" shapeId="0" xr:uid="{00000000-0006-0000-07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1" authorId="0" shapeId="0" xr:uid="{00000000-0006-0000-0700-00000A000000}">
      <text>
        <r>
          <rPr>
            <b/>
            <sz val="8"/>
            <rFont val="Tahoma"/>
            <family val="2"/>
          </rPr>
          <t>Indicate whether or not door service is included at origin and destination</t>
        </r>
      </text>
    </comment>
    <comment ref="AD31" authorId="0" shapeId="0" xr:uid="{00000000-0006-0000-07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67" authorId="0" shapeId="0" xr:uid="{00000000-0006-0000-0700-00000C000000}">
      <text>
        <r>
          <rPr>
            <b/>
            <sz val="8"/>
            <rFont val="Tahoma"/>
            <family val="2"/>
          </rPr>
          <t>Please use FAK/ Bullets defined above.</t>
        </r>
      </text>
    </comment>
    <comment ref="B67" authorId="0" shapeId="0" xr:uid="{00000000-0006-0000-0700-00000D000000}">
      <text>
        <r>
          <rPr>
            <b/>
            <sz val="8"/>
            <rFont val="Tahoma"/>
            <family val="2"/>
          </rPr>
          <t>City, State / ZIP Code</t>
        </r>
      </text>
    </comment>
    <comment ref="C67" authorId="0" shapeId="0" xr:uid="{00000000-0006-0000-0700-00000E000000}">
      <text>
        <r>
          <rPr>
            <b/>
            <sz val="8"/>
            <rFont val="Tahoma"/>
            <family val="2"/>
          </rPr>
          <t>Please use only one, port name or port group code defined in the table above.  Ex: Los Angeles or USWCAll ports must be valid SEA ports</t>
        </r>
      </text>
    </comment>
    <comment ref="D67" authorId="0" shapeId="0" xr:uid="{00000000-0006-0000-0700-00000F000000}">
      <text>
        <r>
          <rPr>
            <b/>
            <sz val="8"/>
            <rFont val="Tahoma"/>
            <family val="2"/>
          </rPr>
          <t>Please use only one, port name or port group code defined in the table above.  Ex: Los Angeles or USWC All ports must be valid SEA ports</t>
        </r>
      </text>
    </comment>
    <comment ref="E67" authorId="0" shapeId="0" xr:uid="{00000000-0006-0000-0700-000010000000}">
      <text>
        <r>
          <rPr>
            <b/>
            <sz val="8"/>
            <rFont val="Tahoma"/>
            <family val="2"/>
          </rPr>
          <t>City, State / ZIP Code</t>
        </r>
      </text>
    </comment>
    <comment ref="F67" authorId="0" shapeId="0" xr:uid="{00000000-0006-0000-07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67" authorId="0" shapeId="0" xr:uid="{00000000-0006-0000-0700-000012000000}">
      <text>
        <r>
          <rPr>
            <b/>
            <sz val="8"/>
            <rFont val="Tahoma"/>
            <family val="2"/>
          </rPr>
          <t>Indicate whether or not door service is included at origin and destination</t>
        </r>
      </text>
    </comment>
    <comment ref="W67" authorId="0" shapeId="0" xr:uid="{00000000-0006-0000-07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76" authorId="0" shapeId="0" xr:uid="{00000000-0006-0000-0700-000014000000}">
      <text>
        <r>
          <rPr>
            <b/>
            <sz val="8"/>
            <rFont val="Tahoma"/>
            <family val="2"/>
          </rPr>
          <t>Please use FAK/ Bullets defined above.</t>
        </r>
      </text>
    </comment>
    <comment ref="B76" authorId="0" shapeId="0" xr:uid="{00000000-0006-0000-0700-000015000000}">
      <text>
        <r>
          <rPr>
            <b/>
            <sz val="8"/>
            <rFont val="Tahoma"/>
            <family val="2"/>
          </rPr>
          <t>City, State / ZIP Code</t>
        </r>
      </text>
    </comment>
    <comment ref="C76" authorId="0" shapeId="0" xr:uid="{00000000-0006-0000-0700-000016000000}">
      <text>
        <r>
          <rPr>
            <b/>
            <sz val="8"/>
            <rFont val="Tahoma"/>
            <family val="2"/>
          </rPr>
          <t>Please use only one, port name or port group code defined in the table above.  Ex: Los Angeles or USWCAll ports must be valid SEA ports</t>
        </r>
      </text>
    </comment>
    <comment ref="D76" authorId="0" shapeId="0" xr:uid="{00000000-0006-0000-0700-000017000000}">
      <text>
        <r>
          <rPr>
            <b/>
            <sz val="8"/>
            <rFont val="Tahoma"/>
            <family val="2"/>
          </rPr>
          <t>Please use only one, port name or port group code defined in the table above.  Ex: Los Angeles or USWC All ports must be valid SEA ports</t>
        </r>
      </text>
    </comment>
    <comment ref="E76" authorId="0" shapeId="0" xr:uid="{00000000-0006-0000-0700-000018000000}">
      <text>
        <r>
          <rPr>
            <b/>
            <sz val="8"/>
            <rFont val="Tahoma"/>
            <family val="2"/>
          </rPr>
          <t>City, State / ZIP Code</t>
        </r>
      </text>
    </comment>
    <comment ref="F76" authorId="0" shapeId="0" xr:uid="{00000000-0006-0000-07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76" authorId="0" shapeId="0" xr:uid="{00000000-0006-0000-0700-00001A000000}">
      <text>
        <r>
          <rPr>
            <b/>
            <sz val="8"/>
            <rFont val="Tahoma"/>
            <family val="2"/>
          </rPr>
          <t>Indicate whether or not door service is included at origin and destination</t>
        </r>
      </text>
    </comment>
    <comment ref="AF76" authorId="0" shapeId="0" xr:uid="{00000000-0006-0000-07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97" authorId="0" shapeId="0" xr:uid="{00000000-0006-0000-0700-00001C000000}">
      <text>
        <r>
          <rPr>
            <b/>
            <sz val="8"/>
            <rFont val="Tahoma"/>
            <family val="2"/>
          </rPr>
          <t>Place of Origin - may be an outport for feeder (CY) arbitraries or an inland origin Format is:  City, State or ZIP Code</t>
        </r>
      </text>
    </comment>
    <comment ref="E97" authorId="0" shapeId="0" xr:uid="{00000000-0006-0000-07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97" authorId="0" shapeId="0" xr:uid="{00000000-0006-0000-07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97" authorId="0" shapeId="0" xr:uid="{00000000-0006-0000-0700-00001F000000}">
      <text>
        <r>
          <rPr>
            <b/>
            <sz val="8"/>
            <rFont val="Tahoma"/>
            <family val="2"/>
          </rPr>
          <t>Indicate whether or not door service is included in the arbitrary rate</t>
        </r>
      </text>
    </comment>
    <comment ref="H97" authorId="0" shapeId="0" xr:uid="{00000000-0006-0000-0700-000020000000}">
      <text>
        <r>
          <rPr>
            <b/>
            <sz val="8"/>
            <rFont val="Tahoma"/>
            <family val="2"/>
          </rPr>
          <t>Input the rate in this field when the same amount applies for all container sizes</t>
        </r>
      </text>
    </comment>
    <comment ref="N97" authorId="0" shapeId="0" xr:uid="{00000000-0006-0000-0700-000021000000}">
      <text>
        <r>
          <rPr>
            <b/>
            <sz val="8"/>
            <rFont val="Tahoma"/>
            <family val="2"/>
          </rPr>
          <t>Each Arbitrary applies only to FAK / Bullets as specifically listed in this field.</t>
        </r>
      </text>
    </comment>
    <comment ref="B112" authorId="0" shapeId="0" xr:uid="{00000000-0006-0000-0700-000022000000}">
      <text>
        <r>
          <rPr>
            <b/>
            <sz val="8"/>
            <rFont val="Tahoma"/>
            <family val="2"/>
          </rPr>
          <t>Place of Origin - may be an outport for feeder (CY) arbitraries or an inland origin Format is:  City, State or ZIP Code</t>
        </r>
      </text>
    </comment>
    <comment ref="E112" authorId="0" shapeId="0" xr:uid="{00000000-0006-0000-07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112" authorId="0" shapeId="0" xr:uid="{00000000-0006-0000-07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112" authorId="0" shapeId="0" xr:uid="{00000000-0006-0000-0700-000025000000}">
      <text>
        <r>
          <rPr>
            <b/>
            <sz val="8"/>
            <rFont val="Tahoma"/>
            <family val="2"/>
          </rPr>
          <t>Indicate whether or not door service is included in the arbitrary rate</t>
        </r>
      </text>
    </comment>
    <comment ref="H112" authorId="0" shapeId="0" xr:uid="{00000000-0006-0000-0700-000026000000}">
      <text>
        <r>
          <rPr>
            <b/>
            <sz val="8"/>
            <rFont val="Tahoma"/>
            <family val="2"/>
          </rPr>
          <t>Input the rate in this field when the same amount applies for all container sizes</t>
        </r>
      </text>
    </comment>
    <comment ref="N112" authorId="0" shapeId="0" xr:uid="{00000000-0006-0000-0700-000027000000}">
      <text>
        <r>
          <rPr>
            <b/>
            <sz val="8"/>
            <rFont val="Tahoma"/>
            <family val="2"/>
          </rPr>
          <t>Each Arbitrary applies only to FAK / Bullets as specifically listed in this field.</t>
        </r>
      </text>
    </comment>
    <comment ref="L123" authorId="0" shapeId="0" xr:uid="{00000000-0006-0000-07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224" authorId="0" shapeId="0" xr:uid="{00000000-0006-0000-0700-000029000000}">
      <text>
        <r>
          <rPr>
            <b/>
            <sz val="8"/>
            <rFont val="Tahoma"/>
            <family val="2"/>
          </rPr>
          <t>Select the bullet for which the exception applies.If exception applies to all bullets, select ""ALL"".</t>
        </r>
      </text>
    </comment>
    <comment ref="B224" authorId="0" shapeId="0" xr:uid="{00000000-0006-0000-0700-00002A000000}">
      <text>
        <r>
          <rPr>
            <b/>
            <sz val="8"/>
            <rFont val="Tahoma"/>
            <family val="2"/>
          </rPr>
          <t>Specify if Free Time condition applies to Export or Import:E (Export) = applies at origin,I (Import) = applies at destination</t>
        </r>
      </text>
    </comment>
    <comment ref="C224" authorId="0" shapeId="0" xr:uid="{00000000-0006-0000-0700-00002B000000}">
      <text>
        <r>
          <rPr>
            <b/>
            <sz val="8"/>
            <rFont val="Tahoma"/>
            <family val="2"/>
          </rPr>
          <t>Enter Type of Free Time: Detention Demurrage Merged</t>
        </r>
      </text>
    </comment>
    <comment ref="F224" authorId="0" shapeId="0" xr:uid="{00000000-0006-0000-0700-00002C000000}">
      <text>
        <r>
          <rPr>
            <b/>
            <sz val="8"/>
            <rFont val="Tahoma"/>
            <family val="2"/>
          </rPr>
          <t>Specify Equipment Type (blank field indicates applicability to all Eq Types): D = Dry R = Reefer OT = Open Top FR = Flat Rack</t>
        </r>
      </text>
    </comment>
    <comment ref="G224" authorId="0" shapeId="0" xr:uid="{00000000-0006-0000-0700-00002D000000}">
      <text>
        <r>
          <rPr>
            <b/>
            <sz val="8"/>
            <rFont val="Tahoma"/>
            <family val="2"/>
          </rPr>
          <t>Select "OR" from the drop down list if condition applies to Operating Reefers</t>
        </r>
      </text>
    </comment>
    <comment ref="H224" authorId="0" shapeId="0" xr:uid="{00000000-0006-0000-0700-00002E000000}">
      <text>
        <r>
          <rPr>
            <b/>
            <sz val="8"/>
            <rFont val="Tahoma"/>
            <family val="2"/>
          </rPr>
          <t>Specify the Place of Receipt if necessary.  Do not use ""ALL"".  Only 1 location may be entered per row.</t>
        </r>
      </text>
    </comment>
    <comment ref="I224" authorId="0" shapeId="0" xr:uid="{00000000-0006-0000-0700-00002F000000}">
      <text>
        <r>
          <rPr>
            <b/>
            <sz val="8"/>
            <rFont val="Tahoma"/>
            <family val="2"/>
          </rPr>
          <t>Enter the POL if necessary.  Do not use ""ALL"".  Only 1 location is allowed per row and must be a valid seaport.</t>
        </r>
      </text>
    </comment>
    <comment ref="J224" authorId="0" shapeId="0" xr:uid="{00000000-0006-0000-0700-000030000000}">
      <text>
        <r>
          <rPr>
            <b/>
            <sz val="8"/>
            <rFont val="Tahoma"/>
            <family val="2"/>
          </rPr>
          <t>Enter the POD if necessary.  Do not use ""ALL"".  Only 1 location is allowed per row and must be a valid seaport.</t>
        </r>
      </text>
    </comment>
    <comment ref="L224" authorId="0" shapeId="0" xr:uid="{00000000-0006-0000-0700-000031000000}">
      <text>
        <r>
          <rPr>
            <b/>
            <sz val="8"/>
            <rFont val="Tahoma"/>
            <family val="2"/>
          </rPr>
          <t>Enter the Country Code ONLY.  Cannot use "ALL" or country name</t>
        </r>
      </text>
    </comment>
    <comment ref="M224" authorId="0" shapeId="0" xr:uid="{00000000-0006-0000-0700-000032000000}">
      <text>
        <r>
          <rPr>
            <b/>
            <sz val="8"/>
            <rFont val="Tahoma"/>
            <family val="2"/>
          </rPr>
          <t>Enter additional notes only when absolutely necessary.    IMPORTANT:  Named accounts and specific commodities may not be listed as Notes.</t>
        </r>
      </text>
    </comment>
    <comment ref="A237" authorId="0" shapeId="0" xr:uid="{00000000-0006-0000-0700-000033000000}">
      <text>
        <r>
          <rPr>
            <b/>
            <sz val="8"/>
            <rFont val="Tahoma"/>
            <family val="2"/>
          </rPr>
          <t>Select the bullet for which the exception applies.If exception applies to all bullets, select ""ALL"".</t>
        </r>
      </text>
    </comment>
    <comment ref="B237" authorId="0" shapeId="0" xr:uid="{00000000-0006-0000-0700-000034000000}">
      <text>
        <r>
          <rPr>
            <b/>
            <sz val="8"/>
            <rFont val="Tahoma"/>
            <family val="2"/>
          </rPr>
          <t>Specify if Free Time condition applies to Export or Import:E (Export) = applies at origin,I (Import) = applies at destination</t>
        </r>
      </text>
    </comment>
    <comment ref="C237" authorId="0" shapeId="0" xr:uid="{00000000-0006-0000-0700-000035000000}">
      <text>
        <r>
          <rPr>
            <b/>
            <sz val="8"/>
            <rFont val="Tahoma"/>
            <family val="2"/>
          </rPr>
          <t>Enter Type of Free Time: Detention Demurrage Merged</t>
        </r>
      </text>
    </comment>
    <comment ref="F237" authorId="0" shapeId="0" xr:uid="{00000000-0006-0000-0700-000036000000}">
      <text>
        <r>
          <rPr>
            <b/>
            <sz val="8"/>
            <rFont val="Tahoma"/>
            <family val="2"/>
          </rPr>
          <t>If any exceptional charges are offered, then the currency is required to be shown.</t>
        </r>
      </text>
    </comment>
    <comment ref="O237" authorId="0" shapeId="0" xr:uid="{00000000-0006-0000-0700-000037000000}">
      <text>
        <r>
          <rPr>
            <b/>
            <sz val="8"/>
            <rFont val="Tahoma"/>
            <family val="2"/>
          </rPr>
          <t>Specify Equipment Type (blank field indicates applicability to all Eq Types): D = Dry R = Reefer OT = Open Top FR = Flat Rack</t>
        </r>
      </text>
    </comment>
    <comment ref="P237" authorId="0" shapeId="0" xr:uid="{00000000-0006-0000-0700-000038000000}">
      <text>
        <r>
          <rPr>
            <b/>
            <sz val="8"/>
            <rFont val="Tahoma"/>
            <family val="2"/>
          </rPr>
          <t>Select "OR" from the drop down list if condition applies to Operating Reefers</t>
        </r>
      </text>
    </comment>
    <comment ref="Q237" authorId="0" shapeId="0" xr:uid="{00000000-0006-0000-0700-000039000000}">
      <text>
        <r>
          <rPr>
            <b/>
            <sz val="8"/>
            <rFont val="Tahoma"/>
            <family val="2"/>
          </rPr>
          <t>Specify the Place of Receipt if necessary.  Do not use ""ALL"".  Only 1 location may be entered per row.</t>
        </r>
      </text>
    </comment>
    <comment ref="R237" authorId="0" shapeId="0" xr:uid="{00000000-0006-0000-0700-00003A000000}">
      <text>
        <r>
          <rPr>
            <b/>
            <sz val="8"/>
            <rFont val="Tahoma"/>
            <family val="2"/>
          </rPr>
          <t>Enter the POL if necessary.  Do not use ""ALL"".  Only 1 location is allowed per row and must be a valid seaport.</t>
        </r>
      </text>
    </comment>
    <comment ref="S237" authorId="0" shapeId="0" xr:uid="{00000000-0006-0000-0700-00003B000000}">
      <text>
        <r>
          <rPr>
            <b/>
            <sz val="8"/>
            <rFont val="Tahoma"/>
            <family val="2"/>
          </rPr>
          <t>Enter the POD if necessary.  Do not use ""ALL"".  Only 1 location is allowed per row and must be a valid seaport.</t>
        </r>
      </text>
    </comment>
    <comment ref="T237" authorId="0" shapeId="0" xr:uid="{00000000-0006-0000-0700-00003C000000}">
      <text>
        <r>
          <rPr>
            <b/>
            <sz val="8"/>
            <rFont val="Tahoma"/>
            <family val="2"/>
          </rPr>
          <t>Specify the Place of Delivery if necessary.  Do not use ""ALL"".  Only 1 location may be entered per row.</t>
        </r>
      </text>
    </comment>
    <comment ref="U237" authorId="0" shapeId="0" xr:uid="{00000000-0006-0000-0700-00003D000000}">
      <text>
        <r>
          <rPr>
            <b/>
            <sz val="8"/>
            <rFont val="Tahoma"/>
            <family val="2"/>
          </rPr>
          <t>Enter the Country Code ONLY.  Cannot use "ALL" or country name</t>
        </r>
      </text>
    </comment>
    <comment ref="V237" authorId="0" shapeId="0" xr:uid="{00000000-0006-0000-0700-00003E000000}">
      <text>
        <r>
          <rPr>
            <b/>
            <sz val="8"/>
            <rFont val="Tahoma"/>
            <family val="2"/>
          </rPr>
          <t>Enter additional notes only when absolutely necessary.    IMPORTANT:  Named accounts and specific commodities may not be listed as Notes.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800-000001000000}">
      <text>
        <r>
          <rPr>
            <b/>
            <sz val="8"/>
            <rFont val="Tahoma"/>
            <family val="2"/>
          </rPr>
          <t>Please use comma to seprate commodities</t>
        </r>
      </text>
    </comment>
    <comment ref="A20" authorId="0" shapeId="0" xr:uid="{00000000-0006-0000-0800-000002000000}">
      <text>
        <r>
          <rPr>
            <b/>
            <sz val="8"/>
            <rFont val="Tahoma"/>
            <family val="2"/>
          </rPr>
          <t>Port Group Codes can be used to group any two or more valid seaports that are common rated.Port Group Codes cannot be used for inland locations.</t>
        </r>
      </text>
    </comment>
    <comment ref="B20" authorId="0" shapeId="0" xr:uid="{00000000-0006-0000-0800-000003000000}">
      <text>
        <r>
          <rPr>
            <b/>
            <sz val="8"/>
            <rFont val="Tahoma"/>
            <family val="2"/>
          </rPr>
          <t>Please use comma to separate ports.Only valid sea ports may be included.</t>
        </r>
      </text>
    </comment>
    <comment ref="A30" authorId="0" shapeId="0" xr:uid="{00000000-0006-0000-0800-000004000000}">
      <text>
        <r>
          <rPr>
            <b/>
            <sz val="8"/>
            <rFont val="Tahoma"/>
            <family val="2"/>
          </rPr>
          <t>Please use FAK/ Bullets defined above.</t>
        </r>
      </text>
    </comment>
    <comment ref="B30" authorId="0" shapeId="0" xr:uid="{00000000-0006-0000-0800-000005000000}">
      <text>
        <r>
          <rPr>
            <b/>
            <sz val="8"/>
            <rFont val="Tahoma"/>
            <family val="2"/>
          </rPr>
          <t>City, State / ZIP Code</t>
        </r>
      </text>
    </comment>
    <comment ref="C30" authorId="0" shapeId="0" xr:uid="{00000000-0006-0000-0800-000006000000}">
      <text>
        <r>
          <rPr>
            <b/>
            <sz val="8"/>
            <rFont val="Tahoma"/>
            <family val="2"/>
          </rPr>
          <t>Please use only one, port name or port group code defined in the table above.  Ex: Los Angeles or USWCAll ports must be valid SEA ports</t>
        </r>
      </text>
    </comment>
    <comment ref="D30" authorId="0" shapeId="0" xr:uid="{00000000-0006-0000-0800-000007000000}">
      <text>
        <r>
          <rPr>
            <b/>
            <sz val="8"/>
            <rFont val="Tahoma"/>
            <family val="2"/>
          </rPr>
          <t>Please use only one, port name or port group code defined in the table above.  Ex: Los Angeles or USWC All ports must be valid SEA ports</t>
        </r>
      </text>
    </comment>
    <comment ref="E30" authorId="0" shapeId="0" xr:uid="{00000000-0006-0000-0800-000008000000}">
      <text>
        <r>
          <rPr>
            <b/>
            <sz val="8"/>
            <rFont val="Tahoma"/>
            <family val="2"/>
          </rPr>
          <t>City, State / ZIP Code</t>
        </r>
      </text>
    </comment>
    <comment ref="F30" authorId="0" shapeId="0" xr:uid="{00000000-0006-0000-0800-00000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0" authorId="0" shapeId="0" xr:uid="{00000000-0006-0000-0800-00000A000000}">
      <text>
        <r>
          <rPr>
            <b/>
            <sz val="8"/>
            <rFont val="Tahoma"/>
            <family val="2"/>
          </rPr>
          <t>Indicate whether or not door service is included at origin and destination</t>
        </r>
      </text>
    </comment>
    <comment ref="U30" authorId="0" shapeId="0" xr:uid="{00000000-0006-0000-0800-00000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39" authorId="0" shapeId="0" xr:uid="{00000000-0006-0000-0800-00000C000000}">
      <text>
        <r>
          <rPr>
            <b/>
            <sz val="8"/>
            <rFont val="Tahoma"/>
            <family val="2"/>
          </rPr>
          <t>Please use FAK/ Bullets defined above.</t>
        </r>
      </text>
    </comment>
    <comment ref="B39" authorId="0" shapeId="0" xr:uid="{00000000-0006-0000-0800-00000D000000}">
      <text>
        <r>
          <rPr>
            <b/>
            <sz val="8"/>
            <rFont val="Tahoma"/>
            <family val="2"/>
          </rPr>
          <t>City, State / ZIP Code</t>
        </r>
      </text>
    </comment>
    <comment ref="C39" authorId="0" shapeId="0" xr:uid="{00000000-0006-0000-0800-00000E000000}">
      <text>
        <r>
          <rPr>
            <b/>
            <sz val="8"/>
            <rFont val="Tahoma"/>
            <family val="2"/>
          </rPr>
          <t>Please use only one, port name or port group code defined in the table above.  Ex: Los Angeles or USWCAll ports must be valid SEA ports</t>
        </r>
      </text>
    </comment>
    <comment ref="D39" authorId="0" shapeId="0" xr:uid="{00000000-0006-0000-0800-00000F000000}">
      <text>
        <r>
          <rPr>
            <b/>
            <sz val="8"/>
            <rFont val="Tahoma"/>
            <family val="2"/>
          </rPr>
          <t>Please use only one, port name or port group code defined in the table above.  Ex: Los Angeles or USWC All ports must be valid SEA ports</t>
        </r>
      </text>
    </comment>
    <comment ref="E39" authorId="0" shapeId="0" xr:uid="{00000000-0006-0000-0800-000010000000}">
      <text>
        <r>
          <rPr>
            <b/>
            <sz val="8"/>
            <rFont val="Tahoma"/>
            <family val="2"/>
          </rPr>
          <t>City, State / ZIP Code</t>
        </r>
      </text>
    </comment>
    <comment ref="F39" authorId="0" shapeId="0" xr:uid="{00000000-0006-0000-0800-000011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39" authorId="0" shapeId="0" xr:uid="{00000000-0006-0000-0800-000012000000}">
      <text>
        <r>
          <rPr>
            <b/>
            <sz val="8"/>
            <rFont val="Tahoma"/>
            <family val="2"/>
          </rPr>
          <t>Indicate whether or not door service is included at origin and destination</t>
        </r>
      </text>
    </comment>
    <comment ref="W39" authorId="0" shapeId="0" xr:uid="{00000000-0006-0000-0800-000013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A48" authorId="0" shapeId="0" xr:uid="{00000000-0006-0000-0800-000014000000}">
      <text>
        <r>
          <rPr>
            <b/>
            <sz val="8"/>
            <rFont val="Tahoma"/>
            <family val="2"/>
          </rPr>
          <t>Please use FAK/ Bullets defined above.</t>
        </r>
      </text>
    </comment>
    <comment ref="B48" authorId="0" shapeId="0" xr:uid="{00000000-0006-0000-0800-000015000000}">
      <text>
        <r>
          <rPr>
            <b/>
            <sz val="8"/>
            <rFont val="Tahoma"/>
            <family val="2"/>
          </rPr>
          <t>City, State / ZIP Code</t>
        </r>
      </text>
    </comment>
    <comment ref="C48" authorId="0" shapeId="0" xr:uid="{00000000-0006-0000-0800-000016000000}">
      <text>
        <r>
          <rPr>
            <b/>
            <sz val="8"/>
            <rFont val="Tahoma"/>
            <family val="2"/>
          </rPr>
          <t>Please use only one, port name or port group code defined in the table above.  Ex: Los Angeles or USWCAll ports must be valid SEA ports</t>
        </r>
      </text>
    </comment>
    <comment ref="D48" authorId="0" shapeId="0" xr:uid="{00000000-0006-0000-0800-000017000000}">
      <text>
        <r>
          <rPr>
            <b/>
            <sz val="8"/>
            <rFont val="Tahoma"/>
            <family val="2"/>
          </rPr>
          <t>Please use only one, port name or port group code defined in the table above.  Ex: Los Angeles or USWC All ports must be valid SEA ports</t>
        </r>
      </text>
    </comment>
    <comment ref="E48" authorId="0" shapeId="0" xr:uid="{00000000-0006-0000-0800-000018000000}">
      <text>
        <r>
          <rPr>
            <b/>
            <sz val="8"/>
            <rFont val="Tahoma"/>
            <family val="2"/>
          </rPr>
          <t>City, State / ZIP Code</t>
        </r>
      </text>
    </comment>
    <comment ref="F48" authorId="0" shapeId="0" xr:uid="{00000000-0006-0000-0800-000019000000}">
      <text>
        <r>
          <rPr>
            <b/>
            <sz val="8"/>
            <rFont val="Tahoma"/>
            <family val="2"/>
          </rPr>
          <t>Indicate the mode of transportation at origin and destination.Mode cannot begin with CY if there is a location listed as place of receipt.Mode cannot end with CY if there is a location is listed as place of delivery</t>
        </r>
      </text>
    </comment>
    <comment ref="G48" authorId="0" shapeId="0" xr:uid="{00000000-0006-0000-0800-00001A000000}">
      <text>
        <r>
          <rPr>
            <b/>
            <sz val="8"/>
            <rFont val="Tahoma"/>
            <family val="2"/>
          </rPr>
          <t>Indicate whether or not door service is included at origin and destination</t>
        </r>
      </text>
    </comment>
    <comment ref="AA48" authorId="0" shapeId="0" xr:uid="{00000000-0006-0000-0800-00001B000000}">
      <text>
        <r>
          <rPr>
            <b/>
            <sz val="8"/>
            <rFont val="Tahoma"/>
            <family val="2"/>
          </rPr>
          <t>This field controls construction using Arbitraries and Inland Tariffs Y = allowed in US, N = not allowed in US, E = allowed at origin, I = allowed at destination,B =allowed at both origin and destination X = not allowed at either origin or destination</t>
        </r>
      </text>
    </comment>
    <comment ref="B65" authorId="0" shapeId="0" xr:uid="{00000000-0006-0000-0800-00001C000000}">
      <text>
        <r>
          <rPr>
            <b/>
            <sz val="8"/>
            <rFont val="Tahoma"/>
            <family val="2"/>
          </rPr>
          <t>Place of Origin - may be an outport for feeder (CY) arbitraries or an inland origin Format is:  City, State or ZIP Code</t>
        </r>
      </text>
    </comment>
    <comment ref="E65" authorId="0" shapeId="0" xr:uid="{00000000-0006-0000-0800-00001D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65" authorId="0" shapeId="0" xr:uid="{00000000-0006-0000-0800-00001E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65" authorId="0" shapeId="0" xr:uid="{00000000-0006-0000-0800-00001F000000}">
      <text>
        <r>
          <rPr>
            <b/>
            <sz val="8"/>
            <rFont val="Tahoma"/>
            <family val="2"/>
          </rPr>
          <t>Indicate whether or not door service is included in the arbitrary rate</t>
        </r>
      </text>
    </comment>
    <comment ref="H65" authorId="0" shapeId="0" xr:uid="{00000000-0006-0000-0800-000020000000}">
      <text>
        <r>
          <rPr>
            <b/>
            <sz val="8"/>
            <rFont val="Tahoma"/>
            <family val="2"/>
          </rPr>
          <t>Input the rate in this field when the same amount applies for all container sizes</t>
        </r>
      </text>
    </comment>
    <comment ref="N65" authorId="0" shapeId="0" xr:uid="{00000000-0006-0000-0800-000021000000}">
      <text>
        <r>
          <rPr>
            <b/>
            <sz val="8"/>
            <rFont val="Tahoma"/>
            <family val="2"/>
          </rPr>
          <t>Each Arbitrary applies only to FAK / Bullets as specifically listed in this field.</t>
        </r>
      </text>
    </comment>
    <comment ref="B80" authorId="0" shapeId="0" xr:uid="{00000000-0006-0000-0800-000022000000}">
      <text>
        <r>
          <rPr>
            <b/>
            <sz val="8"/>
            <rFont val="Tahoma"/>
            <family val="2"/>
          </rPr>
          <t>Place of Origin - may be an outport for feeder (CY) arbitraries or an inland origin Format is:  City, State or ZIP Code</t>
        </r>
      </text>
    </comment>
    <comment ref="E80" authorId="0" shapeId="0" xr:uid="{00000000-0006-0000-0800-000023000000}">
      <text>
        <r>
          <rPr>
            <b/>
            <sz val="8"/>
            <rFont val="Tahoma"/>
            <family val="2"/>
          </rPr>
          <t>Please use only one port or a group of ports (Port groups must be defined in the Port Group Codes table). Arbitrary construction can only occur with rate conditions which show these ports as the POL.All ports must be valid SEA ports.</t>
        </r>
      </text>
    </comment>
    <comment ref="F80" authorId="0" shapeId="0" xr:uid="{00000000-0006-0000-0800-000024000000}">
      <text>
        <r>
          <rPr>
            <b/>
            <sz val="8"/>
            <rFont val="Tahoma"/>
            <family val="2"/>
          </rPr>
          <t>Indicate the mode of transportation between the arbitrary place of receipt and arbitrary POL. CY modes can only be used when the mode of transportation is by Feeder.Use of CY mode requires both the locations to be valid SEA ports.</t>
        </r>
      </text>
    </comment>
    <comment ref="G80" authorId="0" shapeId="0" xr:uid="{00000000-0006-0000-0800-000025000000}">
      <text>
        <r>
          <rPr>
            <b/>
            <sz val="8"/>
            <rFont val="Tahoma"/>
            <family val="2"/>
          </rPr>
          <t>Indicate whether or not door service is included in the arbitrary rate</t>
        </r>
      </text>
    </comment>
    <comment ref="H80" authorId="0" shapeId="0" xr:uid="{00000000-0006-0000-0800-000026000000}">
      <text>
        <r>
          <rPr>
            <b/>
            <sz val="8"/>
            <rFont val="Tahoma"/>
            <family val="2"/>
          </rPr>
          <t>Input the rate in this field when the same amount applies for all container sizes</t>
        </r>
      </text>
    </comment>
    <comment ref="N80" authorId="0" shapeId="0" xr:uid="{00000000-0006-0000-0800-000027000000}">
      <text>
        <r>
          <rPr>
            <b/>
            <sz val="8"/>
            <rFont val="Tahoma"/>
            <family val="2"/>
          </rPr>
          <t>Each Arbitrary applies only to FAK / Bullets as specifically listed in this field.</t>
        </r>
      </text>
    </comment>
    <comment ref="L90" authorId="0" shapeId="0" xr:uid="{00000000-0006-0000-0800-000028000000}">
      <text>
        <r>
          <rPr>
            <b/>
            <sz val="8"/>
            <rFont val="Tahoma"/>
            <family val="2"/>
          </rPr>
          <t>Surcharge applicability mentioned on any row applies specifically to the individual port mentioned in this field.If the Applicable Port field is blank, then the  surcharge applicability stated on that row applies to all ports.</t>
        </r>
      </text>
    </comment>
    <comment ref="A160" authorId="0" shapeId="0" xr:uid="{00000000-0006-0000-0800-000029000000}">
      <text>
        <r>
          <rPr>
            <b/>
            <sz val="8"/>
            <rFont val="Tahoma"/>
            <family val="2"/>
          </rPr>
          <t>Select the bullet for which the exception applies.If exception applies to all bullets, select ""ALL"".</t>
        </r>
      </text>
    </comment>
    <comment ref="B160" authorId="0" shapeId="0" xr:uid="{00000000-0006-0000-0800-00002A000000}">
      <text>
        <r>
          <rPr>
            <b/>
            <sz val="8"/>
            <rFont val="Tahoma"/>
            <family val="2"/>
          </rPr>
          <t>Specify if Free Time condition applies to Export or Import:E (Export) = applies at origin,I (Import) = applies at destination</t>
        </r>
      </text>
    </comment>
    <comment ref="C160" authorId="0" shapeId="0" xr:uid="{00000000-0006-0000-0800-00002B000000}">
      <text>
        <r>
          <rPr>
            <b/>
            <sz val="8"/>
            <rFont val="Tahoma"/>
            <family val="2"/>
          </rPr>
          <t>Enter Type of Free Time: Detention Demurrage Merged</t>
        </r>
      </text>
    </comment>
    <comment ref="F160" authorId="0" shapeId="0" xr:uid="{00000000-0006-0000-0800-00002C000000}">
      <text>
        <r>
          <rPr>
            <b/>
            <sz val="8"/>
            <rFont val="Tahoma"/>
            <family val="2"/>
          </rPr>
          <t>Specify Equipment Type (blank field indicates applicability to all Eq Types): D = Dry R = Reefer OT = Open Top FR = Flat Rack</t>
        </r>
      </text>
    </comment>
    <comment ref="G160" authorId="0" shapeId="0" xr:uid="{00000000-0006-0000-0800-00002D000000}">
      <text>
        <r>
          <rPr>
            <b/>
            <sz val="8"/>
            <rFont val="Tahoma"/>
            <family val="2"/>
          </rPr>
          <t>Select "OR" from the drop down list if condition applies to Operating Reefers</t>
        </r>
      </text>
    </comment>
    <comment ref="H160" authorId="0" shapeId="0" xr:uid="{00000000-0006-0000-0800-00002E000000}">
      <text>
        <r>
          <rPr>
            <b/>
            <sz val="8"/>
            <rFont val="Tahoma"/>
            <family val="2"/>
          </rPr>
          <t>Specify the Place of Receipt if necessary.  Do not use ""ALL"".  Only 1 location may be entered per row.</t>
        </r>
      </text>
    </comment>
    <comment ref="I160" authorId="0" shapeId="0" xr:uid="{00000000-0006-0000-0800-00002F000000}">
      <text>
        <r>
          <rPr>
            <b/>
            <sz val="8"/>
            <rFont val="Tahoma"/>
            <family val="2"/>
          </rPr>
          <t>Enter the POL if necessary.  Do not use ""ALL"".  Only 1 location is allowed per row and must be a valid seaport.</t>
        </r>
      </text>
    </comment>
    <comment ref="J160" authorId="0" shapeId="0" xr:uid="{00000000-0006-0000-0800-000030000000}">
      <text>
        <r>
          <rPr>
            <b/>
            <sz val="8"/>
            <rFont val="Tahoma"/>
            <family val="2"/>
          </rPr>
          <t>Enter the POD if necessary.  Do not use ""ALL"".  Only 1 location is allowed per row and must be a valid seaport.</t>
        </r>
      </text>
    </comment>
    <comment ref="L160" authorId="0" shapeId="0" xr:uid="{00000000-0006-0000-0800-000031000000}">
      <text>
        <r>
          <rPr>
            <b/>
            <sz val="8"/>
            <rFont val="Tahoma"/>
            <family val="2"/>
          </rPr>
          <t>Enter the Country Code ONLY.  Cannot use "ALL" or country name</t>
        </r>
      </text>
    </comment>
    <comment ref="M160" authorId="0" shapeId="0" xr:uid="{00000000-0006-0000-0800-000032000000}">
      <text>
        <r>
          <rPr>
            <b/>
            <sz val="8"/>
            <rFont val="Tahoma"/>
            <family val="2"/>
          </rPr>
          <t>Enter additional notes only when absolutely necessary.    IMPORTANT:  Named accounts and specific commodities may not be listed as Notes.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BASALO Patricia</author>
  </authors>
  <commentList>
    <comment ref="W2" authorId="0" shapeId="0" xr:uid="{00000000-0006-0000-0A00-000001000000}">
      <text>
        <r>
          <rPr>
            <b/>
            <sz val="9"/>
            <color indexed="81"/>
            <rFont val="Tahoma"/>
            <family val="2"/>
          </rPr>
          <t>BASALO Patricia:</t>
        </r>
        <r>
          <rPr>
            <sz val="9"/>
            <color indexed="81"/>
            <rFont val="Tahoma"/>
            <family val="2"/>
          </rPr>
          <t xml:space="preserve">
Merged or DET free days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102" authorId="0" shapeId="0" xr:uid="{00000000-0006-0000-0D00-000001000000}">
      <text>
        <r>
          <rPr>
            <b/>
            <sz val="9"/>
            <rFont val="Tahoma"/>
            <family val="2"/>
          </rPr>
          <t>Changed from FRT11 on 10/22/2014.</t>
        </r>
      </text>
    </comment>
    <comment ref="C103" authorId="0" shapeId="0" xr:uid="{00000000-0006-0000-0D00-000002000000}">
      <text>
        <r>
          <rPr>
            <b/>
            <sz val="9"/>
            <rFont val="Tahoma"/>
            <family val="2"/>
          </rPr>
          <t>Changed from FRT11 on 10/22/2014.</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BASALO Patricia</author>
  </authors>
  <commentList>
    <comment ref="E2" authorId="0" shapeId="0" xr:uid="{00000000-0006-0000-0B00-000001000000}">
      <text>
        <r>
          <rPr>
            <b/>
            <sz val="9"/>
            <color indexed="81"/>
            <rFont val="Tahoma"/>
            <family val="2"/>
          </rPr>
          <t>For US:</t>
        </r>
        <r>
          <rPr>
            <sz val="9"/>
            <color indexed="81"/>
            <rFont val="Tahoma"/>
            <family val="2"/>
          </rPr>
          <t xml:space="preserve">
if Port =&gt; file under "Demurrage"</t>
        </r>
      </text>
    </comment>
    <comment ref="N2" authorId="0" shapeId="0" xr:uid="{00000000-0006-0000-0B00-000002000000}">
      <text>
        <r>
          <rPr>
            <b/>
            <sz val="9"/>
            <color indexed="81"/>
            <rFont val="Tahoma"/>
            <family val="2"/>
          </rPr>
          <t xml:space="preserve">BASALO Patricia:
</t>
        </r>
        <r>
          <rPr>
            <sz val="9"/>
            <color indexed="81"/>
            <rFont val="Tahoma"/>
            <family val="2"/>
          </rPr>
          <t>orange font=&gt; standard condition is applied since higher than requirement</t>
        </r>
      </text>
    </comment>
    <comment ref="U2" authorId="0" shapeId="0" xr:uid="{00000000-0006-0000-0B00-000003000000}">
      <text>
        <r>
          <rPr>
            <b/>
            <sz val="9"/>
            <color indexed="81"/>
            <rFont val="Tahoma"/>
            <family val="2"/>
          </rPr>
          <t>BASALO Patricia:</t>
        </r>
        <r>
          <rPr>
            <sz val="9"/>
            <color indexed="81"/>
            <rFont val="Tahoma"/>
            <family val="2"/>
          </rPr>
          <t xml:space="preserve">
Merged or DET free days
</t>
        </r>
      </text>
    </comment>
  </commentList>
</comments>
</file>

<file path=xl/sharedStrings.xml><?xml version="1.0" encoding="utf-8"?>
<sst xmlns="http://schemas.openxmlformats.org/spreadsheetml/2006/main" count="8425" uniqueCount="1769">
  <si>
    <t>CAN64</t>
  </si>
  <si>
    <t>LOL52</t>
  </si>
  <si>
    <t>POR82</t>
  </si>
  <si>
    <t>20ST</t>
  </si>
  <si>
    <t>Per Container</t>
  </si>
  <si>
    <t>POR53</t>
  </si>
  <si>
    <t>YER - Yemeni Rial</t>
  </si>
  <si>
    <t>PSS3</t>
  </si>
  <si>
    <t>B</t>
  </si>
  <si>
    <t>PSC Destination</t>
  </si>
  <si>
    <t>RF40</t>
  </si>
  <si>
    <t>Detention Admin Fee</t>
  </si>
  <si>
    <t>Port License Fee / Port Taxes NOS</t>
  </si>
  <si>
    <t>Chassis Usage Charge (Carrier-haulage)</t>
  </si>
  <si>
    <t>Term 101 Free Time Exceptions:</t>
  </si>
  <si>
    <t>RRI4</t>
  </si>
  <si>
    <t>R/M</t>
  </si>
  <si>
    <t xml:space="preserve">Section             </t>
  </si>
  <si>
    <t>CPC</t>
  </si>
  <si>
    <t>VH</t>
  </si>
  <si>
    <t>40RH</t>
  </si>
  <si>
    <t>CAR46</t>
  </si>
  <si>
    <t>E-2</t>
  </si>
  <si>
    <t>OUTBOUND (USWC-ISC)</t>
  </si>
  <si>
    <t>Extra Container Handling Charge Destination</t>
  </si>
  <si>
    <t>Cargo Value Serenity 3 Collect</t>
  </si>
  <si>
    <t>Carrier Security Charge</t>
  </si>
  <si>
    <t>RRI02</t>
  </si>
  <si>
    <t>Terminal Gate Out Fee</t>
  </si>
  <si>
    <t>CAR64</t>
  </si>
  <si>
    <t>Oncarriage Congestion</t>
  </si>
  <si>
    <t>CAR82</t>
  </si>
  <si>
    <t>Shipper own</t>
  </si>
  <si>
    <t>I-2</t>
  </si>
  <si>
    <t>A-2</t>
  </si>
  <si>
    <t>C-2</t>
  </si>
  <si>
    <t>CSF</t>
  </si>
  <si>
    <t>CAR53</t>
  </si>
  <si>
    <t>Chassis Administration Fee Pre-Carriage</t>
  </si>
  <si>
    <t>Term Fee NOS</t>
  </si>
  <si>
    <t>Fresh Commodities Charge</t>
  </si>
  <si>
    <t>Serenity Cont Guarantee Destination</t>
  </si>
  <si>
    <t>RRI8</t>
  </si>
  <si>
    <t>CV Serenity 2</t>
  </si>
  <si>
    <t>Mode</t>
  </si>
  <si>
    <t>Partner Code</t>
  </si>
  <si>
    <t>From Day (B)</t>
  </si>
  <si>
    <t>TZS - Tanzanian Shilling</t>
  </si>
  <si>
    <t>Per container</t>
  </si>
  <si>
    <t>Director, Bids and Contracting</t>
  </si>
  <si>
    <t>RH40</t>
  </si>
  <si>
    <t>Freight Collection</t>
  </si>
  <si>
    <t>Charges</t>
  </si>
  <si>
    <t>Reefer Congestion</t>
  </si>
  <si>
    <t>INR - Indian Rupee</t>
  </si>
  <si>
    <t>City</t>
  </si>
  <si>
    <t>Pursuant to the attached Excel document and/or the following revisions:</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</si>
  <si>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</si>
  <si>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Merchant, and each of its Affiliates, further agrees that it will not take any action which would cause either party to be in violation of the Anti-Corruption Laws. </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</si>
  <si>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</si>
  <si>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</si>
  <si>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2.	     MERCHANT</t>
  </si>
  <si>
    <t>POD</t>
  </si>
  <si>
    <t>B/RB</t>
  </si>
  <si>
    <r>
      <t xml:space="preserve">Email:  </t>
    </r>
    <r>
      <rPr>
        <u/>
        <sz val="12"/>
        <color indexed="30"/>
        <rFont val="Times New Roman"/>
        <family val="1"/>
      </rPr>
      <t>usa.contracts@usa.cma-cgm.com</t>
    </r>
  </si>
  <si>
    <t xml:space="preserve">B.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</si>
  <si>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t>Notwithstanding the foregoing, Merchant consents to Carrier sharing on the Tradelens platform information and data contained in or related to online bookings, shipping instructions, bills of lading, waybills and other documents or events generated during the course of the provision any transportation services.</t>
  </si>
  <si>
    <t>KWD - Kuwaiti Dinar</t>
  </si>
  <si>
    <t>Service Contract:</t>
  </si>
  <si>
    <t/>
  </si>
  <si>
    <r>
      <t xml:space="preserve">B.     If Merchant or any Affiliate is a participating C-TPAT or equivalent WCO member, Merchant and/or its Affiliate should send Carrier a request via the C-TPAT Portal at </t>
    </r>
    <r>
      <rPr>
        <u/>
        <sz val="12"/>
        <color indexed="30"/>
        <rFont val="Times New Roman"/>
        <family val="1"/>
      </rPr>
      <t>http://ctpat.cbp.dhs.gov/trade-web/index</t>
    </r>
    <r>
      <rPr>
        <sz val="12"/>
        <rFont val="Times New Roman"/>
        <family val="1"/>
      </rPr>
      <t xml:space="preserve"> to monitor Carrier’s C-TPAT status and allow Carrier to monitor the C-TPAT status of Merchant and/or its Affiliate.</t>
    </r>
  </si>
  <si>
    <t>INNSA</t>
  </si>
  <si>
    <t>40</t>
  </si>
  <si>
    <t>Effective date</t>
  </si>
  <si>
    <t>BRPNG</t>
  </si>
  <si>
    <t>Hazardous fees</t>
  </si>
  <si>
    <t>CNHUA</t>
  </si>
  <si>
    <t>ATKRE</t>
  </si>
  <si>
    <t>M/RM</t>
  </si>
  <si>
    <t>POR79</t>
  </si>
  <si>
    <t>Signature</t>
  </si>
  <si>
    <t>CVE - Cape Verde Escudo</t>
  </si>
  <si>
    <t>BYR - Belarussian Ruble</t>
  </si>
  <si>
    <t>FRT55</t>
  </si>
  <si>
    <t>ZWD - Zimbabwe Dollar</t>
  </si>
  <si>
    <t>APPLICABLE FOR FAK U.O.S - ANY BULLET EXCEPTIONS TO BE STATED IN THE 'BULLET EXCEPTIONS' COLUMN</t>
  </si>
  <si>
    <t>Merged</t>
  </si>
  <si>
    <t>Collect</t>
  </si>
  <si>
    <t>TRL - Turkish Lira</t>
  </si>
  <si>
    <t>FRT51</t>
  </si>
  <si>
    <t>CMDU#029 F1</t>
  </si>
  <si>
    <t>CV Serenity Personal</t>
  </si>
  <si>
    <t>Extra Risk Surcharge (Destination)</t>
  </si>
  <si>
    <t>MTL - Maltese Lira</t>
  </si>
  <si>
    <t>GRI</t>
  </si>
  <si>
    <t>O/C EIFS</t>
  </si>
  <si>
    <t>Custom clearance destination</t>
  </si>
  <si>
    <t>Import Seal Fee</t>
  </si>
  <si>
    <t>FAC</t>
  </si>
  <si>
    <t>Diversion Fee</t>
  </si>
  <si>
    <t xml:space="preserve">APPLICATION FIELD </t>
  </si>
  <si>
    <t>Oncarriage Ramp</t>
  </si>
  <si>
    <t>RB/RB</t>
  </si>
  <si>
    <t>BM/CY</t>
  </si>
  <si>
    <t>RRI06</t>
  </si>
  <si>
    <t>LKR - Sri Lanka Rupee</t>
  </si>
  <si>
    <t xml:space="preserve">                                                         Owner of the Cargo (BCO)</t>
  </si>
  <si>
    <t>As Agents for:</t>
  </si>
  <si>
    <t>ZAR - Rand</t>
  </si>
  <si>
    <t>INBOUND (INDIAN SUB. CONTINENT-USA EC) (INDAMEX)</t>
  </si>
  <si>
    <t>INBOUND (INDIAN SUB. CONTINENT-USA WC ) (TPX)</t>
  </si>
  <si>
    <t>OUTBOUND FAR EAST (USEC&amp;USGC-ASIA)</t>
  </si>
  <si>
    <t>US EAST COAST-AUSTRALIA/NEW ZEALAND/SOUTH PACIFIC ISLANDS</t>
  </si>
  <si>
    <t>If NVOCC provide the name of the Bonding Company</t>
  </si>
  <si>
    <t>(TEUS)</t>
  </si>
  <si>
    <t>Per H45</t>
  </si>
  <si>
    <t>N/Y</t>
  </si>
  <si>
    <t>(VAS) Serenity Container Guarantee Destination</t>
  </si>
  <si>
    <t>Peak Season Surcharge 2</t>
  </si>
  <si>
    <t>Inland Hazardous Charge Precarriage</t>
  </si>
  <si>
    <t>Port Dues Destination</t>
  </si>
  <si>
    <t>Pick Up / Drop Off Fee</t>
  </si>
  <si>
    <t>CUS17</t>
  </si>
  <si>
    <t>Precarriage from Inland Container Depot TO POL</t>
  </si>
  <si>
    <t>High Cube Additional</t>
  </si>
  <si>
    <t>FAS Terms Landing Charge</t>
  </si>
  <si>
    <t>Pre-Carriage Emergency Inland Fuel Surcharge</t>
  </si>
  <si>
    <t>INBOUND CARIB-LATIN AMER TO USA</t>
  </si>
  <si>
    <t>P-4</t>
  </si>
  <si>
    <t>LOLO Origin</t>
  </si>
  <si>
    <t>CUC (CH)</t>
  </si>
  <si>
    <t>EEK - Kroon</t>
  </si>
  <si>
    <t>For and on behalf of:</t>
  </si>
  <si>
    <t>Drop Off Surcharge</t>
  </si>
  <si>
    <t>CAR97</t>
  </si>
  <si>
    <t>RSD - Serbian Dinar</t>
  </si>
  <si>
    <t>Pre Carriage, Alcohol Surcharge</t>
  </si>
  <si>
    <t>POL</t>
  </si>
  <si>
    <t>DTHC</t>
  </si>
  <si>
    <t>FRT15</t>
  </si>
  <si>
    <t>MOP - Pataca</t>
  </si>
  <si>
    <t>1.     APPLICATION OF CONTRACT</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</si>
  <si>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</si>
  <si>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</si>
  <si>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</si>
  <si>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A.	     Merchant, on behalf of itself and each Affiliate, represents and warrants that either:</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</si>
  <si>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</si>
  <si>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</si>
  <si>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</si>
  <si>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DOP - Dominican Peso</t>
  </si>
  <si>
    <t>USAEK</t>
  </si>
  <si>
    <t>SOC COC</t>
  </si>
  <si>
    <t>ACS export</t>
  </si>
  <si>
    <t>FIRAU</t>
  </si>
  <si>
    <t>CTR40</t>
  </si>
  <si>
    <t>PSS02</t>
  </si>
  <si>
    <t>PGK - Kina</t>
  </si>
  <si>
    <t>MGA - Madagascar, Ariary</t>
  </si>
  <si>
    <t>Fixed</t>
  </si>
  <si>
    <t>R</t>
  </si>
  <si>
    <t>THC08</t>
  </si>
  <si>
    <t>HNL - Lempira</t>
  </si>
  <si>
    <t>GTQ - Quetzal</t>
  </si>
  <si>
    <t>Sub</t>
  </si>
  <si>
    <t>IPI Construction</t>
  </si>
  <si>
    <t>HK</t>
  </si>
  <si>
    <t>EQ019</t>
  </si>
  <si>
    <t>Alameda Corridor Surcharge import</t>
  </si>
  <si>
    <t>Cargo Value Serenity 2</t>
  </si>
  <si>
    <t>DA047</t>
  </si>
  <si>
    <t>Freight Collect Surcharge (Collection Fee)</t>
  </si>
  <si>
    <t>ENV03</t>
  </si>
  <si>
    <t>Open Top</t>
  </si>
  <si>
    <t>Demurrage - Rail (In US ONLY)</t>
  </si>
  <si>
    <t>VT</t>
  </si>
  <si>
    <t>Container Cleaning Orig</t>
  </si>
  <si>
    <t>Landing Charges</t>
  </si>
  <si>
    <t>FJD - Fiji Dollar</t>
  </si>
  <si>
    <t>AOA - Kwanza</t>
  </si>
  <si>
    <t>MYR - Malaysian Ringgit</t>
  </si>
  <si>
    <t>Title:</t>
  </si>
  <si>
    <t xml:space="preserve">                                            If NVOCC, provide Bond Number:</t>
  </si>
  <si>
    <t>Note 4</t>
  </si>
  <si>
    <t>N</t>
  </si>
  <si>
    <t>B/B</t>
  </si>
  <si>
    <t>RM/RM</t>
  </si>
  <si>
    <t>RM/M</t>
  </si>
  <si>
    <t>40HC</t>
  </si>
  <si>
    <t>SDD</t>
  </si>
  <si>
    <t>For Place of Receipt indicate origin of cargo</t>
  </si>
  <si>
    <t>(VAS) Serenity Container Guarantee Origin</t>
  </si>
  <si>
    <t>Rate Restoration Initiative 6</t>
  </si>
  <si>
    <t>CY/CY</t>
  </si>
  <si>
    <t>For Place of Intermodal Delivery indicate point and state. Mode:  RAIL=R (RAMP), MOTOR=M, RAIL/MOTOR=RM, FEEDER=CY, BARGE=B, RAIL/BARGE=RB (RAMP), BARGE/MOTOR=BM</t>
  </si>
  <si>
    <t>TAX08</t>
  </si>
  <si>
    <t>OnCarriage Congestion</t>
  </si>
  <si>
    <t>Driver Detention Fee Pre/c</t>
  </si>
  <si>
    <t>ZMK - Kwacha</t>
  </si>
  <si>
    <t>CTR33</t>
  </si>
  <si>
    <t>BM</t>
  </si>
  <si>
    <t>ERS06</t>
  </si>
  <si>
    <t>FRT99</t>
  </si>
  <si>
    <t>Chassis Admin Fee On/C</t>
  </si>
  <si>
    <t xml:space="preserve">B.	     For a Merchant’s Association, all members entitled to use this Contract must be listed in the Affiliate Appendix attached hereto.   </t>
  </si>
  <si>
    <t xml:space="preserve">D.	     The reduction in MQC herein shall be the exclusive remedy available to Merchant for Carrier’s failure to provide space or to comply with Carrier service commitment as stated herein.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</si>
  <si>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</si>
  <si>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</si>
  <si>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</si>
  <si>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</si>
  <si>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C.	      Data Subject’s Rights.	     Both parties commit to responding to requests for exercising data subjects’ rights.  Where it is necessary, each party shall notify the other party in writing of any data subject request.</t>
  </si>
  <si>
    <t>SEK - Swedish Krona</t>
  </si>
  <si>
    <t>Genset Surcharge</t>
  </si>
  <si>
    <t>Rate Restoration Initiative 2</t>
  </si>
  <si>
    <t>Benin Freight Tax</t>
  </si>
  <si>
    <t>Port Access Fee</t>
  </si>
  <si>
    <t>COUNTRY</t>
  </si>
  <si>
    <t>CUC (MH)</t>
  </si>
  <si>
    <t>Note</t>
  </si>
  <si>
    <t>USMGE</t>
  </si>
  <si>
    <t>USEAS</t>
  </si>
  <si>
    <t>CVS03</t>
  </si>
  <si>
    <r>
      <t>Service Contract Number</t>
    </r>
    <r>
      <rPr>
        <b/>
        <sz val="12"/>
        <rFont val="Times New Roman"/>
        <family val="2"/>
      </rPr>
      <t>:</t>
    </r>
  </si>
  <si>
    <t>WAR92</t>
  </si>
  <si>
    <t>CLP - Chilean Peso</t>
  </si>
  <si>
    <t>Dry</t>
  </si>
  <si>
    <t>Container Type (note 2)</t>
  </si>
  <si>
    <t>A - Demurrage / B - Detention</t>
  </si>
  <si>
    <t>Triaxle/Super Chassis Oncarriage</t>
  </si>
  <si>
    <t>CAR03</t>
  </si>
  <si>
    <t>LPC51</t>
  </si>
  <si>
    <t>Term</t>
  </si>
  <si>
    <t xml:space="preserve">Heading             </t>
  </si>
  <si>
    <t>NGN - Naira</t>
  </si>
  <si>
    <t>X-Ray</t>
  </si>
  <si>
    <t xml:space="preserve">Template INBOUND OUTBOUND </t>
  </si>
  <si>
    <t>4x)</t>
  </si>
  <si>
    <t>1a)</t>
  </si>
  <si>
    <t>CHF - Swiss Franc</t>
  </si>
  <si>
    <t>Prepaid</t>
  </si>
  <si>
    <t>Expiration Date</t>
  </si>
  <si>
    <t>CAR14</t>
  </si>
  <si>
    <t>RA</t>
  </si>
  <si>
    <t>As Per Mutual Agreement</t>
  </si>
  <si>
    <t>JMD - Jamaican Dollar</t>
  </si>
  <si>
    <t>R/B</t>
  </si>
  <si>
    <t>OUTBOUND (USA-E &amp; W AFRICA)</t>
  </si>
  <si>
    <t>the feeder service used without impacting the rate</t>
  </si>
  <si>
    <t>BND - Brunei Dollar</t>
  </si>
  <si>
    <t>COC</t>
  </si>
  <si>
    <t>Tel:  (757) 961-2100</t>
  </si>
  <si>
    <t>FEE18</t>
  </si>
  <si>
    <t>CAR32</t>
  </si>
  <si>
    <t>Rate per Day (A)</t>
  </si>
  <si>
    <t>EIS Org</t>
  </si>
  <si>
    <t>Amendment #:</t>
  </si>
  <si>
    <t>Address:</t>
  </si>
  <si>
    <t>CTR66</t>
  </si>
  <si>
    <t>If NVOCC, Shipper Certifies to Carrier that they are an Ocean Transportation Intermediary (OTI) performing NVOCC Services. OTI License and Bond are on file with the FMC.</t>
  </si>
  <si>
    <t>For and on Behalf of:</t>
  </si>
  <si>
    <t>Reefer</t>
  </si>
  <si>
    <t>Atmosphere Control</t>
  </si>
  <si>
    <t>Per Cargo</t>
  </si>
  <si>
    <t>Per B/L</t>
  </si>
  <si>
    <t>Reefer Consumption Surcharge</t>
  </si>
  <si>
    <t>OnCarriage Barge - Congestion</t>
  </si>
  <si>
    <t>On-Carriage Expedited Rail</t>
  </si>
  <si>
    <t>Cargo Value Serenity Personalized Collect</t>
  </si>
  <si>
    <t>Chassis Usage Charge Merchant-haulage)</t>
  </si>
  <si>
    <t>Cold Treatment Service (Fruit Fly Infestation)</t>
  </si>
  <si>
    <t>LOC00</t>
  </si>
  <si>
    <t>For NVOCC Affiliates</t>
  </si>
  <si>
    <t>Application date</t>
  </si>
  <si>
    <t>HC Additional</t>
  </si>
  <si>
    <t>CMDU#005 P-1</t>
  </si>
  <si>
    <t>Appendix:</t>
  </si>
  <si>
    <t>Charles A. Gender</t>
  </si>
  <si>
    <t>PreCarriage Barge</t>
  </si>
  <si>
    <t>DJF - Djibouti Franc</t>
  </si>
  <si>
    <t>Free Time and Charges mentioned in this section are exceptions to the conditions defined in the governing tariff(s)</t>
  </si>
  <si>
    <t>CAR10</t>
  </si>
  <si>
    <t>Pre-Carriage Emergency surcharge</t>
  </si>
  <si>
    <t>Refer to Boiler Plate for additional rate terms and conditions if any.</t>
  </si>
  <si>
    <t>Port Dues Orig</t>
  </si>
  <si>
    <t>EGP - Egyptian Pound</t>
  </si>
  <si>
    <t>Shipper Own Container</t>
  </si>
  <si>
    <t>Security Destination</t>
  </si>
  <si>
    <t>FEE90</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</si>
  <si>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</si>
  <si>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18.	     MERCHANT POOLS</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</si>
  <si>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</si>
  <si>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</si>
  <si>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3a)</t>
  </si>
  <si>
    <t>HTG - Gourde</t>
  </si>
  <si>
    <t>E.	     Any change to Carrier’s applicable published Tariff regarding Merchant Haulage Moves shall be effective and applicable immediately upon filing of same.</t>
  </si>
  <si>
    <t>A.	     Unless authorized in writing by mutual agreement, neither party will disclose the Contract terms and conditions, nor the other party's personal or commercial information, nor Contract performance data,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Disclosed to global digital supply chain platforms (including but not limited to Tradelens);
iv.	     Incorporated herein by reference in Carrier’s published tariff;
v.	     Without identifying the other party, disclosed in a report, analysis or study of rates 
vi.	     or conditions in the trade covered by this Contract to the secretariat of another member of the FMC agreement;
vii.	     Previously disclosed to an authorized third party; or 
viii.	    Used in connection with collection of a debt from Merchant.</t>
  </si>
  <si>
    <t>Reefer Pharma PTI</t>
  </si>
  <si>
    <t>Bullet1</t>
  </si>
  <si>
    <t>Chemicals, chemical solutions and additives</t>
  </si>
  <si>
    <t>US52Q</t>
  </si>
  <si>
    <t>BRL 199</t>
  </si>
  <si>
    <t>BRSSZ</t>
  </si>
  <si>
    <t>IG (In gauge) OOG (Out Of Gauge)</t>
  </si>
  <si>
    <t>THLCH</t>
  </si>
  <si>
    <t>TWKEL</t>
  </si>
  <si>
    <t>POR61</t>
  </si>
  <si>
    <t>B/R</t>
  </si>
  <si>
    <t>HRK - Croatian kuna</t>
  </si>
  <si>
    <t>C</t>
  </si>
  <si>
    <t>CAR47</t>
  </si>
  <si>
    <t>From Day (A)</t>
  </si>
  <si>
    <t>CAR65</t>
  </si>
  <si>
    <t>GBP - Pound Sterling</t>
  </si>
  <si>
    <t>CMDU#044</t>
  </si>
  <si>
    <t>EUR - euro</t>
  </si>
  <si>
    <t>Where mode = CY, the port listed in the POL/POD column is a placeholder used for internal systems purposes only.  The actual POL/POD will be the place of receipt and transshipment locations will vary depending on</t>
  </si>
  <si>
    <t>BHD - Bahraini Dinar</t>
  </si>
  <si>
    <t>Shipper Cert</t>
  </si>
  <si>
    <t>RM</t>
  </si>
  <si>
    <t>EFS/EFAF</t>
  </si>
  <si>
    <t>TG</t>
  </si>
  <si>
    <t>Per Tariff(s) unless specified in Appendix "Term 101 FREE TIME Exceptions"</t>
  </si>
  <si>
    <t>CAR50</t>
  </si>
  <si>
    <t>POR65</t>
  </si>
  <si>
    <t>Prepaid/collect</t>
  </si>
  <si>
    <t>Container Maintenance Charge Origin</t>
  </si>
  <si>
    <t>On Carriage, Alcohol Surcharge</t>
  </si>
  <si>
    <t>PLF</t>
  </si>
  <si>
    <t>OOG</t>
  </si>
  <si>
    <t>Local Port Charge Dest Sanitary Fee</t>
  </si>
  <si>
    <t>Hazardous Fees</t>
  </si>
  <si>
    <t>IPI Premium</t>
  </si>
  <si>
    <t>TERM 101 EQUIPMENT TYPE</t>
  </si>
  <si>
    <t>CAD - Canadian Dollar</t>
  </si>
  <si>
    <t>BDT - Taka</t>
  </si>
  <si>
    <t>AUD - Australian Dollar</t>
  </si>
  <si>
    <t>OR</t>
  </si>
  <si>
    <t>HW</t>
  </si>
  <si>
    <t>SOC</t>
  </si>
  <si>
    <t>BM/BM</t>
  </si>
  <si>
    <t>BM/M</t>
  </si>
  <si>
    <t>DTC03</t>
  </si>
  <si>
    <t>Equip Type</t>
  </si>
  <si>
    <t>Equipment Imbalance Surcharge at Origin</t>
  </si>
  <si>
    <t>Custom clearance origin</t>
  </si>
  <si>
    <t>RRI5</t>
  </si>
  <si>
    <t>Phone:</t>
  </si>
  <si>
    <t>Calc</t>
  </si>
  <si>
    <t>B-1</t>
  </si>
  <si>
    <t>J-1</t>
  </si>
  <si>
    <t>D-1</t>
  </si>
  <si>
    <t>F-1</t>
  </si>
  <si>
    <t>H-1</t>
  </si>
  <si>
    <t>INBOUND (NE - US) (TRANSAT)</t>
  </si>
  <si>
    <t>C-3</t>
  </si>
  <si>
    <t>N-1</t>
  </si>
  <si>
    <t>Cargo</t>
  </si>
  <si>
    <t>OUTBOUND (USA-USEC USGC-INDIAN SUB. CONTINENT) (INDAMEX)</t>
  </si>
  <si>
    <t>R/R</t>
  </si>
  <si>
    <t>M/RB</t>
  </si>
  <si>
    <t>CY/M</t>
  </si>
  <si>
    <t>Per D20</t>
  </si>
  <si>
    <t>N/N</t>
  </si>
  <si>
    <t>Premium Customer Service Destination</t>
  </si>
  <si>
    <t>Port Congestion Surcharge Origin</t>
  </si>
  <si>
    <t>Pre-Carriage Haulage</t>
  </si>
  <si>
    <t>Extra Risk Surcharge (Origin)</t>
  </si>
  <si>
    <t>Emergency Terminal Congestion Surcharge / Emergency Port Surcharge</t>
  </si>
  <si>
    <t>Container Inspection Fee/Survey Fee</t>
  </si>
  <si>
    <t>PSS4</t>
  </si>
  <si>
    <t>Hazardous</t>
  </si>
  <si>
    <t>SYP - Syrian Pound</t>
  </si>
  <si>
    <t>Currency</t>
  </si>
  <si>
    <t>P-1</t>
  </si>
  <si>
    <t>INBOUND LATAM TO PUERTO RICO &amp; US V.I.</t>
  </si>
  <si>
    <t>General Rate Increase (GRI)</t>
  </si>
  <si>
    <t>Tug Surcharge</t>
  </si>
  <si>
    <t>SEAPRIORITY REACH</t>
  </si>
  <si>
    <t>D-5</t>
  </si>
  <si>
    <t>CAR54</t>
  </si>
  <si>
    <t>BAF03</t>
  </si>
  <si>
    <t>Signatory certifies that they have an ownership interest in all named affiliates.</t>
  </si>
  <si>
    <t>Comments</t>
  </si>
  <si>
    <t>Extra Container Handling Dest</t>
  </si>
  <si>
    <t>TK</t>
  </si>
  <si>
    <t>RRI10</t>
  </si>
  <si>
    <t>UZS - Uzbekistan Sum</t>
  </si>
  <si>
    <t>Export Seal Fee</t>
  </si>
  <si>
    <t>CAR72</t>
  </si>
  <si>
    <t>FRT12</t>
  </si>
  <si>
    <t>Charge Automation</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</si>
  <si>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</si>
  <si>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</si>
  <si>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4.	     MERCHANT’S MINIMUM QUANTITY COMMITMENT </t>
  </si>
  <si>
    <t xml:space="preserve">5.	     CARRIER’S SERVICE COMMITMENTS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</si>
  <si>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</si>
  <si>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PCS Destination</t>
  </si>
  <si>
    <t>BAF10</t>
  </si>
  <si>
    <t>* U.O.S = UNLESS OTHERWISE SPECIFIED</t>
  </si>
  <si>
    <t>Effective Date</t>
  </si>
  <si>
    <t>SCR - Seychelles Rupee</t>
  </si>
  <si>
    <t>C.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</si>
  <si>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A.	     Carrier agrees to make available vessel capacity adequate to carry the MQC specified herein.  The movement of Cargo on specific vessels shall be on a space available basis only.  Merchant agrees to give twenty-one (21) days booking notice, if possible, but not less than fourteen (14)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</si>
  <si>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29.	     CREDIT TERMS</t>
  </si>
  <si>
    <t>CV Serenity 3</t>
  </si>
  <si>
    <t>Global</t>
  </si>
  <si>
    <t>ALL</t>
  </si>
  <si>
    <t>COBUN</t>
  </si>
  <si>
    <r>
      <t xml:space="preserve">     WHEREAS,</t>
    </r>
    <r>
      <rPr>
        <sz val="12"/>
        <rFont val="Times New Roman"/>
        <family val="1"/>
      </rPr>
      <t xml:space="preserve"> Carrier and Merchant hereby agree to amend the Contract as defined herein.</t>
    </r>
  </si>
  <si>
    <t>PreCarriage Barge - Congestion</t>
  </si>
  <si>
    <t>On Carriage Multistop</t>
  </si>
  <si>
    <t>SUR57</t>
  </si>
  <si>
    <t>XOF - CFA Franc BCEAO</t>
  </si>
  <si>
    <t>RRI03</t>
  </si>
  <si>
    <t>For Place of Intermodal Delivery indicate point and state. Mode:  PORT=CY, RAIL=R (RAMP), MOTOR=M , RAIL/MOTOR=RM , BARGE=B, RAIL/BARGE=RB (RAMP), MOTOR/BARGE=BM</t>
  </si>
  <si>
    <t>D40</t>
  </si>
  <si>
    <t>UYU - Peso Uruguayo</t>
  </si>
  <si>
    <t>Sensitive Cargo Surcharge</t>
  </si>
  <si>
    <t>Peak Season Surcharge 3</t>
  </si>
  <si>
    <t>CARIBBEAN (PEX 2)</t>
  </si>
  <si>
    <t>INS07</t>
  </si>
  <si>
    <t>RRI07</t>
  </si>
  <si>
    <t>CMDU#043 B1</t>
  </si>
  <si>
    <t>CMDU#029 F2</t>
  </si>
  <si>
    <t>Cold Treatment</t>
  </si>
  <si>
    <t>Container type</t>
  </si>
  <si>
    <t>THC05</t>
  </si>
  <si>
    <t>DA044</t>
  </si>
  <si>
    <t>Applicability</t>
  </si>
  <si>
    <t>Destination</t>
  </si>
  <si>
    <t>CY/BM</t>
  </si>
  <si>
    <t>Bullet Exceptions</t>
  </si>
  <si>
    <t>Type Operated / Haz / ArbSDD</t>
  </si>
  <si>
    <t>RM/RB</t>
  </si>
  <si>
    <t>RM/B</t>
  </si>
  <si>
    <t>SDG - Sudanese pound</t>
  </si>
  <si>
    <t>FRT52</t>
  </si>
  <si>
    <t>Shipper Owned Container Surcharge</t>
  </si>
  <si>
    <t>PW</t>
  </si>
  <si>
    <t xml:space="preserve">Service Contract #: </t>
  </si>
  <si>
    <t>Affiliates</t>
  </si>
  <si>
    <t>CMDU#091</t>
  </si>
  <si>
    <t>TAX01</t>
  </si>
  <si>
    <t>Exception Charges</t>
  </si>
  <si>
    <t>CUS18</t>
  </si>
  <si>
    <t>FRT56</t>
  </si>
  <si>
    <t>Export Documentation Fees - Carrier</t>
  </si>
  <si>
    <t>Driver Detention Fee at Origin Waiting Hrs</t>
  </si>
  <si>
    <t>Container Cleaning Surcharge Destination</t>
  </si>
  <si>
    <t>Chassis Administration Fee On-Carriage</t>
  </si>
  <si>
    <t>Export BL Documentation Fee - Brazil only</t>
  </si>
  <si>
    <t>Arbitrary Surcharge</t>
  </si>
  <si>
    <t>SEAPRIORITY GET</t>
  </si>
  <si>
    <t>For Place of Delivery indicate destination of cargo</t>
  </si>
  <si>
    <t>River Plate</t>
  </si>
  <si>
    <t>Precarriage Barge</t>
  </si>
  <si>
    <t>RRI9</t>
  </si>
  <si>
    <t>Named Account</t>
  </si>
  <si>
    <t>SR</t>
  </si>
  <si>
    <t>Equipment Type (D, R, OT, FR)</t>
  </si>
  <si>
    <t>H40</t>
  </si>
  <si>
    <t>MXN - Mexican Peso</t>
  </si>
  <si>
    <t>MVR - Rufiyaa</t>
  </si>
  <si>
    <t>BZD - Belize Dollar</t>
  </si>
  <si>
    <t>RATES CONDITIONS</t>
  </si>
  <si>
    <t xml:space="preserve">TARIFF applicability </t>
  </si>
  <si>
    <t>Container Service</t>
  </si>
  <si>
    <t>Detention</t>
  </si>
  <si>
    <t>OMR - Rial Omani</t>
  </si>
  <si>
    <t>FREE TIME TARIFF TYPE - NON US</t>
  </si>
  <si>
    <t>GRI/PSS EQ</t>
  </si>
  <si>
    <t>For Place of Intermodal Receipt indicate point and state. Mode:  RAIL=R (RAMP), MOTOR=M, RAIL/MOTOR=RM, FEEDER=CY, BARGE=B, RAIL/BARGE=RB (RAMP), BARGE/MOTOR=BM</t>
  </si>
  <si>
    <t>CRC - Costa Rican Colon</t>
  </si>
  <si>
    <t>GMD - Dalasi</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</si>
  <si>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</si>
  <si>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</si>
  <si>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</si>
  <si>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</si>
  <si>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</si>
  <si>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21.	     DATA AND COMMUNICATIONS</t>
  </si>
  <si>
    <t xml:space="preserve">E.	     Security and Confidentiality.	     Each party commits to implementing appropriate technical and organizational measures to ensure and to be able to demonstrate that processing is performed in accordance with applicable data protection regulations. </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</si>
  <si>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</si>
  <si>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</si>
  <si>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</si>
  <si>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OnCarriage Emergency Intermodal</t>
  </si>
  <si>
    <t xml:space="preserve">6.	     CONTRACT RATES </t>
  </si>
  <si>
    <t>Name:
Title:
Phone:
Email:</t>
  </si>
  <si>
    <t>TERM 6</t>
  </si>
  <si>
    <t>OTHC</t>
  </si>
  <si>
    <t>In witness whereof, the parties hereby agree to ratify any electronic signatures and be bound by the terms and conditions of this Contract by signature of their duly authorized representatives, set forth below.</t>
  </si>
  <si>
    <t>12.	     CARRIER HAULAGE AND MERCHANT HAULAGE MOVES</t>
  </si>
  <si>
    <t>Peak Season Surcharge (PSS)</t>
  </si>
  <si>
    <t>GHC - Cedi</t>
  </si>
  <si>
    <t>Container Cleaning Dest</t>
  </si>
  <si>
    <t>Energiakatu 4</t>
  </si>
  <si>
    <t>Yes</t>
  </si>
  <si>
    <t>Local Port Charge Origin Sanitary Fee</t>
  </si>
  <si>
    <t>PYG - Guarani</t>
  </si>
  <si>
    <t>PSS03</t>
  </si>
  <si>
    <t>MAD - Moroccan Dirham</t>
  </si>
  <si>
    <t>O/C Haulage</t>
  </si>
  <si>
    <t>SLL - Leone</t>
  </si>
  <si>
    <t>ALL - Leck</t>
  </si>
  <si>
    <t>Partner Code:</t>
  </si>
  <si>
    <t>Operation Cost Recovery</t>
  </si>
  <si>
    <t>CMDU#043 J1</t>
  </si>
  <si>
    <t>ENV00</t>
  </si>
  <si>
    <t>Demurrage - Port (In US ONLY)</t>
  </si>
  <si>
    <t>Bio Security Facilitation Fee - NZ</t>
  </si>
  <si>
    <t xml:space="preserve">Benin Freight Tax </t>
  </si>
  <si>
    <t>Note2:</t>
  </si>
  <si>
    <t>LBP - Lebanese Pound</t>
  </si>
  <si>
    <t>Panama Canal Adj Factor</t>
  </si>
  <si>
    <t>FF</t>
  </si>
  <si>
    <t>CLF - Unidades de fomento</t>
  </si>
  <si>
    <t>WAR42</t>
  </si>
  <si>
    <t>UAH - Hryvnia</t>
  </si>
  <si>
    <t>IRR - Iranian Rial</t>
  </si>
  <si>
    <t>ARS - Argentine Peso</t>
  </si>
  <si>
    <t>TAX09</t>
  </si>
  <si>
    <t>Norfolk, VA 23502 USA</t>
  </si>
  <si>
    <t>Local Port Charges Destination</t>
  </si>
  <si>
    <t>US WEST COAST-AUSTRALIA/NEW ZEALAND</t>
  </si>
  <si>
    <t>GRI/PSS</t>
  </si>
  <si>
    <t>BM/RM</t>
  </si>
  <si>
    <t>R/CY</t>
  </si>
  <si>
    <t>CY/B</t>
  </si>
  <si>
    <t>Per RH40</t>
  </si>
  <si>
    <t>Per RF40</t>
  </si>
  <si>
    <t>Terminal Gate In Fee</t>
  </si>
  <si>
    <t>Rate Restoration Initiative 3</t>
  </si>
  <si>
    <t>Equipment Imbalance Surcharge at Destination</t>
  </si>
  <si>
    <t>Reefer Congestion Surcharge</t>
  </si>
  <si>
    <t>Rail Congestion Surcharge, Canada</t>
  </si>
  <si>
    <t>Port Service Charge / Port Additional Surcharge Origin</t>
  </si>
  <si>
    <t>RUB - Russian Ruble</t>
  </si>
  <si>
    <t>Security Origin</t>
  </si>
  <si>
    <t>Alcohol Surcharge, Precarriage</t>
  </si>
  <si>
    <t>CMDU#006 P-2</t>
  </si>
  <si>
    <t>Export Declaration</t>
  </si>
  <si>
    <t>Note 1</t>
  </si>
  <si>
    <t>XPF - CFP Franc</t>
  </si>
  <si>
    <t>CAF</t>
  </si>
  <si>
    <t>ENV04</t>
  </si>
  <si>
    <t>Doc Amendment Fee</t>
  </si>
  <si>
    <t>HH</t>
  </si>
  <si>
    <t>Sensitive Cargo</t>
  </si>
  <si>
    <t>CFC</t>
  </si>
  <si>
    <t>LPC01</t>
  </si>
  <si>
    <t>PC Multi Stop</t>
  </si>
  <si>
    <t>REEFER</t>
  </si>
  <si>
    <t>CTR34</t>
  </si>
  <si>
    <t>Inland Oncarriage Fuel Charge</t>
  </si>
  <si>
    <t>CSC10</t>
  </si>
  <si>
    <t>Garment on Hanger</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</si>
  <si>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</si>
  <si>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B.	     In the event that Carrier is unable to offer space on a particular vessel and Merchant has given sufficient notice as specified herein, the MQC will be reduced by the quantity of containers tendered but not carried on Carrier’s vessel. </t>
  </si>
  <si>
    <t>9.	     U.S.-FLAG GOVERNMENT IMPELLED CARGO</t>
  </si>
  <si>
    <t xml:space="preserve">A.	     Merchant or one of its Affiliates listed herein must appear as shipper or consignee on the Bill of Lading.  Merchant or its Affiliate may only appear solely as "Notify" party on the Bill of Lading if the Bill of Lading is consigned "To Order."
</t>
  </si>
  <si>
    <t>17.	     RAMP</t>
  </si>
  <si>
    <t>C.	     Carrier may terminate this Contract, with cause after giving thirty (30) days’ notice if Merchant breaches any term of this Agreement and such breach has not been cured within the thirty (30) day period after receiving notice of the breach from Carrier.</t>
  </si>
  <si>
    <t>7.	     GOVERNING TARIFFS</t>
  </si>
  <si>
    <t>IN WITNESS WHEREOF, THE PARTIES HERETO HAVE EXECUTED THIS AMENDMENT  TO THE SERVICE CONTRACT, WHICH SHALL BECOME EFFECTIVE AS OF THE DATE OF FILING WITH THE FEDERAL MARITIME COMMISSION.</t>
  </si>
  <si>
    <t>Name, Title, Phone, Electronic Mail Address</t>
  </si>
  <si>
    <t>Cargo Value Serenity 3</t>
  </si>
  <si>
    <t>THC34</t>
  </si>
  <si>
    <t>CTR09</t>
  </si>
  <si>
    <r>
      <t xml:space="preserve">C.      If the shipment is a Carrier Haulage Move under Drop and Pick conditions, shipper and/or the consignee on the Bill of Lading shall be responsible for notifying Carrier and its designated agent or motor carrier that the Equipment is empty and ready to be picked up.
Carrier notifications must be sent in writing via email to </t>
    </r>
    <r>
      <rPr>
        <u/>
        <sz val="12"/>
        <color indexed="30"/>
        <rFont val="Times New Roman"/>
        <family val="1"/>
      </rPr>
      <t>ssc.usemptsplit@cma-cgm.com</t>
    </r>
    <r>
      <rPr>
        <sz val="12"/>
        <rFont val="Times New Roman"/>
        <family val="1"/>
      </rPr>
      <t>.
In the first instance, the Merchant shall be billed per diem charges when the Equipment is not returned within free time. Notwithstanding the foregoing, and without waiving its right to collect from the Merchant, Carrier reserves the right to instead collect detention charges relating to Drop and Pick moves from the motor carrier directly.</t>
    </r>
  </si>
  <si>
    <t>30.	     COUNTERPARTS</t>
  </si>
  <si>
    <t>Lift-On Lift-Off Charges Destination</t>
  </si>
  <si>
    <t>Port Dues Dest</t>
  </si>
  <si>
    <t>Text / Calc</t>
  </si>
  <si>
    <t>USMSY</t>
  </si>
  <si>
    <t>Per  D20</t>
  </si>
  <si>
    <t>CNTAO</t>
  </si>
  <si>
    <t>INMUN</t>
  </si>
  <si>
    <t>CAR15</t>
  </si>
  <si>
    <t>IPS51</t>
  </si>
  <si>
    <t>POR51</t>
  </si>
  <si>
    <t>LSS20</t>
  </si>
  <si>
    <t>Inland precarriage fuel charge</t>
  </si>
  <si>
    <t>CAR04</t>
  </si>
  <si>
    <t>PC Multistop</t>
  </si>
  <si>
    <t>Country</t>
  </si>
  <si>
    <t>CAR00</t>
  </si>
  <si>
    <t>SDD (Dest)</t>
  </si>
  <si>
    <t>RB</t>
  </si>
  <si>
    <t>BM/B</t>
  </si>
  <si>
    <t>CMDU#043 N1</t>
  </si>
  <si>
    <t>INBOUND (INDIAN SUB. CONTINENT-USVI/PR)</t>
  </si>
  <si>
    <t>BOB - Boliviano</t>
  </si>
  <si>
    <t>BOTH PARTIES HEREBY AGREE THAT THE REMAINING TERMS AND CONDITIONS OF THE CONTRACT SHALL NOT BE AMENDED BY THIS WRITING AND SHALL REMAIN IN FULL FORCE AND EFFECT FOR THE DURATION OF THE TERM.</t>
  </si>
  <si>
    <t>Container Cleaning Surcharge Origin</t>
  </si>
  <si>
    <t>Mandatory Fields</t>
  </si>
  <si>
    <t>SEA66</t>
  </si>
  <si>
    <t>PSC Origin</t>
  </si>
  <si>
    <t>Signature on File / Bond Rider</t>
  </si>
  <si>
    <t>Panama</t>
  </si>
  <si>
    <t>Currency Adjustment Factor</t>
  </si>
  <si>
    <t>CMA CGM (America) LLC</t>
  </si>
  <si>
    <t>EXPORT/IMPORT</t>
  </si>
  <si>
    <t>O/C Exp Rail</t>
  </si>
  <si>
    <t>RM/R</t>
  </si>
  <si>
    <t>CY/RM</t>
  </si>
  <si>
    <t xml:space="preserve">Drop and pull </t>
  </si>
  <si>
    <t>20TK</t>
  </si>
  <si>
    <t>FAC43</t>
  </si>
  <si>
    <t>W</t>
  </si>
  <si>
    <t>EBS</t>
  </si>
  <si>
    <t>INBOUND FAR EAST (ASIA-USWC)</t>
  </si>
  <si>
    <t>OUTBOUND FAR EAST (USWC-ASIA)</t>
  </si>
  <si>
    <t>TEUS</t>
  </si>
  <si>
    <t>40HH</t>
  </si>
  <si>
    <t>Tri-Axle / Super Chassis Oncarriage Surcharge</t>
  </si>
  <si>
    <t>Rate Restoration Initiative 7</t>
  </si>
  <si>
    <t>Rate Restoration Initiative 10</t>
  </si>
  <si>
    <t>Overweight Freight Additional Surcharge</t>
  </si>
  <si>
    <t>Low Sulfur Surcharge IMO2020</t>
  </si>
  <si>
    <t>Garments on Hanger Additional</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</si>
  <si>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</si>
  <si>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Port Dues Origin</t>
  </si>
  <si>
    <t>River Dues and Duties</t>
  </si>
  <si>
    <t>CTR Maintenance Orig</t>
  </si>
  <si>
    <t>Place of Delivery</t>
  </si>
  <si>
    <t>Term 101 Exceptions</t>
  </si>
  <si>
    <t>USD - US Dollar</t>
  </si>
  <si>
    <t>Driver Detention Fee at Destination Waiting Hrs</t>
  </si>
  <si>
    <t>NZD - New Zealand Dollar</t>
  </si>
  <si>
    <t>Pick Up / Drop Off</t>
  </si>
  <si>
    <t>GEL - Lari</t>
  </si>
  <si>
    <t>CAR11</t>
  </si>
  <si>
    <t>VUV - Vatu</t>
  </si>
  <si>
    <t>COMMON / GENERAL TARIFF</t>
  </si>
  <si>
    <t>CDF - Franc Congolais</t>
  </si>
  <si>
    <t>As agents for:</t>
  </si>
  <si>
    <t>ILS - New Israeli Sheqel</t>
  </si>
  <si>
    <t>CAR22</t>
  </si>
  <si>
    <t>MODE</t>
  </si>
  <si>
    <t>Bio Security Facilitation Fee - HI</t>
  </si>
  <si>
    <t>FEE26</t>
  </si>
  <si>
    <t>RF20</t>
  </si>
  <si>
    <t>MZN - Metical</t>
  </si>
  <si>
    <t>PCS Origin</t>
  </si>
  <si>
    <t>QAR - Qatari Rial</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</si>
  <si>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</si>
  <si>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</si>
  <si>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D.	     For Carrier Haulage Moves, Equipment charges and free time shall be inclusive of chassis usage unless otherwise stated in the Appendices attached hereto.</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</si>
  <si>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</si>
  <si>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</si>
  <si>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Term 8                                                         Contract Effective Date:</t>
  </si>
  <si>
    <t>Term 8                                                       Contract Expiration Date:</t>
  </si>
  <si>
    <t>FR</t>
  </si>
  <si>
    <t>CVS00</t>
  </si>
  <si>
    <t>Unless otherwise expressly agreed in writing by Carrier, any extension of credit by Carrier to Merchant shall be subject always to and in accordance with Carrier’s Standard Credit Terms (“CSCT”, available at https://www.cma-cgm.com/products-services/shipping-guide/bl-clauses).</t>
  </si>
  <si>
    <t>ISS01</t>
  </si>
  <si>
    <t>Bullet2</t>
  </si>
  <si>
    <t>JPHHE</t>
  </si>
  <si>
    <t>USCHS</t>
  </si>
  <si>
    <t>USMOB</t>
  </si>
  <si>
    <t>ZADUR</t>
  </si>
  <si>
    <r>
      <t xml:space="preserve">Rates in USD unless otherwise specified. </t>
    </r>
    <r>
      <rPr>
        <sz val="9"/>
        <color indexed="53"/>
        <rFont val="Tahoma"/>
        <family val="1"/>
      </rPr>
      <t>Surcharges listed per line item are exceptions to Note 2 applicability.</t>
    </r>
  </si>
  <si>
    <r>
      <t>E</t>
    </r>
    <r>
      <rPr>
        <sz val="9"/>
        <rFont val="Tahoma"/>
        <family val="2"/>
      </rPr>
      <t xml:space="preserve">xport / </t>
    </r>
    <r>
      <rPr>
        <u/>
        <sz val="9"/>
        <rFont val="Tahoma"/>
        <family val="1"/>
      </rPr>
      <t>I</t>
    </r>
    <r>
      <rPr>
        <sz val="9"/>
        <rFont val="Tahoma"/>
        <family val="2"/>
      </rPr>
      <t>mport</t>
    </r>
  </si>
  <si>
    <t>GRI general</t>
  </si>
  <si>
    <t>Driver Detention On/C</t>
  </si>
  <si>
    <t>M/M</t>
  </si>
  <si>
    <t>CMA CGM S.A.</t>
  </si>
  <si>
    <t>POR59</t>
  </si>
  <si>
    <t>RF</t>
  </si>
  <si>
    <t>BIF - Burundi Franc</t>
  </si>
  <si>
    <t>POR55</t>
  </si>
  <si>
    <t>Drop and Pull Export Side</t>
  </si>
  <si>
    <t>Local Port Charges Origin</t>
  </si>
  <si>
    <t>D</t>
  </si>
  <si>
    <t>TH</t>
  </si>
  <si>
    <t>PL</t>
  </si>
  <si>
    <t>PSS5</t>
  </si>
  <si>
    <t>Custom clearance dest</t>
  </si>
  <si>
    <t>DA001</t>
  </si>
  <si>
    <t>Destination THC / Destination Receiving Charge</t>
  </si>
  <si>
    <t>CMDU 037</t>
  </si>
  <si>
    <t>RRI6</t>
  </si>
  <si>
    <t>Premium Customer Service Dest</t>
  </si>
  <si>
    <t>Harbor Dues</t>
  </si>
  <si>
    <t>POR66</t>
  </si>
  <si>
    <t>JOD - Jordanian Dinar</t>
  </si>
  <si>
    <t>OS</t>
  </si>
  <si>
    <t>MWK - Kwacha</t>
  </si>
  <si>
    <t>Rate per Day (D)</t>
  </si>
  <si>
    <t>Precarriage Ramp</t>
  </si>
  <si>
    <t>RRI11</t>
  </si>
  <si>
    <t>Not Applicable</t>
  </si>
  <si>
    <t>Demurrage (In US ONLY)</t>
  </si>
  <si>
    <t>PCL01</t>
  </si>
  <si>
    <t>CY/R</t>
  </si>
  <si>
    <t>LYD - Lybian Dinar</t>
  </si>
  <si>
    <t>Bunker Adjustment Factor</t>
  </si>
  <si>
    <t>SDD (Origin)</t>
  </si>
  <si>
    <t>Email:</t>
  </si>
  <si>
    <t>B-2</t>
  </si>
  <si>
    <t>D-2</t>
  </si>
  <si>
    <t>F-2</t>
  </si>
  <si>
    <t>H-2</t>
  </si>
  <si>
    <t>INBOUND (NE-USWC)-(TPX)</t>
  </si>
  <si>
    <t>Damage Container Risk</t>
  </si>
  <si>
    <t xml:space="preserve">PreCarriage Emergency Intermodal </t>
  </si>
  <si>
    <t>DTC04</t>
  </si>
  <si>
    <t>SVI:</t>
  </si>
  <si>
    <t>Spec equipment</t>
  </si>
  <si>
    <t>40FR</t>
  </si>
  <si>
    <t>40RF</t>
  </si>
  <si>
    <t>Scanning by Customs, incl other examinations, carrier</t>
  </si>
  <si>
    <t>Port Service Charge / Port Additional Surcharge Destination</t>
  </si>
  <si>
    <t>Pre-Carriage to Ramp</t>
  </si>
  <si>
    <t>On-Carriage Emergency Intermodal Surcharge</t>
  </si>
  <si>
    <t>POR80</t>
  </si>
  <si>
    <t>Lift-On Lift-Off Charges Origin</t>
  </si>
  <si>
    <t>ORIGIN ARBITRARY TABLE</t>
  </si>
  <si>
    <t>EIS Origin</t>
  </si>
  <si>
    <t>NOK - Norvegian Krone</t>
  </si>
  <si>
    <t>OUTBOUND USA TO CARIB-LATIN AMER</t>
  </si>
  <si>
    <t>P-2</t>
  </si>
  <si>
    <t>OnCarriage Barge</t>
  </si>
  <si>
    <t>FAK/ BULLETS</t>
  </si>
  <si>
    <t>DTC00</t>
  </si>
  <si>
    <t>INBOUND (E &amp; W AFRICA-USA)</t>
  </si>
  <si>
    <t>TERM 3</t>
  </si>
  <si>
    <t>BAF08</t>
  </si>
  <si>
    <t>PLN - Zloty</t>
  </si>
  <si>
    <t>NIO - Cordoba Oro</t>
  </si>
  <si>
    <t>Rates in USD unless otherwise specified.</t>
  </si>
  <si>
    <t>B/CY</t>
  </si>
  <si>
    <t>GOH</t>
  </si>
  <si>
    <t>Operated 
Yes / No</t>
  </si>
  <si>
    <t>Operating Reefer?</t>
  </si>
  <si>
    <t>FREE TIME TARIFF TYPE - US (Export Tabs)</t>
  </si>
  <si>
    <t>SKK - Slovak Koruna</t>
  </si>
  <si>
    <t>Free Time Type</t>
  </si>
  <si>
    <t>Container Service Charge</t>
  </si>
  <si>
    <t>CAR84</t>
  </si>
  <si>
    <t>Ghana Freight Tax</t>
  </si>
  <si>
    <t>ERC</t>
  </si>
  <si>
    <t>Precarriage Congestion</t>
  </si>
  <si>
    <t>RRI2</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</si>
  <si>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</si>
  <si>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</si>
  <si>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</si>
  <si>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</si>
  <si>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</si>
  <si>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</si>
  <si>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</si>
  <si>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</si>
  <si>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</si>
  <si>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</si>
  <si>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26.	     CONFIDENTIALITY</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</si>
  <si>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</si>
  <si>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</si>
  <si>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 xml:space="preserve">Term 2                                                                           Merchant Name: </t>
  </si>
  <si>
    <t>CAR55</t>
  </si>
  <si>
    <t>Oncarriage Hazardous Charge</t>
  </si>
  <si>
    <t>The individual signing this Contract on behalf of the Merchant represents and warrants that he or she is empowered and duly authorized to bind the Merchant to this Contract according to its terms.</t>
  </si>
  <si>
    <t>The individual signing this Amendment on behalf of the Merchant represents and warrants that he or she is empowered and duly authorized to bind the Merchant to this Amendment according to its terms.</t>
  </si>
  <si>
    <t>Free Time mentioned in this section are exceptions to the conditions defined in the governing tariff(s)</t>
  </si>
  <si>
    <t>Reference</t>
  </si>
  <si>
    <t>HZD01</t>
  </si>
  <si>
    <t>Term Gate Out</t>
  </si>
  <si>
    <t>GUA09</t>
  </si>
  <si>
    <t>20</t>
  </si>
  <si>
    <t>CLSAI</t>
  </si>
  <si>
    <t>EXPORT DEC (ENS)</t>
  </si>
  <si>
    <t>VNHPH</t>
  </si>
  <si>
    <r>
      <t>C</t>
    </r>
    <r>
      <rPr>
        <sz val="9"/>
        <rFont val="Tahoma"/>
        <family val="2"/>
      </rPr>
      <t xml:space="preserve">alendar / </t>
    </r>
    <r>
      <rPr>
        <u/>
        <sz val="9"/>
        <rFont val="Tahoma"/>
        <family val="1"/>
      </rPr>
      <t>W</t>
    </r>
    <r>
      <rPr>
        <sz val="9"/>
        <rFont val="Tahoma"/>
        <family val="2"/>
      </rPr>
      <t>orking</t>
    </r>
  </si>
  <si>
    <t>CAR99</t>
  </si>
  <si>
    <t>AWG - Aruban Guilder</t>
  </si>
  <si>
    <t>RB/CY</t>
  </si>
  <si>
    <t>%</t>
  </si>
  <si>
    <t>RRI04</t>
  </si>
  <si>
    <t>ACS Export</t>
  </si>
  <si>
    <t>SOC
COC</t>
  </si>
  <si>
    <t>Nigerian Freight Tax</t>
  </si>
  <si>
    <t>Term Gate In</t>
  </si>
  <si>
    <t>BM/RB</t>
  </si>
  <si>
    <t>JPY - Yen</t>
  </si>
  <si>
    <t>prepaid</t>
  </si>
  <si>
    <t>BM/R</t>
  </si>
  <si>
    <t>CMDU#043 B2</t>
  </si>
  <si>
    <t>CMDU#029 D1</t>
  </si>
  <si>
    <t>FAS TLC</t>
  </si>
  <si>
    <t>Amendment Number:</t>
  </si>
  <si>
    <t>Fumigation</t>
  </si>
  <si>
    <t>MRO - Ouguiya</t>
  </si>
  <si>
    <t>WIN12</t>
  </si>
  <si>
    <t>DA012</t>
  </si>
  <si>
    <t>Place of Receipt</t>
  </si>
  <si>
    <t>Applicable</t>
  </si>
  <si>
    <t>Import Doc Fee</t>
  </si>
  <si>
    <t>Demurrage (NOT in US)</t>
  </si>
  <si>
    <t>DAYS</t>
  </si>
  <si>
    <t>HA</t>
  </si>
  <si>
    <t>BK</t>
  </si>
  <si>
    <t>R/BM</t>
  </si>
  <si>
    <t>RRI08</t>
  </si>
  <si>
    <t>CMDU#029 F3</t>
  </si>
  <si>
    <t>CV Serenity 1 Collect</t>
  </si>
  <si>
    <t>OUB</t>
  </si>
  <si>
    <t>OCR01</t>
  </si>
  <si>
    <t>Table of Contents</t>
  </si>
  <si>
    <t>RRI</t>
  </si>
  <si>
    <t xml:space="preserve">                                                                  Shippers Association</t>
  </si>
  <si>
    <t>Total</t>
  </si>
  <si>
    <t>Emergency Low Water</t>
  </si>
  <si>
    <t>RCS00</t>
  </si>
  <si>
    <t>Peak Season Surcharge 4</t>
  </si>
  <si>
    <t>Peak Season</t>
  </si>
  <si>
    <t>Priority Inland Service (VAS)</t>
  </si>
  <si>
    <t>Turkey (Primage)</t>
  </si>
  <si>
    <t>Port Congestion Surcharge Destination</t>
  </si>
  <si>
    <t>On-Carriage Haulage</t>
  </si>
  <si>
    <t>Import Documentation / BL fee - Carrier</t>
  </si>
  <si>
    <t>Out of Gauge</t>
  </si>
  <si>
    <t>Driver Detention Fee On/c</t>
  </si>
  <si>
    <t>Oncarriage Additional Intermodal Door Delivery Surcharge</t>
  </si>
  <si>
    <t>Freight Tax Surcharge</t>
  </si>
  <si>
    <t>Diversion / Change of Destination Fee</t>
  </si>
  <si>
    <t>Cargo Value Serenity Personalized</t>
  </si>
  <si>
    <t>XCD - East Caribbean Dollar</t>
  </si>
  <si>
    <t>Piracy Surcharge</t>
  </si>
  <si>
    <t>Wharfage (Destination)</t>
  </si>
  <si>
    <t>CMDU#007 P-3</t>
  </si>
  <si>
    <t>LSS IMO2020</t>
  </si>
  <si>
    <t>LAK - Kip</t>
  </si>
  <si>
    <t>Eq type (OT, FR…)</t>
  </si>
  <si>
    <t>XAF - CFA Franc BEAC</t>
  </si>
  <si>
    <t>CMDU#029 D5</t>
  </si>
  <si>
    <t>LOLO Destination</t>
  </si>
  <si>
    <t>Expedited Port Release</t>
  </si>
  <si>
    <t>VND - Dong</t>
  </si>
  <si>
    <t>THB - Baht</t>
  </si>
  <si>
    <t>GYD - Guyana Dollar</t>
  </si>
  <si>
    <t>Y/Y</t>
  </si>
  <si>
    <t>FRT57</t>
  </si>
  <si>
    <t>CAR95</t>
  </si>
  <si>
    <t>FRT53</t>
  </si>
  <si>
    <t>DA030</t>
  </si>
  <si>
    <t>Carrier Roll Fee</t>
  </si>
  <si>
    <t>Precarriage Hazardous Charge</t>
  </si>
  <si>
    <t>Eq Type (OT, RF…)</t>
  </si>
  <si>
    <t>EIS Destination</t>
  </si>
  <si>
    <t>DKK - Danish Krone</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</si>
  <si>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</si>
  <si>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</si>
  <si>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</si>
  <si>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19.	     CUSTOMS TRADE PARTNERSHIP AGAINST TERRORISM (CTPAT)</t>
  </si>
  <si>
    <t>IDR - Rupiah</t>
  </si>
  <si>
    <t>Drop Off</t>
  </si>
  <si>
    <t>D.	     Where demurrage is charged and/or collected by Carrier, the foregoing provisions in Sections 14(B.) and 14(C.) applicable to detention shall likewise apply to demurrage.</t>
  </si>
  <si>
    <t>This Contract may be executed in counterpart, facsimile, or by electronic transmission, and such counterpart, facsimile, or electronically transmitted documents shall be taken and read together and shall constitute a valid and binding agreement of the parties hereto.</t>
  </si>
  <si>
    <t>Winter Surcharge</t>
  </si>
  <si>
    <t>From Day (D)</t>
  </si>
  <si>
    <t>0000075480</t>
  </si>
  <si>
    <t>USD</t>
  </si>
  <si>
    <t>NVOCC Bond Number</t>
  </si>
  <si>
    <t>TAX28</t>
  </si>
  <si>
    <t>______________________________</t>
  </si>
  <si>
    <t>20FR</t>
  </si>
  <si>
    <t>RB/M</t>
  </si>
  <si>
    <t>FRT97</t>
  </si>
  <si>
    <t>Rate Restoration Initiative 4</t>
  </si>
  <si>
    <t>Container Inspection</t>
  </si>
  <si>
    <t>Rates calculated using formula shall be rounded up to the nearest USD 5.00.</t>
  </si>
  <si>
    <t>H45</t>
  </si>
  <si>
    <t>Level of calc</t>
  </si>
  <si>
    <t>BAM - Convertible Marks</t>
  </si>
  <si>
    <t>CTR Maintenance Dest</t>
  </si>
  <si>
    <t>General Surcharges valid to all rates unless otherwise specified</t>
  </si>
  <si>
    <t>PSS00</t>
  </si>
  <si>
    <t>FEE30</t>
  </si>
  <si>
    <t>Container Management Fee</t>
  </si>
  <si>
    <t>Manual Booking Fee</t>
  </si>
  <si>
    <t>Delivery Order Fee</t>
  </si>
  <si>
    <t xml:space="preserve">Freight Collection </t>
  </si>
  <si>
    <t>Scanning by Customs, incl other examination charges</t>
  </si>
  <si>
    <t>Terminal Fees, Not Otherwise Specified</t>
  </si>
  <si>
    <t>Destination Terminal Security Charge</t>
  </si>
  <si>
    <t>20RF</t>
  </si>
  <si>
    <t>OC Multistop</t>
  </si>
  <si>
    <t>Rate Restoration Initiative</t>
  </si>
  <si>
    <t>45HC</t>
  </si>
  <si>
    <t>DRY</t>
  </si>
  <si>
    <t>UGX - Uganda Shilling</t>
  </si>
  <si>
    <t>KZT - Tenge</t>
  </si>
  <si>
    <t>Fax:</t>
  </si>
  <si>
    <t>Appendix</t>
  </si>
  <si>
    <t>KRW - Won</t>
  </si>
  <si>
    <t xml:space="preserve">OUTBOUND (USA-MEDITERRANEAN)  </t>
  </si>
  <si>
    <t xml:space="preserve">                                            CMA-CGM Sales Representative:</t>
  </si>
  <si>
    <t>PSS04</t>
  </si>
  <si>
    <t>IPS01</t>
  </si>
  <si>
    <t>Emergency Bunker Surcharge</t>
  </si>
  <si>
    <t>Container Maintenance Charge Destination</t>
  </si>
  <si>
    <t>Cargo Facility Charge</t>
  </si>
  <si>
    <t>Atmosphere Control Transport Unit Charge</t>
  </si>
  <si>
    <t>X-Ray, Carrier</t>
  </si>
  <si>
    <t>OPERATING REEFER</t>
  </si>
  <si>
    <t>Panama Canal Lock Improvement</t>
  </si>
  <si>
    <t>On-Carriage Emergency Surcharge</t>
  </si>
  <si>
    <t>LSFS</t>
  </si>
  <si>
    <t>MQC Type</t>
  </si>
  <si>
    <t>Oncarriage Barge</t>
  </si>
  <si>
    <t>Total Days Granted</t>
  </si>
  <si>
    <t>M/B</t>
  </si>
  <si>
    <t>CY/RB</t>
  </si>
  <si>
    <t>Port Group Codes</t>
  </si>
  <si>
    <t>Tank</t>
  </si>
  <si>
    <t>RWF - Rwanda Franc</t>
  </si>
  <si>
    <t>LVL - Latvian Lats</t>
  </si>
  <si>
    <t>Description</t>
  </si>
  <si>
    <t>CV Serenity 2 Collect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</si>
  <si>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</si>
  <si>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E.	     Carrier shall not be liable to Merchant for any direct, indirect, consequential or other damages relating to Cargo delayed or not transported due to lack of available space or restructuring of any services defined herein.</t>
  </si>
  <si>
    <t xml:space="preserve">D.	     For live-unload Carrier Haulage Moves, Merchant will be charged a driver wait time fee if the driver’s wait time at the Merchant’s facility exceeds the amount allowed, as stated in Carrier’s governing tariff.  </t>
  </si>
  <si>
    <t>A.	     Carrier will not provide a chassis for Merchant Haulage Moves; Merchant must secure an appropriate chassis at its own expense prior to receiving containers (empty or loaded).</t>
  </si>
  <si>
    <t xml:space="preserve">22.	     FORCE MAJEURE                           </t>
  </si>
  <si>
    <t>Inland oncarriage fuel charge</t>
  </si>
  <si>
    <t>BRL - Brazilian Real</t>
  </si>
  <si>
    <t>Applicable Port</t>
  </si>
  <si>
    <t>Sr. Director, Bids and Contracting</t>
  </si>
  <si>
    <t>1 CMA CGM Way</t>
  </si>
  <si>
    <t xml:space="preserve">Carrier will accept an Electronic Signature (a digital copy of a signature in place of a handwritten signature) or Electronic Endorsement (email acknowledgment and acceptance) in substitution of an original “pen and ink” endorsement on approved Service Contracts (including amendments).
</t>
  </si>
  <si>
    <t>Merchant may identify persons authorized to submit Electronic Signature or Electronic Endorsement for Service Contracts, including the authorized person’s full name, title, electronic mail address and telephone number.   Unless Merchant identifies specific individuals authorized to approve Service Contracts, any individual who purports to be a representative of the Merchant may accept the Contract on behalf of the Merchant and in doing so represents and warrants that he or she is empowered and duly authorized to bind the Merchant to the Service Contract, according to its terms.</t>
  </si>
  <si>
    <r>
      <t xml:space="preserve">     </t>
    </r>
    <r>
      <rPr>
        <b/>
        <sz val="12"/>
        <rFont val="Times New Roman"/>
        <family val="2"/>
      </rPr>
      <t>NOW THEREFORE,</t>
    </r>
    <r>
      <rPr>
        <sz val="12"/>
        <rFont val="Times New Roman"/>
        <family val="1"/>
      </rPr>
      <t xml:space="preserve"> intending to be legally bound Carrier and Merchant hereby agree that this Amendment shall amend the Contract as follows:</t>
    </r>
  </si>
  <si>
    <t>CNSHA</t>
  </si>
  <si>
    <t>USPAS</t>
  </si>
  <si>
    <t>DEBRV</t>
  </si>
  <si>
    <t>FITKU</t>
  </si>
  <si>
    <t>CVS01</t>
  </si>
  <si>
    <t>Wharfage (Origin)</t>
  </si>
  <si>
    <t>R/RM</t>
  </si>
  <si>
    <t>CMDU#090 H1</t>
  </si>
  <si>
    <t>Street Address</t>
  </si>
  <si>
    <t>General Rate Increase</t>
  </si>
  <si>
    <t>GUA02</t>
  </si>
  <si>
    <t>SGD - Singapore Dollar</t>
  </si>
  <si>
    <t>B/BM</t>
  </si>
  <si>
    <t>Rate Restoration Initiative 8</t>
  </si>
  <si>
    <t>Per D40 OSPF</t>
  </si>
  <si>
    <t>CTR39</t>
  </si>
  <si>
    <t>POR52</t>
  </si>
  <si>
    <t>INBOUND (MEDITERRANEAN-USA EC &amp; GC) (AMERIGO)</t>
  </si>
  <si>
    <t>TWD - New Taiwan Dollar</t>
  </si>
  <si>
    <t>River plate &amp; EIF Surcharge / Congo River Surcharge</t>
  </si>
  <si>
    <t>Pre-Carriage Emergency Intermodal Surcharge</t>
  </si>
  <si>
    <t>PreCarriage Congestion</t>
  </si>
  <si>
    <t>Extra Risk (Destination)</t>
  </si>
  <si>
    <t>Forwarding Agent Commission</t>
  </si>
  <si>
    <t>Import BL Documentation Fee - Brazil only</t>
  </si>
  <si>
    <t>Emergency Revenue Charge</t>
  </si>
  <si>
    <t>POR09</t>
  </si>
  <si>
    <t>Container Grade Service</t>
  </si>
  <si>
    <t>Off Dock</t>
  </si>
  <si>
    <t>OSPF</t>
  </si>
  <si>
    <t>Brazil Exp Doc Fee</t>
  </si>
  <si>
    <t>Scale for Exceptional Charges</t>
  </si>
  <si>
    <t>FREE TIME TARIFF TYPE - US (Import Tabs)</t>
  </si>
  <si>
    <t>TRY - New Turkish Lira</t>
  </si>
  <si>
    <t>RC</t>
  </si>
  <si>
    <t>KHR - Riel</t>
  </si>
  <si>
    <t>X</t>
  </si>
  <si>
    <t>DZD - Algerian Dinar</t>
  </si>
  <si>
    <t>Rate Restoration Initiative 11</t>
  </si>
  <si>
    <t>Origin Terminal Security Charge</t>
  </si>
  <si>
    <t>PKR - Pakistan Rupee</t>
  </si>
  <si>
    <t>Serenity Cont Guarantee Origin</t>
  </si>
  <si>
    <t>Drop and Pull Import Side</t>
  </si>
  <si>
    <t>Type</t>
  </si>
  <si>
    <t>IDS Prec Additional</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</si>
  <si>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</si>
  <si>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</si>
  <si>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G.	     Transparency.	     Each party shall make available to the other party all information necessary to demonstrate compliance with its obligations under these clauses.</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</si>
  <si>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</si>
  <si>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</si>
  <si>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8.	     DURATION OF THE CONTRACT</t>
  </si>
  <si>
    <t xml:space="preserve">This Contract shall commence on the Effective Date and shall expire on the date shown on the cover page, unless earlier terminated in accordance with the terms hereof.   </t>
  </si>
  <si>
    <t>Flat Rack</t>
  </si>
  <si>
    <t>Extra Risk (Origin)</t>
  </si>
  <si>
    <t>CV Serenity 3 Collect</t>
  </si>
  <si>
    <t>Follow Governing Tariff</t>
  </si>
  <si>
    <t>POR16</t>
  </si>
  <si>
    <t>Extra Container Handling Origin</t>
  </si>
  <si>
    <t>CAR12</t>
  </si>
  <si>
    <t>Exp Doc Fee</t>
  </si>
  <si>
    <t>Weight Charge</t>
  </si>
  <si>
    <t xml:space="preserve">Rate/Surcharge/Arbitrary applicability for equipment not otherwise specified: </t>
  </si>
  <si>
    <t>Johannes Törnqvist/ Henna Pakkala/Tarja Kupari</t>
  </si>
  <si>
    <t>FIN-00180 Helsinki, Finland</t>
  </si>
  <si>
    <t>USCSG</t>
  </si>
  <si>
    <t>MXVER</t>
  </si>
  <si>
    <t>TW001</t>
  </si>
  <si>
    <t>USGSC</t>
  </si>
  <si>
    <t>FEW70</t>
  </si>
  <si>
    <t>EIS Dest</t>
  </si>
  <si>
    <t>REB72</t>
  </si>
  <si>
    <t>POR70</t>
  </si>
  <si>
    <t>CAR49</t>
  </si>
  <si>
    <t>CV Serenity 1</t>
  </si>
  <si>
    <t>Harbor Dues / Port Dues</t>
  </si>
  <si>
    <t>Curr</t>
  </si>
  <si>
    <t>CAR63</t>
  </si>
  <si>
    <t>FEE85</t>
  </si>
  <si>
    <t>TND - Tunisian Dinar</t>
  </si>
  <si>
    <t>F-3</t>
  </si>
  <si>
    <t>M/CY</t>
  </si>
  <si>
    <t>P/C Haulage</t>
  </si>
  <si>
    <t>Suez Canal Surcharge</t>
  </si>
  <si>
    <t>Emergency Low Water Surcharge</t>
  </si>
  <si>
    <t>Suez</t>
  </si>
  <si>
    <t>FEW67</t>
  </si>
  <si>
    <t>Cleaner Energy LNG+Positive Offset</t>
  </si>
  <si>
    <t>Merchant Name:</t>
  </si>
  <si>
    <t>CAR09</t>
  </si>
  <si>
    <t>A-1</t>
  </si>
  <si>
    <t>C-5</t>
  </si>
  <si>
    <t>RRI7</t>
  </si>
  <si>
    <t>VEF - Bolivar Fuerte</t>
  </si>
  <si>
    <t>Fax:  (718) 304-5521</t>
  </si>
  <si>
    <t>CAN63</t>
  </si>
  <si>
    <t>CAR16</t>
  </si>
  <si>
    <t>FRT14</t>
  </si>
  <si>
    <t>Name</t>
  </si>
  <si>
    <t>Premium Customer Service Origin</t>
  </si>
  <si>
    <t>FRT10</t>
  </si>
  <si>
    <t xml:space="preserve">Precarriage Inland Fuel Charge </t>
  </si>
  <si>
    <t>I-1</t>
  </si>
  <si>
    <t>G-1</t>
  </si>
  <si>
    <t>C-1</t>
  </si>
  <si>
    <t>Y/N</t>
  </si>
  <si>
    <t>INBOUND (MEDITERRANEAN-USA WC) (TPX)</t>
  </si>
  <si>
    <t>AUSTRALIA/NEW ZEALAND/FRENCH POLYNESIAN ISLAND/ PAPOUASIA/NEW GUINEA- USA USWC/USEC (RTW)</t>
  </si>
  <si>
    <t xml:space="preserve">OUTBOUND (USA-ARABIAN GULF &amp; RED SEA)  </t>
  </si>
  <si>
    <t>OUTBOUND (USWC-ARABIAN GULF)</t>
  </si>
  <si>
    <t>E-1</t>
  </si>
  <si>
    <t>MQC</t>
  </si>
  <si>
    <t>POR74</t>
  </si>
  <si>
    <t>STD - Dobra</t>
  </si>
  <si>
    <t>SRD - Suriname Dollar</t>
  </si>
  <si>
    <t>MUR - Mauritius Rupee</t>
  </si>
  <si>
    <t>MMK - Kyat</t>
  </si>
  <si>
    <t>GHS - Cedi, new</t>
  </si>
  <si>
    <t>ECS - Sucre</t>
  </si>
  <si>
    <t>COP - Colombian Peso</t>
  </si>
  <si>
    <t>PSS2</t>
  </si>
  <si>
    <t>AED - UAE Dirham</t>
  </si>
  <si>
    <t>YES</t>
  </si>
  <si>
    <t>SH</t>
  </si>
  <si>
    <t>KES - Kenyan Shilling</t>
  </si>
  <si>
    <t>BBD - Barbados Dollar</t>
  </si>
  <si>
    <t xml:space="preserve">DESTINATION ARBITRARY TABLE </t>
  </si>
  <si>
    <t>RRI3</t>
  </si>
  <si>
    <t>Fixed, OSPF, % or As per mutual agreement</t>
  </si>
  <si>
    <t>Documentation Amendment Fee</t>
  </si>
  <si>
    <t>Local Port Charge Orig Sanitary Fee</t>
  </si>
  <si>
    <t>SPECIAL EQUIPMENT, HAZARDOUS, SOC, OOG...</t>
  </si>
  <si>
    <t>LOL51</t>
  </si>
  <si>
    <t>POR85</t>
  </si>
  <si>
    <t>Detention Administration Fee</t>
  </si>
  <si>
    <t>Rate per Day (C)</t>
  </si>
  <si>
    <t>ACS Import</t>
  </si>
  <si>
    <t>CAR52</t>
  </si>
  <si>
    <t>State &amp; Zip Code</t>
  </si>
  <si>
    <t>CAR45</t>
  </si>
  <si>
    <t>M/R</t>
  </si>
  <si>
    <t>CAR81</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</si>
  <si>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</si>
  <si>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</si>
  <si>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</si>
  <si>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25.	     TERMINATION</t>
  </si>
  <si>
    <t xml:space="preserve">D.	     If Carrier terminates the Contract before the end of the period for cause as described above, Merchant shall be liable to pay liquidated damages as provided for herein. </t>
  </si>
  <si>
    <t>RRI01</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</si>
  <si>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</si>
  <si>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RCS</t>
  </si>
  <si>
    <t>Cleaner Energy Biofuel</t>
  </si>
  <si>
    <t>LIST OF AFFILIATES / SHIPPER ASSOCIATION MEMBERS</t>
  </si>
  <si>
    <t>From Day (C)</t>
  </si>
  <si>
    <t>Bio Security Fee - NZ</t>
  </si>
  <si>
    <t>Aden Gulf Surcharge</t>
  </si>
  <si>
    <t>Damage to Container Risk charge</t>
  </si>
  <si>
    <t>Emergency Terminal Congestion</t>
  </si>
  <si>
    <t>USHOU</t>
  </si>
  <si>
    <t>River plate</t>
  </si>
  <si>
    <t>For Foreign to Foreign rates, individual SQ numbers must be assigned</t>
  </si>
  <si>
    <t>PTI01</t>
  </si>
  <si>
    <t>FRT61</t>
  </si>
  <si>
    <t>40SH</t>
  </si>
  <si>
    <t>DA035</t>
  </si>
  <si>
    <t>Extra Container Handling Charge Origin</t>
  </si>
  <si>
    <t>D20</t>
  </si>
  <si>
    <t>CMDU#028</t>
  </si>
  <si>
    <t>M</t>
  </si>
  <si>
    <t>All</t>
  </si>
  <si>
    <t>DA002</t>
  </si>
  <si>
    <t>Bunker Recovery Charge</t>
  </si>
  <si>
    <t>CMDU#029 D2</t>
  </si>
  <si>
    <t>DIS02</t>
  </si>
  <si>
    <t>E</t>
  </si>
  <si>
    <t>I</t>
  </si>
  <si>
    <t>RRI05</t>
  </si>
  <si>
    <t>Bio Security Fee - HI</t>
  </si>
  <si>
    <t>BAF</t>
  </si>
  <si>
    <t>Pre Carriage Multistop</t>
  </si>
  <si>
    <t>ST</t>
  </si>
  <si>
    <t>40OT</t>
  </si>
  <si>
    <t>Per Teu</t>
  </si>
  <si>
    <t>Chassis Admin Fee Pre/C</t>
  </si>
  <si>
    <t>Chassis Provision Charge</t>
  </si>
  <si>
    <t xml:space="preserve">FAK/Bullets </t>
  </si>
  <si>
    <t>Shipper Owned Container</t>
  </si>
  <si>
    <t>RB/B</t>
  </si>
  <si>
    <t>B/RM</t>
  </si>
  <si>
    <t>Monitoring</t>
  </si>
  <si>
    <t>KMF - Comoro Franc</t>
  </si>
  <si>
    <t>You must indicate one of the following as (YES)</t>
  </si>
  <si>
    <t>Per H40</t>
  </si>
  <si>
    <t>RM/CY</t>
  </si>
  <si>
    <t>CAR96</t>
  </si>
  <si>
    <t>RRI09</t>
  </si>
  <si>
    <t>On-Carriage to Ramp</t>
  </si>
  <si>
    <t>Per D40</t>
  </si>
  <si>
    <t>Rate</t>
  </si>
  <si>
    <t>Primage</t>
  </si>
  <si>
    <t>P-3</t>
  </si>
  <si>
    <t>OUTBOUND PUERTO RICO &amp; US V.I. TO LATAM</t>
  </si>
  <si>
    <t>CMDU#007 P-4</t>
  </si>
  <si>
    <t>OWFAS</t>
  </si>
  <si>
    <t>FAK/ Bullets</t>
  </si>
  <si>
    <t>Reefer PTI</t>
  </si>
  <si>
    <t>Emergency Fuel Surcharge / Emergency Fuel Adjustment Factor</t>
  </si>
  <si>
    <t>FRT50</t>
  </si>
  <si>
    <t>CUS16</t>
  </si>
  <si>
    <t>OC Multi Stop</t>
  </si>
  <si>
    <t>FRT54</t>
  </si>
  <si>
    <t>ERC01</t>
  </si>
  <si>
    <t>Tri-axle/Super Chassis Precarriage</t>
  </si>
  <si>
    <t>Alcohol Surcharge, Oncarriage</t>
  </si>
  <si>
    <t>OT</t>
  </si>
  <si>
    <t>Peak Season Surcharge 5</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</si>
  <si>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</si>
  <si>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</si>
  <si>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B.	     In no case will Merchant or Carrier disclose Contract terms and conditions of the Contract to another Carrier in the trade.</t>
  </si>
  <si>
    <t>B.	     Notwithstanding the above, Carrier may assign its rights under this Contract and subcontract any portion of carriage, whether ocean or intermodal or otherwise, for Cargoes carried under its Bill of Lading.</t>
  </si>
  <si>
    <t>Arbitrary</t>
  </si>
  <si>
    <t>USBAL</t>
  </si>
  <si>
    <t>BAF09</t>
  </si>
  <si>
    <t>CUS70</t>
  </si>
  <si>
    <t>Delivery Order Fee - Special Requirement, Carrier</t>
  </si>
  <si>
    <t>BRL 132</t>
  </si>
  <si>
    <t>UYMVD</t>
  </si>
  <si>
    <t>JPYOK</t>
  </si>
  <si>
    <r>
      <rPr>
        <b/>
        <u/>
        <sz val="12"/>
        <rFont val="Times New Roman"/>
        <family val="1"/>
      </rPr>
      <t>TERM 102</t>
    </r>
    <r>
      <rPr>
        <b/>
        <sz val="12"/>
        <rFont val="Times New Roman"/>
        <family val="2"/>
      </rPr>
      <t xml:space="preserve"> </t>
    </r>
    <r>
      <rPr>
        <b/>
        <u/>
        <sz val="12"/>
        <rFont val="Times New Roman"/>
        <family val="1"/>
      </rPr>
      <t>ELECTRONIC ENDORSEMENT</t>
    </r>
  </si>
  <si>
    <t>ERS05</t>
  </si>
  <si>
    <t>SUR59</t>
  </si>
  <si>
    <t>ENV02</t>
  </si>
  <si>
    <t>Per RF20</t>
  </si>
  <si>
    <t>CTR32</t>
  </si>
  <si>
    <t>40ST</t>
  </si>
  <si>
    <t>- Unless otherwise indicated, excludes temperature controlled cargo, hazardous cargo, cargo requiring special handling and/or equipment, overweight containers.</t>
  </si>
  <si>
    <t>IG (In gauge)
OOG (Out Of Gauge)</t>
  </si>
  <si>
    <t>Yes / No</t>
  </si>
  <si>
    <t>Inland Hazardous Charge Oncarriage</t>
  </si>
  <si>
    <t>Low Sulfur Surcharge</t>
  </si>
  <si>
    <t>AMD - Armenian Dram</t>
  </si>
  <si>
    <t>DA046</t>
  </si>
  <si>
    <t>THC58</t>
  </si>
  <si>
    <t>FRT98</t>
  </si>
  <si>
    <t>M/BM</t>
  </si>
  <si>
    <t>P/C EIFS</t>
  </si>
  <si>
    <t>IG</t>
  </si>
  <si>
    <t>Final place of delivery</t>
  </si>
  <si>
    <t>Foreign to Foreign</t>
  </si>
  <si>
    <t>Container</t>
  </si>
  <si>
    <t>Appl/ Not Appl</t>
  </si>
  <si>
    <t>Tri-Axle / Super Chassis Precarriage Surcharge</t>
  </si>
  <si>
    <t>Rate Restoration Initiative 5</t>
  </si>
  <si>
    <t>Panama Canal Surcharge</t>
  </si>
  <si>
    <t>Inland Precarriage Fuel Charge</t>
  </si>
  <si>
    <t>Arb Mode</t>
  </si>
  <si>
    <t>CZK - Czech Koruna</t>
  </si>
  <si>
    <t>Effective Date of Amendment:</t>
  </si>
  <si>
    <t>NVOCC</t>
  </si>
  <si>
    <t>INBOUND FAR EAST (ASIA-USEC &amp; USGC)</t>
  </si>
  <si>
    <t>OUTBOUND (USA-TRANSAT)</t>
  </si>
  <si>
    <t>If NVOCC, provide Bond date</t>
  </si>
  <si>
    <t>SEA06</t>
  </si>
  <si>
    <t>ARB02</t>
  </si>
  <si>
    <t>BL</t>
  </si>
  <si>
    <t>Hazardous Fees (Ocean)</t>
  </si>
  <si>
    <t xml:space="preserve">Refrigerated Fresh Commodities Transport and Logistics </t>
  </si>
  <si>
    <t>Cargo Value Serenity 1 Collect</t>
  </si>
  <si>
    <t>Cargo Value Serenity 1</t>
  </si>
  <si>
    <t>V39</t>
  </si>
  <si>
    <t>PSS</t>
  </si>
  <si>
    <t>RB/RM</t>
  </si>
  <si>
    <t>Brazil Imp Doc Fee</t>
  </si>
  <si>
    <t>CNY - Yuan Renminbi</t>
  </si>
  <si>
    <t>R/RB</t>
  </si>
  <si>
    <t>Origin</t>
  </si>
  <si>
    <t>End of note 2</t>
  </si>
  <si>
    <t>PEN - Nuevo Sol</t>
  </si>
  <si>
    <t>N/A</t>
  </si>
  <si>
    <t>Note 3</t>
  </si>
  <si>
    <t>13.	     CHASSIS</t>
  </si>
  <si>
    <t>14.	     FREE TIME</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</si>
  <si>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</si>
  <si>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</si>
  <si>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Term 4                                                                                         MQC:</t>
  </si>
  <si>
    <t>ISK - Iceland Krona</t>
  </si>
  <si>
    <t>Notes</t>
  </si>
  <si>
    <t>Driver Detention Pre/C</t>
  </si>
  <si>
    <t>CMA CGM (America) LLC
1 CMA CGM Way, 
Norfolk, Virginia  23502
Phone: (757) 961-2100
Fax: 	(718) 304-5521</t>
  </si>
  <si>
    <t>B.	     Notwithstanding anything to the contrary contained herein, Carrier shall not be liable or responsible to the Merchant or its affiliates/subsidiaries for any consequential, incidental, special, or punitive damages, or for loss of profits or revenues incurred by Merchant or its affiliates that arise out of or relate to this Contract or any booking. The Carrier does not undertake that the Goods or Containers or other packages shall arrive at the port of discharge or place of delivery at any particular time or to meet any particular market or use, and the Carrier shall in no circumstances be liable for any direct, indirect or consequential loss or damage caused by delay or any other cause.</t>
  </si>
  <si>
    <t>Merchant must notify the Carrier in writing if it does not authorize any of its representatives to use Electronic Signature or Electronic Endorsement.</t>
  </si>
  <si>
    <t>TTD - Trinidad and Tobago Dollar</t>
  </si>
  <si>
    <t>SDD (Origin; Dest)</t>
  </si>
  <si>
    <t>CV Serenity Personal Collect</t>
  </si>
  <si>
    <t>Senior Manager/Logistics Manager/Specialist</t>
  </si>
  <si>
    <t>TWTPE,TWKHH</t>
  </si>
  <si>
    <t>ARBUE</t>
  </si>
  <si>
    <t>Per  D40</t>
  </si>
  <si>
    <t>Per  H40</t>
  </si>
  <si>
    <r>
      <t>You must state Applicable, Not applicable. Any amount shown is deemed fixed unless otherwise stated</t>
    </r>
    <r>
      <rPr>
        <sz val="9"/>
        <color indexed="22"/>
        <rFont val="Tahoma"/>
        <family val="2"/>
      </rPr>
      <t xml:space="preserve"> and must be in USD per D40 for each.</t>
    </r>
  </si>
  <si>
    <t>PSS05</t>
  </si>
  <si>
    <t>BGN - Bulgarian Lev</t>
  </si>
  <si>
    <t>AZM - Azerbaijanian Manat</t>
  </si>
  <si>
    <t>Origin THC / Origin Receiving Charge</t>
  </si>
  <si>
    <t>GUA10</t>
  </si>
  <si>
    <t>CMDU#101</t>
  </si>
  <si>
    <t>Priority Inland Service</t>
  </si>
  <si>
    <t>CYP - Cyprus Pound</t>
  </si>
  <si>
    <t>CMDU#090 H2</t>
  </si>
  <si>
    <t>D1006</t>
  </si>
  <si>
    <t>LRD - Liberian Dollar</t>
  </si>
  <si>
    <t>LTL - Lithuanian Litus</t>
  </si>
  <si>
    <t>AGS01</t>
  </si>
  <si>
    <t>Freight Tax</t>
  </si>
  <si>
    <t>Positive Offset</t>
  </si>
  <si>
    <t>Panama Canal Lock Improvement Surcharge</t>
  </si>
  <si>
    <t>Export Declaration Surcharge</t>
  </si>
  <si>
    <t>Trade Service:</t>
  </si>
  <si>
    <t>HUF - Forint</t>
  </si>
  <si>
    <t>HKD - Hong Kong Dollar</t>
  </si>
  <si>
    <t>GNF - Guinea Franc</t>
  </si>
  <si>
    <t>SAR - Saudi Riyal</t>
  </si>
  <si>
    <t>RON - Romania Lei</t>
  </si>
  <si>
    <t>PHP - Philippine Peso</t>
  </si>
  <si>
    <t>TEXT</t>
  </si>
  <si>
    <t>Off Dock Surcharge</t>
  </si>
  <si>
    <t>ANG - Netherlands Antillan Guilder</t>
  </si>
  <si>
    <t>CY</t>
  </si>
  <si>
    <t>Shipper Own</t>
  </si>
  <si>
    <t>Y</t>
  </si>
  <si>
    <t>RB/R</t>
  </si>
  <si>
    <t>B/M</t>
  </si>
  <si>
    <t>RM/BM</t>
  </si>
  <si>
    <t>45HH</t>
  </si>
  <si>
    <t>20SH</t>
  </si>
  <si>
    <t>20OT</t>
  </si>
  <si>
    <t>20+</t>
  </si>
  <si>
    <t>Rate Restoration Initiative 9</t>
  </si>
  <si>
    <t>40+</t>
  </si>
  <si>
    <t>ICD Precarriage</t>
  </si>
  <si>
    <t>CAF13</t>
  </si>
  <si>
    <t>POR17</t>
  </si>
  <si>
    <t>PRS01</t>
  </si>
  <si>
    <t>Cleaner Energy LNG</t>
  </si>
  <si>
    <t>Essential Terms (“ET”) Number:</t>
  </si>
  <si>
    <t>CAR02</t>
  </si>
  <si>
    <t>CAN20</t>
  </si>
  <si>
    <t>SVC - El Salvador Colon</t>
  </si>
  <si>
    <t>Sodium Chlorate</t>
  </si>
  <si>
    <t xml:space="preserve">Intermodal Door Precarriage Additional for </t>
  </si>
  <si>
    <t>CAR13</t>
  </si>
  <si>
    <t>Local Port Charge Destination Sanitary Fee</t>
  </si>
  <si>
    <t>On-Carriage Emergency Inland Fuel Surcharge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</si>
  <si>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</si>
  <si>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10.	     VERIFICATION OF CONTRACT CARRYINGS</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</si>
  <si>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</si>
  <si>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t>20.	     BUSINESS ETHICS</t>
  </si>
  <si>
    <t>24.	    LAW AND JURISDICTION</t>
  </si>
  <si>
    <t>28.	     WRITTEN NOTICE</t>
  </si>
  <si>
    <t>3.	     MERCHANT’S AFFILIATES</t>
  </si>
  <si>
    <t>Oncarriage Inland Fuel Charge</t>
  </si>
  <si>
    <t>COMMODITY  INDEX</t>
  </si>
  <si>
    <t>Alameda Corridor Surcharge export</t>
  </si>
  <si>
    <t>CAR31</t>
  </si>
  <si>
    <t>CVS02</t>
  </si>
  <si>
    <t>Rail Congestion Surcharge, CA</t>
  </si>
  <si>
    <t>Cargo Value Serenity 2 Collect</t>
  </si>
  <si>
    <t>IDDS Onc Additional</t>
  </si>
  <si>
    <t>Rate per Day (B)</t>
  </si>
  <si>
    <t>KEMIRA OYJ</t>
  </si>
  <si>
    <t>358 40 531 67 09 /Mobile +358 40 531 67 09</t>
  </si>
  <si>
    <t>USSAV</t>
  </si>
  <si>
    <t>CNNKG</t>
  </si>
  <si>
    <t>SGSIN</t>
  </si>
  <si>
    <t>Doc fee</t>
  </si>
  <si>
    <t>D&amp;D FREE TIMES</t>
  </si>
  <si>
    <t>Sold Rate after Free Time</t>
  </si>
  <si>
    <t>Select requested currency:</t>
  </si>
  <si>
    <t>LARA</t>
  </si>
  <si>
    <r>
      <t xml:space="preserve">!!! for TN: rate is </t>
    </r>
    <r>
      <rPr>
        <b/>
        <sz val="8"/>
        <color indexed="8"/>
        <rFont val="Calibri"/>
        <family val="2"/>
      </rPr>
      <t>VATOS</t>
    </r>
  </si>
  <si>
    <t>Origin Continent Code</t>
  </si>
  <si>
    <t>POL Country</t>
  </si>
  <si>
    <r>
      <t>POL Country Code</t>
    </r>
    <r>
      <rPr>
        <sz val="8"/>
        <color indexed="9"/>
        <rFont val="Calibri"/>
        <family val="2"/>
      </rPr>
      <t xml:space="preserve"> (BL country)</t>
    </r>
  </si>
  <si>
    <r>
      <t xml:space="preserve">Container Size </t>
    </r>
    <r>
      <rPr>
        <sz val="8"/>
        <color indexed="57"/>
        <rFont val="Calibri"/>
        <family val="2"/>
      </rPr>
      <t>(indicate 20 or 40)</t>
    </r>
  </si>
  <si>
    <t>Container Type</t>
  </si>
  <si>
    <r>
      <t>for POL</t>
    </r>
    <r>
      <rPr>
        <sz val="8"/>
        <color indexed="9"/>
        <rFont val="Calibri"/>
        <family val="2"/>
      </rPr>
      <t xml:space="preserve"> (UN-Code)</t>
    </r>
  </si>
  <si>
    <r>
      <t>if POO</t>
    </r>
    <r>
      <rPr>
        <sz val="8"/>
        <color indexed="9"/>
        <rFont val="Calibri"/>
        <family val="2"/>
      </rPr>
      <t xml:space="preserve"> (UN-Code)</t>
    </r>
  </si>
  <si>
    <t>if POD Country</t>
  </si>
  <si>
    <r>
      <t xml:space="preserve">if Cargo in Transit </t>
    </r>
    <r>
      <rPr>
        <sz val="8"/>
        <color indexed="9"/>
        <rFont val="Calibri"/>
        <family val="2"/>
      </rPr>
      <t>(Origin Country)</t>
    </r>
  </si>
  <si>
    <r>
      <t xml:space="preserve">IF </t>
    </r>
    <r>
      <rPr>
        <sz val="8"/>
        <color indexed="9"/>
        <rFont val="Calibri"/>
        <family val="2"/>
      </rPr>
      <t>(tbd)</t>
    </r>
  </si>
  <si>
    <t>if commodity</t>
  </si>
  <si>
    <t>Demurrage period free time</t>
  </si>
  <si>
    <t>Demurrage free days type</t>
  </si>
  <si>
    <t>Detention period free time</t>
  </si>
  <si>
    <t>Detention free days type</t>
  </si>
  <si>
    <t>MERGED (Combined) period free time</t>
  </si>
  <si>
    <t>MERGED (Combined) period free days type</t>
  </si>
  <si>
    <r>
      <t>D&amp;D text -</t>
    </r>
    <r>
      <rPr>
        <i/>
        <sz val="8"/>
        <color indexed="9"/>
        <rFont val="Calibri"/>
        <family val="2"/>
      </rPr>
      <t xml:space="preserve"> </t>
    </r>
    <r>
      <rPr>
        <i/>
        <sz val="8"/>
        <color indexed="13"/>
        <rFont val="Calibri"/>
        <family val="2"/>
      </rPr>
      <t>to take over into customer offer format</t>
    </r>
  </si>
  <si>
    <t>CONTRACTED EXCEED CHARGES</t>
  </si>
  <si>
    <t>Dry Origin - 
Free Days Type</t>
  </si>
  <si>
    <t>Dry Origin - Charge Currency</t>
  </si>
  <si>
    <t>Dry Origin MERGED - From Days 1</t>
  </si>
  <si>
    <r>
      <t>Dry Origin MERGED - Rate Per Day 1 (</t>
    </r>
    <r>
      <rPr>
        <b/>
        <sz val="8"/>
        <color indexed="8"/>
        <rFont val="Calibri"/>
        <family val="2"/>
      </rPr>
      <t>per CNT/day)</t>
    </r>
  </si>
  <si>
    <t>Dry Origin MERGED - From Days 2</t>
  </si>
  <si>
    <t>Dry Origin MERGED - Rate Per Day 2</t>
  </si>
  <si>
    <t>Dry Origin MERGED - From Days 3</t>
  </si>
  <si>
    <t>Dry Origin MERGED - Rate Per Day 3</t>
  </si>
  <si>
    <t>Dry Origin DETENTION - Charge Currency</t>
  </si>
  <si>
    <t>Dry Origin DETENTION - From Days 1</t>
  </si>
  <si>
    <t>Dry Origin DETENTION - Rate Per Day 1</t>
  </si>
  <si>
    <t>Dry Origin DETENTION - From Days 2</t>
  </si>
  <si>
    <t>Dry Origin DETENTION - Rate Per Day 2</t>
  </si>
  <si>
    <t>Dry Origin DETENTION - From Days 3</t>
  </si>
  <si>
    <t>Dry Origin DETENTION - Rate Per Day 3</t>
  </si>
  <si>
    <t>Dry Origin DEMURRAGE - Charge Currency</t>
  </si>
  <si>
    <t>Dry Origin DEMURRAGE - From Days 1</t>
  </si>
  <si>
    <t>Dry Origin DEMURRAGE - Rate Per Day 1</t>
  </si>
  <si>
    <t>Dry Origin DEMURRAGE - From Days 2</t>
  </si>
  <si>
    <t>Dry Origin DEMURRAGE - Rate Per Day 2</t>
  </si>
  <si>
    <t>Dry Origin DEMURRAGE - From Days 3</t>
  </si>
  <si>
    <t>Dry Origin DEMURRAGE - Rate Per Day 3</t>
  </si>
  <si>
    <t>COMMENTS</t>
  </si>
  <si>
    <t>line valid as from</t>
  </si>
  <si>
    <t>line valid until</t>
  </si>
  <si>
    <t>modified on</t>
  </si>
  <si>
    <t>GA HO Comment</t>
  </si>
  <si>
    <t>Comment to LDAT for integration</t>
  </si>
  <si>
    <t>TEXT 1 for TENDER OFFER</t>
  </si>
  <si>
    <t>TEXT 2 for TENDER OFFER</t>
  </si>
  <si>
    <t>TEXT 3 for TENDER OFFER</t>
  </si>
  <si>
    <t>EXPORT</t>
  </si>
  <si>
    <t>S</t>
  </si>
  <si>
    <t>BRAZIL</t>
  </si>
  <si>
    <t>BR</t>
  </si>
  <si>
    <t>GP</t>
  </si>
  <si>
    <t>cal.</t>
  </si>
  <si>
    <t>-</t>
  </si>
  <si>
    <t>7 free cal. days demurrage  &amp;  6 free cal. days detention</t>
  </si>
  <si>
    <t>VATOS</t>
  </si>
  <si>
    <t>A</t>
  </si>
  <si>
    <t>CHINA</t>
  </si>
  <si>
    <t>CN</t>
  </si>
  <si>
    <t>7 free cal. days combined D&amp;D period</t>
  </si>
  <si>
    <t>GERMANY</t>
  </si>
  <si>
    <t>DE</t>
  </si>
  <si>
    <t>14 free cal. days combined D&amp;D period</t>
  </si>
  <si>
    <t>SPAIN</t>
  </si>
  <si>
    <t>ES</t>
  </si>
  <si>
    <t>12 free cal. days combined D&amp;D period</t>
  </si>
  <si>
    <t>FINLAND</t>
  </si>
  <si>
    <t>FI</t>
  </si>
  <si>
    <t>10 free cal. days combined D&amp;D period</t>
  </si>
  <si>
    <t>UNITED KINGDOM</t>
  </si>
  <si>
    <t>GB</t>
  </si>
  <si>
    <t>INDONESIA</t>
  </si>
  <si>
    <t>ID</t>
  </si>
  <si>
    <t>ITALY</t>
  </si>
  <si>
    <t>IT</t>
  </si>
  <si>
    <t>SOUTH KOREA</t>
  </si>
  <si>
    <t>KR</t>
  </si>
  <si>
    <t>18 free cal. days combined D&amp;D period</t>
  </si>
  <si>
    <t>NETHERLANDS</t>
  </si>
  <si>
    <t>NL</t>
  </si>
  <si>
    <t>POLAND</t>
  </si>
  <si>
    <t>RUSSIAN FEDERATION</t>
  </si>
  <si>
    <t>RU</t>
  </si>
  <si>
    <t>RULED</t>
  </si>
  <si>
    <t>35 free cal. days combined D&amp;D period</t>
  </si>
  <si>
    <t>SWEDEN</t>
  </si>
  <si>
    <t>SE</t>
  </si>
  <si>
    <t>TAIWAN</t>
  </si>
  <si>
    <t>TW</t>
  </si>
  <si>
    <t>7 free cal. days demurrage  &amp;  7 free cal. days detention</t>
  </si>
  <si>
    <t>UNITED STATES</t>
  </si>
  <si>
    <t>US</t>
  </si>
  <si>
    <t>work.</t>
  </si>
  <si>
    <t>5 free work. days demurrage  &amp;  4 free work. days detention</t>
  </si>
  <si>
    <t>URUGUAY</t>
  </si>
  <si>
    <t>UY</t>
  </si>
  <si>
    <t>2 free cal. days demurrage  &amp;  8 free cal. days detention</t>
  </si>
  <si>
    <t>IMPORT</t>
  </si>
  <si>
    <t>UNITED ARAB EMIRATES</t>
  </si>
  <si>
    <t>AE</t>
  </si>
  <si>
    <t>F</t>
  </si>
  <si>
    <t>ANGOLA</t>
  </si>
  <si>
    <t>AO</t>
  </si>
  <si>
    <t>15 free cal. days combined D&amp;D period</t>
  </si>
  <si>
    <t>ARGENTINA</t>
  </si>
  <si>
    <t>AR</t>
  </si>
  <si>
    <t>AUSTRIA</t>
  </si>
  <si>
    <t>AT</t>
  </si>
  <si>
    <t>U</t>
  </si>
  <si>
    <t>AUSTRALIA</t>
  </si>
  <si>
    <t>AU</t>
  </si>
  <si>
    <t>BULGARIA</t>
  </si>
  <si>
    <t>BG</t>
  </si>
  <si>
    <t>BAHRAIN</t>
  </si>
  <si>
    <t>BH</t>
  </si>
  <si>
    <t>BENIN</t>
  </si>
  <si>
    <t>BJ</t>
  </si>
  <si>
    <t>BELIZE</t>
  </si>
  <si>
    <t>BZ</t>
  </si>
  <si>
    <t>CANADA</t>
  </si>
  <si>
    <t>CA</t>
  </si>
  <si>
    <t>5 free work. days demurrage  &amp;  5 free work. days detention</t>
  </si>
  <si>
    <t>CONGO  REPUBLIC OF THE</t>
  </si>
  <si>
    <t>CG</t>
  </si>
  <si>
    <t>11 free cal. days demurrage  &amp;  3 free cal. days detention</t>
  </si>
  <si>
    <t>COTE D'IVOIRE</t>
  </si>
  <si>
    <t>CI</t>
  </si>
  <si>
    <t>6 free cal. days demurrage  &amp;  10 free cal. days detention</t>
  </si>
  <si>
    <t>CHILE</t>
  </si>
  <si>
    <t>CL</t>
  </si>
  <si>
    <t>CAMEROON</t>
  </si>
  <si>
    <t>CM</t>
  </si>
  <si>
    <t>COLOMBIA</t>
  </si>
  <si>
    <t>CO</t>
  </si>
  <si>
    <t>COSTA RICA</t>
  </si>
  <si>
    <t>CR</t>
  </si>
  <si>
    <t>CYPRUS</t>
  </si>
  <si>
    <t>DOMINICAN REPUBLIC</t>
  </si>
  <si>
    <t>DO</t>
  </si>
  <si>
    <t>ALGERIA</t>
  </si>
  <si>
    <t>DZ</t>
  </si>
  <si>
    <t>ECUADOR</t>
  </si>
  <si>
    <t>EC</t>
  </si>
  <si>
    <t>EGYPT</t>
  </si>
  <si>
    <t>EG</t>
  </si>
  <si>
    <t>GHANA</t>
  </si>
  <si>
    <t>GH</t>
  </si>
  <si>
    <t>GUADELOUPE</t>
  </si>
  <si>
    <t>GUATEMALA</t>
  </si>
  <si>
    <t>GT</t>
  </si>
  <si>
    <t>GUYANA</t>
  </si>
  <si>
    <t>GY</t>
  </si>
  <si>
    <t>HONG KONG</t>
  </si>
  <si>
    <t>5 free cal. days demurrage  &amp;  5 free cal. days detention</t>
  </si>
  <si>
    <t>2 free cal. days demurrage  &amp;  5 free cal. days detention</t>
  </si>
  <si>
    <t>HONDURAS</t>
  </si>
  <si>
    <t>HN</t>
  </si>
  <si>
    <t>INDIA</t>
  </si>
  <si>
    <t>IN</t>
  </si>
  <si>
    <t>JAMAICA</t>
  </si>
  <si>
    <t>JM</t>
  </si>
  <si>
    <t>JAPAN</t>
  </si>
  <si>
    <t>JP</t>
  </si>
  <si>
    <t>KENYA</t>
  </si>
  <si>
    <t>KE</t>
  </si>
  <si>
    <t>7 free cal. days demurrage  &amp;  5 free cal. days detention</t>
  </si>
  <si>
    <t>KUWAIT</t>
  </si>
  <si>
    <t>KW</t>
  </si>
  <si>
    <t>SAINT LUCIA</t>
  </si>
  <si>
    <t>LC</t>
  </si>
  <si>
    <t>MOROCCO</t>
  </si>
  <si>
    <t>MA</t>
  </si>
  <si>
    <t>MARTINIQUE</t>
  </si>
  <si>
    <t>MQ</t>
  </si>
  <si>
    <t>13 free cal. days combined D&amp;D period</t>
  </si>
  <si>
    <t>MAURITANIA</t>
  </si>
  <si>
    <t>MR</t>
  </si>
  <si>
    <t>MEXICO</t>
  </si>
  <si>
    <t>MX</t>
  </si>
  <si>
    <t>MALAYSIA</t>
  </si>
  <si>
    <t>MY</t>
  </si>
  <si>
    <t>NAMIBIA</t>
  </si>
  <si>
    <t>NA</t>
  </si>
  <si>
    <t>NEW ZEALAND</t>
  </si>
  <si>
    <t>NZ</t>
  </si>
  <si>
    <t>PERU</t>
  </si>
  <si>
    <t>PE</t>
  </si>
  <si>
    <t>PUERTO RICO</t>
  </si>
  <si>
    <t>PR</t>
  </si>
  <si>
    <t>6 free cal. days demurrage  &amp;  5 free cal. days detention</t>
  </si>
  <si>
    <t>PARAGUAY</t>
  </si>
  <si>
    <t>PY</t>
  </si>
  <si>
    <t>SAUDI ARABIA</t>
  </si>
  <si>
    <t>SA</t>
  </si>
  <si>
    <t>SUDAN</t>
  </si>
  <si>
    <t>SD</t>
  </si>
  <si>
    <t>21 free cal. days combined D&amp;D period</t>
  </si>
  <si>
    <t>SINGAPORE</t>
  </si>
  <si>
    <t>SG</t>
  </si>
  <si>
    <t>SENEGAL</t>
  </si>
  <si>
    <t>SN</t>
  </si>
  <si>
    <t>10 free cal. days demurrage  &amp;  4 free cal. days detention</t>
  </si>
  <si>
    <t>THAILAND</t>
  </si>
  <si>
    <t>6 free cal. days demurrage  &amp;  8 free cal. days detention</t>
  </si>
  <si>
    <t>TURKEY</t>
  </si>
  <si>
    <t>TR</t>
  </si>
  <si>
    <t>TRINIDAD AND TOBAGO</t>
  </si>
  <si>
    <t>TT</t>
  </si>
  <si>
    <t>4 free cal. days demurrage  &amp;  5 free cal. days detention</t>
  </si>
  <si>
    <t>4 free work. days demurrage  &amp;  4 free work. days detention</t>
  </si>
  <si>
    <t>USCHI</t>
  </si>
  <si>
    <t>2 free work. days demurrage  &amp;  4 free work. days detention</t>
  </si>
  <si>
    <t>USDAL</t>
  </si>
  <si>
    <t>VENEZUELA</t>
  </si>
  <si>
    <t>VE</t>
  </si>
  <si>
    <t>VIET NAM</t>
  </si>
  <si>
    <t>VN</t>
  </si>
  <si>
    <t>SOUTH AFRICA</t>
  </si>
  <si>
    <t>ZA</t>
  </si>
  <si>
    <t>STORAGE FREE TIMES</t>
  </si>
  <si>
    <t>lara</t>
  </si>
  <si>
    <t>POL Country Code</t>
  </si>
  <si>
    <t>PORT / Inland = RAMP</t>
  </si>
  <si>
    <r>
      <t>POL or RAMP</t>
    </r>
    <r>
      <rPr>
        <sz val="8"/>
        <color indexed="9"/>
        <rFont val="Calibri"/>
        <family val="2"/>
      </rPr>
      <t xml:space="preserve"> (UN-CODE)</t>
    </r>
  </si>
  <si>
    <t>Storage Free days</t>
  </si>
  <si>
    <t>Storage free days type</t>
  </si>
  <si>
    <r>
      <t xml:space="preserve">Filing Level </t>
    </r>
    <r>
      <rPr>
        <b/>
        <sz val="6"/>
        <color indexed="9"/>
        <rFont val="Calibri"/>
        <family val="2"/>
      </rPr>
      <t>(port level or country level)</t>
    </r>
  </si>
  <si>
    <r>
      <t>D&amp;D text -</t>
    </r>
    <r>
      <rPr>
        <i/>
        <sz val="8"/>
        <color indexed="9"/>
        <rFont val="Calibri"/>
        <family val="2"/>
      </rPr>
      <t xml:space="preserve"> to take over into customer offer format</t>
    </r>
  </si>
  <si>
    <t>Dry Origin Storage - 
Free Days Type</t>
  </si>
  <si>
    <t>Dry Origin Storage - Charge Currency</t>
  </si>
  <si>
    <t>Dry Origin Storage - From Days 1</t>
  </si>
  <si>
    <t>Dry Origin Storage - Rate Per Day 1 (per CNT/day)</t>
  </si>
  <si>
    <t>Dry Origin Storage - From Days 2</t>
  </si>
  <si>
    <t>Dry Origin Storage - Rate Per Day 2</t>
  </si>
  <si>
    <t>Dry Origin Storage - From Days 3</t>
  </si>
  <si>
    <t>Dry Origin Storage - Rate Per Day 3</t>
  </si>
  <si>
    <t>space</t>
  </si>
  <si>
    <t>STO data in TEXT form</t>
  </si>
  <si>
    <t>PORT</t>
  </si>
  <si>
    <t>TWTXG</t>
  </si>
  <si>
    <t>7 cal. days free</t>
  </si>
  <si>
    <t>vatos</t>
  </si>
  <si>
    <t xml:space="preserve">Day 11-999 = vatos UAE Dirham /day </t>
  </si>
  <si>
    <t>5 work. days free</t>
  </si>
  <si>
    <t>USNYC</t>
  </si>
  <si>
    <t xml:space="preserve">Day 8-999 = vatos US Dollar /day </t>
  </si>
  <si>
    <t xml:space="preserve">Day 8-999 = vatos euro /day </t>
  </si>
  <si>
    <t xml:space="preserve">Day 12-999 = vatos Bahraini Dinar /day </t>
  </si>
  <si>
    <t xml:space="preserve">Day 11-999 = vatos US Dollar /day </t>
  </si>
  <si>
    <t xml:space="preserve">Day 6-999 = vatos US Dollar /day </t>
  </si>
  <si>
    <t xml:space="preserve">Day 8-999 = vatos Yuan Renminbi /day </t>
  </si>
  <si>
    <t>4 work. days free</t>
  </si>
  <si>
    <t>USORF</t>
  </si>
  <si>
    <t>USSEA</t>
  </si>
  <si>
    <t>22-0020</t>
  </si>
  <si>
    <t>cop.mmoellgaard@cma-cgm.com; hsk.dmelen@cma-cgm.com; usa.jkelley@cma-cgm.com; ssc.gaofftender@cma-cgm.com;ssc.pricing_chemical@cma-cgm.com</t>
  </si>
  <si>
    <t>Mikkel Møllgaard,Dennis MELEN,Jacob KELLEY</t>
  </si>
  <si>
    <t>75</t>
  </si>
  <si>
    <t>4a)</t>
  </si>
  <si>
    <t>New or additional surcharges, General Rate Increases or Rate Restorations, however named or described, including those applied through an underlying Tariff, established after the effective date of this contract shall not apply, except by mutual written agreement or as required by law,  Only those surcharges specifically listed in this Contract as agreed will be applicable,</t>
  </si>
  <si>
    <t>4b)</t>
  </si>
  <si>
    <t>BAF revisable on Quarterly basis as per CMA CGM Methodology</t>
  </si>
  <si>
    <t>0006399406</t>
  </si>
  <si>
    <t>0000584434</t>
  </si>
  <si>
    <t>0001540697</t>
  </si>
  <si>
    <t>0000604348</t>
  </si>
  <si>
    <t>0003103641</t>
  </si>
  <si>
    <t>0001265501</t>
  </si>
  <si>
    <t>0002344715</t>
  </si>
  <si>
    <t>0001014948</t>
  </si>
  <si>
    <t>0006012172</t>
  </si>
  <si>
    <t>0006565468</t>
  </si>
  <si>
    <t>0000194464</t>
  </si>
  <si>
    <t>0000001508</t>
  </si>
  <si>
    <t>0005342471</t>
  </si>
  <si>
    <t>0005636477</t>
  </si>
  <si>
    <t>0001470651</t>
  </si>
  <si>
    <t>0000183870</t>
  </si>
  <si>
    <t>0000023989</t>
  </si>
  <si>
    <t>0002958907</t>
  </si>
  <si>
    <t>0001240076</t>
  </si>
  <si>
    <t>0001575557</t>
  </si>
  <si>
    <t>0000331179</t>
  </si>
  <si>
    <t>0003102534</t>
  </si>
  <si>
    <t>0003020276</t>
  </si>
  <si>
    <t>0000645670</t>
  </si>
  <si>
    <t>Kemira Oyj</t>
  </si>
  <si>
    <t>Energiakatu,</t>
  </si>
  <si>
    <t>FIN-00180 Helsinki</t>
  </si>
  <si>
    <t>Finland</t>
  </si>
  <si>
    <t>Kemira Gdańsk sp. z o.o.</t>
  </si>
  <si>
    <t>Kemira Oyj Sastamala</t>
  </si>
  <si>
    <t xml:space="preserve">Kemira Oyj Helsingborg (Kemira Kemi AB) </t>
  </si>
  <si>
    <t>Kemira Oyj Krems  (Kemira Chemie)</t>
  </si>
  <si>
    <t>Kemira Oyj Swiezie  (Kemira Świecie Sp.  z o.o)</t>
  </si>
  <si>
    <t>Kemira Chemicals, Inc.</t>
  </si>
  <si>
    <t>Kemira Water Solutions, Inc.</t>
  </si>
  <si>
    <t>Kemira Chemicals Brasil LTDA.</t>
  </si>
  <si>
    <t>Kemira Chemicals (Shanghai) Co., Ltd.</t>
  </si>
  <si>
    <t>Kemira Chemicals (Yanzhou) Co., Ltd.</t>
  </si>
  <si>
    <t>Van der Helm - Hudig Rotterdam BV</t>
  </si>
  <si>
    <t>VEEMBEDRIJF DE RIJKE BV</t>
  </si>
  <si>
    <t>Jenkar</t>
  </si>
  <si>
    <t>IPSEN Logistics Sp z o.o.</t>
  </si>
  <si>
    <t>Rail Cargo</t>
  </si>
  <si>
    <t>CESPED S.p.a.</t>
  </si>
  <si>
    <t>Star Trans S.A.</t>
  </si>
  <si>
    <t>Rogers &amp; Brown Freight Forwarders</t>
  </si>
  <si>
    <t>Livingston International</t>
  </si>
  <si>
    <t>RTG Tianjing</t>
  </si>
  <si>
    <t>RTG Qingdao</t>
  </si>
  <si>
    <t>CROSS CARRY LIMITED</t>
  </si>
  <si>
    <t xml:space="preserve">DAELIM CORPORATION </t>
  </si>
  <si>
    <t>ROHLIG URUGUAY S.A.</t>
  </si>
  <si>
    <t>SINOTRANS SHANDONG  HONGZHI LOGISTICS CO.,LTD.</t>
  </si>
  <si>
    <t xml:space="preserve">Ul, </t>
  </si>
  <si>
    <t>FI-32741 SASTAMALA,</t>
  </si>
  <si>
    <t xml:space="preserve">251 09 Helsingborg,Industrigatan 70/73 </t>
  </si>
  <si>
    <t xml:space="preserve">AT - 3500 Krems </t>
  </si>
  <si>
    <t>86-100 Świecie</t>
  </si>
  <si>
    <t>1000 Parkwood Circle,</t>
  </si>
  <si>
    <t>Kemira Water,</t>
  </si>
  <si>
    <t>Atlanta, GA 30339</t>
  </si>
  <si>
    <t>321 Welland Ave.</t>
  </si>
  <si>
    <t>Canada</t>
  </si>
  <si>
    <t>Rua Alfredo Egydio de Souza Aranha, n.º 100, 6º andar, Bloco D, Vila Cruzeiro,</t>
  </si>
  <si>
    <t>CEP 04726-170,</t>
  </si>
  <si>
    <t>Rodovia do Papel, PR 160, KM 16, S/N,</t>
  </si>
  <si>
    <t>Município de Telêmaco Borba,</t>
  </si>
  <si>
    <t>Room 2504-07, Innov Tower,Block A,China P.R.</t>
  </si>
  <si>
    <t>West side</t>
  </si>
  <si>
    <t>Debyussystraat 2</t>
  </si>
  <si>
    <t>Nieuwe Sluisweg 214/222</t>
  </si>
  <si>
    <t>Unit C2, Telford Way</t>
  </si>
  <si>
    <t>Ul. Morawica 339</t>
  </si>
  <si>
    <t>Hafenstrasse 77</t>
  </si>
  <si>
    <t>Viale Grado 134</t>
  </si>
  <si>
    <t>Ronda San Antonio ,36-38,4ª</t>
  </si>
  <si>
    <t>150 L West Phillips Rd.,</t>
  </si>
  <si>
    <t xml:space="preserve">5000 Miller Road, </t>
  </si>
  <si>
    <t>B29-D The Mansion of Triumphal Arch No 66 Nanjing Road</t>
  </si>
  <si>
    <t>Room D, 22nd floor Building C no 37 West Road</t>
  </si>
  <si>
    <t xml:space="preserve">FLOOR 3,1-BLDG,NO.150, </t>
  </si>
  <si>
    <t>11F KCCI Bldg, 45-4 ga Namdaemmunro,</t>
  </si>
  <si>
    <t>25 de Mayo, of 506,</t>
  </si>
  <si>
    <t>NO.83 HUAGUANG RD,ZHANGDIAN, ZIBO ,SHANDONG</t>
  </si>
  <si>
    <t>Grunwaldzka 411, 80-309,</t>
  </si>
  <si>
    <t>Harmajantie 3,</t>
  </si>
  <si>
    <t xml:space="preserve">Industrigatan 70/73 </t>
  </si>
  <si>
    <t>Ges. mbH. Hafenstrasse 77</t>
  </si>
  <si>
    <t>Bydgoska 1</t>
  </si>
  <si>
    <t>Suite 500,Atlanta</t>
  </si>
  <si>
    <t>1000 Parkwood Circle</t>
  </si>
  <si>
    <t>St. Catharines</t>
  </si>
  <si>
    <t>Cidade de São Paulo</t>
  </si>
  <si>
    <t>Bairro Jardim Bandeirantes</t>
  </si>
  <si>
    <t>1801 Hongmei Road</t>
  </si>
  <si>
    <t>West Beizhan RD</t>
  </si>
  <si>
    <t>3161 WD Rhoon</t>
  </si>
  <si>
    <t xml:space="preserve">3197 KV </t>
  </si>
  <si>
    <t>Wakefield 41 Ind.Est.</t>
  </si>
  <si>
    <t xml:space="preserve">WF2 0XW, </t>
  </si>
  <si>
    <t>32-084 Morawica</t>
  </si>
  <si>
    <t>A-3500 Krems</t>
  </si>
  <si>
    <t xml:space="preserve">33050 Pavia di Udine – Lauzacco </t>
  </si>
  <si>
    <t>08001 Barcelona</t>
  </si>
  <si>
    <t>Greer</t>
  </si>
  <si>
    <t xml:space="preserve">Suite 2105,Richmond, </t>
  </si>
  <si>
    <t>Hexi District</t>
  </si>
  <si>
    <t xml:space="preserve">Shinan District </t>
  </si>
  <si>
    <t>BAODING ROAD</t>
  </si>
  <si>
    <t>Jung-gu</t>
  </si>
  <si>
    <t>11100 MONTEVIDEO</t>
  </si>
  <si>
    <t>ZHANGDIAN</t>
  </si>
  <si>
    <t>Gdańsk</t>
  </si>
  <si>
    <t>251 09 Helsingborg</t>
  </si>
  <si>
    <t>GA 30339</t>
  </si>
  <si>
    <t>Suite 500</t>
  </si>
  <si>
    <t>Ontario  L2R 6S4</t>
  </si>
  <si>
    <t>Estado de São Paulo</t>
  </si>
  <si>
    <t>Estado do Paraná</t>
  </si>
  <si>
    <t>Brasil</t>
  </si>
  <si>
    <t>Shanghai 200233</t>
  </si>
  <si>
    <t>Yanzhou 272117</t>
  </si>
  <si>
    <t>NL001427520B01</t>
  </si>
  <si>
    <t>Rotterdam</t>
  </si>
  <si>
    <t>Wakefield</t>
  </si>
  <si>
    <t>United Kingdom</t>
  </si>
  <si>
    <t>GB518311959</t>
  </si>
  <si>
    <t>Poland</t>
  </si>
  <si>
    <t>PL6762281029</t>
  </si>
  <si>
    <t>Austria</t>
  </si>
  <si>
    <t>ATU 48607208</t>
  </si>
  <si>
    <t>Italy</t>
  </si>
  <si>
    <t>Spain</t>
  </si>
  <si>
    <t>ESA58951310</t>
  </si>
  <si>
    <t>SC 29650,USA</t>
  </si>
  <si>
    <t>BC V7B 1K9,Canada</t>
  </si>
  <si>
    <t>Tianjing 300042,</t>
  </si>
  <si>
    <t>Qingdao</t>
  </si>
  <si>
    <t>SHANGHAI,CHINA</t>
  </si>
  <si>
    <t xml:space="preserve">Seoul, 100-743 </t>
  </si>
  <si>
    <t>Uruguay</t>
  </si>
  <si>
    <t>ZIBO ,SHANDONG</t>
  </si>
  <si>
    <t>Sweden</t>
  </si>
  <si>
    <t>USA</t>
  </si>
  <si>
    <t>Brazil</t>
  </si>
  <si>
    <t>P.R. China</t>
  </si>
  <si>
    <t>Netherlands</t>
  </si>
  <si>
    <t>UK</t>
  </si>
  <si>
    <t>South Korea</t>
  </si>
  <si>
    <t>Johannes.tornqvist@kemira.com;henna.pakkala@kemira.com;tarja.kupari@kemira.com</t>
  </si>
  <si>
    <t>1,2,4</t>
  </si>
  <si>
    <t>CMDU 020, 100, 102 , 044 , 028 , 091 , 005</t>
  </si>
  <si>
    <r>
      <t xml:space="preserve">39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</si>
  <si>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</si>
  <si>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</si>
  <si>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r>
      <t xml:space="preserve">Term 100 </t>
    </r>
    <r>
      <rPr>
        <b/>
        <sz val="10"/>
        <rFont val="Times New Roman"/>
        <family val="1"/>
      </rPr>
      <t>Tariff(s) of General Applicability:</t>
    </r>
  </si>
  <si>
    <t>Date    March 29 , 2022</t>
  </si>
  <si>
    <t>Date</t>
  </si>
  <si>
    <t>KRPUS</t>
  </si>
  <si>
    <t>CRMOB</t>
  </si>
  <si>
    <t>GTPBR</t>
  </si>
  <si>
    <t>TWD 5600</t>
  </si>
  <si>
    <t>TWD 7000</t>
  </si>
  <si>
    <t>THB 2800</t>
  </si>
  <si>
    <t>THB 4300</t>
  </si>
  <si>
    <t>CNY 775</t>
  </si>
  <si>
    <t>CNY 1130</t>
  </si>
  <si>
    <t>CNY 790</t>
  </si>
  <si>
    <t>CNY 1155</t>
  </si>
  <si>
    <t>CNY 815</t>
  </si>
  <si>
    <t>JPY 34000</t>
  </si>
  <si>
    <t>SGD 230</t>
  </si>
  <si>
    <t>VND 2620000</t>
  </si>
  <si>
    <t>ZAR 3177</t>
  </si>
  <si>
    <t>INR 10000</t>
  </si>
  <si>
    <t>INR 13600</t>
  </si>
  <si>
    <t>INR 8900</t>
  </si>
  <si>
    <t>KREMS</t>
  </si>
  <si>
    <t>TURKU</t>
  </si>
  <si>
    <t>EUR 245</t>
  </si>
  <si>
    <t>EUR 155</t>
  </si>
  <si>
    <t>COCTG</t>
  </si>
  <si>
    <t>BRL 1130</t>
  </si>
  <si>
    <t>BRL 750</t>
  </si>
  <si>
    <t>ZAR 2151</t>
  </si>
  <si>
    <t>USD 171</t>
  </si>
  <si>
    <t>GHTEM</t>
  </si>
  <si>
    <t>INMAA</t>
  </si>
  <si>
    <t>INDEL</t>
  </si>
  <si>
    <t>INCLUDED</t>
  </si>
  <si>
    <t>A-2,C-5,E-1,G-1,P-1 : Rates amended &amp; added</t>
  </si>
  <si>
    <t>Date September 19, 2022</t>
  </si>
  <si>
    <t>Date    SEPT 20, 2022</t>
  </si>
  <si>
    <t xml:space="preserve">JPHHE </t>
  </si>
  <si>
    <t xml:space="preserve">JPSDJ </t>
  </si>
  <si>
    <t xml:space="preserve">JPKIJ </t>
  </si>
  <si>
    <t xml:space="preserve">JPNGO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</si>
</sst>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____"/>
    <numFmt numFmtId="166" formatCode="[$-409]d/mmm/yy;@"/>
  </numFmts>
  <fonts count="65" x14ac:knownFonts="1">
    <font>
      <sz val="10"/>
      <name val="Arial"/>
    </font>
    <font>
      <b/>
      <sz val="8"/>
      <name val="Tahoma"/>
      <family val="2"/>
    </font>
    <font>
      <sz val="9"/>
      <name val="Tahoma"/>
      <family val="2"/>
    </font>
    <font>
      <sz val="10"/>
      <name val="Times New Roman"/>
      <family val="1"/>
    </font>
    <font>
      <sz val="9"/>
      <color indexed="8"/>
      <name val="Tahoma"/>
      <family val="1"/>
    </font>
    <font>
      <sz val="12"/>
      <name val="Times New Roman"/>
      <family val="1"/>
    </font>
    <font>
      <b/>
      <sz val="12"/>
      <name val="Times New Roman"/>
      <family val="2"/>
    </font>
    <font>
      <sz val="9"/>
      <color indexed="9"/>
      <name val="Tahoma"/>
      <family val="1"/>
    </font>
    <font>
      <i/>
      <sz val="9"/>
      <color indexed="8"/>
      <name val="Tahoma"/>
      <family val="1"/>
    </font>
    <font>
      <sz val="12"/>
      <name val="Arial"/>
      <family val="2"/>
    </font>
    <font>
      <i/>
      <u/>
      <sz val="9"/>
      <color indexed="8"/>
      <name val="Tahoma"/>
      <family val="1"/>
    </font>
    <font>
      <b/>
      <sz val="10"/>
      <name val="Arial"/>
      <family val="2"/>
    </font>
    <font>
      <sz val="9"/>
      <color indexed="10"/>
      <name val="Tahoma"/>
      <family val="1"/>
    </font>
    <font>
      <u/>
      <sz val="9"/>
      <name val="Tahoma"/>
      <family val="1"/>
    </font>
    <font>
      <b/>
      <u/>
      <sz val="12"/>
      <name val="Times New Roman"/>
      <family val="1"/>
    </font>
    <font>
      <sz val="9"/>
      <color indexed="23"/>
      <name val="Tahoma"/>
      <family val="1"/>
    </font>
    <font>
      <u/>
      <sz val="12"/>
      <color indexed="30"/>
      <name val="Times New Roman"/>
      <family val="1"/>
    </font>
    <font>
      <b/>
      <sz val="9"/>
      <name val="Tahoma"/>
      <family val="2"/>
    </font>
    <font>
      <sz val="15"/>
      <name val="Britannic Bold"/>
      <family val="2"/>
    </font>
    <font>
      <b/>
      <sz val="12"/>
      <name val="Arial"/>
      <family val="2"/>
    </font>
    <font>
      <sz val="9"/>
      <color indexed="22"/>
      <name val="Tahoma"/>
      <family val="2"/>
    </font>
    <font>
      <u/>
      <sz val="12"/>
      <name val="Times New Roman"/>
      <family val="1"/>
    </font>
    <font>
      <b/>
      <sz val="9"/>
      <color indexed="10"/>
      <name val="Tahoma"/>
      <family val="2"/>
    </font>
    <font>
      <sz val="9"/>
      <color indexed="53"/>
      <name val="Tahoma"/>
      <family val="1"/>
    </font>
    <font>
      <b/>
      <sz val="10"/>
      <color indexed="12"/>
      <name val="Times New Roman"/>
      <family val="1"/>
    </font>
    <font>
      <sz val="10"/>
      <color indexed="10"/>
      <name val="Times New Roman"/>
      <family val="1"/>
    </font>
    <font>
      <i/>
      <sz val="9"/>
      <name val="Tahoma"/>
      <family val="1"/>
    </font>
    <font>
      <b/>
      <i/>
      <sz val="12"/>
      <name val="Times New Roman"/>
      <family val="1"/>
    </font>
    <font>
      <b/>
      <sz val="15"/>
      <name val="Britannic Bold"/>
      <family val="2"/>
    </font>
    <font>
      <sz val="10"/>
      <name val="Arial"/>
      <family val="2"/>
    </font>
    <font>
      <sz val="10"/>
      <name val="Arial"/>
      <family val="2"/>
    </font>
    <font>
      <b/>
      <sz val="8"/>
      <color indexed="8"/>
      <name val="Calibri"/>
      <family val="2"/>
    </font>
    <font>
      <sz val="8"/>
      <color indexed="9"/>
      <name val="Calibri"/>
      <family val="2"/>
    </font>
    <font>
      <sz val="10"/>
      <name val="MS Sans Serif"/>
      <family val="2"/>
    </font>
    <font>
      <sz val="8"/>
      <color indexed="57"/>
      <name val="Calibri"/>
      <family val="2"/>
    </font>
    <font>
      <i/>
      <sz val="8"/>
      <color indexed="9"/>
      <name val="Calibri"/>
      <family val="2"/>
    </font>
    <font>
      <i/>
      <sz val="8"/>
      <color indexed="13"/>
      <name val="Calibri"/>
      <family val="2"/>
    </font>
    <font>
      <b/>
      <sz val="9"/>
      <color indexed="81"/>
      <name val="Tahoma"/>
      <family val="2"/>
    </font>
    <font>
      <sz val="9"/>
      <color indexed="81"/>
      <name val="Tahoma"/>
      <family val="2"/>
    </font>
    <font>
      <b/>
      <sz val="6"/>
      <color indexed="9"/>
      <name val="Calibri"/>
      <family val="2"/>
    </font>
    <font>
      <sz val="9"/>
      <name val="Tahoma"/>
      <family val="2"/>
    </font>
    <font>
      <u/>
      <sz val="10"/>
      <color theme="10"/>
      <name val="Arial"/>
      <family val="2"/>
    </font>
    <font>
      <sz val="9"/>
      <color theme="0"/>
      <name val="Tahoma"/>
      <family val="1"/>
    </font>
    <font>
      <sz val="9"/>
      <color rgb="FF000000"/>
      <name val="Tahoma"/>
      <family val="1"/>
    </font>
    <font>
      <sz val="9"/>
      <color rgb="FFFFFFFF"/>
      <name val="Tahoma"/>
      <family val="1"/>
    </font>
    <font>
      <b/>
      <sz val="9"/>
      <color rgb="FF000000"/>
      <name val="Tahoma"/>
      <family val="2"/>
    </font>
    <font>
      <sz val="10"/>
      <color rgb="FFFF0000"/>
      <name val="Arial"/>
      <family val="2"/>
    </font>
    <font>
      <sz val="8"/>
      <color theme="1"/>
      <name val="Calibri"/>
      <family val="2"/>
      <scheme val="minor"/>
    </font>
    <font>
      <sz val="8"/>
      <name val="Calibri"/>
      <family val="2"/>
      <scheme val="minor"/>
    </font>
    <font>
      <b/>
      <sz val="8"/>
      <name val="Calibri"/>
      <family val="2"/>
      <scheme val="minor"/>
    </font>
    <font>
      <sz val="8"/>
      <color rgb="FFFF0000"/>
      <name val="Calibri"/>
      <family val="2"/>
      <scheme val="minor"/>
    </font>
    <font>
      <b/>
      <sz val="8"/>
      <color indexed="9"/>
      <name val="Calibri"/>
      <family val="2"/>
      <scheme val="minor"/>
    </font>
    <font>
      <sz val="8"/>
      <color theme="0" tint="-0.34998626667073579"/>
      <name val="Calibri"/>
      <family val="2"/>
      <scheme val="minor"/>
    </font>
    <font>
      <sz val="8"/>
      <color rgb="FFC00000"/>
      <name val="Calibri"/>
      <family val="2"/>
      <scheme val="minor"/>
    </font>
    <font>
      <b/>
      <sz val="8"/>
      <color theme="0"/>
      <name val="Calibri"/>
      <family val="2"/>
      <scheme val="minor"/>
    </font>
    <font>
      <b/>
      <sz val="8"/>
      <color theme="1"/>
      <name val="Calibri"/>
      <family val="2"/>
      <scheme val="minor"/>
    </font>
    <font>
      <b/>
      <sz val="10"/>
      <name val="Times New Roman"/>
      <family val="1"/>
    </font>
    <font>
      <b/>
      <sz val="10"/>
      <color indexed="22"/>
      <name val="Times New Roman"/>
      <family val="1"/>
    </font>
    <font>
      <b/>
      <u/>
      <sz val="10"/>
      <color theme="10"/>
      <name val="Arial"/>
      <family val="2"/>
    </font>
    <font>
      <b/>
      <sz val="10"/>
      <color rgb="FF0000FF"/>
      <name val="Times New Roman"/>
      <family val="1"/>
    </font>
    <font>
      <b/>
      <sz val="9"/>
      <name val="Times New Roman"/>
      <family val="1"/>
    </font>
    <font>
      <b/>
      <sz val="10"/>
      <color indexed="22"/>
      <name val="Arial"/>
      <family val="2"/>
    </font>
    <font>
      <sz val="9"/>
      <name val="Tahoma"/>
      <family val="1"/>
    </font>
    <font>
      <b/>
      <sz val="9"/>
      <color indexed="12"/>
      <name val="Tahoma"/>
      <family val="2"/>
    </font>
    <font>
      <b/>
      <sz val="9"/>
      <color rgb="FF0000CC"/>
      <name val="Tahoma"/>
      <family val="2"/>
    </font>
  </fonts>
  <fills count="2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5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FFFF99"/>
        <bgColor indexed="64"/>
      </patternFill>
    </fill>
    <fill>
      <patternFill patternType="solid">
        <fgColor theme="9" tint="-0.499984740745262"/>
        <bgColor indexed="64"/>
      </patternFill>
    </fill>
    <fill>
      <patternFill patternType="solid">
        <fgColor theme="3" tint="0.59999389629810485"/>
        <bgColor indexed="64"/>
      </patternFill>
    </fill>
    <fill>
      <patternFill patternType="solid">
        <fgColor indexed="13"/>
        <bgColor indexed="64"/>
      </patternFill>
    </fill>
  </fills>
  <borders count="79">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double">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ck">
        <color indexed="64"/>
      </bottom>
      <diagonal/>
    </border>
    <border>
      <left style="thin">
        <color indexed="64"/>
      </left>
      <right style="thin">
        <color indexed="64"/>
      </right>
      <top style="medium">
        <color indexed="64"/>
      </top>
      <bottom/>
      <diagonal/>
    </border>
    <border>
      <left style="thin">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top/>
      <bottom style="thin">
        <color theme="4" tint="0.39997558519241921"/>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9">
    <xf numFmtId="0" fontId="0" fillId="0" borderId="0"/>
    <xf numFmtId="0" fontId="41" fillId="0" borderId="0" applyNumberFormat="0" applyFill="0" applyBorder="0" applyAlignment="0" applyProtection="0"/>
    <xf numFmtId="0" fontId="33" fillId="0" borderId="0"/>
    <xf numFmtId="0" fontId="29" fillId="0" borderId="0"/>
    <xf numFmtId="0" fontId="29" fillId="0" borderId="0"/>
    <xf numFmtId="9" fontId="29" fillId="0" borderId="0" applyFont="0" applyFill="0" applyBorder="0" applyAlignment="0" applyProtection="0"/>
    <xf numFmtId="0" fontId="30" fillId="0" borderId="0"/>
    <xf numFmtId="0" fontId="29" fillId="0" borderId="0"/>
    <xf numFmtId="0" fontId="29" fillId="0" borderId="0"/>
  </cellStyleXfs>
  <cellXfs count="749">
    <xf numFmtId="0" fontId="0" fillId="0" borderId="0" xfId="0"/>
    <xf numFmtId="0" fontId="2" fillId="11" borderId="0" xfId="0" applyFont="1" applyFill="1"/>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65" fontId="4" fillId="0" borderId="1" xfId="0" applyNumberFormat="1" applyFont="1" applyBorder="1" applyAlignment="1" applyProtection="1">
      <alignment horizontal="right" vertical="center"/>
      <protection locked="0"/>
    </xf>
    <xf numFmtId="0" fontId="2" fillId="0" borderId="4"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165" fontId="4" fillId="0" borderId="5" xfId="0" applyNumberFormat="1" applyFont="1" applyBorder="1" applyAlignment="1" applyProtection="1">
      <alignment horizontal="right" vertical="center"/>
      <protection locked="0"/>
    </xf>
    <xf numFmtId="165" fontId="4" fillId="0" borderId="4" xfId="0" applyNumberFormat="1" applyFont="1" applyBorder="1" applyAlignment="1" applyProtection="1">
      <alignment horizontal="right" vertical="center"/>
      <protection locked="0"/>
    </xf>
    <xf numFmtId="165" fontId="4" fillId="0" borderId="3" xfId="0" applyNumberFormat="1" applyFont="1" applyBorder="1" applyAlignment="1" applyProtection="1">
      <alignment horizontal="right" vertical="center"/>
      <protection locked="0"/>
    </xf>
    <xf numFmtId="0" fontId="4" fillId="0" borderId="1" xfId="0" applyFont="1" applyBorder="1" applyAlignment="1" applyProtection="1">
      <alignment horizontal="left" vertical="center"/>
      <protection locked="0"/>
    </xf>
    <xf numFmtId="165" fontId="4" fillId="0" borderId="6" xfId="0" applyNumberFormat="1" applyFont="1" applyBorder="1" applyAlignment="1" applyProtection="1">
      <alignment horizontal="right" vertical="center"/>
      <protection locked="0"/>
    </xf>
    <xf numFmtId="165" fontId="4" fillId="0" borderId="7" xfId="0" applyNumberFormat="1" applyFont="1" applyBorder="1" applyAlignment="1" applyProtection="1">
      <alignment horizontal="right" vertical="center"/>
      <protection locked="0"/>
    </xf>
    <xf numFmtId="0" fontId="42" fillId="0" borderId="0" xfId="0" applyFont="1" applyAlignment="1">
      <alignment horizontal="center" vertical="center" wrapText="1"/>
    </xf>
    <xf numFmtId="0" fontId="2" fillId="0" borderId="4" xfId="0" applyFont="1" applyBorder="1" applyAlignment="1" applyProtection="1">
      <alignment horizontal="center" vertical="center" wrapText="1"/>
      <protection locked="0"/>
    </xf>
    <xf numFmtId="49" fontId="2" fillId="3" borderId="9" xfId="0" applyNumberFormat="1" applyFont="1" applyFill="1" applyBorder="1" applyAlignment="1">
      <alignment vertical="center"/>
    </xf>
    <xf numFmtId="49" fontId="2" fillId="3" borderId="0" xfId="0" applyNumberFormat="1" applyFont="1" applyFill="1" applyAlignment="1">
      <alignment vertical="center"/>
    </xf>
    <xf numFmtId="0" fontId="4" fillId="0" borderId="3" xfId="0" applyFont="1" applyBorder="1" applyAlignment="1" applyProtection="1">
      <alignment horizontal="left" vertical="center"/>
      <protection locked="0"/>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4" fillId="0" borderId="4" xfId="0" applyFont="1" applyBorder="1" applyAlignment="1" applyProtection="1">
      <alignment horizontal="left" vertical="center"/>
      <protection locked="0"/>
    </xf>
    <xf numFmtId="0" fontId="2" fillId="0" borderId="0" xfId="0" applyFont="1" applyAlignment="1" applyProtection="1">
      <alignment vertical="center" wrapText="1"/>
      <protection locked="0"/>
    </xf>
    <xf numFmtId="0" fontId="43" fillId="3" borderId="1" xfId="0" applyFont="1" applyFill="1" applyBorder="1" applyAlignment="1">
      <alignment horizontal="center" vertical="center" wrapText="1"/>
    </xf>
    <xf numFmtId="0" fontId="43" fillId="3" borderId="3"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49" fontId="2" fillId="3" borderId="12" xfId="0" applyNumberFormat="1" applyFont="1" applyFill="1" applyBorder="1" applyAlignment="1">
      <alignment vertical="center"/>
    </xf>
    <xf numFmtId="49" fontId="2" fillId="0" borderId="4" xfId="0" applyNumberFormat="1" applyFont="1" applyBorder="1" applyAlignment="1" applyProtection="1">
      <alignment horizontal="center" vertical="center"/>
      <protection locked="0"/>
    </xf>
    <xf numFmtId="0" fontId="2" fillId="3" borderId="5"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2" fillId="3" borderId="0" xfId="0" applyNumberFormat="1" applyFont="1" applyFill="1" applyAlignment="1">
      <alignment horizontal="center" vertical="center"/>
    </xf>
    <xf numFmtId="0" fontId="2" fillId="0" borderId="3" xfId="0" applyFont="1" applyBorder="1" applyAlignment="1" applyProtection="1">
      <alignment horizontal="center" vertical="center" wrapText="1"/>
      <protection locked="0"/>
    </xf>
    <xf numFmtId="49" fontId="2" fillId="3" borderId="12" xfId="0" applyNumberFormat="1" applyFont="1" applyFill="1" applyBorder="1" applyAlignment="1">
      <alignment horizontal="center" vertical="center"/>
    </xf>
    <xf numFmtId="0" fontId="2" fillId="3" borderId="0" xfId="0" applyFont="1" applyFill="1" applyAlignment="1">
      <alignment vertical="center"/>
    </xf>
    <xf numFmtId="49" fontId="2" fillId="3" borderId="9" xfId="0" applyNumberFormat="1" applyFont="1" applyFill="1" applyBorder="1" applyAlignment="1">
      <alignment horizontal="center" vertical="center"/>
    </xf>
    <xf numFmtId="0" fontId="4" fillId="0" borderId="3" xfId="0" applyFont="1" applyBorder="1" applyAlignment="1" applyProtection="1">
      <alignment horizontal="center" vertical="center"/>
      <protection locked="0"/>
    </xf>
    <xf numFmtId="0" fontId="2" fillId="3" borderId="14" xfId="0"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43" fillId="3" borderId="5"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7" fillId="5" borderId="15" xfId="0" applyFont="1" applyFill="1" applyBorder="1" applyAlignment="1">
      <alignment vertical="center"/>
    </xf>
    <xf numFmtId="0" fontId="2" fillId="0" borderId="0" xfId="0" applyFont="1"/>
    <xf numFmtId="164" fontId="2" fillId="0" borderId="1" xfId="0" applyNumberFormat="1" applyFont="1" applyBorder="1" applyAlignment="1" applyProtection="1">
      <alignment horizontal="center" vertical="center"/>
      <protection locked="0"/>
    </xf>
    <xf numFmtId="164" fontId="2" fillId="0" borderId="0" xfId="0" applyNumberFormat="1" applyFont="1" applyAlignment="1" applyProtection="1">
      <alignment horizontal="center" vertical="center"/>
      <protection locked="0"/>
    </xf>
    <xf numFmtId="0" fontId="2" fillId="3" borderId="16" xfId="0" applyFont="1" applyFill="1" applyBorder="1" applyAlignment="1">
      <alignment horizontal="center" vertical="center" wrapText="1"/>
    </xf>
    <xf numFmtId="164" fontId="2" fillId="0" borderId="4"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0" fontId="2" fillId="3" borderId="17" xfId="0" applyFont="1" applyFill="1" applyBorder="1" applyAlignment="1">
      <alignment horizontal="center" vertical="center" wrapText="1"/>
    </xf>
    <xf numFmtId="0" fontId="4" fillId="0" borderId="7" xfId="0" applyFont="1" applyBorder="1" applyAlignment="1" applyProtection="1">
      <alignment horizontal="center" vertical="center"/>
      <protection locked="0"/>
    </xf>
    <xf numFmtId="0" fontId="2" fillId="0" borderId="3" xfId="0" applyFont="1" applyBorder="1" applyAlignment="1" applyProtection="1">
      <alignment vertical="center"/>
      <protection locked="0"/>
    </xf>
    <xf numFmtId="0" fontId="2" fillId="3" borderId="4" xfId="0" applyFont="1" applyFill="1" applyBorder="1" applyAlignment="1">
      <alignment horizontal="center" vertical="center" wrapText="1"/>
    </xf>
    <xf numFmtId="49" fontId="8" fillId="3" borderId="12" xfId="0" applyNumberFormat="1" applyFont="1" applyFill="1" applyBorder="1" applyAlignment="1">
      <alignment horizontal="center" vertical="center"/>
    </xf>
    <xf numFmtId="0" fontId="4" fillId="0" borderId="4" xfId="0" applyFont="1" applyBorder="1" applyAlignment="1" applyProtection="1">
      <alignment horizontal="center" vertical="center"/>
      <protection locked="0"/>
    </xf>
    <xf numFmtId="0" fontId="2" fillId="3" borderId="16" xfId="0" applyFont="1" applyFill="1" applyBorder="1" applyAlignment="1">
      <alignment vertical="center"/>
    </xf>
    <xf numFmtId="0" fontId="2" fillId="0" borderId="16" xfId="0" applyFont="1" applyBorder="1" applyAlignment="1" applyProtection="1">
      <alignment horizontal="center" vertical="center"/>
      <protection locked="0"/>
    </xf>
    <xf numFmtId="0" fontId="2" fillId="0" borderId="4" xfId="0" applyFont="1" applyBorder="1" applyAlignment="1" applyProtection="1">
      <alignment vertical="center"/>
      <protection locked="0"/>
    </xf>
    <xf numFmtId="49" fontId="8" fillId="3" borderId="9" xfId="0" applyNumberFormat="1" applyFont="1" applyFill="1" applyBorder="1" applyAlignment="1">
      <alignment horizontal="center" vertical="center"/>
    </xf>
    <xf numFmtId="0" fontId="2" fillId="3" borderId="19" xfId="0" applyFont="1" applyFill="1" applyBorder="1" applyAlignment="1">
      <alignment vertical="center"/>
    </xf>
    <xf numFmtId="0" fontId="23" fillId="3" borderId="12" xfId="0" applyFont="1" applyFill="1" applyBorder="1" applyAlignment="1">
      <alignment horizontal="left" vertical="center"/>
    </xf>
    <xf numFmtId="0" fontId="2" fillId="0" borderId="1" xfId="0" applyFont="1" applyBorder="1" applyAlignment="1" applyProtection="1">
      <alignment vertical="center"/>
      <protection locked="0"/>
    </xf>
    <xf numFmtId="0" fontId="2" fillId="0" borderId="0" xfId="0" applyFont="1" applyAlignment="1">
      <alignment horizontal="center" vertical="center"/>
    </xf>
    <xf numFmtId="0" fontId="2" fillId="3" borderId="20" xfId="0" applyFont="1" applyFill="1" applyBorder="1" applyAlignment="1">
      <alignment vertical="center"/>
    </xf>
    <xf numFmtId="0" fontId="2" fillId="0" borderId="16" xfId="0" applyFont="1" applyBorder="1" applyAlignment="1" applyProtection="1">
      <alignment vertical="center"/>
      <protection locked="0"/>
    </xf>
    <xf numFmtId="49" fontId="8" fillId="3" borderId="0" xfId="0" applyNumberFormat="1" applyFont="1" applyFill="1" applyAlignment="1">
      <alignment horizontal="center" vertical="center"/>
    </xf>
    <xf numFmtId="0" fontId="9" fillId="0" borderId="21" xfId="0" applyFont="1" applyBorder="1"/>
    <xf numFmtId="0" fontId="42" fillId="11" borderId="0" xfId="0" applyFont="1" applyFill="1"/>
    <xf numFmtId="0" fontId="2" fillId="0" borderId="22" xfId="0" applyFont="1" applyBorder="1" applyAlignment="1" applyProtection="1">
      <alignment horizontal="center" vertical="center"/>
      <protection locked="0"/>
    </xf>
    <xf numFmtId="0" fontId="19" fillId="0" borderId="23" xfId="0" applyFont="1" applyBorder="1"/>
    <xf numFmtId="0" fontId="2" fillId="0" borderId="17" xfId="0" applyFont="1" applyBorder="1" applyAlignment="1" applyProtection="1">
      <alignment horizontal="center" vertical="center"/>
      <protection locked="0"/>
    </xf>
    <xf numFmtId="49" fontId="2" fillId="3" borderId="24" xfId="0" applyNumberFormat="1" applyFont="1" applyFill="1" applyBorder="1" applyAlignment="1">
      <alignment vertical="center"/>
    </xf>
    <xf numFmtId="0" fontId="2" fillId="0" borderId="6"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2" fillId="3" borderId="24" xfId="0" applyFont="1" applyFill="1" applyBorder="1" applyAlignment="1">
      <alignment horizontal="left" vertical="center"/>
    </xf>
    <xf numFmtId="49" fontId="15" fillId="3" borderId="0" xfId="0" applyNumberFormat="1" applyFont="1" applyFill="1" applyAlignment="1">
      <alignment vertical="center"/>
    </xf>
    <xf numFmtId="0" fontId="2" fillId="3" borderId="12" xfId="0" applyFont="1" applyFill="1" applyBorder="1" applyAlignment="1">
      <alignment vertical="center"/>
    </xf>
    <xf numFmtId="0" fontId="2" fillId="11" borderId="0" xfId="0" applyFont="1" applyFill="1" applyAlignment="1">
      <alignment horizontal="center" vertical="center"/>
    </xf>
    <xf numFmtId="0" fontId="2" fillId="11" borderId="0" xfId="0" applyFont="1" applyFill="1" applyAlignment="1" applyProtection="1">
      <alignment horizontal="center" vertical="center"/>
      <protection locked="0"/>
    </xf>
    <xf numFmtId="49" fontId="15" fillId="3" borderId="9" xfId="0" applyNumberFormat="1" applyFont="1" applyFill="1" applyBorder="1" applyAlignment="1">
      <alignment vertical="center"/>
    </xf>
    <xf numFmtId="0" fontId="4" fillId="0" borderId="5" xfId="0" applyFont="1" applyBorder="1" applyAlignment="1" applyProtection="1">
      <alignment horizontal="center" vertical="center"/>
      <protection locked="0"/>
    </xf>
    <xf numFmtId="0" fontId="2" fillId="3" borderId="1" xfId="0" applyFont="1" applyFill="1" applyBorder="1" applyAlignment="1">
      <alignment vertical="center"/>
    </xf>
    <xf numFmtId="0" fontId="4" fillId="3" borderId="2" xfId="0" applyFont="1" applyFill="1" applyBorder="1" applyAlignment="1">
      <alignment horizontal="center" vertical="center" wrapText="1"/>
    </xf>
    <xf numFmtId="49" fontId="2" fillId="0" borderId="4" xfId="0" applyNumberFormat="1" applyFont="1" applyBorder="1" applyAlignment="1" applyProtection="1">
      <alignment vertical="center"/>
      <protection locked="0"/>
    </xf>
    <xf numFmtId="0" fontId="2" fillId="5" borderId="25" xfId="0" applyFont="1" applyFill="1" applyBorder="1" applyAlignment="1">
      <alignment vertical="center"/>
    </xf>
    <xf numFmtId="0" fontId="2" fillId="0" borderId="22" xfId="0" applyFont="1" applyBorder="1" applyAlignment="1" applyProtection="1">
      <alignment vertical="center" wrapText="1"/>
      <protection locked="0"/>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49" fontId="8" fillId="3" borderId="12" xfId="0" applyNumberFormat="1" applyFont="1" applyFill="1" applyBorder="1" applyAlignment="1">
      <alignment vertical="center"/>
    </xf>
    <xf numFmtId="49" fontId="8" fillId="3" borderId="9" xfId="0" applyNumberFormat="1" applyFont="1" applyFill="1" applyBorder="1" applyAlignment="1">
      <alignment vertical="center"/>
    </xf>
    <xf numFmtId="0" fontId="9" fillId="0" borderId="28" xfId="0" applyFont="1" applyBorder="1"/>
    <xf numFmtId="49" fontId="8" fillId="3" borderId="0" xfId="0" applyNumberFormat="1" applyFont="1" applyFill="1" applyAlignment="1">
      <alignment vertical="center"/>
    </xf>
    <xf numFmtId="0" fontId="2" fillId="0" borderId="29"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0" fillId="0" borderId="21" xfId="0" applyBorder="1"/>
    <xf numFmtId="0" fontId="2" fillId="0" borderId="22"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0" fillId="0" borderId="4" xfId="0" applyBorder="1" applyAlignment="1">
      <alignment wrapText="1"/>
    </xf>
    <xf numFmtId="0" fontId="4" fillId="0" borderId="17"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11" fillId="0" borderId="23" xfId="0" applyFont="1" applyBorder="1"/>
    <xf numFmtId="0" fontId="3" fillId="0" borderId="0" xfId="0" applyFont="1" applyProtection="1">
      <protection locked="0"/>
    </xf>
    <xf numFmtId="0" fontId="43" fillId="3" borderId="1"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protection locked="0"/>
    </xf>
    <xf numFmtId="0" fontId="0" fillId="0" borderId="21" xfId="0" applyBorder="1" applyAlignment="1">
      <alignment wrapText="1"/>
    </xf>
    <xf numFmtId="49" fontId="2" fillId="3" borderId="20" xfId="0" applyNumberFormat="1" applyFont="1" applyFill="1" applyBorder="1" applyAlignment="1">
      <alignment vertical="center"/>
    </xf>
    <xf numFmtId="0" fontId="0" fillId="0" borderId="28" xfId="0" applyBorder="1"/>
    <xf numFmtId="49" fontId="2" fillId="3" borderId="19" xfId="0" applyNumberFormat="1" applyFont="1" applyFill="1" applyBorder="1" applyAlignment="1">
      <alignment vertical="center"/>
    </xf>
    <xf numFmtId="0" fontId="0" fillId="0" borderId="4" xfId="0" applyBorder="1"/>
    <xf numFmtId="49" fontId="2" fillId="3" borderId="30" xfId="0" applyNumberFormat="1" applyFont="1" applyFill="1" applyBorder="1" applyAlignment="1">
      <alignment vertical="center"/>
    </xf>
    <xf numFmtId="0" fontId="2" fillId="0" borderId="22" xfId="0" applyFont="1" applyBorder="1" applyAlignment="1" applyProtection="1">
      <alignment horizontal="left" vertical="center" wrapText="1"/>
      <protection locked="0"/>
    </xf>
    <xf numFmtId="0" fontId="2" fillId="3" borderId="31" xfId="0" applyFont="1" applyFill="1" applyBorder="1" applyAlignment="1">
      <alignment vertical="center"/>
    </xf>
    <xf numFmtId="49" fontId="10" fillId="3" borderId="12" xfId="0" applyNumberFormat="1" applyFont="1" applyFill="1" applyBorder="1" applyAlignment="1">
      <alignment vertical="center"/>
    </xf>
    <xf numFmtId="0" fontId="2" fillId="3" borderId="30" xfId="0" applyFont="1" applyFill="1" applyBorder="1" applyAlignment="1">
      <alignment horizontal="center" vertical="center"/>
    </xf>
    <xf numFmtId="49" fontId="2" fillId="0" borderId="22" xfId="0" applyNumberFormat="1" applyFont="1" applyBorder="1" applyAlignment="1" applyProtection="1">
      <alignment vertical="center"/>
      <protection locked="0"/>
    </xf>
    <xf numFmtId="165" fontId="2" fillId="0" borderId="1" xfId="0" applyNumberFormat="1" applyFont="1" applyBorder="1" applyAlignment="1" applyProtection="1">
      <alignment horizontal="right" vertical="center" indent="6"/>
      <protection locked="0"/>
    </xf>
    <xf numFmtId="0" fontId="8" fillId="3" borderId="9" xfId="0" applyFont="1" applyFill="1" applyBorder="1" applyAlignment="1">
      <alignment vertical="center"/>
    </xf>
    <xf numFmtId="0" fontId="2" fillId="3" borderId="22" xfId="0" applyFont="1" applyFill="1" applyBorder="1" applyAlignment="1">
      <alignment horizontal="center" vertical="center" wrapText="1"/>
    </xf>
    <xf numFmtId="0" fontId="2" fillId="0" borderId="7" xfId="0" applyFont="1" applyBorder="1" applyAlignment="1" applyProtection="1">
      <alignment horizontal="center" vertical="center"/>
      <protection locked="0"/>
    </xf>
    <xf numFmtId="165" fontId="2" fillId="0" borderId="1" xfId="0" applyNumberFormat="1" applyFont="1" applyBorder="1" applyAlignment="1" applyProtection="1">
      <alignment horizontal="right" vertical="center"/>
      <protection locked="0"/>
    </xf>
    <xf numFmtId="0" fontId="2" fillId="11" borderId="20" xfId="0" applyFont="1" applyFill="1" applyBorder="1" applyAlignment="1" applyProtection="1">
      <alignment horizontal="right" vertical="center"/>
      <protection locked="0"/>
    </xf>
    <xf numFmtId="49" fontId="2" fillId="3" borderId="32" xfId="0" applyNumberFormat="1" applyFont="1" applyFill="1" applyBorder="1" applyAlignment="1">
      <alignment vertical="center"/>
    </xf>
    <xf numFmtId="164" fontId="2" fillId="0" borderId="6" xfId="0" applyNumberFormat="1" applyFont="1" applyBorder="1" applyAlignment="1" applyProtection="1">
      <alignment horizontal="center" vertical="center" wrapText="1"/>
      <protection locked="0"/>
    </xf>
    <xf numFmtId="0" fontId="7" fillId="5" borderId="33" xfId="0" applyFont="1" applyFill="1" applyBorder="1" applyAlignment="1">
      <alignment horizontal="left" vertical="center"/>
    </xf>
    <xf numFmtId="0" fontId="2" fillId="3" borderId="5" xfId="0" applyFont="1" applyFill="1" applyBorder="1" applyAlignment="1">
      <alignment vertical="center"/>
    </xf>
    <xf numFmtId="0" fontId="2" fillId="3" borderId="34" xfId="0" applyFont="1" applyFill="1" applyBorder="1" applyAlignment="1">
      <alignment horizontal="center" vertical="center"/>
    </xf>
    <xf numFmtId="0" fontId="2" fillId="0" borderId="20" xfId="0" applyFont="1" applyBorder="1" applyAlignment="1" applyProtection="1">
      <alignment vertical="center"/>
      <protection locked="0"/>
    </xf>
    <xf numFmtId="165" fontId="2" fillId="0" borderId="4" xfId="0" applyNumberFormat="1" applyFont="1" applyBorder="1" applyAlignment="1" applyProtection="1">
      <alignment horizontal="right" vertical="center"/>
      <protection locked="0"/>
    </xf>
    <xf numFmtId="0" fontId="2" fillId="0" borderId="35" xfId="0" applyFont="1" applyBorder="1" applyAlignment="1" applyProtection="1">
      <alignment vertical="center"/>
      <protection locked="0"/>
    </xf>
    <xf numFmtId="0" fontId="15" fillId="3" borderId="12" xfId="0" applyFont="1" applyFill="1" applyBorder="1" applyAlignment="1">
      <alignment vertical="center"/>
    </xf>
    <xf numFmtId="0" fontId="8" fillId="3" borderId="0" xfId="0" applyFont="1" applyFill="1" applyAlignment="1">
      <alignment vertical="center"/>
    </xf>
    <xf numFmtId="10" fontId="2" fillId="0" borderId="6" xfId="5" applyNumberFormat="1" applyFont="1" applyBorder="1" applyAlignment="1" applyProtection="1">
      <alignment vertical="center"/>
      <protection locked="0"/>
    </xf>
    <xf numFmtId="165" fontId="2" fillId="0" borderId="3" xfId="0" applyNumberFormat="1" applyFont="1" applyBorder="1" applyAlignment="1" applyProtection="1">
      <alignment horizontal="center" vertical="center"/>
      <protection locked="0"/>
    </xf>
    <xf numFmtId="49" fontId="2" fillId="11" borderId="24" xfId="0" applyNumberFormat="1" applyFont="1" applyFill="1" applyBorder="1" applyAlignment="1" applyProtection="1">
      <alignment horizontal="right" vertical="center"/>
      <protection locked="0"/>
    </xf>
    <xf numFmtId="49" fontId="4" fillId="0" borderId="22" xfId="0" applyNumberFormat="1" applyFont="1" applyBorder="1" applyAlignment="1" applyProtection="1">
      <alignment vertical="center" wrapText="1"/>
      <protection locked="0"/>
    </xf>
    <xf numFmtId="0" fontId="2" fillId="0" borderId="19" xfId="0" applyFont="1" applyBorder="1" applyAlignment="1" applyProtection="1">
      <alignment vertical="center"/>
      <protection locked="0"/>
    </xf>
    <xf numFmtId="10" fontId="2" fillId="0" borderId="7" xfId="5" applyNumberFormat="1" applyFont="1" applyBorder="1" applyAlignment="1" applyProtection="1">
      <alignment vertical="center"/>
      <protection locked="0"/>
    </xf>
    <xf numFmtId="0" fontId="7" fillId="5" borderId="27" xfId="0" applyFont="1" applyFill="1" applyBorder="1" applyAlignment="1">
      <alignment horizontal="center" vertical="center"/>
    </xf>
    <xf numFmtId="49" fontId="26" fillId="3" borderId="0" xfId="0" applyNumberFormat="1" applyFont="1" applyFill="1" applyAlignment="1">
      <alignment vertical="center"/>
    </xf>
    <xf numFmtId="49" fontId="10" fillId="3" borderId="30" xfId="0" applyNumberFormat="1" applyFont="1" applyFill="1" applyBorder="1" applyAlignment="1">
      <alignment vertical="center"/>
    </xf>
    <xf numFmtId="0" fontId="2" fillId="3" borderId="17" xfId="0" applyFont="1" applyFill="1" applyBorder="1" applyAlignment="1">
      <alignment vertical="center"/>
    </xf>
    <xf numFmtId="0" fontId="2" fillId="3" borderId="32" xfId="0" applyFont="1" applyFill="1" applyBorder="1" applyAlignment="1">
      <alignment horizontal="center" vertical="center"/>
    </xf>
    <xf numFmtId="49" fontId="2" fillId="0" borderId="36" xfId="0" applyNumberFormat="1" applyFont="1" applyBorder="1" applyAlignment="1" applyProtection="1">
      <alignment horizontal="right" vertical="center" wrapText="1"/>
      <protection locked="0"/>
    </xf>
    <xf numFmtId="49" fontId="10" fillId="3" borderId="12" xfId="0" applyNumberFormat="1" applyFont="1" applyFill="1" applyBorder="1" applyAlignment="1">
      <alignment horizontal="center" vertical="center"/>
    </xf>
    <xf numFmtId="0" fontId="8" fillId="3" borderId="12" xfId="0" applyFont="1" applyFill="1" applyBorder="1" applyAlignment="1">
      <alignment vertical="center"/>
    </xf>
    <xf numFmtId="0" fontId="2" fillId="0" borderId="22" xfId="0" applyFont="1" applyBorder="1" applyAlignment="1" applyProtection="1">
      <alignment horizontal="center" vertical="center" wrapText="1"/>
      <protection locked="0"/>
    </xf>
    <xf numFmtId="164" fontId="2" fillId="0" borderId="5" xfId="0" applyNumberFormat="1" applyFont="1" applyBorder="1" applyAlignment="1" applyProtection="1">
      <alignment horizontal="center" vertical="center"/>
      <protection locked="0"/>
    </xf>
    <xf numFmtId="49" fontId="2" fillId="3" borderId="30" xfId="0" applyNumberFormat="1" applyFont="1" applyFill="1" applyBorder="1" applyAlignment="1">
      <alignment horizontal="center" vertical="center"/>
    </xf>
    <xf numFmtId="49" fontId="10" fillId="3" borderId="0" xfId="0" applyNumberFormat="1" applyFont="1" applyFill="1" applyAlignment="1">
      <alignment horizontal="center" vertical="center"/>
    </xf>
    <xf numFmtId="0" fontId="2" fillId="3" borderId="37" xfId="0" applyFont="1" applyFill="1" applyBorder="1" applyAlignment="1">
      <alignment horizontal="center" vertical="center" wrapText="1"/>
    </xf>
    <xf numFmtId="0" fontId="2" fillId="11" borderId="19" xfId="0" applyFont="1" applyFill="1" applyBorder="1" applyAlignment="1" applyProtection="1">
      <alignment horizontal="right" vertical="center"/>
      <protection locked="0"/>
    </xf>
    <xf numFmtId="0" fontId="4" fillId="3" borderId="0" xfId="0" applyFont="1" applyFill="1" applyAlignment="1">
      <alignment horizontal="center" vertical="center"/>
    </xf>
    <xf numFmtId="164" fontId="2" fillId="0" borderId="7" xfId="0" applyNumberFormat="1" applyFont="1" applyBorder="1" applyAlignment="1" applyProtection="1">
      <alignment horizontal="center" vertical="center" wrapText="1"/>
      <protection locked="0"/>
    </xf>
    <xf numFmtId="0" fontId="2" fillId="0" borderId="17" xfId="4" applyFont="1" applyBorder="1" applyAlignment="1" applyProtection="1">
      <alignment vertical="center" wrapText="1"/>
      <protection locked="0"/>
    </xf>
    <xf numFmtId="0" fontId="2" fillId="3" borderId="38" xfId="0" applyFont="1" applyFill="1" applyBorder="1" applyAlignment="1">
      <alignment vertical="center"/>
    </xf>
    <xf numFmtId="49" fontId="2" fillId="0" borderId="3" xfId="0" applyNumberFormat="1" applyFont="1" applyBorder="1" applyAlignment="1" applyProtection="1">
      <alignment vertical="center"/>
      <protection locked="0"/>
    </xf>
    <xf numFmtId="49" fontId="10" fillId="3" borderId="34" xfId="0" applyNumberFormat="1" applyFont="1" applyFill="1" applyBorder="1" applyAlignment="1">
      <alignment vertical="center"/>
    </xf>
    <xf numFmtId="0" fontId="2" fillId="0" borderId="16" xfId="0" applyFont="1" applyBorder="1" applyAlignment="1" applyProtection="1">
      <alignment horizontal="left" vertical="center" wrapText="1"/>
      <protection locked="0"/>
    </xf>
    <xf numFmtId="49" fontId="2" fillId="3" borderId="38" xfId="0" applyNumberFormat="1" applyFont="1" applyFill="1" applyBorder="1" applyAlignment="1">
      <alignment horizontal="left" vertical="center"/>
    </xf>
    <xf numFmtId="49" fontId="10" fillId="3" borderId="0" xfId="0" applyNumberFormat="1" applyFont="1" applyFill="1" applyAlignment="1">
      <alignment vertical="center"/>
    </xf>
    <xf numFmtId="165" fontId="2" fillId="0" borderId="3" xfId="0" applyNumberFormat="1" applyFont="1" applyBorder="1" applyAlignment="1" applyProtection="1">
      <alignment horizontal="right" vertical="center" indent="6"/>
      <protection locked="0"/>
    </xf>
    <xf numFmtId="0" fontId="2" fillId="3" borderId="24" xfId="0" applyFont="1" applyFill="1" applyBorder="1" applyAlignment="1">
      <alignment vertical="center"/>
    </xf>
    <xf numFmtId="0" fontId="4" fillId="3" borderId="12" xfId="0" applyFont="1" applyFill="1" applyBorder="1" applyAlignment="1">
      <alignment horizontal="center" vertical="center"/>
    </xf>
    <xf numFmtId="49" fontId="2" fillId="0" borderId="17" xfId="0" applyNumberFormat="1" applyFont="1" applyBorder="1" applyAlignment="1" applyProtection="1">
      <alignment vertical="center"/>
      <protection locked="0"/>
    </xf>
    <xf numFmtId="0" fontId="4" fillId="0" borderId="23" xfId="0" applyFont="1" applyBorder="1" applyAlignment="1" applyProtection="1">
      <alignment horizontal="center" vertical="center"/>
      <protection locked="0"/>
    </xf>
    <xf numFmtId="165" fontId="2" fillId="0" borderId="4" xfId="0" applyNumberFormat="1" applyFont="1" applyBorder="1" applyAlignment="1" applyProtection="1">
      <alignment horizontal="right" vertical="center" indent="6"/>
      <protection locked="0"/>
    </xf>
    <xf numFmtId="164" fontId="2" fillId="0" borderId="6" xfId="0" applyNumberFormat="1" applyFont="1" applyBorder="1" applyAlignment="1" applyProtection="1">
      <alignment horizontal="center" vertical="center"/>
      <protection locked="0"/>
    </xf>
    <xf numFmtId="49" fontId="10" fillId="3" borderId="32" xfId="0" applyNumberFormat="1" applyFont="1" applyFill="1" applyBorder="1" applyAlignment="1">
      <alignment vertical="center"/>
    </xf>
    <xf numFmtId="49" fontId="2" fillId="0" borderId="20" xfId="0" applyNumberFormat="1" applyFont="1" applyBorder="1" applyAlignment="1">
      <alignment horizontal="right" vertical="center"/>
    </xf>
    <xf numFmtId="49" fontId="4" fillId="0" borderId="17" xfId="0" applyNumberFormat="1" applyFont="1" applyBorder="1" applyAlignment="1" applyProtection="1">
      <alignment vertical="center" wrapText="1"/>
      <protection locked="0"/>
    </xf>
    <xf numFmtId="49" fontId="2" fillId="3" borderId="34" xfId="0" applyNumberFormat="1" applyFont="1" applyFill="1" applyBorder="1" applyAlignment="1">
      <alignment vertical="center"/>
    </xf>
    <xf numFmtId="49" fontId="10" fillId="3" borderId="9" xfId="0" applyNumberFormat="1" applyFont="1" applyFill="1" applyBorder="1" applyAlignment="1">
      <alignment vertical="center"/>
    </xf>
    <xf numFmtId="0" fontId="2" fillId="5" borderId="32" xfId="0" applyFont="1" applyFill="1" applyBorder="1" applyAlignment="1">
      <alignment vertical="center"/>
    </xf>
    <xf numFmtId="0" fontId="2" fillId="0" borderId="0" xfId="0" applyFont="1" applyAlignment="1">
      <alignment vertical="center"/>
    </xf>
    <xf numFmtId="0" fontId="2" fillId="0" borderId="17" xfId="0" applyFont="1" applyBorder="1" applyAlignment="1" applyProtection="1">
      <alignment horizontal="center" vertical="center" wrapText="1"/>
      <protection locked="0"/>
    </xf>
    <xf numFmtId="49" fontId="10" fillId="3" borderId="9"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2" fillId="0" borderId="22" xfId="4" applyFont="1" applyBorder="1" applyAlignment="1" applyProtection="1">
      <alignment vertical="center" wrapText="1"/>
      <protection locked="0"/>
    </xf>
    <xf numFmtId="0" fontId="2" fillId="3" borderId="39" xfId="0" applyFont="1" applyFill="1" applyBorder="1" applyAlignment="1">
      <alignment horizontal="center" vertical="center" wrapText="1"/>
    </xf>
    <xf numFmtId="0" fontId="2" fillId="3" borderId="9" xfId="0" applyFont="1" applyFill="1" applyBorder="1" applyAlignment="1">
      <alignment vertical="center"/>
    </xf>
    <xf numFmtId="0" fontId="2" fillId="3" borderId="22" xfId="0" applyFont="1" applyFill="1" applyBorder="1" applyAlignment="1">
      <alignment vertical="center"/>
    </xf>
    <xf numFmtId="49" fontId="2" fillId="0" borderId="0" xfId="0" applyNumberFormat="1" applyFont="1" applyAlignment="1" applyProtection="1">
      <alignment horizontal="right" vertical="center" wrapText="1"/>
      <protection locked="0"/>
    </xf>
    <xf numFmtId="0" fontId="2" fillId="0" borderId="3" xfId="0" applyFont="1" applyBorder="1" applyAlignment="1" applyProtection="1">
      <alignment horizontal="left" vertical="center"/>
      <protection locked="0"/>
    </xf>
    <xf numFmtId="0" fontId="2" fillId="3" borderId="36" xfId="0" applyFont="1" applyFill="1" applyBorder="1" applyAlignment="1">
      <alignment horizontal="center"/>
    </xf>
    <xf numFmtId="0" fontId="2" fillId="0" borderId="4" xfId="0" applyFont="1" applyBorder="1" applyAlignment="1" applyProtection="1">
      <alignment horizontal="left" vertical="center"/>
      <protection locked="0"/>
    </xf>
    <xf numFmtId="0" fontId="43" fillId="0" borderId="22" xfId="0" applyFont="1" applyBorder="1" applyAlignment="1" applyProtection="1">
      <alignment vertical="center" wrapText="1"/>
      <protection locked="0"/>
    </xf>
    <xf numFmtId="0" fontId="44" fillId="11" borderId="0" xfId="0" applyFont="1" applyFill="1"/>
    <xf numFmtId="49" fontId="2" fillId="0" borderId="0" xfId="0" applyNumberFormat="1" applyFont="1" applyAlignment="1" applyProtection="1">
      <alignment vertical="center" wrapText="1"/>
      <protection locked="0"/>
    </xf>
    <xf numFmtId="0" fontId="0" fillId="0" borderId="22" xfId="0" applyBorder="1" applyAlignment="1">
      <alignment wrapText="1"/>
    </xf>
    <xf numFmtId="0" fontId="3" fillId="0" borderId="0" xfId="0" applyFont="1"/>
    <xf numFmtId="0" fontId="2" fillId="3" borderId="1" xfId="0" applyFont="1" applyFill="1" applyBorder="1" applyAlignment="1" applyProtection="1">
      <alignment horizontal="center" vertical="center" wrapText="1"/>
      <protection locked="0"/>
    </xf>
    <xf numFmtId="0" fontId="43" fillId="3" borderId="17" xfId="0" applyFont="1" applyFill="1" applyBorder="1" applyAlignment="1" applyProtection="1">
      <alignment horizontal="center" vertical="center" wrapText="1"/>
      <protection locked="0"/>
    </xf>
    <xf numFmtId="0" fontId="2" fillId="0" borderId="35" xfId="0" applyFont="1" applyBorder="1" applyAlignment="1" applyProtection="1">
      <alignment horizontal="center" vertical="center"/>
      <protection locked="0"/>
    </xf>
    <xf numFmtId="0" fontId="43" fillId="3" borderId="3" xfId="0" applyFont="1" applyFill="1" applyBorder="1" applyAlignment="1" applyProtection="1">
      <alignment horizontal="center" vertical="center" wrapText="1"/>
      <protection locked="0"/>
    </xf>
    <xf numFmtId="0" fontId="9" fillId="0" borderId="41" xfId="0" applyFont="1" applyBorder="1"/>
    <xf numFmtId="0" fontId="0" fillId="0" borderId="42" xfId="0" applyBorder="1" applyAlignment="1">
      <alignment wrapText="1"/>
    </xf>
    <xf numFmtId="0" fontId="2" fillId="0" borderId="8" xfId="0" applyFont="1" applyBorder="1" applyAlignment="1" applyProtection="1">
      <alignment vertical="center"/>
      <protection locked="0"/>
    </xf>
    <xf numFmtId="0" fontId="0" fillId="0" borderId="21" xfId="0" applyBorder="1" applyAlignment="1">
      <alignment horizontal="left"/>
    </xf>
    <xf numFmtId="0" fontId="25" fillId="0" borderId="0" xfId="0" applyFont="1" applyAlignment="1">
      <alignment wrapText="1"/>
    </xf>
    <xf numFmtId="0" fontId="2" fillId="0" borderId="8" xfId="0" applyFont="1" applyBorder="1" applyAlignment="1" applyProtection="1">
      <alignment horizontal="center" vertical="center"/>
      <protection locked="0"/>
    </xf>
    <xf numFmtId="0" fontId="9" fillId="0" borderId="44" xfId="0" applyFont="1" applyBorder="1"/>
    <xf numFmtId="0" fontId="11" fillId="0" borderId="0" xfId="0" applyFont="1"/>
    <xf numFmtId="0" fontId="3" fillId="0" borderId="45" xfId="0" applyFont="1" applyBorder="1" applyProtection="1">
      <protection locked="0"/>
    </xf>
    <xf numFmtId="0" fontId="3" fillId="0" borderId="24" xfId="0" applyFont="1" applyBorder="1" applyProtection="1">
      <protection locked="0"/>
    </xf>
    <xf numFmtId="0" fontId="0" fillId="0" borderId="22" xfId="0" applyBorder="1"/>
    <xf numFmtId="0" fontId="18" fillId="0" borderId="0" xfId="0" applyFont="1"/>
    <xf numFmtId="0" fontId="19" fillId="0" borderId="33" xfId="0" applyFont="1" applyBorder="1"/>
    <xf numFmtId="0" fontId="0" fillId="0" borderId="0" xfId="3" applyFont="1"/>
    <xf numFmtId="0" fontId="3" fillId="0" borderId="21" xfId="0" applyFont="1" applyBorder="1" applyProtection="1">
      <protection locked="0"/>
    </xf>
    <xf numFmtId="0" fontId="4" fillId="0" borderId="28" xfId="0" applyFont="1" applyBorder="1" applyAlignment="1" applyProtection="1">
      <alignment horizontal="center" vertical="center"/>
      <protection locked="0"/>
    </xf>
    <xf numFmtId="0" fontId="20" fillId="3" borderId="0" xfId="0" applyFont="1" applyFill="1" applyAlignment="1">
      <alignment horizontal="center" vertical="center"/>
    </xf>
    <xf numFmtId="0" fontId="0" fillId="0" borderId="41" xfId="0" applyBorder="1"/>
    <xf numFmtId="0" fontId="0" fillId="0" borderId="22" xfId="0" applyBorder="1" applyAlignment="1">
      <alignment horizontal="left"/>
    </xf>
    <xf numFmtId="0" fontId="2" fillId="3" borderId="17" xfId="0" applyFont="1" applyFill="1" applyBorder="1" applyAlignment="1" applyProtection="1">
      <alignment horizontal="center" vertical="center" wrapText="1"/>
      <protection locked="0"/>
    </xf>
    <xf numFmtId="0" fontId="2" fillId="3" borderId="0" xfId="0" applyFont="1" applyFill="1" applyAlignment="1">
      <alignment horizontal="center" vertical="center"/>
    </xf>
    <xf numFmtId="0" fontId="0" fillId="0" borderId="29" xfId="0" applyBorder="1" applyAlignment="1">
      <alignment wrapText="1"/>
    </xf>
    <xf numFmtId="0" fontId="2" fillId="3" borderId="3" xfId="0" applyFont="1" applyFill="1" applyBorder="1" applyAlignment="1" applyProtection="1">
      <alignment horizontal="center" vertical="center" wrapText="1"/>
      <protection locked="0"/>
    </xf>
    <xf numFmtId="0" fontId="9" fillId="0" borderId="47" xfId="0" applyFont="1" applyBorder="1"/>
    <xf numFmtId="0" fontId="4" fillId="0" borderId="21" xfId="0" applyFont="1" applyBorder="1" applyAlignment="1" applyProtection="1">
      <alignment horizontal="center" vertical="center"/>
      <protection locked="0"/>
    </xf>
    <xf numFmtId="0" fontId="3" fillId="0" borderId="48" xfId="0" applyFont="1" applyBorder="1" applyProtection="1">
      <protection locked="0"/>
    </xf>
    <xf numFmtId="0" fontId="2" fillId="3" borderId="27" xfId="0" applyFont="1" applyFill="1" applyBorder="1" applyAlignment="1">
      <alignment horizontal="center" vertical="center"/>
    </xf>
    <xf numFmtId="0" fontId="0" fillId="0" borderId="49" xfId="0" applyBorder="1" applyAlignment="1">
      <alignment wrapText="1"/>
    </xf>
    <xf numFmtId="0" fontId="2" fillId="3" borderId="34" xfId="0" applyFont="1" applyFill="1" applyBorder="1" applyProtection="1">
      <protection locked="0"/>
    </xf>
    <xf numFmtId="0" fontId="7" fillId="0" borderId="0" xfId="0" applyFont="1"/>
    <xf numFmtId="0" fontId="11" fillId="0" borderId="36" xfId="0" applyFont="1" applyBorder="1"/>
    <xf numFmtId="0" fontId="2" fillId="0" borderId="13" xfId="0" applyFont="1" applyBorder="1" applyAlignment="1" applyProtection="1">
      <alignment horizontal="center" vertical="center"/>
      <protection locked="0"/>
    </xf>
    <xf numFmtId="0" fontId="22" fillId="3" borderId="26" xfId="0" applyFont="1" applyFill="1" applyBorder="1" applyAlignment="1">
      <alignment horizontal="center" vertical="center"/>
    </xf>
    <xf numFmtId="0" fontId="2" fillId="3" borderId="15" xfId="0" applyFont="1" applyFill="1" applyBorder="1" applyAlignment="1">
      <alignment horizontal="center" vertical="center"/>
    </xf>
    <xf numFmtId="0" fontId="3" fillId="0" borderId="50" xfId="0" applyFont="1" applyBorder="1" applyProtection="1">
      <protection locked="0"/>
    </xf>
    <xf numFmtId="0" fontId="45" fillId="11" borderId="0" xfId="0" applyFont="1" applyFill="1"/>
    <xf numFmtId="0" fontId="0" fillId="0" borderId="1" xfId="0" applyBorder="1" applyAlignment="1">
      <alignment wrapText="1"/>
    </xf>
    <xf numFmtId="0" fontId="2" fillId="0" borderId="51" xfId="0" applyFont="1" applyBorder="1" applyAlignment="1" applyProtection="1">
      <alignment horizontal="center" vertical="center"/>
      <protection locked="0"/>
    </xf>
    <xf numFmtId="0" fontId="17" fillId="3" borderId="2" xfId="0" applyFont="1" applyFill="1" applyBorder="1" applyAlignment="1">
      <alignment horizontal="center" vertical="center"/>
    </xf>
    <xf numFmtId="0" fontId="0" fillId="0" borderId="47" xfId="0" applyBorder="1" applyAlignment="1">
      <alignment wrapText="1"/>
    </xf>
    <xf numFmtId="0" fontId="3" fillId="0" borderId="23" xfId="0" applyFont="1" applyBorder="1" applyProtection="1">
      <protection locked="0"/>
    </xf>
    <xf numFmtId="0" fontId="9" fillId="0" borderId="0" xfId="0" applyFont="1"/>
    <xf numFmtId="0" fontId="2" fillId="3" borderId="26" xfId="0" applyFont="1" applyFill="1" applyBorder="1" applyAlignment="1">
      <alignment horizontal="center" vertical="center"/>
    </xf>
    <xf numFmtId="0" fontId="2" fillId="3" borderId="33" xfId="0" applyFont="1" applyFill="1" applyBorder="1" applyAlignment="1">
      <alignment horizontal="center"/>
    </xf>
    <xf numFmtId="0" fontId="0" fillId="0" borderId="29" xfId="0" applyBorder="1"/>
    <xf numFmtId="0" fontId="0" fillId="0" borderId="16" xfId="0" applyBorder="1" applyAlignment="1">
      <alignment wrapText="1"/>
    </xf>
    <xf numFmtId="0" fontId="0" fillId="0" borderId="44" xfId="0" applyBorder="1"/>
    <xf numFmtId="0" fontId="0" fillId="0" borderId="0" xfId="0" applyAlignment="1">
      <alignment wrapText="1"/>
    </xf>
    <xf numFmtId="0" fontId="0" fillId="0" borderId="45" xfId="0" applyBorder="1" applyAlignment="1">
      <alignment wrapText="1"/>
    </xf>
    <xf numFmtId="0" fontId="0" fillId="0" borderId="52" xfId="0" applyBorder="1" applyAlignment="1">
      <alignment wrapText="1"/>
    </xf>
    <xf numFmtId="0" fontId="2" fillId="3" borderId="36" xfId="0" applyFont="1" applyFill="1" applyBorder="1"/>
    <xf numFmtId="0" fontId="9" fillId="0" borderId="19" xfId="0" applyFont="1" applyBorder="1"/>
    <xf numFmtId="0" fontId="0" fillId="0" borderId="47" xfId="0" applyBorder="1"/>
    <xf numFmtId="0" fontId="7" fillId="0" borderId="0" xfId="0" applyFont="1" applyAlignment="1">
      <alignment vertical="center"/>
    </xf>
    <xf numFmtId="0" fontId="0" fillId="0" borderId="54" xfId="0" applyBorder="1" applyAlignment="1">
      <alignment wrapText="1"/>
    </xf>
    <xf numFmtId="0" fontId="0" fillId="0" borderId="6" xfId="0" applyBorder="1" applyAlignment="1">
      <alignment wrapText="1"/>
    </xf>
    <xf numFmtId="0" fontId="3" fillId="0" borderId="21" xfId="0" applyFont="1" applyBorder="1" applyAlignment="1" applyProtection="1">
      <alignment wrapText="1" shrinkToFit="1"/>
      <protection locked="0"/>
    </xf>
    <xf numFmtId="0" fontId="9" fillId="0" borderId="28" xfId="0" applyFont="1" applyBorder="1" applyAlignment="1">
      <alignment horizontal="left"/>
    </xf>
    <xf numFmtId="0" fontId="3" fillId="0" borderId="45" xfId="0" applyFont="1" applyBorder="1" applyAlignment="1" applyProtection="1">
      <alignment wrapText="1" shrinkToFit="1"/>
      <protection locked="0"/>
    </xf>
    <xf numFmtId="0" fontId="0" fillId="0" borderId="30" xfId="0" applyBorder="1"/>
    <xf numFmtId="0" fontId="2" fillId="0" borderId="55" xfId="0" applyFont="1" applyBorder="1" applyAlignment="1" applyProtection="1">
      <alignment horizontal="center" vertical="center"/>
      <protection locked="0"/>
    </xf>
    <xf numFmtId="0" fontId="2" fillId="3" borderId="30" xfId="0" applyFont="1" applyFill="1" applyBorder="1"/>
    <xf numFmtId="0" fontId="3" fillId="0" borderId="0" xfId="0" applyFont="1" applyAlignment="1">
      <alignment wrapText="1"/>
    </xf>
    <xf numFmtId="0" fontId="0" fillId="0" borderId="54" xfId="0" applyBorder="1"/>
    <xf numFmtId="0" fontId="0" fillId="0" borderId="44" xfId="0" applyBorder="1" applyAlignment="1">
      <alignment wrapText="1"/>
    </xf>
    <xf numFmtId="0" fontId="2" fillId="3" borderId="30" xfId="0" applyFont="1" applyFill="1" applyBorder="1" applyAlignment="1" applyProtection="1">
      <alignment horizontal="left"/>
      <protection locked="0"/>
    </xf>
    <xf numFmtId="0" fontId="0" fillId="0" borderId="56" xfId="0" applyBorder="1" applyAlignment="1">
      <alignment wrapText="1"/>
    </xf>
    <xf numFmtId="0" fontId="22" fillId="3" borderId="27" xfId="0" applyFont="1" applyFill="1" applyBorder="1" applyAlignment="1">
      <alignment horizontal="center" vertical="center"/>
    </xf>
    <xf numFmtId="0" fontId="3" fillId="0" borderId="0" xfId="0" applyFont="1" applyAlignment="1" applyProtection="1">
      <alignment wrapText="1" shrinkToFit="1"/>
      <protection locked="0"/>
    </xf>
    <xf numFmtId="0" fontId="2" fillId="3" borderId="34" xfId="0" applyFont="1" applyFill="1" applyBorder="1" applyAlignment="1">
      <alignment horizontal="center"/>
    </xf>
    <xf numFmtId="0" fontId="11" fillId="0" borderId="33" xfId="0" applyFont="1" applyBorder="1"/>
    <xf numFmtId="0" fontId="11" fillId="0" borderId="30" xfId="0" applyFont="1" applyBorder="1"/>
    <xf numFmtId="0" fontId="0" fillId="0" borderId="56" xfId="0" applyBorder="1"/>
    <xf numFmtId="0" fontId="2" fillId="0" borderId="57" xfId="0" applyFont="1" applyBorder="1" applyAlignment="1" applyProtection="1">
      <alignment horizontal="center" vertical="center"/>
      <protection locked="0"/>
    </xf>
    <xf numFmtId="0" fontId="0" fillId="0" borderId="5" xfId="0" applyBorder="1"/>
    <xf numFmtId="0" fontId="3" fillId="0" borderId="28" xfId="0" applyFont="1" applyBorder="1" applyProtection="1">
      <protection locked="0"/>
    </xf>
    <xf numFmtId="1" fontId="2" fillId="3" borderId="30" xfId="0" applyNumberFormat="1" applyFont="1" applyFill="1" applyBorder="1" applyAlignment="1" applyProtection="1">
      <alignment horizontal="left"/>
      <protection locked="0"/>
    </xf>
    <xf numFmtId="0" fontId="0" fillId="0" borderId="43" xfId="0" applyBorder="1" applyAlignment="1">
      <alignment wrapText="1"/>
    </xf>
    <xf numFmtId="0" fontId="9" fillId="7" borderId="21" xfId="0" applyFont="1" applyFill="1" applyBorder="1"/>
    <xf numFmtId="0" fontId="46" fillId="0" borderId="0" xfId="0" applyFont="1"/>
    <xf numFmtId="0" fontId="43" fillId="3" borderId="59" xfId="0" applyFont="1" applyFill="1" applyBorder="1" applyAlignment="1">
      <alignment horizontal="center" vertical="center" wrapText="1"/>
    </xf>
    <xf numFmtId="0" fontId="47" fillId="0" borderId="0" xfId="0" applyFont="1" applyAlignment="1">
      <alignment vertical="center" wrapText="1"/>
    </xf>
    <xf numFmtId="0" fontId="47" fillId="0" borderId="0" xfId="0" applyFont="1" applyAlignment="1">
      <alignment vertical="center" textRotation="90"/>
    </xf>
    <xf numFmtId="0" fontId="48" fillId="0" borderId="0" xfId="0" applyFont="1" applyAlignment="1">
      <alignment vertical="center"/>
    </xf>
    <xf numFmtId="0" fontId="49" fillId="12" borderId="0" xfId="0" applyFont="1" applyFill="1" applyAlignment="1">
      <alignment vertical="center" wrapText="1"/>
    </xf>
    <xf numFmtId="0" fontId="49" fillId="0" borderId="0" xfId="0" applyFont="1" applyAlignment="1">
      <alignment vertical="center" wrapText="1"/>
    </xf>
    <xf numFmtId="0" fontId="50" fillId="0" borderId="0" xfId="0" applyFont="1" applyAlignment="1">
      <alignment horizontal="center" vertical="center" wrapText="1"/>
    </xf>
    <xf numFmtId="0" fontId="47" fillId="0" borderId="0" xfId="0" applyFont="1" applyAlignment="1">
      <alignment horizontal="left" vertical="center"/>
    </xf>
    <xf numFmtId="0" fontId="47" fillId="0" borderId="0" xfId="0" applyFont="1" applyAlignment="1">
      <alignment horizontal="center" vertical="center" wrapText="1"/>
    </xf>
    <xf numFmtId="0" fontId="51" fillId="8" borderId="60" xfId="0" applyFont="1" applyFill="1" applyBorder="1" applyAlignment="1">
      <alignment horizontal="center" vertical="center" wrapText="1"/>
    </xf>
    <xf numFmtId="0" fontId="51" fillId="8" borderId="61" xfId="0" applyFont="1" applyFill="1" applyBorder="1" applyAlignment="1">
      <alignment horizontal="center" vertical="center" wrapText="1"/>
    </xf>
    <xf numFmtId="0" fontId="51" fillId="8" borderId="61" xfId="2" applyFont="1" applyFill="1" applyBorder="1" applyAlignment="1">
      <alignment horizontal="center" vertical="center" wrapText="1"/>
    </xf>
    <xf numFmtId="0" fontId="51" fillId="13" borderId="61" xfId="0" applyFont="1" applyFill="1" applyBorder="1" applyAlignment="1">
      <alignment horizontal="center" vertical="center" wrapText="1"/>
    </xf>
    <xf numFmtId="0" fontId="47" fillId="14" borderId="75" xfId="0" applyFont="1" applyFill="1" applyBorder="1" applyAlignment="1">
      <alignment vertical="center" wrapText="1"/>
    </xf>
    <xf numFmtId="0" fontId="52" fillId="14" borderId="75" xfId="0" applyFont="1" applyFill="1" applyBorder="1" applyAlignment="1">
      <alignment vertical="center" wrapText="1"/>
    </xf>
    <xf numFmtId="0" fontId="47" fillId="0" borderId="0" xfId="0" applyFont="1"/>
    <xf numFmtId="0" fontId="47" fillId="15" borderId="4" xfId="0" applyFont="1" applyFill="1" applyBorder="1"/>
    <xf numFmtId="0" fontId="47" fillId="0" borderId="4" xfId="0" applyFont="1" applyBorder="1"/>
    <xf numFmtId="0" fontId="47" fillId="0" borderId="4" xfId="0" applyFont="1" applyBorder="1" applyAlignment="1">
      <alignment horizontal="center"/>
    </xf>
    <xf numFmtId="0" fontId="47" fillId="15" borderId="4" xfId="0" applyFont="1" applyFill="1" applyBorder="1" applyAlignment="1">
      <alignment horizontal="center"/>
    </xf>
    <xf numFmtId="0" fontId="47" fillId="9" borderId="4" xfId="0" applyFont="1" applyFill="1" applyBorder="1" applyAlignment="1">
      <alignment horizontal="center" vertical="center"/>
    </xf>
    <xf numFmtId="0" fontId="47" fillId="10" borderId="4" xfId="0" applyFont="1" applyFill="1" applyBorder="1" applyAlignment="1">
      <alignment horizontal="left" vertical="center"/>
    </xf>
    <xf numFmtId="0" fontId="48" fillId="0" borderId="0" xfId="0" applyFont="1" applyAlignment="1">
      <alignment horizontal="center" vertical="center"/>
    </xf>
    <xf numFmtId="0" fontId="53" fillId="15" borderId="4" xfId="0" applyFont="1" applyFill="1" applyBorder="1" applyAlignment="1">
      <alignment horizontal="center"/>
    </xf>
    <xf numFmtId="0" fontId="47" fillId="15" borderId="0" xfId="0" applyFont="1" applyFill="1"/>
    <xf numFmtId="0" fontId="48" fillId="0" borderId="0" xfId="0" applyFont="1"/>
    <xf numFmtId="0" fontId="47" fillId="15" borderId="0" xfId="0" applyFont="1" applyFill="1" applyAlignment="1">
      <alignment vertical="center" textRotation="90"/>
    </xf>
    <xf numFmtId="0" fontId="49" fillId="16" borderId="0" xfId="0" applyFont="1" applyFill="1" applyAlignment="1">
      <alignment vertical="center" wrapText="1"/>
    </xf>
    <xf numFmtId="0" fontId="54" fillId="17" borderId="61" xfId="0" applyFont="1" applyFill="1" applyBorder="1" applyAlignment="1">
      <alignment horizontal="center" vertical="center" wrapText="1"/>
    </xf>
    <xf numFmtId="0" fontId="55" fillId="14" borderId="75" xfId="0" applyFont="1" applyFill="1" applyBorder="1" applyAlignment="1">
      <alignment vertical="center" wrapText="1"/>
    </xf>
    <xf numFmtId="0" fontId="48" fillId="9" borderId="4" xfId="0" applyFont="1" applyFill="1" applyBorder="1" applyAlignment="1">
      <alignment horizontal="center" vertical="center"/>
    </xf>
    <xf numFmtId="49" fontId="40" fillId="3" borderId="32" xfId="0" applyNumberFormat="1" applyFont="1" applyFill="1" applyBorder="1" applyProtection="1">
      <protection locked="0"/>
    </xf>
    <xf numFmtId="0" fontId="43" fillId="3" borderId="10" xfId="0" applyFont="1" applyFill="1" applyBorder="1" applyAlignment="1" applyProtection="1">
      <alignment horizontal="center" vertical="center" wrapText="1"/>
      <protection locked="0"/>
    </xf>
    <xf numFmtId="0" fontId="56" fillId="3" borderId="36" xfId="0" applyFont="1" applyFill="1" applyBorder="1" applyAlignment="1">
      <alignment horizontal="right"/>
    </xf>
    <xf numFmtId="0" fontId="56" fillId="3" borderId="36" xfId="0" applyFont="1" applyFill="1" applyBorder="1" applyAlignment="1">
      <alignment horizontal="left"/>
    </xf>
    <xf numFmtId="0" fontId="56" fillId="3" borderId="47" xfId="0" applyFont="1" applyFill="1" applyBorder="1" applyAlignment="1">
      <alignment horizontal="left"/>
    </xf>
    <xf numFmtId="0" fontId="56" fillId="3" borderId="33" xfId="0" applyFont="1" applyFill="1" applyBorder="1" applyAlignment="1">
      <alignment horizontal="left"/>
    </xf>
    <xf numFmtId="0" fontId="56" fillId="3" borderId="12" xfId="0" applyFont="1" applyFill="1" applyBorder="1" applyAlignment="1">
      <alignment horizontal="right"/>
    </xf>
    <xf numFmtId="0" fontId="57" fillId="3" borderId="11" xfId="0" applyFont="1" applyFill="1" applyBorder="1" applyAlignment="1">
      <alignment horizontal="right"/>
    </xf>
    <xf numFmtId="0" fontId="56" fillId="3" borderId="29" xfId="0" applyFont="1" applyFill="1" applyBorder="1" applyAlignment="1">
      <alignment horizontal="right"/>
    </xf>
    <xf numFmtId="0" fontId="56" fillId="3" borderId="20" xfId="0" applyFont="1" applyFill="1" applyBorder="1" applyAlignment="1">
      <alignment horizontal="right"/>
    </xf>
    <xf numFmtId="0" fontId="56" fillId="3" borderId="19" xfId="0" applyFont="1" applyFill="1" applyBorder="1" applyAlignment="1">
      <alignment horizontal="right"/>
    </xf>
    <xf numFmtId="0" fontId="56" fillId="3" borderId="15" xfId="0" applyFont="1" applyFill="1" applyBorder="1" applyAlignment="1">
      <alignment horizontal="right"/>
    </xf>
    <xf numFmtId="0" fontId="56" fillId="3" borderId="47" xfId="0" applyFont="1" applyFill="1" applyBorder="1" applyAlignment="1">
      <alignment horizontal="right"/>
    </xf>
    <xf numFmtId="0" fontId="56" fillId="3" borderId="58" xfId="0" applyFont="1" applyFill="1" applyBorder="1" applyAlignment="1">
      <alignment horizontal="right"/>
    </xf>
    <xf numFmtId="0" fontId="57" fillId="3" borderId="20" xfId="0" applyFont="1" applyFill="1" applyBorder="1" applyAlignment="1">
      <alignment horizontal="left"/>
    </xf>
    <xf numFmtId="0" fontId="56" fillId="3" borderId="45" xfId="0" applyFont="1" applyFill="1" applyBorder="1" applyAlignment="1">
      <alignment horizontal="right"/>
    </xf>
    <xf numFmtId="0" fontId="56" fillId="3" borderId="50" xfId="0" applyFont="1" applyFill="1" applyBorder="1" applyAlignment="1">
      <alignment horizontal="right"/>
    </xf>
    <xf numFmtId="0" fontId="24" fillId="3" borderId="53" xfId="0" applyFont="1" applyFill="1" applyBorder="1" applyAlignment="1">
      <alignment horizontal="right"/>
    </xf>
    <xf numFmtId="0" fontId="11" fillId="3" borderId="0" xfId="0" applyFont="1" applyFill="1"/>
    <xf numFmtId="0" fontId="56" fillId="3" borderId="29" xfId="3" applyFont="1" applyFill="1" applyBorder="1" applyAlignment="1">
      <alignment horizontal="left" wrapText="1"/>
    </xf>
    <xf numFmtId="0" fontId="24" fillId="3" borderId="29" xfId="0" applyFont="1" applyFill="1" applyBorder="1" applyAlignment="1">
      <alignment horizontal="right" wrapText="1"/>
    </xf>
    <xf numFmtId="0" fontId="60" fillId="3" borderId="29" xfId="0" applyFont="1" applyFill="1" applyBorder="1" applyAlignment="1">
      <alignment horizontal="right" wrapText="1"/>
    </xf>
    <xf numFmtId="0" fontId="57" fillId="3" borderId="19" xfId="0" applyFont="1" applyFill="1" applyBorder="1" applyAlignment="1">
      <alignment horizontal="right" wrapText="1"/>
    </xf>
    <xf numFmtId="0" fontId="56" fillId="6" borderId="20" xfId="0" applyFont="1" applyFill="1" applyBorder="1"/>
    <xf numFmtId="0" fontId="57" fillId="3" borderId="24" xfId="0" applyFont="1" applyFill="1" applyBorder="1"/>
    <xf numFmtId="0" fontId="57" fillId="3" borderId="20" xfId="0" applyFont="1" applyFill="1" applyBorder="1" applyAlignment="1">
      <alignment horizontal="center"/>
    </xf>
    <xf numFmtId="0" fontId="59" fillId="3" borderId="53" xfId="0" applyFont="1" applyFill="1" applyBorder="1" applyAlignment="1">
      <alignment horizontal="right"/>
    </xf>
    <xf numFmtId="0" fontId="24" fillId="3" borderId="0" xfId="0" applyFont="1" applyFill="1" applyAlignment="1">
      <alignment horizontal="right"/>
    </xf>
    <xf numFmtId="10" fontId="2" fillId="0" borderId="6" xfId="5" applyNumberFormat="1" applyFont="1" applyFill="1" applyBorder="1" applyAlignment="1" applyProtection="1">
      <alignment vertical="center"/>
      <protection locked="0"/>
    </xf>
    <xf numFmtId="0" fontId="2" fillId="0" borderId="8" xfId="0" applyFont="1" applyBorder="1" applyAlignment="1" applyProtection="1">
      <alignment horizontal="left" vertical="center"/>
      <protection locked="0"/>
    </xf>
    <xf numFmtId="165" fontId="2" fillId="0" borderId="8" xfId="0" applyNumberFormat="1" applyFont="1" applyBorder="1" applyAlignment="1" applyProtection="1">
      <alignment horizontal="right" vertical="center"/>
      <protection locked="0"/>
    </xf>
    <xf numFmtId="165" fontId="2" fillId="0" borderId="13" xfId="0" applyNumberFormat="1" applyFont="1" applyBorder="1" applyAlignment="1" applyProtection="1">
      <alignment horizontal="right" vertical="center"/>
      <protection locked="0"/>
    </xf>
    <xf numFmtId="0" fontId="2" fillId="0" borderId="43" xfId="0" applyFont="1" applyBorder="1" applyAlignment="1" applyProtection="1">
      <alignment horizontal="center" vertical="center"/>
      <protection locked="0"/>
    </xf>
    <xf numFmtId="0" fontId="5" fillId="0" borderId="0" xfId="7" applyFont="1" applyProtection="1">
      <protection locked="0"/>
    </xf>
    <xf numFmtId="0" fontId="6" fillId="0" borderId="0" xfId="7" applyFont="1" applyAlignment="1">
      <alignment horizontal="center" vertical="center" wrapText="1"/>
    </xf>
    <xf numFmtId="0" fontId="6" fillId="0" borderId="36" xfId="7" applyFont="1" applyBorder="1" applyAlignment="1">
      <alignment horizontal="center" vertical="center" wrapText="1"/>
    </xf>
    <xf numFmtId="0" fontId="27" fillId="0" borderId="0" xfId="7" applyFont="1" applyAlignment="1" applyProtection="1">
      <alignment horizontal="right"/>
      <protection locked="0"/>
    </xf>
    <xf numFmtId="0" fontId="6" fillId="0" borderId="0" xfId="7" applyFont="1" applyProtection="1">
      <protection locked="0"/>
    </xf>
    <xf numFmtId="0" fontId="5" fillId="0" borderId="0" xfId="7" applyFont="1" applyAlignment="1" applyProtection="1">
      <alignment horizontal="left" wrapText="1"/>
      <protection locked="0"/>
    </xf>
    <xf numFmtId="0" fontId="6" fillId="0" borderId="0" xfId="7" applyFont="1" applyAlignment="1" applyProtection="1">
      <alignment horizontal="left" wrapText="1"/>
      <protection locked="0"/>
    </xf>
    <xf numFmtId="0" fontId="5" fillId="0" borderId="0" xfId="7" applyFont="1" applyAlignment="1" applyProtection="1">
      <alignment horizontal="left" vertical="top" wrapText="1"/>
      <protection locked="0"/>
    </xf>
    <xf numFmtId="0" fontId="5" fillId="0" borderId="0" xfId="7" applyFont="1" applyAlignment="1">
      <alignment horizontal="left" indent="5"/>
    </xf>
    <xf numFmtId="0" fontId="5" fillId="0" borderId="0" xfId="7" applyFont="1" applyAlignment="1">
      <alignment horizontal="left" vertical="top" wrapText="1" indent="5"/>
    </xf>
    <xf numFmtId="0" fontId="5" fillId="0" borderId="0" xfId="7" applyFont="1"/>
    <xf numFmtId="0" fontId="5" fillId="0" borderId="0" xfId="7" applyFont="1" applyAlignment="1" applyProtection="1">
      <alignment horizontal="left" indent="5"/>
      <protection locked="0"/>
    </xf>
    <xf numFmtId="0" fontId="5" fillId="0" borderId="0" xfId="7" applyFont="1" applyAlignment="1">
      <alignment horizontal="left" wrapText="1" indent="5"/>
    </xf>
    <xf numFmtId="0" fontId="6" fillId="0" borderId="0" xfId="7" applyFont="1"/>
    <xf numFmtId="0" fontId="21" fillId="0" borderId="0" xfId="7" applyFont="1" applyAlignment="1" applyProtection="1">
      <alignment horizontal="left" indent="5"/>
      <protection locked="0"/>
    </xf>
    <xf numFmtId="0" fontId="21" fillId="0" borderId="0" xfId="7" applyFont="1" applyProtection="1">
      <protection locked="0"/>
    </xf>
    <xf numFmtId="0" fontId="5" fillId="0" borderId="46" xfId="7" applyFont="1" applyBorder="1" applyProtection="1">
      <protection locked="0"/>
    </xf>
    <xf numFmtId="0" fontId="5" fillId="0" borderId="12" xfId="7" applyFont="1" applyBorder="1" applyProtection="1">
      <protection locked="0"/>
    </xf>
    <xf numFmtId="0" fontId="5" fillId="0" borderId="0" xfId="7" applyFont="1" applyAlignment="1">
      <alignment wrapText="1"/>
    </xf>
    <xf numFmtId="3" fontId="5" fillId="0" borderId="0" xfId="7" applyNumberFormat="1" applyFont="1" applyAlignment="1" applyProtection="1">
      <alignment horizontal="left"/>
      <protection locked="0"/>
    </xf>
    <xf numFmtId="49" fontId="6" fillId="0" borderId="0" xfId="7" applyNumberFormat="1" applyFont="1"/>
    <xf numFmtId="0" fontId="6" fillId="0" borderId="9" xfId="7" applyFont="1" applyBorder="1" applyAlignment="1">
      <alignment horizontal="left" vertical="top" wrapText="1" indent="5"/>
    </xf>
    <xf numFmtId="0" fontId="6" fillId="0" borderId="9" xfId="7" applyFont="1" applyBorder="1" applyAlignment="1">
      <alignment vertical="top"/>
    </xf>
    <xf numFmtId="0" fontId="5" fillId="0" borderId="0" xfId="7" applyFont="1" applyAlignment="1" applyProtection="1">
      <alignment wrapText="1"/>
      <protection locked="0"/>
    </xf>
    <xf numFmtId="0" fontId="21" fillId="0" borderId="0" xfId="7" applyFont="1"/>
    <xf numFmtId="0" fontId="2" fillId="0" borderId="8" xfId="0" applyFont="1" applyBorder="1" applyAlignment="1" applyProtection="1">
      <alignment horizontal="right" vertical="center"/>
      <protection locked="0"/>
    </xf>
    <xf numFmtId="0" fontId="2" fillId="0" borderId="77" xfId="0" applyFont="1" applyBorder="1" applyAlignment="1" applyProtection="1">
      <alignment vertical="center"/>
      <protection locked="0"/>
    </xf>
    <xf numFmtId="0" fontId="2" fillId="11" borderId="4" xfId="0" applyFont="1" applyFill="1" applyBorder="1"/>
    <xf numFmtId="165" fontId="2" fillId="0" borderId="76" xfId="0" applyNumberFormat="1" applyFont="1" applyBorder="1" applyAlignment="1" applyProtection="1">
      <alignment horizontal="right" vertical="center"/>
      <protection locked="0"/>
    </xf>
    <xf numFmtId="0" fontId="2" fillId="0" borderId="77" xfId="0" applyFont="1" applyBorder="1" applyAlignment="1" applyProtection="1">
      <alignment horizontal="center" vertical="center"/>
      <protection locked="0"/>
    </xf>
    <xf numFmtId="0" fontId="2" fillId="0" borderId="76" xfId="0" applyFont="1" applyBorder="1" applyAlignment="1" applyProtection="1">
      <alignment horizontal="right" vertical="center"/>
      <protection locked="0"/>
    </xf>
    <xf numFmtId="165" fontId="2" fillId="0" borderId="6" xfId="0" applyNumberFormat="1" applyFont="1" applyBorder="1" applyAlignment="1" applyProtection="1">
      <alignment horizontal="right" vertical="center"/>
      <protection locked="0"/>
    </xf>
    <xf numFmtId="0" fontId="2" fillId="0" borderId="56" xfId="0" applyFont="1" applyBorder="1" applyAlignment="1" applyProtection="1">
      <alignment vertical="center"/>
      <protection locked="0"/>
    </xf>
    <xf numFmtId="0" fontId="2" fillId="0" borderId="54" xfId="0" applyFont="1" applyBorder="1" applyAlignment="1" applyProtection="1">
      <alignment vertical="center"/>
      <protection locked="0"/>
    </xf>
    <xf numFmtId="0" fontId="2" fillId="0" borderId="54" xfId="0" applyFont="1" applyBorder="1" applyAlignment="1" applyProtection="1">
      <alignment horizontal="left" vertical="center"/>
      <protection locked="0"/>
    </xf>
    <xf numFmtId="0" fontId="2" fillId="0" borderId="54" xfId="0" applyFont="1" applyBorder="1" applyAlignment="1" applyProtection="1">
      <alignment horizontal="center" vertical="center"/>
      <protection locked="0"/>
    </xf>
    <xf numFmtId="165" fontId="2" fillId="0" borderId="54" xfId="0" applyNumberFormat="1" applyFont="1" applyBorder="1" applyAlignment="1" applyProtection="1">
      <alignment horizontal="right" vertical="center"/>
      <protection locked="0"/>
    </xf>
    <xf numFmtId="165" fontId="63" fillId="0" borderId="54" xfId="0" applyNumberFormat="1" applyFont="1" applyBorder="1" applyAlignment="1" applyProtection="1">
      <alignment horizontal="right" vertical="center"/>
      <protection locked="0"/>
    </xf>
    <xf numFmtId="165" fontId="2" fillId="0" borderId="52" xfId="0" applyNumberFormat="1" applyFont="1" applyBorder="1" applyAlignment="1" applyProtection="1">
      <alignment horizontal="right" vertical="center"/>
      <protection locked="0"/>
    </xf>
    <xf numFmtId="0" fontId="2" fillId="11" borderId="17" xfId="0" applyFont="1" applyFill="1" applyBorder="1"/>
    <xf numFmtId="0" fontId="2" fillId="11" borderId="3" xfId="0" applyFont="1" applyFill="1" applyBorder="1"/>
    <xf numFmtId="0" fontId="2" fillId="0" borderId="47" xfId="0" applyFont="1" applyBorder="1" applyAlignment="1" applyProtection="1">
      <alignment horizontal="center" vertical="center"/>
      <protection locked="0"/>
    </xf>
    <xf numFmtId="0" fontId="2" fillId="11" borderId="7" xfId="0" applyFont="1" applyFill="1" applyBorder="1"/>
    <xf numFmtId="0" fontId="43" fillId="3" borderId="18" xfId="0" applyFont="1" applyFill="1" applyBorder="1" applyAlignment="1">
      <alignment horizontal="center" vertical="center" wrapText="1"/>
    </xf>
    <xf numFmtId="0" fontId="2" fillId="3" borderId="78"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43" fillId="3" borderId="31" xfId="0" applyFont="1" applyFill="1" applyBorder="1" applyAlignment="1" applyProtection="1">
      <alignment horizontal="center" vertical="center" wrapText="1"/>
      <protection locked="0"/>
    </xf>
    <xf numFmtId="0" fontId="43" fillId="3" borderId="18" xfId="0" applyFont="1" applyFill="1" applyBorder="1" applyAlignment="1" applyProtection="1">
      <alignment horizontal="center" vertical="center" wrapText="1"/>
      <protection locked="0"/>
    </xf>
    <xf numFmtId="0" fontId="43" fillId="3" borderId="40" xfId="0" applyFont="1" applyFill="1" applyBorder="1" applyAlignment="1">
      <alignment horizontal="center" vertical="center" wrapText="1"/>
    </xf>
    <xf numFmtId="165" fontId="2" fillId="0" borderId="7" xfId="0" applyNumberFormat="1" applyFont="1" applyBorder="1" applyAlignment="1" applyProtection="1">
      <alignment horizontal="right" vertical="center"/>
      <protection locked="0"/>
    </xf>
    <xf numFmtId="0" fontId="2" fillId="0" borderId="4" xfId="0" applyFont="1" applyBorder="1"/>
    <xf numFmtId="0" fontId="2" fillId="0" borderId="3" xfId="0" applyFont="1" applyBorder="1"/>
    <xf numFmtId="0" fontId="2" fillId="0" borderId="52" xfId="0" applyFont="1" applyBorder="1" applyAlignment="1" applyProtection="1">
      <alignment horizontal="center" vertical="center"/>
      <protection locked="0"/>
    </xf>
    <xf numFmtId="164" fontId="2" fillId="0" borderId="8" xfId="0" applyNumberFormat="1" applyFont="1" applyBorder="1" applyAlignment="1" applyProtection="1">
      <alignment horizontal="right" vertical="center"/>
      <protection locked="0"/>
    </xf>
    <xf numFmtId="0" fontId="2" fillId="0" borderId="22" xfId="0" applyFont="1" applyBorder="1"/>
    <xf numFmtId="0" fontId="2" fillId="0" borderId="4" xfId="0" applyFont="1" applyBorder="1" applyAlignment="1">
      <alignment horizontal="center"/>
    </xf>
    <xf numFmtId="0" fontId="2" fillId="0" borderId="4" xfId="0" applyFont="1" applyBorder="1" applyAlignment="1">
      <alignment horizontal="right"/>
    </xf>
    <xf numFmtId="164" fontId="2" fillId="7" borderId="8" xfId="0" applyNumberFormat="1" applyFont="1" applyFill="1" applyBorder="1" applyAlignment="1" applyProtection="1">
      <alignment horizontal="right" vertical="center"/>
      <protection locked="0"/>
    </xf>
    <xf numFmtId="0" fontId="2" fillId="7" borderId="0" xfId="0" applyFont="1" applyFill="1"/>
    <xf numFmtId="0" fontId="2" fillId="7" borderId="8" xfId="0" applyFont="1" applyFill="1" applyBorder="1" applyAlignment="1">
      <alignment horizontal="left"/>
    </xf>
    <xf numFmtId="0" fontId="2" fillId="7" borderId="8" xfId="0" applyFont="1" applyFill="1" applyBorder="1" applyAlignment="1" applyProtection="1">
      <alignment horizontal="left" vertical="center"/>
      <protection locked="0"/>
    </xf>
    <xf numFmtId="0" fontId="2" fillId="7" borderId="54" xfId="0" applyFont="1" applyFill="1" applyBorder="1"/>
    <xf numFmtId="165" fontId="2" fillId="7" borderId="54" xfId="0" applyNumberFormat="1" applyFont="1" applyFill="1" applyBorder="1" applyAlignment="1" applyProtection="1">
      <alignment horizontal="right" vertical="center"/>
      <protection locked="0"/>
    </xf>
    <xf numFmtId="165" fontId="2" fillId="7" borderId="52" xfId="0" applyNumberFormat="1" applyFont="1" applyFill="1" applyBorder="1" applyAlignment="1" applyProtection="1">
      <alignment horizontal="right" vertical="center"/>
      <protection locked="0"/>
    </xf>
    <xf numFmtId="0" fontId="21" fillId="0" borderId="0" xfId="0" applyFont="1" applyProtection="1">
      <protection locked="0"/>
    </xf>
    <xf numFmtId="0" fontId="29" fillId="3" borderId="3" xfId="0" applyFont="1" applyFill="1" applyBorder="1" applyAlignment="1" applyProtection="1">
      <alignment horizontal="center" vertical="center" wrapText="1"/>
      <protection locked="0"/>
    </xf>
    <xf numFmtId="0" fontId="43" fillId="3" borderId="1" xfId="7" applyFont="1" applyFill="1" applyBorder="1" applyAlignment="1">
      <alignment horizontal="center" vertical="center" wrapText="1"/>
    </xf>
    <xf numFmtId="0" fontId="43" fillId="3" borderId="3" xfId="7" applyFont="1" applyFill="1" applyBorder="1" applyAlignment="1">
      <alignment horizontal="center" vertical="center" wrapText="1"/>
    </xf>
    <xf numFmtId="0" fontId="2" fillId="0" borderId="1" xfId="0" quotePrefix="1" applyFont="1" applyBorder="1" applyAlignment="1" applyProtection="1">
      <alignment horizontal="center" vertical="center" wrapText="1"/>
      <protection locked="0"/>
    </xf>
    <xf numFmtId="0" fontId="2" fillId="0" borderId="1" xfId="0" applyFont="1" applyBorder="1" applyAlignment="1" applyProtection="1">
      <alignment horizontal="left" vertical="center"/>
      <protection locked="0"/>
    </xf>
    <xf numFmtId="49" fontId="2" fillId="0" borderId="24" xfId="0" applyNumberFormat="1" applyFont="1" applyBorder="1" applyAlignment="1" applyProtection="1">
      <alignment horizontal="right" vertical="center"/>
      <protection locked="0"/>
    </xf>
    <xf numFmtId="0" fontId="2" fillId="0" borderId="20" xfId="0" applyFont="1" applyBorder="1" applyAlignment="1" applyProtection="1">
      <alignment horizontal="right" vertical="center"/>
      <protection locked="0"/>
    </xf>
    <xf numFmtId="0" fontId="2" fillId="0" borderId="0" xfId="0" applyFont="1" applyAlignment="1" applyProtection="1">
      <alignment horizontal="center" vertical="center"/>
      <protection locked="0"/>
    </xf>
    <xf numFmtId="0" fontId="2" fillId="0" borderId="31" xfId="0" applyFont="1" applyBorder="1" applyAlignment="1" applyProtection="1">
      <alignment horizontal="left" vertical="center" wrapText="1"/>
      <protection locked="0"/>
    </xf>
    <xf numFmtId="49" fontId="2" fillId="0" borderId="18" xfId="0" applyNumberFormat="1" applyFont="1" applyBorder="1" applyAlignment="1" applyProtection="1">
      <alignment horizontal="center" vertical="center"/>
      <protection locked="0"/>
    </xf>
    <xf numFmtId="164" fontId="2" fillId="0" borderId="18" xfId="0" applyNumberFormat="1" applyFont="1" applyBorder="1" applyAlignment="1" applyProtection="1">
      <alignment horizontal="center" vertical="center"/>
      <protection locked="0"/>
    </xf>
    <xf numFmtId="164" fontId="2" fillId="0" borderId="40" xfId="0" applyNumberFormat="1" applyFont="1" applyBorder="1" applyAlignment="1" applyProtection="1">
      <alignment horizontal="center" vertical="center"/>
      <protection locked="0"/>
    </xf>
    <xf numFmtId="164" fontId="3" fillId="0" borderId="4" xfId="0" applyNumberFormat="1" applyFont="1" applyBorder="1" applyAlignment="1" applyProtection="1">
      <alignment horizontal="center" vertical="center"/>
      <protection locked="0"/>
    </xf>
    <xf numFmtId="165" fontId="2" fillId="0" borderId="5" xfId="0" applyNumberFormat="1" applyFont="1" applyBorder="1" applyAlignment="1" applyProtection="1">
      <alignment horizontal="right" vertical="center"/>
      <protection locked="0"/>
    </xf>
    <xf numFmtId="0" fontId="44" fillId="0" borderId="0" xfId="0" applyFont="1"/>
    <xf numFmtId="164" fontId="2" fillId="0" borderId="4" xfId="0" applyNumberFormat="1" applyFont="1" applyBorder="1" applyAlignment="1" applyProtection="1">
      <alignment horizontal="right" vertical="center"/>
      <protection locked="0"/>
    </xf>
    <xf numFmtId="0" fontId="2" fillId="0" borderId="23" xfId="0" applyFont="1" applyBorder="1" applyAlignment="1" applyProtection="1">
      <alignment horizontal="center" vertical="center"/>
      <protection locked="0"/>
    </xf>
    <xf numFmtId="49" fontId="2" fillId="0" borderId="23" xfId="0" applyNumberFormat="1" applyFont="1" applyBorder="1" applyAlignment="1" applyProtection="1">
      <alignment horizontal="left" wrapText="1"/>
      <protection locked="0"/>
    </xf>
    <xf numFmtId="0" fontId="2" fillId="0" borderId="0" xfId="0" applyFont="1" applyProtection="1">
      <protection locked="0"/>
    </xf>
    <xf numFmtId="49" fontId="2" fillId="0" borderId="21" xfId="0" applyNumberFormat="1" applyFont="1" applyBorder="1" applyAlignment="1" applyProtection="1">
      <alignment horizontal="left" wrapText="1"/>
      <protection locked="0"/>
    </xf>
    <xf numFmtId="49" fontId="2" fillId="0" borderId="28" xfId="0" applyNumberFormat="1" applyFont="1" applyBorder="1" applyAlignment="1" applyProtection="1">
      <alignment horizontal="left" wrapText="1"/>
      <protection locked="0"/>
    </xf>
    <xf numFmtId="0" fontId="2" fillId="7" borderId="78" xfId="0" applyFont="1" applyFill="1" applyBorder="1" applyAlignment="1" applyProtection="1">
      <alignment vertical="center"/>
      <protection locked="0"/>
    </xf>
    <xf numFmtId="0" fontId="2" fillId="7" borderId="18" xfId="0" applyFont="1" applyFill="1" applyBorder="1" applyAlignment="1" applyProtection="1">
      <alignment vertical="center"/>
      <protection locked="0"/>
    </xf>
    <xf numFmtId="0" fontId="2" fillId="7" borderId="18" xfId="0" applyFont="1" applyFill="1" applyBorder="1" applyAlignment="1" applyProtection="1">
      <alignment horizontal="left" vertical="center"/>
      <protection locked="0"/>
    </xf>
    <xf numFmtId="0" fontId="2" fillId="7" borderId="18" xfId="0" applyFont="1" applyFill="1" applyBorder="1" applyAlignment="1" applyProtection="1">
      <alignment horizontal="center" vertical="center"/>
      <protection locked="0"/>
    </xf>
    <xf numFmtId="165" fontId="2" fillId="7" borderId="18" xfId="0" applyNumberFormat="1" applyFont="1" applyFill="1" applyBorder="1" applyAlignment="1" applyProtection="1">
      <alignment horizontal="right" vertical="center"/>
      <protection locked="0"/>
    </xf>
    <xf numFmtId="0" fontId="2" fillId="7" borderId="18" xfId="0" applyFont="1" applyFill="1" applyBorder="1" applyAlignment="1" applyProtection="1">
      <alignment horizontal="right" vertical="center"/>
      <protection locked="0"/>
    </xf>
    <xf numFmtId="0" fontId="2" fillId="7" borderId="18" xfId="0" applyFont="1" applyFill="1" applyBorder="1"/>
    <xf numFmtId="164" fontId="3" fillId="7" borderId="18" xfId="0" applyNumberFormat="1" applyFont="1" applyFill="1" applyBorder="1" applyAlignment="1" applyProtection="1">
      <alignment horizontal="center" vertical="center"/>
      <protection locked="0"/>
    </xf>
    <xf numFmtId="165" fontId="2" fillId="7" borderId="4" xfId="0" applyNumberFormat="1" applyFont="1" applyFill="1" applyBorder="1" applyAlignment="1" applyProtection="1">
      <alignment horizontal="right" vertical="center"/>
      <protection locked="0"/>
    </xf>
    <xf numFmtId="0" fontId="2" fillId="0" borderId="8" xfId="0" applyFont="1" applyBorder="1" applyAlignment="1">
      <alignment horizontal="left"/>
    </xf>
    <xf numFmtId="0" fontId="2" fillId="0" borderId="8" xfId="0" applyFont="1" applyBorder="1" applyAlignment="1">
      <alignment horizontal="center"/>
    </xf>
    <xf numFmtId="0" fontId="2" fillId="0" borderId="8" xfId="0" applyFont="1" applyBorder="1" applyAlignment="1">
      <alignment horizontal="right"/>
    </xf>
    <xf numFmtId="0" fontId="2" fillId="0" borderId="0" xfId="0" applyFont="1" applyAlignment="1" applyProtection="1">
      <alignment horizontal="left" vertical="center"/>
      <protection locked="0"/>
    </xf>
    <xf numFmtId="165" fontId="2" fillId="0" borderId="8" xfId="0" applyNumberFormat="1" applyFont="1" applyBorder="1" applyAlignment="1" applyProtection="1">
      <alignment horizontal="right"/>
      <protection locked="0"/>
    </xf>
    <xf numFmtId="165" fontId="2" fillId="0" borderId="8" xfId="0" applyNumberFormat="1" applyFont="1" applyBorder="1" applyProtection="1">
      <protection locked="0"/>
    </xf>
    <xf numFmtId="0" fontId="2" fillId="0" borderId="8" xfId="0" applyFont="1" applyBorder="1"/>
    <xf numFmtId="165" fontId="2" fillId="0" borderId="8" xfId="0" applyNumberFormat="1" applyFont="1" applyBorder="1" applyAlignment="1" applyProtection="1">
      <alignment horizontal="center" vertical="center"/>
      <protection locked="0"/>
    </xf>
    <xf numFmtId="0" fontId="2" fillId="0" borderId="4" xfId="0" applyFont="1" applyBorder="1" applyAlignment="1" applyProtection="1">
      <alignment horizontal="right" vertical="center"/>
      <protection locked="0"/>
    </xf>
    <xf numFmtId="166" fontId="2" fillId="0" borderId="4" xfId="0" applyNumberFormat="1" applyFont="1" applyBorder="1" applyAlignment="1" applyProtection="1">
      <alignment horizontal="right" vertical="center"/>
      <protection locked="0"/>
    </xf>
    <xf numFmtId="165" fontId="2" fillId="0" borderId="4" xfId="0" applyNumberFormat="1" applyFont="1" applyBorder="1" applyAlignment="1" applyProtection="1">
      <alignment horizontal="center" vertical="center"/>
      <protection locked="0"/>
    </xf>
    <xf numFmtId="166" fontId="2" fillId="0" borderId="4" xfId="0" applyNumberFormat="1" applyFont="1" applyBorder="1"/>
    <xf numFmtId="0" fontId="2" fillId="0" borderId="78" xfId="0" applyFont="1" applyBorder="1" applyAlignment="1" applyProtection="1">
      <alignment vertical="center"/>
      <protection locked="0"/>
    </xf>
    <xf numFmtId="0" fontId="2" fillId="0" borderId="18" xfId="0" applyFont="1" applyBorder="1" applyAlignment="1" applyProtection="1">
      <alignment vertical="center"/>
      <protection locked="0"/>
    </xf>
    <xf numFmtId="0" fontId="2" fillId="0" borderId="18" xfId="0" applyFont="1" applyBorder="1" applyAlignment="1" applyProtection="1">
      <alignment horizontal="left" vertical="center"/>
      <protection locked="0"/>
    </xf>
    <xf numFmtId="0" fontId="2" fillId="0" borderId="18" xfId="0" applyFont="1" applyBorder="1" applyAlignment="1" applyProtection="1">
      <alignment horizontal="center" vertical="center"/>
      <protection locked="0"/>
    </xf>
    <xf numFmtId="165" fontId="2" fillId="0" borderId="18" xfId="0" applyNumberFormat="1" applyFont="1" applyBorder="1" applyAlignment="1" applyProtection="1">
      <alignment horizontal="right" vertical="center"/>
      <protection locked="0"/>
    </xf>
    <xf numFmtId="0" fontId="2" fillId="0" borderId="18" xfId="0" applyFont="1" applyBorder="1" applyAlignment="1" applyProtection="1">
      <alignment horizontal="right" vertical="center"/>
      <protection locked="0"/>
    </xf>
    <xf numFmtId="0" fontId="2" fillId="0" borderId="18" xfId="0" applyFont="1" applyBorder="1"/>
    <xf numFmtId="164" fontId="3" fillId="0" borderId="18" xfId="0" applyNumberFormat="1" applyFont="1" applyBorder="1" applyAlignment="1" applyProtection="1">
      <alignment horizontal="center" vertical="center"/>
      <protection locked="0"/>
    </xf>
    <xf numFmtId="165" fontId="2" fillId="0" borderId="4" xfId="0" applyNumberFormat="1" applyFont="1" applyBorder="1" applyAlignment="1" applyProtection="1">
      <alignment horizontal="left" vertical="center"/>
      <protection locked="0"/>
    </xf>
    <xf numFmtId="165" fontId="2" fillId="0" borderId="40" xfId="0" applyNumberFormat="1" applyFont="1" applyBorder="1" applyAlignment="1" applyProtection="1">
      <alignment horizontal="right" vertical="center"/>
      <protection locked="0"/>
    </xf>
    <xf numFmtId="0" fontId="2" fillId="0" borderId="4" xfId="0" applyFont="1" applyBorder="1" applyAlignment="1">
      <alignment horizontal="left"/>
    </xf>
    <xf numFmtId="0" fontId="2" fillId="0" borderId="0" xfId="0" applyFont="1" applyAlignment="1" applyProtection="1">
      <alignment horizontal="right" vertical="center"/>
      <protection locked="0"/>
    </xf>
    <xf numFmtId="165" fontId="2" fillId="0" borderId="0" xfId="0" applyNumberFormat="1" applyFont="1" applyAlignment="1" applyProtection="1">
      <alignment horizontal="right" vertical="center"/>
      <protection locked="0"/>
    </xf>
    <xf numFmtId="165" fontId="2" fillId="0" borderId="0" xfId="0" applyNumberFormat="1" applyFont="1" applyAlignment="1" applyProtection="1">
      <alignment horizontal="left" vertical="center"/>
      <protection locked="0"/>
    </xf>
    <xf numFmtId="165" fontId="2"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center" vertical="center"/>
      <protection locked="0"/>
    </xf>
    <xf numFmtId="0" fontId="2" fillId="0" borderId="42" xfId="0" applyFont="1" applyBorder="1"/>
    <xf numFmtId="165" fontId="2" fillId="0" borderId="29" xfId="0" applyNumberFormat="1" applyFont="1" applyBorder="1" applyAlignment="1" applyProtection="1">
      <alignment horizontal="center" vertical="center"/>
      <protection locked="0"/>
    </xf>
    <xf numFmtId="0" fontId="64" fillId="12" borderId="4" xfId="0" applyFont="1" applyFill="1" applyBorder="1"/>
    <xf numFmtId="0" fontId="64" fillId="12" borderId="4" xfId="0" applyFont="1" applyFill="1" applyBorder="1" applyAlignment="1" applyProtection="1">
      <alignment horizontal="left" vertical="center"/>
      <protection locked="0"/>
    </xf>
    <xf numFmtId="0" fontId="64" fillId="12" borderId="4" xfId="0" applyFont="1" applyFill="1" applyBorder="1" applyAlignment="1">
      <alignment horizontal="center"/>
    </xf>
    <xf numFmtId="0" fontId="64" fillId="12" borderId="4" xfId="0" applyFont="1" applyFill="1" applyBorder="1" applyAlignment="1" applyProtection="1">
      <alignment horizontal="center" vertical="center"/>
      <protection locked="0"/>
    </xf>
    <xf numFmtId="0" fontId="64" fillId="12" borderId="4" xfId="0" applyFont="1" applyFill="1" applyBorder="1" applyAlignment="1" applyProtection="1">
      <alignment horizontal="right" vertical="center"/>
      <protection locked="0"/>
    </xf>
    <xf numFmtId="166" fontId="64" fillId="12" borderId="4" xfId="0" applyNumberFormat="1" applyFont="1" applyFill="1" applyBorder="1"/>
    <xf numFmtId="0" fontId="64" fillId="12" borderId="4" xfId="0" applyFont="1" applyFill="1" applyBorder="1" applyAlignment="1">
      <alignment horizontal="right"/>
    </xf>
    <xf numFmtId="165" fontId="64" fillId="12" borderId="13" xfId="0" applyNumberFormat="1" applyFont="1" applyFill="1" applyBorder="1" applyAlignment="1" applyProtection="1">
      <alignment horizontal="right" vertical="center"/>
      <protection locked="0"/>
    </xf>
    <xf numFmtId="0" fontId="6" fillId="0" borderId="0" xfId="7" applyFont="1" applyAlignment="1">
      <alignment horizontal="center"/>
    </xf>
    <xf numFmtId="0" fontId="5" fillId="0" borderId="0" xfId="7" applyFont="1" applyAlignment="1">
      <alignment horizontal="left" wrapText="1"/>
    </xf>
    <xf numFmtId="0" fontId="6" fillId="0" borderId="0" xfId="7" applyFont="1" applyAlignment="1">
      <alignment horizontal="left" wrapText="1"/>
    </xf>
    <xf numFmtId="0" fontId="14" fillId="0" borderId="0" xfId="7" applyFont="1" applyAlignment="1">
      <alignment horizontal="left" wrapText="1"/>
    </xf>
    <xf numFmtId="0" fontId="6" fillId="0" borderId="12" xfId="7" applyFont="1" applyBorder="1" applyAlignment="1">
      <alignment horizontal="center"/>
    </xf>
    <xf numFmtId="0" fontId="5" fillId="0" borderId="0" xfId="7" applyFont="1" applyAlignment="1" applyProtection="1">
      <alignment horizontal="left" vertical="top" wrapText="1"/>
      <protection locked="0"/>
    </xf>
    <xf numFmtId="0" fontId="6" fillId="0" borderId="0" xfId="7" applyFont="1" applyAlignment="1" applyProtection="1">
      <alignment horizontal="left" wrapText="1"/>
      <protection locked="0"/>
    </xf>
    <xf numFmtId="0" fontId="14" fillId="0" borderId="0" xfId="7" applyFont="1" applyAlignment="1" applyProtection="1">
      <alignment horizontal="left" wrapText="1"/>
      <protection locked="0"/>
    </xf>
    <xf numFmtId="0" fontId="6" fillId="0" borderId="0" xfId="7" applyFont="1" applyAlignment="1" applyProtection="1">
      <alignment horizontal="left"/>
      <protection locked="0"/>
    </xf>
    <xf numFmtId="0" fontId="5" fillId="0" borderId="0" xfId="7" applyFont="1" applyAlignment="1" applyProtection="1">
      <alignment horizontal="left" wrapText="1"/>
      <protection locked="0"/>
    </xf>
    <xf numFmtId="0" fontId="5" fillId="0" borderId="0" xfId="7" applyFont="1" applyAlignment="1" applyProtection="1">
      <alignment horizontal="left" wrapText="1" indent="5"/>
      <protection locked="0"/>
    </xf>
    <xf numFmtId="0" fontId="6" fillId="0" borderId="0" xfId="7" applyFont="1" applyAlignment="1" applyProtection="1">
      <alignment horizontal="left" wrapText="1" indent="5"/>
      <protection locked="0"/>
    </xf>
    <xf numFmtId="0" fontId="5" fillId="0" borderId="0" xfId="7" applyFont="1" applyAlignment="1" applyProtection="1">
      <alignment horizontal="left" vertical="top" wrapText="1" indent="2"/>
      <protection locked="0"/>
    </xf>
    <xf numFmtId="0" fontId="5" fillId="0" borderId="0" xfId="7" applyFont="1" applyAlignment="1" applyProtection="1">
      <alignment horizontal="left"/>
      <protection locked="0"/>
    </xf>
    <xf numFmtId="0" fontId="6" fillId="0" borderId="0" xfId="7" applyFont="1" applyAlignment="1" applyProtection="1">
      <alignment horizontal="left" vertical="top" wrapText="1"/>
      <protection locked="0"/>
    </xf>
    <xf numFmtId="0" fontId="5" fillId="0" borderId="33" xfId="7" applyFont="1" applyBorder="1" applyAlignment="1" applyProtection="1">
      <alignment vertical="center" wrapText="1"/>
      <protection locked="0"/>
    </xf>
    <xf numFmtId="0" fontId="5" fillId="0" borderId="41" xfId="7" applyFont="1" applyBorder="1" applyAlignment="1" applyProtection="1">
      <alignment vertical="center" wrapText="1"/>
      <protection locked="0"/>
    </xf>
    <xf numFmtId="0" fontId="5" fillId="0" borderId="47" xfId="7" applyFont="1" applyBorder="1" applyAlignment="1" applyProtection="1">
      <alignment vertical="center" wrapText="1"/>
      <protection locked="0"/>
    </xf>
    <xf numFmtId="0" fontId="5" fillId="0" borderId="0" xfId="7" applyFont="1" applyAlignment="1" applyProtection="1">
      <alignment vertical="center" wrapText="1"/>
      <protection locked="0"/>
    </xf>
    <xf numFmtId="164" fontId="56" fillId="0" borderId="15" xfId="0" applyNumberFormat="1" applyFont="1" applyBorder="1" applyAlignment="1" applyProtection="1">
      <alignment horizontal="left"/>
      <protection locked="0"/>
    </xf>
    <xf numFmtId="164" fontId="11" fillId="0" borderId="14" xfId="0" applyNumberFormat="1" applyFont="1" applyBorder="1" applyAlignment="1" applyProtection="1">
      <alignment horizontal="left"/>
      <protection locked="0"/>
    </xf>
    <xf numFmtId="164" fontId="11" fillId="0" borderId="25" xfId="0" applyNumberFormat="1" applyFont="1" applyBorder="1" applyAlignment="1" applyProtection="1">
      <alignment horizontal="left"/>
      <protection locked="0"/>
    </xf>
    <xf numFmtId="49" fontId="56" fillId="0" borderId="15" xfId="0" applyNumberFormat="1" applyFont="1" applyBorder="1" applyAlignment="1" applyProtection="1">
      <alignment horizontal="left"/>
      <protection locked="0"/>
    </xf>
    <xf numFmtId="49" fontId="11" fillId="0" borderId="14" xfId="0" applyNumberFormat="1" applyFont="1" applyBorder="1" applyAlignment="1" applyProtection="1">
      <alignment horizontal="left"/>
      <protection locked="0"/>
    </xf>
    <xf numFmtId="49" fontId="11" fillId="0" borderId="25" xfId="0" applyNumberFormat="1" applyFont="1" applyBorder="1" applyAlignment="1" applyProtection="1">
      <alignment horizontal="left"/>
      <protection locked="0"/>
    </xf>
    <xf numFmtId="1" fontId="24" fillId="19" borderId="15" xfId="0" applyNumberFormat="1" applyFont="1" applyFill="1" applyBorder="1" applyAlignment="1" applyProtection="1">
      <alignment horizontal="left"/>
      <protection locked="0"/>
    </xf>
    <xf numFmtId="1" fontId="24" fillId="19" borderId="14" xfId="0" applyNumberFormat="1" applyFont="1" applyFill="1" applyBorder="1" applyAlignment="1" applyProtection="1">
      <alignment horizontal="left"/>
      <protection locked="0"/>
    </xf>
    <xf numFmtId="1" fontId="24" fillId="19" borderId="25" xfId="0" applyNumberFormat="1" applyFont="1" applyFill="1" applyBorder="1" applyAlignment="1" applyProtection="1">
      <alignment horizontal="left"/>
      <protection locked="0"/>
    </xf>
    <xf numFmtId="164" fontId="24" fillId="19" borderId="15" xfId="0" applyNumberFormat="1" applyFont="1" applyFill="1" applyBorder="1" applyAlignment="1" applyProtection="1">
      <alignment horizontal="left"/>
      <protection locked="0"/>
    </xf>
    <xf numFmtId="164" fontId="24" fillId="19" borderId="14" xfId="0" applyNumberFormat="1" applyFont="1" applyFill="1" applyBorder="1" applyAlignment="1" applyProtection="1">
      <alignment horizontal="left"/>
      <protection locked="0"/>
    </xf>
    <xf numFmtId="164" fontId="24" fillId="19" borderId="25" xfId="0" applyNumberFormat="1" applyFont="1" applyFill="1" applyBorder="1" applyAlignment="1" applyProtection="1">
      <alignment horizontal="left"/>
      <protection locked="0"/>
    </xf>
    <xf numFmtId="0" fontId="56" fillId="3" borderId="15" xfId="0" applyFont="1" applyFill="1" applyBorder="1" applyAlignment="1">
      <alignment horizontal="left"/>
    </xf>
    <xf numFmtId="0" fontId="11" fillId="0" borderId="25" xfId="0" applyFont="1" applyBorder="1" applyAlignment="1">
      <alignment horizontal="left"/>
    </xf>
    <xf numFmtId="0" fontId="56" fillId="0" borderId="15" xfId="0" applyFont="1" applyBorder="1" applyAlignment="1" applyProtection="1">
      <alignment horizontal="left"/>
      <protection locked="0"/>
    </xf>
    <xf numFmtId="0" fontId="11" fillId="0" borderId="14" xfId="0" applyFont="1" applyBorder="1" applyAlignment="1" applyProtection="1">
      <alignment horizontal="left"/>
      <protection locked="0"/>
    </xf>
    <xf numFmtId="0" fontId="11" fillId="0" borderId="25" xfId="0" applyFont="1" applyBorder="1" applyAlignment="1" applyProtection="1">
      <alignment horizontal="left"/>
      <protection locked="0"/>
    </xf>
    <xf numFmtId="14" fontId="56" fillId="0" borderId="15" xfId="0" applyNumberFormat="1" applyFont="1" applyBorder="1" applyAlignment="1" applyProtection="1">
      <alignment horizontal="left"/>
      <protection locked="0"/>
    </xf>
    <xf numFmtId="0" fontId="56" fillId="0" borderId="14" xfId="0" applyFont="1" applyBorder="1" applyAlignment="1" applyProtection="1">
      <alignment horizontal="left"/>
      <protection locked="0"/>
    </xf>
    <xf numFmtId="0" fontId="56" fillId="0" borderId="25" xfId="0" applyFont="1" applyBorder="1" applyAlignment="1" applyProtection="1">
      <alignment horizontal="left"/>
      <protection locked="0"/>
    </xf>
    <xf numFmtId="49" fontId="56" fillId="0" borderId="14" xfId="0" applyNumberFormat="1" applyFont="1" applyBorder="1" applyAlignment="1" applyProtection="1">
      <alignment horizontal="left"/>
      <protection locked="0"/>
    </xf>
    <xf numFmtId="49" fontId="56" fillId="0" borderId="25" xfId="0" applyNumberFormat="1" applyFont="1" applyBorder="1" applyAlignment="1" applyProtection="1">
      <alignment horizontal="left"/>
      <protection locked="0"/>
    </xf>
    <xf numFmtId="0" fontId="56" fillId="0" borderId="24" xfId="0" applyFont="1" applyBorder="1" applyAlignment="1" applyProtection="1">
      <alignment horizontal="left"/>
      <protection locked="0"/>
    </xf>
    <xf numFmtId="0" fontId="11" fillId="0" borderId="12" xfId="0" applyFont="1" applyBorder="1" applyAlignment="1" applyProtection="1">
      <alignment horizontal="left"/>
      <protection locked="0"/>
    </xf>
    <xf numFmtId="0" fontId="11" fillId="0" borderId="32" xfId="0" applyFont="1" applyBorder="1" applyAlignment="1" applyProtection="1">
      <alignment horizontal="left"/>
      <protection locked="0"/>
    </xf>
    <xf numFmtId="0" fontId="11" fillId="0" borderId="19" xfId="0" applyFont="1" applyBorder="1" applyAlignment="1" applyProtection="1">
      <alignment horizontal="left"/>
      <protection locked="0"/>
    </xf>
    <xf numFmtId="0" fontId="11" fillId="0" borderId="9" xfId="0" applyFont="1" applyBorder="1" applyAlignment="1" applyProtection="1">
      <alignment horizontal="left"/>
      <protection locked="0"/>
    </xf>
    <xf numFmtId="0" fontId="11" fillId="0" borderId="34" xfId="0" applyFont="1" applyBorder="1" applyAlignment="1" applyProtection="1">
      <alignment horizontal="left"/>
      <protection locked="0"/>
    </xf>
    <xf numFmtId="0" fontId="58" fillId="0" borderId="15" xfId="1" applyFont="1" applyFill="1" applyBorder="1" applyAlignment="1" applyProtection="1">
      <alignment horizontal="left"/>
      <protection locked="0"/>
    </xf>
    <xf numFmtId="49" fontId="56" fillId="0" borderId="58" xfId="0" applyNumberFormat="1" applyFont="1" applyBorder="1" applyAlignment="1" applyProtection="1">
      <alignment horizontal="left"/>
      <protection locked="0"/>
    </xf>
    <xf numFmtId="49" fontId="56" fillId="0" borderId="63" xfId="0" applyNumberFormat="1" applyFont="1" applyBorder="1" applyAlignment="1" applyProtection="1">
      <alignment horizontal="left"/>
      <protection locked="0"/>
    </xf>
    <xf numFmtId="49" fontId="56" fillId="0" borderId="64" xfId="0" applyNumberFormat="1" applyFont="1" applyBorder="1" applyAlignment="1" applyProtection="1">
      <alignment horizontal="left"/>
      <protection locked="0"/>
    </xf>
    <xf numFmtId="0" fontId="24" fillId="3" borderId="19" xfId="0" applyFont="1" applyFill="1" applyBorder="1" applyAlignment="1" applyProtection="1">
      <alignment horizontal="left"/>
      <protection locked="0"/>
    </xf>
    <xf numFmtId="0" fontId="11" fillId="3" borderId="9" xfId="0" applyFont="1" applyFill="1" applyBorder="1" applyAlignment="1" applyProtection="1">
      <alignment horizontal="left"/>
      <protection locked="0"/>
    </xf>
    <xf numFmtId="0" fontId="11" fillId="0" borderId="34" xfId="0" applyFont="1" applyBorder="1" applyAlignment="1">
      <alignment horizontal="left"/>
    </xf>
    <xf numFmtId="0" fontId="56" fillId="0" borderId="24" xfId="0" applyFont="1" applyBorder="1" applyProtection="1">
      <protection locked="0"/>
    </xf>
    <xf numFmtId="0" fontId="11" fillId="0" borderId="12" xfId="0" applyFont="1" applyBorder="1" applyProtection="1">
      <protection locked="0"/>
    </xf>
    <xf numFmtId="0" fontId="11" fillId="0" borderId="32" xfId="0" applyFont="1" applyBorder="1" applyProtection="1">
      <protection locked="0"/>
    </xf>
    <xf numFmtId="49" fontId="59" fillId="0" borderId="15" xfId="0" applyNumberFormat="1" applyFont="1" applyBorder="1" applyAlignment="1" applyProtection="1">
      <alignment horizontal="left"/>
      <protection locked="0"/>
    </xf>
    <xf numFmtId="0" fontId="56" fillId="0" borderId="15" xfId="3" applyFont="1" applyBorder="1" applyAlignment="1" applyProtection="1">
      <alignment horizontal="left"/>
      <protection locked="0"/>
    </xf>
    <xf numFmtId="0" fontId="60" fillId="0" borderId="15" xfId="0" applyFont="1" applyBorder="1" applyAlignment="1">
      <alignment horizontal="center"/>
    </xf>
    <xf numFmtId="0" fontId="60" fillId="0" borderId="14" xfId="0" applyFont="1" applyBorder="1" applyAlignment="1">
      <alignment horizontal="center"/>
    </xf>
    <xf numFmtId="0" fontId="60" fillId="0" borderId="25" xfId="0" applyFont="1" applyBorder="1" applyAlignment="1">
      <alignment horizontal="center"/>
    </xf>
    <xf numFmtId="0" fontId="56" fillId="6" borderId="20" xfId="0" applyFont="1" applyFill="1" applyBorder="1"/>
    <xf numFmtId="0" fontId="11" fillId="0" borderId="0" xfId="0" applyFont="1"/>
    <xf numFmtId="0" fontId="57" fillId="3" borderId="24" xfId="0" applyFont="1" applyFill="1" applyBorder="1"/>
    <xf numFmtId="0" fontId="61" fillId="3" borderId="12" xfId="0" applyFont="1" applyFill="1" applyBorder="1"/>
    <xf numFmtId="0" fontId="61" fillId="3" borderId="32" xfId="0" applyFont="1" applyFill="1" applyBorder="1"/>
    <xf numFmtId="0" fontId="57" fillId="3" borderId="20" xfId="0" applyFont="1" applyFill="1" applyBorder="1"/>
    <xf numFmtId="0" fontId="61" fillId="3" borderId="0" xfId="0" applyFont="1" applyFill="1"/>
    <xf numFmtId="0" fontId="61" fillId="3" borderId="30" xfId="0" applyFont="1" applyFill="1" applyBorder="1"/>
    <xf numFmtId="0" fontId="3" fillId="0" borderId="45" xfId="0" applyFont="1" applyBorder="1" applyProtection="1">
      <protection locked="0"/>
    </xf>
    <xf numFmtId="0" fontId="3" fillId="0" borderId="48" xfId="0" applyFont="1" applyBorder="1" applyProtection="1">
      <protection locked="0"/>
    </xf>
    <xf numFmtId="0" fontId="3" fillId="2" borderId="15" xfId="0" applyFont="1" applyFill="1" applyBorder="1" applyAlignment="1">
      <alignment horizontal="center"/>
    </xf>
    <xf numFmtId="0" fontId="0" fillId="0" borderId="14" xfId="0" applyBorder="1"/>
    <xf numFmtId="0" fontId="0" fillId="0" borderId="25" xfId="0" applyBorder="1"/>
    <xf numFmtId="0" fontId="3" fillId="0" borderId="39" xfId="0" applyFont="1" applyBorder="1" applyProtection="1">
      <protection locked="0"/>
    </xf>
    <xf numFmtId="0" fontId="3" fillId="0" borderId="5" xfId="0" applyFont="1" applyBorder="1" applyProtection="1">
      <protection locked="0"/>
    </xf>
    <xf numFmtId="49" fontId="3" fillId="0" borderId="45" xfId="0" applyNumberFormat="1" applyFont="1" applyBorder="1" applyProtection="1">
      <protection locked="0"/>
    </xf>
    <xf numFmtId="49" fontId="3" fillId="0" borderId="48" xfId="0" applyNumberFormat="1" applyFont="1" applyBorder="1" applyProtection="1">
      <protection locked="0"/>
    </xf>
    <xf numFmtId="0" fontId="3" fillId="0" borderId="42" xfId="0" applyFont="1" applyBorder="1" applyProtection="1">
      <protection locked="0"/>
    </xf>
    <xf numFmtId="0" fontId="3" fillId="0" borderId="6" xfId="0" applyFont="1" applyBorder="1" applyProtection="1">
      <protection locked="0"/>
    </xf>
    <xf numFmtId="0" fontId="3" fillId="0" borderId="45" xfId="0" applyFont="1" applyBorder="1" applyAlignment="1" applyProtection="1">
      <alignment wrapText="1" shrinkToFit="1"/>
      <protection locked="0"/>
    </xf>
    <xf numFmtId="0" fontId="3" fillId="0" borderId="48" xfId="0" applyFont="1" applyBorder="1" applyAlignment="1" applyProtection="1">
      <alignment wrapText="1" shrinkToFit="1"/>
      <protection locked="0"/>
    </xf>
    <xf numFmtId="0" fontId="3" fillId="0" borderId="37" xfId="0" applyFont="1" applyBorder="1" applyProtection="1">
      <protection locked="0"/>
    </xf>
    <xf numFmtId="0" fontId="3" fillId="0" borderId="7" xfId="0" applyFont="1" applyBorder="1" applyProtection="1">
      <protection locked="0"/>
    </xf>
    <xf numFmtId="49" fontId="2" fillId="3" borderId="20" xfId="0" applyNumberFormat="1" applyFont="1" applyFill="1" applyBorder="1" applyAlignment="1">
      <alignment vertical="center"/>
    </xf>
    <xf numFmtId="0" fontId="2" fillId="0" borderId="30" xfId="0" applyFont="1" applyBorder="1" applyAlignment="1">
      <alignment vertical="center"/>
    </xf>
    <xf numFmtId="0" fontId="2" fillId="3" borderId="20" xfId="0" applyFont="1" applyFill="1" applyBorder="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 fillId="0" borderId="30" xfId="0" applyFont="1" applyBorder="1" applyAlignment="1" applyProtection="1">
      <alignment horizontal="left" vertical="center" wrapText="1"/>
      <protection locked="0"/>
    </xf>
    <xf numFmtId="0" fontId="2" fillId="3" borderId="20"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0" fontId="2" fillId="0" borderId="30" xfId="0" applyFont="1" applyBorder="1" applyAlignment="1" applyProtection="1">
      <alignment vertical="center" wrapText="1"/>
      <protection locked="0"/>
    </xf>
    <xf numFmtId="49" fontId="2" fillId="3" borderId="24" xfId="0" applyNumberFormat="1" applyFont="1" applyFill="1" applyBorder="1" applyAlignment="1">
      <alignment vertical="center"/>
    </xf>
    <xf numFmtId="0" fontId="2" fillId="0" borderId="32" xfId="0" applyFont="1" applyBorder="1" applyAlignment="1">
      <alignment vertical="center"/>
    </xf>
    <xf numFmtId="0" fontId="2" fillId="3" borderId="24" xfId="0" applyFont="1" applyFill="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2" fillId="0" borderId="32" xfId="0" applyFont="1" applyBorder="1" applyAlignment="1" applyProtection="1">
      <alignment vertical="center" wrapText="1"/>
      <protection locked="0"/>
    </xf>
    <xf numFmtId="1" fontId="2" fillId="3" borderId="20" xfId="0" applyNumberFormat="1" applyFont="1" applyFill="1" applyBorder="1" applyAlignment="1" applyProtection="1">
      <alignment horizontal="left" vertical="center" wrapText="1"/>
      <protection locked="0"/>
    </xf>
    <xf numFmtId="1" fontId="2" fillId="0" borderId="0" xfId="0" applyNumberFormat="1" applyFont="1" applyAlignment="1" applyProtection="1">
      <alignment horizontal="left" vertical="center" wrapText="1"/>
      <protection locked="0"/>
    </xf>
    <xf numFmtId="1" fontId="2" fillId="0" borderId="30" xfId="0" applyNumberFormat="1" applyFont="1" applyBorder="1" applyAlignment="1" applyProtection="1">
      <alignment horizontal="left" vertical="center" wrapText="1"/>
      <protection locked="0"/>
    </xf>
    <xf numFmtId="0" fontId="2" fillId="0" borderId="4" xfId="0" applyFont="1" applyBorder="1" applyAlignment="1" applyProtection="1">
      <alignment vertical="center" wrapText="1"/>
      <protection locked="0"/>
    </xf>
    <xf numFmtId="49" fontId="2" fillId="0" borderId="4" xfId="0" applyNumberFormat="1" applyFont="1" applyBorder="1" applyAlignment="1" applyProtection="1">
      <alignment vertical="center"/>
      <protection locked="0"/>
    </xf>
    <xf numFmtId="0" fontId="2" fillId="0" borderId="4" xfId="0" applyFont="1" applyBorder="1" applyAlignment="1" applyProtection="1">
      <alignment vertical="center"/>
      <protection locked="0"/>
    </xf>
    <xf numFmtId="49" fontId="2" fillId="0" borderId="6" xfId="0" applyNumberFormat="1" applyFont="1" applyBorder="1" applyAlignment="1" applyProtection="1">
      <alignment vertical="center"/>
      <protection locked="0"/>
    </xf>
    <xf numFmtId="0" fontId="43" fillId="0" borderId="29" xfId="0" applyFont="1" applyBorder="1" applyAlignment="1" applyProtection="1">
      <alignment vertical="center" wrapText="1"/>
      <protection locked="0"/>
    </xf>
    <xf numFmtId="0" fontId="43" fillId="0" borderId="55" xfId="0" applyFont="1" applyBorder="1" applyAlignment="1" applyProtection="1">
      <alignment vertical="center" wrapText="1"/>
      <protection locked="0"/>
    </xf>
    <xf numFmtId="0" fontId="43" fillId="0" borderId="42" xfId="0" applyFont="1" applyBorder="1" applyAlignment="1" applyProtection="1">
      <alignment vertical="center" wrapText="1"/>
      <protection locked="0"/>
    </xf>
    <xf numFmtId="49" fontId="43" fillId="0" borderId="29" xfId="0" applyNumberFormat="1" applyFont="1" applyBorder="1" applyAlignment="1" applyProtection="1">
      <alignment vertical="center"/>
      <protection locked="0"/>
    </xf>
    <xf numFmtId="49" fontId="43" fillId="0" borderId="42" xfId="0" applyNumberFormat="1" applyFont="1" applyBorder="1" applyAlignment="1" applyProtection="1">
      <alignment vertical="center"/>
      <protection locked="0"/>
    </xf>
    <xf numFmtId="49" fontId="43" fillId="0" borderId="48" xfId="0" applyNumberFormat="1" applyFont="1" applyBorder="1" applyAlignment="1" applyProtection="1">
      <alignment vertical="center"/>
      <protection locked="0"/>
    </xf>
    <xf numFmtId="0" fontId="2" fillId="3" borderId="26" xfId="0" applyFont="1" applyFill="1" applyBorder="1" applyAlignment="1">
      <alignment vertical="center" wrapText="1" shrinkToFit="1"/>
    </xf>
    <xf numFmtId="0" fontId="2" fillId="0" borderId="2" xfId="0" applyFont="1" applyBorder="1" applyAlignment="1">
      <alignment vertical="center" wrapText="1"/>
    </xf>
    <xf numFmtId="0" fontId="2" fillId="0" borderId="27" xfId="0" applyFont="1" applyBorder="1" applyAlignment="1">
      <alignment vertical="center" wrapText="1"/>
    </xf>
    <xf numFmtId="0" fontId="2" fillId="3" borderId="1" xfId="0" applyFont="1" applyFill="1" applyBorder="1" applyAlignment="1">
      <alignment vertical="center" wrapText="1"/>
    </xf>
    <xf numFmtId="49" fontId="2" fillId="3" borderId="1" xfId="0" applyNumberFormat="1" applyFont="1" applyFill="1" applyBorder="1" applyAlignment="1">
      <alignment vertical="center"/>
    </xf>
    <xf numFmtId="0" fontId="2" fillId="0" borderId="1" xfId="0" applyFont="1" applyBorder="1" applyAlignment="1">
      <alignment vertical="center"/>
    </xf>
    <xf numFmtId="0" fontId="2" fillId="3" borderId="1" xfId="0" applyFont="1" applyFill="1" applyBorder="1" applyAlignment="1">
      <alignment vertical="center"/>
    </xf>
    <xf numFmtId="0" fontId="2" fillId="0" borderId="5" xfId="0" applyFont="1" applyBorder="1" applyAlignment="1">
      <alignment vertical="center"/>
    </xf>
    <xf numFmtId="0" fontId="2" fillId="11" borderId="47" xfId="0" applyFont="1" applyFill="1" applyBorder="1" applyAlignment="1">
      <alignment horizontal="center"/>
    </xf>
    <xf numFmtId="0" fontId="2" fillId="0" borderId="3" xfId="0" applyFont="1" applyBorder="1" applyAlignment="1" applyProtection="1">
      <alignment vertical="center" wrapText="1" shrinkToFit="1"/>
      <protection locked="0"/>
    </xf>
    <xf numFmtId="49" fontId="4" fillId="0" borderId="3" xfId="0" applyNumberFormat="1" applyFont="1" applyBorder="1" applyAlignment="1" applyProtection="1">
      <alignment vertical="center"/>
      <protection locked="0"/>
    </xf>
    <xf numFmtId="0" fontId="2" fillId="0" borderId="3" xfId="0" applyFont="1" applyBorder="1" applyAlignment="1" applyProtection="1">
      <alignment vertical="center"/>
      <protection locked="0"/>
    </xf>
    <xf numFmtId="49" fontId="4" fillId="0" borderId="3" xfId="0" applyNumberFormat="1" applyFont="1" applyBorder="1" applyAlignment="1" applyProtection="1">
      <alignment horizontal="center" vertical="center"/>
      <protection locked="0"/>
    </xf>
    <xf numFmtId="49" fontId="2" fillId="0" borderId="7" xfId="0" applyNumberFormat="1" applyFont="1" applyBorder="1" applyAlignment="1" applyProtection="1">
      <alignment horizontal="center" vertical="center"/>
      <protection locked="0"/>
    </xf>
    <xf numFmtId="0" fontId="2" fillId="3" borderId="59" xfId="0" applyFont="1" applyFill="1" applyBorder="1" applyAlignment="1">
      <alignment vertical="center" wrapText="1"/>
    </xf>
    <xf numFmtId="0" fontId="2" fillId="3" borderId="66" xfId="0" applyFont="1" applyFill="1" applyBorder="1" applyAlignment="1">
      <alignment vertical="center" wrapText="1"/>
    </xf>
    <xf numFmtId="0" fontId="2" fillId="0" borderId="6" xfId="0" applyFont="1" applyBorder="1" applyAlignment="1" applyProtection="1">
      <alignment vertical="center" wrapText="1"/>
      <protection locked="0"/>
    </xf>
    <xf numFmtId="0" fontId="2" fillId="0" borderId="4" xfId="0" applyFont="1" applyBorder="1" applyAlignment="1" applyProtection="1">
      <alignment vertical="center" wrapText="1" shrinkToFit="1"/>
      <protection locked="0"/>
    </xf>
    <xf numFmtId="49" fontId="4" fillId="0" borderId="4" xfId="0" applyNumberFormat="1" applyFont="1" applyBorder="1" applyAlignment="1" applyProtection="1">
      <alignment vertical="center"/>
      <protection locked="0"/>
    </xf>
    <xf numFmtId="0" fontId="2" fillId="0" borderId="4" xfId="4" applyFont="1" applyBorder="1" applyAlignment="1" applyProtection="1">
      <alignment vertical="center"/>
      <protection locked="0"/>
    </xf>
    <xf numFmtId="0" fontId="2" fillId="0" borderId="6" xfId="0" applyFont="1" applyBorder="1" applyAlignment="1" applyProtection="1">
      <alignment vertical="center"/>
      <protection locked="0"/>
    </xf>
    <xf numFmtId="0" fontId="2" fillId="0" borderId="3" xfId="4" applyFont="1" applyBorder="1" applyAlignment="1" applyProtection="1">
      <alignment vertical="center"/>
      <protection locked="0"/>
    </xf>
    <xf numFmtId="0" fontId="2" fillId="0" borderId="7" xfId="0" applyFont="1" applyBorder="1" applyAlignment="1" applyProtection="1">
      <alignment vertical="center"/>
      <protection locked="0"/>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3" borderId="59"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4"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7" fillId="5" borderId="15" xfId="0" applyFont="1" applyFill="1" applyBorder="1" applyAlignment="1">
      <alignment horizontal="left" vertical="center"/>
    </xf>
    <xf numFmtId="0" fontId="7" fillId="5" borderId="14" xfId="0" applyFont="1" applyFill="1" applyBorder="1" applyAlignment="1">
      <alignment horizontal="left" vertical="center"/>
    </xf>
    <xf numFmtId="0" fontId="7" fillId="5" borderId="25" xfId="0" applyFont="1" applyFill="1" applyBorder="1" applyAlignment="1">
      <alignment horizontal="left" vertical="center"/>
    </xf>
    <xf numFmtId="0" fontId="2" fillId="3" borderId="15" xfId="0" applyFont="1" applyFill="1" applyBorder="1" applyAlignment="1">
      <alignment horizontal="left" vertical="center"/>
    </xf>
    <xf numFmtId="0" fontId="2" fillId="3" borderId="14" xfId="0" applyFont="1" applyFill="1" applyBorder="1" applyAlignment="1">
      <alignment horizontal="left" vertical="center"/>
    </xf>
    <xf numFmtId="0" fontId="2" fillId="3" borderId="25" xfId="0" applyFont="1" applyFill="1" applyBorder="1" applyAlignment="1">
      <alignment horizontal="left" vertical="center"/>
    </xf>
    <xf numFmtId="0" fontId="7" fillId="5" borderId="24" xfId="0" applyFont="1" applyFill="1" applyBorder="1" applyAlignment="1">
      <alignment horizontal="left" vertical="center"/>
    </xf>
    <xf numFmtId="0" fontId="7" fillId="5" borderId="12" xfId="0" applyFont="1" applyFill="1" applyBorder="1" applyAlignment="1">
      <alignment horizontal="left" vertical="center"/>
    </xf>
    <xf numFmtId="0" fontId="7" fillId="5" borderId="32" xfId="0" applyFont="1" applyFill="1" applyBorder="1" applyAlignment="1">
      <alignment horizontal="left" vertical="center"/>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49" fontId="2" fillId="3" borderId="15" xfId="0" applyNumberFormat="1" applyFont="1" applyFill="1" applyBorder="1" applyAlignment="1">
      <alignment horizontal="left" vertical="center"/>
    </xf>
    <xf numFmtId="49" fontId="2" fillId="3" borderId="14" xfId="0" applyNumberFormat="1" applyFont="1" applyFill="1" applyBorder="1" applyAlignment="1">
      <alignment horizontal="left" vertical="center"/>
    </xf>
    <xf numFmtId="49" fontId="2" fillId="3" borderId="25" xfId="0" applyNumberFormat="1" applyFont="1" applyFill="1" applyBorder="1" applyAlignment="1">
      <alignment horizontal="left" vertical="center"/>
    </xf>
    <xf numFmtId="49" fontId="2" fillId="0" borderId="14" xfId="0" applyNumberFormat="1" applyFont="1" applyBorder="1" applyAlignment="1" applyProtection="1">
      <alignment vertical="center" wrapText="1"/>
      <protection locked="0"/>
    </xf>
    <xf numFmtId="0" fontId="2" fillId="0" borderId="14" xfId="0" applyFont="1" applyBorder="1" applyAlignment="1" applyProtection="1">
      <alignment vertical="center" wrapText="1"/>
      <protection locked="0"/>
    </xf>
    <xf numFmtId="0" fontId="2" fillId="0" borderId="25" xfId="0" applyFont="1" applyBorder="1" applyAlignment="1" applyProtection="1">
      <alignment vertical="center" wrapText="1"/>
      <protection locked="0"/>
    </xf>
    <xf numFmtId="0" fontId="7" fillId="5" borderId="26" xfId="0" applyFont="1" applyFill="1" applyBorder="1" applyAlignment="1">
      <alignment horizontal="left" vertical="center"/>
    </xf>
    <xf numFmtId="0" fontId="2" fillId="0" borderId="2" xfId="0" applyFont="1" applyBorder="1" applyAlignment="1">
      <alignment horizontal="left" vertical="center"/>
    </xf>
    <xf numFmtId="0" fontId="2" fillId="3" borderId="73"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2" fillId="0" borderId="14" xfId="0" applyFont="1" applyBorder="1" applyAlignment="1">
      <alignment horizontal="left" vertical="center"/>
    </xf>
    <xf numFmtId="0" fontId="2" fillId="0" borderId="25" xfId="0" applyFont="1" applyBorder="1" applyAlignment="1">
      <alignment horizontal="left" vertical="center"/>
    </xf>
    <xf numFmtId="49" fontId="2" fillId="0" borderId="4" xfId="0" applyNumberFormat="1" applyFont="1" applyBorder="1" applyAlignment="1" applyProtection="1">
      <alignment horizontal="center" vertical="center"/>
      <protection locked="0"/>
    </xf>
    <xf numFmtId="0" fontId="2" fillId="3" borderId="66"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12" fillId="3" borderId="15"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12" fillId="3" borderId="68" xfId="0" applyFont="1" applyFill="1" applyBorder="1" applyAlignment="1">
      <alignment horizontal="left" vertical="center" wrapText="1"/>
    </xf>
    <xf numFmtId="0" fontId="12" fillId="3" borderId="24" xfId="0" applyFont="1" applyFill="1" applyBorder="1" applyAlignment="1">
      <alignment horizontal="left" vertical="center" wrapText="1"/>
    </xf>
    <xf numFmtId="0" fontId="12" fillId="3" borderId="12" xfId="0" applyFont="1" applyFill="1" applyBorder="1" applyAlignment="1">
      <alignment horizontal="left" vertical="center" wrapText="1"/>
    </xf>
    <xf numFmtId="0" fontId="12" fillId="3" borderId="73" xfId="0" applyFont="1" applyFill="1" applyBorder="1" applyAlignment="1">
      <alignment horizontal="left" vertical="center" wrapText="1"/>
    </xf>
    <xf numFmtId="49" fontId="2" fillId="0" borderId="1" xfId="0" applyNumberFormat="1" applyFont="1" applyBorder="1" applyAlignment="1" applyProtection="1">
      <alignment horizontal="center" vertical="center"/>
      <protection locked="0"/>
    </xf>
    <xf numFmtId="0" fontId="2" fillId="0" borderId="29" xfId="0" applyFont="1" applyBorder="1" applyAlignment="1" applyProtection="1">
      <alignment horizontal="center" vertical="center" wrapText="1"/>
      <protection locked="0"/>
    </xf>
    <xf numFmtId="0" fontId="2" fillId="0" borderId="55" xfId="0" applyFont="1" applyBorder="1" applyAlignment="1" applyProtection="1">
      <alignment horizontal="center" vertical="center" wrapText="1"/>
      <protection locked="0"/>
    </xf>
    <xf numFmtId="0" fontId="2" fillId="0" borderId="42" xfId="0" applyFont="1" applyBorder="1" applyAlignment="1" applyProtection="1">
      <alignment horizontal="center" vertical="center" wrapText="1"/>
      <protection locked="0"/>
    </xf>
    <xf numFmtId="49" fontId="2" fillId="0" borderId="29" xfId="0" applyNumberFormat="1" applyFont="1" applyBorder="1" applyAlignment="1" applyProtection="1">
      <alignment horizontal="center" vertical="center"/>
      <protection locked="0"/>
    </xf>
    <xf numFmtId="49" fontId="2" fillId="0" borderId="55" xfId="0" applyNumberFormat="1" applyFont="1" applyBorder="1" applyAlignment="1" applyProtection="1">
      <alignment horizontal="center" vertical="center"/>
      <protection locked="0"/>
    </xf>
    <xf numFmtId="49" fontId="2" fillId="0" borderId="42" xfId="0" applyNumberFormat="1" applyFont="1" applyBorder="1" applyAlignment="1" applyProtection="1">
      <alignment horizontal="center" vertical="center"/>
      <protection locked="0"/>
    </xf>
    <xf numFmtId="0" fontId="2" fillId="0" borderId="26" xfId="0" applyFont="1" applyBorder="1" applyAlignment="1">
      <alignment horizontal="center" vertical="center"/>
    </xf>
    <xf numFmtId="0" fontId="2" fillId="0" borderId="2" xfId="0" applyFont="1" applyBorder="1" applyAlignment="1">
      <alignment horizontal="center" vertical="center"/>
    </xf>
    <xf numFmtId="0" fontId="2" fillId="0" borderId="52" xfId="0" applyFont="1" applyBorder="1" applyAlignment="1">
      <alignment horizontal="center" vertical="center"/>
    </xf>
    <xf numFmtId="0" fontId="12" fillId="3" borderId="19" xfId="0" applyFont="1" applyFill="1" applyBorder="1" applyAlignment="1">
      <alignment vertical="center"/>
    </xf>
    <xf numFmtId="0" fontId="2" fillId="0" borderId="9" xfId="0" applyFont="1" applyBorder="1" applyAlignment="1">
      <alignment vertical="center"/>
    </xf>
    <xf numFmtId="0" fontId="2" fillId="0" borderId="34" xfId="0" applyFont="1" applyBorder="1" applyAlignment="1">
      <alignment vertical="center"/>
    </xf>
    <xf numFmtId="0" fontId="7" fillId="5" borderId="16"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49" fontId="2" fillId="3" borderId="1"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2" fillId="0" borderId="0" xfId="0" applyFont="1" applyAlignment="1">
      <alignment horizontal="center" vertical="center" wrapText="1"/>
    </xf>
    <xf numFmtId="49" fontId="42" fillId="0" borderId="0" xfId="0" applyNumberFormat="1" applyFont="1" applyAlignment="1">
      <alignment horizontal="center" vertical="center" wrapText="1"/>
    </xf>
    <xf numFmtId="49" fontId="2" fillId="3" borderId="19" xfId="0" applyNumberFormat="1" applyFont="1" applyFill="1" applyBorder="1" applyAlignment="1">
      <alignment vertical="center"/>
    </xf>
    <xf numFmtId="2" fontId="2" fillId="0" borderId="24" xfId="0" applyNumberFormat="1" applyFont="1" applyBorder="1" applyAlignment="1" applyProtection="1">
      <alignment horizontal="left" vertical="center" wrapText="1"/>
      <protection locked="0"/>
    </xf>
    <xf numFmtId="2" fontId="2" fillId="0" borderId="12" xfId="0" applyNumberFormat="1" applyFont="1" applyBorder="1" applyAlignment="1" applyProtection="1">
      <alignment horizontal="left" vertical="center" wrapText="1"/>
      <protection locked="0"/>
    </xf>
    <xf numFmtId="2" fontId="2" fillId="0" borderId="32" xfId="0" applyNumberFormat="1" applyFont="1" applyBorder="1" applyAlignment="1" applyProtection="1">
      <alignment horizontal="left" vertical="center" wrapText="1"/>
      <protection locked="0"/>
    </xf>
    <xf numFmtId="49" fontId="2" fillId="0" borderId="20" xfId="0" applyNumberFormat="1"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2" fillId="0" borderId="30" xfId="0" applyFont="1" applyBorder="1" applyAlignment="1" applyProtection="1">
      <alignment horizontal="left" vertical="center"/>
      <protection locked="0"/>
    </xf>
    <xf numFmtId="49" fontId="2" fillId="11" borderId="20" xfId="0" applyNumberFormat="1" applyFont="1" applyFill="1" applyBorder="1" applyAlignment="1" applyProtection="1">
      <alignment horizontal="left" vertical="center"/>
      <protection locked="0"/>
    </xf>
    <xf numFmtId="0" fontId="2" fillId="11" borderId="0" xfId="0" applyFont="1" applyFill="1" applyAlignment="1" applyProtection="1">
      <alignment horizontal="left" vertical="center"/>
      <protection locked="0"/>
    </xf>
    <xf numFmtId="0" fontId="2" fillId="11" borderId="30" xfId="0" applyFont="1" applyFill="1" applyBorder="1" applyAlignment="1" applyProtection="1">
      <alignment horizontal="left" vertical="center"/>
      <protection locked="0"/>
    </xf>
    <xf numFmtId="0" fontId="2" fillId="0" borderId="12" xfId="0" applyFont="1" applyBorder="1" applyAlignment="1">
      <alignment horizontal="left" vertical="center"/>
    </xf>
    <xf numFmtId="0" fontId="2" fillId="0" borderId="32" xfId="0" applyFont="1" applyBorder="1" applyAlignment="1">
      <alignment horizontal="left" vertical="center"/>
    </xf>
    <xf numFmtId="0" fontId="2" fillId="0" borderId="12" xfId="0" applyFont="1" applyBorder="1" applyAlignment="1">
      <alignment vertical="center"/>
    </xf>
    <xf numFmtId="49" fontId="2" fillId="11" borderId="19" xfId="0" applyNumberFormat="1" applyFont="1" applyFill="1" applyBorder="1" applyAlignment="1" applyProtection="1">
      <alignment horizontal="left" vertical="center"/>
      <protection locked="0"/>
    </xf>
    <xf numFmtId="0" fontId="2" fillId="11" borderId="9" xfId="0" applyFont="1" applyFill="1" applyBorder="1" applyAlignment="1" applyProtection="1">
      <alignment horizontal="left" vertical="center"/>
      <protection locked="0"/>
    </xf>
    <xf numFmtId="0" fontId="2" fillId="11" borderId="34" xfId="0" applyFont="1" applyFill="1" applyBorder="1" applyAlignment="1" applyProtection="1">
      <alignment horizontal="left" vertical="center"/>
      <protection locked="0"/>
    </xf>
    <xf numFmtId="0" fontId="2" fillId="4" borderId="1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5" xfId="0" applyFont="1" applyFill="1" applyBorder="1" applyAlignment="1">
      <alignment horizontal="center" vertical="center"/>
    </xf>
    <xf numFmtId="0" fontId="2" fillId="3" borderId="69" xfId="0" applyFont="1" applyFill="1" applyBorder="1" applyAlignment="1">
      <alignment horizontal="center" vertical="center" wrapText="1"/>
    </xf>
    <xf numFmtId="0" fontId="2" fillId="3" borderId="56" xfId="0" applyFont="1" applyFill="1" applyBorder="1" applyAlignment="1">
      <alignment horizontal="center" vertical="center" wrapText="1"/>
    </xf>
    <xf numFmtId="0" fontId="13" fillId="3" borderId="59" xfId="0" applyFont="1" applyFill="1" applyBorder="1" applyAlignment="1">
      <alignment horizontal="center" vertical="center" wrapText="1"/>
    </xf>
    <xf numFmtId="0" fontId="13" fillId="3" borderId="54" xfId="0" applyFont="1" applyFill="1" applyBorder="1" applyAlignment="1">
      <alignment horizontal="center" vertical="center" wrapText="1"/>
    </xf>
    <xf numFmtId="0" fontId="2" fillId="0" borderId="11" xfId="0" applyFont="1" applyBorder="1" applyAlignment="1" applyProtection="1">
      <alignment horizontal="left" vertical="center" wrapText="1"/>
      <protection locked="0"/>
    </xf>
    <xf numFmtId="0" fontId="2" fillId="0" borderId="62"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2" fillId="0" borderId="48"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65" xfId="0" applyFont="1" applyBorder="1" applyAlignment="1" applyProtection="1">
      <alignment horizontal="left" vertical="center" wrapText="1"/>
      <protection locked="0"/>
    </xf>
    <xf numFmtId="0" fontId="2" fillId="3" borderId="70"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67"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68" xfId="0" applyFont="1" applyFill="1" applyBorder="1" applyAlignment="1">
      <alignment horizontal="center" vertical="center"/>
    </xf>
    <xf numFmtId="0" fontId="2" fillId="0" borderId="29" xfId="0" applyFont="1" applyBorder="1" applyAlignment="1" applyProtection="1">
      <alignment horizontal="left" vertical="center"/>
      <protection locked="0"/>
    </xf>
    <xf numFmtId="0" fontId="2" fillId="0" borderId="48"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2" fillId="0" borderId="65" xfId="0" applyFont="1" applyBorder="1" applyAlignment="1" applyProtection="1">
      <alignment horizontal="left" vertical="center"/>
      <protection locked="0"/>
    </xf>
    <xf numFmtId="0" fontId="2" fillId="3" borderId="52" xfId="0" applyFont="1" applyFill="1" applyBorder="1" applyAlignment="1">
      <alignment horizontal="center" vertical="center" wrapText="1"/>
    </xf>
    <xf numFmtId="0" fontId="2" fillId="0" borderId="11" xfId="0" applyFont="1" applyBorder="1" applyAlignment="1" applyProtection="1">
      <alignment horizontal="left" vertical="center"/>
      <protection locked="0"/>
    </xf>
    <xf numFmtId="0" fontId="2" fillId="0" borderId="62" xfId="0" applyFont="1" applyBorder="1" applyAlignment="1" applyProtection="1">
      <alignment horizontal="left" vertical="center"/>
      <protection locked="0"/>
    </xf>
    <xf numFmtId="0" fontId="2" fillId="3" borderId="3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3" borderId="23"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0" xfId="0" applyFont="1" applyFill="1" applyBorder="1" applyAlignment="1">
      <alignment horizontal="center" vertical="center" wrapText="1"/>
    </xf>
    <xf numFmtId="2" fontId="2" fillId="0" borderId="12" xfId="0" applyNumberFormat="1" applyFont="1" applyBorder="1" applyAlignment="1" applyProtection="1">
      <alignment horizontal="left" vertical="center"/>
      <protection locked="0"/>
    </xf>
    <xf numFmtId="2" fontId="2" fillId="0" borderId="32" xfId="0" applyNumberFormat="1" applyFont="1" applyBorder="1" applyAlignment="1" applyProtection="1">
      <alignment horizontal="left" vertical="center"/>
      <protection locked="0"/>
    </xf>
    <xf numFmtId="0" fontId="2" fillId="0" borderId="29" xfId="0" applyFont="1" applyBorder="1" applyAlignment="1" applyProtection="1">
      <alignment vertical="center" wrapText="1"/>
      <protection locked="0"/>
    </xf>
    <xf numFmtId="0" fontId="2" fillId="0" borderId="55" xfId="0" applyFont="1" applyBorder="1" applyAlignment="1" applyProtection="1">
      <alignment vertical="center" wrapText="1"/>
      <protection locked="0"/>
    </xf>
    <xf numFmtId="0" fontId="2" fillId="0" borderId="42" xfId="0" applyFont="1" applyBorder="1" applyAlignment="1" applyProtection="1">
      <alignment vertical="center" wrapText="1"/>
      <protection locked="0"/>
    </xf>
    <xf numFmtId="49" fontId="2" fillId="0" borderId="29" xfId="0" applyNumberFormat="1" applyFont="1" applyBorder="1" applyAlignment="1" applyProtection="1">
      <alignment vertical="center"/>
      <protection locked="0"/>
    </xf>
    <xf numFmtId="49" fontId="2" fillId="0" borderId="42" xfId="0" applyNumberFormat="1" applyFont="1" applyBorder="1" applyAlignment="1" applyProtection="1">
      <alignment vertical="center"/>
      <protection locked="0"/>
    </xf>
    <xf numFmtId="49" fontId="62" fillId="0" borderId="48" xfId="0" applyNumberFormat="1" applyFont="1" applyBorder="1" applyAlignment="1" applyProtection="1">
      <alignment vertical="center"/>
      <protection locked="0"/>
    </xf>
    <xf numFmtId="0" fontId="2" fillId="3" borderId="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0" borderId="15" xfId="0" applyFont="1" applyBorder="1" applyAlignment="1" applyProtection="1">
      <alignment horizontal="center"/>
      <protection locked="0"/>
    </xf>
    <xf numFmtId="0" fontId="2" fillId="0" borderId="14" xfId="0" applyFont="1" applyBorder="1" applyAlignment="1" applyProtection="1">
      <alignment horizontal="center"/>
      <protection locked="0"/>
    </xf>
    <xf numFmtId="0" fontId="2" fillId="0" borderId="25" xfId="0" applyFont="1" applyBorder="1" applyAlignment="1" applyProtection="1">
      <alignment horizontal="center"/>
      <protection locked="0"/>
    </xf>
    <xf numFmtId="2" fontId="2" fillId="11" borderId="24" xfId="0" applyNumberFormat="1" applyFont="1" applyFill="1" applyBorder="1" applyAlignment="1" applyProtection="1">
      <alignment horizontal="left" vertical="center" wrapText="1"/>
      <protection locked="0"/>
    </xf>
    <xf numFmtId="2" fontId="2" fillId="11" borderId="12" xfId="0" applyNumberFormat="1" applyFont="1" applyFill="1" applyBorder="1" applyAlignment="1" applyProtection="1">
      <alignment horizontal="left" vertical="center"/>
      <protection locked="0"/>
    </xf>
    <xf numFmtId="2" fontId="2" fillId="11" borderId="32" xfId="0" applyNumberFormat="1" applyFont="1" applyFill="1" applyBorder="1" applyAlignment="1" applyProtection="1">
      <alignment horizontal="left" vertical="center"/>
      <protection locked="0"/>
    </xf>
    <xf numFmtId="0" fontId="49" fillId="11" borderId="15" xfId="6" applyFont="1" applyFill="1" applyBorder="1" applyAlignment="1">
      <alignment horizontal="center" vertical="center"/>
    </xf>
    <xf numFmtId="0" fontId="49" fillId="11" borderId="14" xfId="6" applyFont="1" applyFill="1" applyBorder="1" applyAlignment="1">
      <alignment horizontal="center" vertical="center"/>
    </xf>
    <xf numFmtId="0" fontId="49" fillId="0" borderId="0" xfId="0" applyFont="1" applyAlignment="1">
      <alignment horizontal="center" vertical="center" wrapText="1"/>
    </xf>
    <xf numFmtId="0" fontId="11" fillId="0" borderId="16" xfId="0" applyFont="1" applyBorder="1" applyAlignment="1">
      <alignment horizontal="center"/>
    </xf>
    <xf numFmtId="0" fontId="11" fillId="0" borderId="1" xfId="0" applyFont="1" applyBorder="1" applyAlignment="1">
      <alignment horizontal="center"/>
    </xf>
    <xf numFmtId="0" fontId="11" fillId="0" borderId="11" xfId="0" applyFont="1" applyBorder="1" applyAlignment="1">
      <alignment horizontal="center"/>
    </xf>
    <xf numFmtId="0" fontId="48" fillId="12" borderId="0" xfId="0" applyFont="1" applyFill="1" applyAlignment="1">
      <alignment horizontal="center" vertical="center" wrapText="1"/>
    </xf>
    <xf numFmtId="0" fontId="28" fillId="18" borderId="15" xfId="0" applyFont="1" applyFill="1" applyBorder="1" applyAlignment="1">
      <alignment horizontal="center" vertical="center"/>
    </xf>
    <xf numFmtId="0" fontId="18" fillId="18" borderId="14" xfId="0" applyFont="1" applyFill="1" applyBorder="1" applyAlignment="1">
      <alignment horizontal="center" vertical="center"/>
    </xf>
    <xf numFmtId="0" fontId="18" fillId="18" borderId="25" xfId="0" applyFont="1" applyFill="1" applyBorder="1" applyAlignment="1">
      <alignment horizontal="center" vertical="center"/>
    </xf>
  </cellXfs>
  <cellStyles count="9">
    <cellStyle name="Hyperlink" xfId="1" builtinId="8"/>
    <cellStyle name="Normal" xfId="0" builtinId="0"/>
    <cellStyle name="Normal 2" xfId="7" xr:uid="{8E42A726-B828-44EE-9811-1CBD5D13491E}"/>
    <cellStyle name="Normal_Copie de BHP 2010_CMA CGM DD proposals v.2" xfId="2" xr:uid="{00000000-0005-0000-0000-000002000000}"/>
    <cellStyle name="Normal_Sheet1" xfId="3" xr:uid="{00000000-0005-0000-0000-000003000000}"/>
    <cellStyle name="Normal_Template ~ Proposal Liberty Container Line" xfId="4" xr:uid="{00000000-0005-0000-0000-000004000000}"/>
    <cellStyle name="Percent" xfId="5" builtinId="5"/>
    <cellStyle name="Style 1" xfId="6" xr:uid="{00000000-0005-0000-0000-000006000000}"/>
    <cellStyle name="Style 1 2" xfId="8" xr:uid="{D8F7026E-7A53-41E3-8CD6-64B6735300D6}"/>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5597EB51-3589-4A65-945F-ECA42102D662}"/>
  </tableStyles>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64</xdr:row>
      <xdr:rowOff>0</xdr:rowOff>
    </xdr:from>
    <xdr:ext cx="1638300" cy="334010"/>
    <xdr:pic>
      <xdr:nvPicPr>
        <xdr:cNvPr id="2" name="Picture 1">
          <a:extLst>
            <a:ext uri="{FF2B5EF4-FFF2-40B4-BE49-F238E27FC236}">
              <a16:creationId xmlns:a16="http://schemas.microsoft.com/office/drawing/2014/main" id="{E289301A-ED02-48C0-ABA1-44B7E9342A7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0"/>
          <a:ext cx="1638300" cy="334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29</xdr:row>
      <xdr:rowOff>0</xdr:rowOff>
    </xdr:from>
    <xdr:ext cx="1638300" cy="334010"/>
    <xdr:pic>
      <xdr:nvPicPr>
        <xdr:cNvPr id="3" name="Picture 2">
          <a:extLst>
            <a:ext uri="{FF2B5EF4-FFF2-40B4-BE49-F238E27FC236}">
              <a16:creationId xmlns:a16="http://schemas.microsoft.com/office/drawing/2014/main" id="{1B9026FE-C400-4B3B-8251-6A825F10241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24500"/>
          <a:ext cx="1638300" cy="334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256705</xdr:colOff>
      <xdr:row>6</xdr:row>
      <xdr:rowOff>113964</xdr:rowOff>
    </xdr:to>
    <xdr:pic>
      <xdr:nvPicPr>
        <xdr:cNvPr id="2" name="Picture 1">
          <a:extLst>
            <a:ext uri="{FF2B5EF4-FFF2-40B4-BE49-F238E27FC236}">
              <a16:creationId xmlns:a16="http://schemas.microsoft.com/office/drawing/2014/main" id="{67C5C647-2558-4B4D-B05A-A6E016D0F50A}"/>
            </a:ext>
          </a:extLst>
        </xdr:cNvPr>
        <xdr:cNvPicPr>
          <a:picLocks noChangeAspect="1"/>
        </xdr:cNvPicPr>
      </xdr:nvPicPr>
      <xdr:blipFill>
        <a:blip xmlns:r="http://schemas.openxmlformats.org/officeDocument/2006/relationships" r:embed="rId1"/>
        <a:stretch>
          <a:fillRect/>
        </a:stretch>
      </xdr:blipFill>
      <xdr:spPr>
        <a:xfrm>
          <a:off x="0" y="514350"/>
          <a:ext cx="3761905" cy="2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annes.tornqvist@kemira.com;henna.pakkala@kemira.com;tarja.kupari@kemir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DD4E-BCC2-4367-96A5-1EE87A46295F}">
  <sheetPr>
    <pageSetUpPr autoPageBreaks="0"/>
  </sheetPr>
  <dimension ref="A1:B337"/>
  <sheetViews>
    <sheetView showGridLines="0" zoomScale="85" zoomScaleNormal="85" zoomScaleSheetLayoutView="100" workbookViewId="0">
      <selection activeCell="B34" sqref="B34"/>
    </sheetView>
  </sheetViews>
  <sheetFormatPr defaultColWidth="42.453125" defaultRowHeight="18.649999999999999" customHeight="1" outlineLevelRow="1" x14ac:dyDescent="0.35"/>
  <cols>
    <col min="1" max="1" width="42.453125" style="339"/>
    <col min="2" max="2" width="45.81640625" style="339" customWidth="1"/>
    <col min="3" max="16384" width="42.453125" style="339"/>
  </cols>
  <sheetData>
    <row r="1" spans="1:2" ht="17.5" customHeight="1" outlineLevel="1" x14ac:dyDescent="0.35">
      <c r="A1" s="473" t="str">
        <f>CONCATENATE("AMENDMENT ",Cover!B2," TO SERVICE CONTRACT ",Cover!B1)</f>
        <v>AMENDMENT 15 TO SERVICE CONTRACT 22-0020</v>
      </c>
      <c r="B1" s="473"/>
    </row>
    <row r="2" spans="1:2" ht="8.25" customHeight="1" outlineLevel="1" x14ac:dyDescent="0.35"/>
    <row r="3" spans="1:2" ht="85.5" customHeight="1" outlineLevel="1" x14ac:dyDescent="0.35">
      <c r="A3" s="474"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KEMIRA OYJ (hereinafter referred to as “Merchant”).</v>
      </c>
      <c r="B3" s="474"/>
    </row>
    <row r="4" spans="1:2" ht="8.25" customHeight="1" outlineLevel="1" x14ac:dyDescent="0.35"/>
    <row r="5" spans="1:2" ht="23.25" customHeight="1" outlineLevel="1" x14ac:dyDescent="0.35">
      <c r="A5" s="475" t="s">
        <v>407</v>
      </c>
      <c r="B5" s="474"/>
    </row>
    <row r="6" spans="1:2" ht="8.25" customHeight="1" outlineLevel="1" x14ac:dyDescent="0.35"/>
    <row r="7" spans="1:2" ht="30.75" customHeight="1" outlineLevel="1" x14ac:dyDescent="0.35">
      <c r="A7" s="474" t="s">
        <v>928</v>
      </c>
      <c r="B7" s="474"/>
    </row>
    <row r="8" spans="1:2" ht="8.25" customHeight="1" outlineLevel="1" x14ac:dyDescent="0.35"/>
    <row r="9" spans="1:2" ht="15.65" customHeight="1" outlineLevel="1" x14ac:dyDescent="0.35">
      <c r="A9" s="474" t="s">
        <v>56</v>
      </c>
      <c r="B9" s="474"/>
    </row>
    <row r="10" spans="1:2" ht="8.25" customHeight="1" outlineLevel="1" x14ac:dyDescent="0.35"/>
    <row r="11" spans="1:2" ht="15.65" customHeight="1" outlineLevel="1" x14ac:dyDescent="0.35">
      <c r="A11" s="363" t="s">
        <v>17</v>
      </c>
      <c r="B11" s="363" t="s">
        <v>231</v>
      </c>
    </row>
    <row r="12" spans="1:2" ht="15.65" customHeight="1" outlineLevel="1" x14ac:dyDescent="0.35">
      <c r="A12" s="339" t="s">
        <v>230</v>
      </c>
      <c r="B12" s="339" t="s">
        <v>890</v>
      </c>
    </row>
    <row r="13" spans="1:2" ht="15.65" customHeight="1" outlineLevel="1" x14ac:dyDescent="0.35">
      <c r="A13" s="344">
        <v>6</v>
      </c>
      <c r="B13" s="362" t="s">
        <v>1762</v>
      </c>
    </row>
    <row r="14" spans="1:2" ht="15.65" customHeight="1" outlineLevel="1" x14ac:dyDescent="0.35">
      <c r="A14" s="344"/>
      <c r="B14" s="362"/>
    </row>
    <row r="15" spans="1:2" ht="15.65" customHeight="1" outlineLevel="1" x14ac:dyDescent="0.35">
      <c r="A15" s="344"/>
      <c r="B15" s="362"/>
    </row>
    <row r="16" spans="1:2" ht="15.65" customHeight="1" outlineLevel="1" x14ac:dyDescent="0.35">
      <c r="A16" s="344"/>
      <c r="B16" s="362"/>
    </row>
    <row r="17" spans="1:2" ht="15.65" customHeight="1" outlineLevel="1" x14ac:dyDescent="0.35">
      <c r="A17" s="344"/>
      <c r="B17" s="362"/>
    </row>
    <row r="18" spans="1:2" ht="15.65" customHeight="1" outlineLevel="1" x14ac:dyDescent="0.35">
      <c r="A18" s="344"/>
      <c r="B18" s="362"/>
    </row>
    <row r="19" spans="1:2" ht="15.65" customHeight="1" outlineLevel="1" x14ac:dyDescent="0.35">
      <c r="A19" s="344"/>
      <c r="B19" s="362"/>
    </row>
    <row r="20" spans="1:2" ht="15.65" customHeight="1" outlineLevel="1" x14ac:dyDescent="0.35">
      <c r="A20" s="344"/>
      <c r="B20" s="362"/>
    </row>
    <row r="21" spans="1:2" ht="15.65" customHeight="1" outlineLevel="1" x14ac:dyDescent="0.35">
      <c r="A21" s="344"/>
      <c r="B21" s="362"/>
    </row>
    <row r="22" spans="1:2" ht="8.25" customHeight="1" outlineLevel="1" x14ac:dyDescent="0.35"/>
    <row r="23" spans="1:2" ht="47.25" customHeight="1" outlineLevel="1" x14ac:dyDescent="0.35">
      <c r="A23" s="475" t="s">
        <v>590</v>
      </c>
      <c r="B23" s="474"/>
    </row>
    <row r="24" spans="1:2" ht="8.25" customHeight="1" outlineLevel="1" x14ac:dyDescent="0.35"/>
    <row r="25" spans="1:2" ht="52.5" customHeight="1" outlineLevel="1" x14ac:dyDescent="0.35">
      <c r="A25" s="476" t="s">
        <v>561</v>
      </c>
      <c r="B25" s="474"/>
    </row>
    <row r="26" spans="1:2" ht="8.25" customHeight="1" outlineLevel="1" x14ac:dyDescent="0.35"/>
    <row r="27" spans="1:2" ht="52.5" customHeight="1" outlineLevel="1" x14ac:dyDescent="0.35">
      <c r="A27" s="475" t="s">
        <v>759</v>
      </c>
      <c r="B27" s="474"/>
    </row>
    <row r="28" spans="1:2" ht="8.25" customHeight="1" outlineLevel="1" x14ac:dyDescent="0.35"/>
    <row r="29" spans="1:2" ht="15.65" customHeight="1" outlineLevel="1" x14ac:dyDescent="0.35"/>
    <row r="30" spans="1:2" ht="15.65" customHeight="1" outlineLevel="1" x14ac:dyDescent="0.35"/>
    <row r="31" spans="1:2" ht="15.65" customHeight="1" outlineLevel="1" x14ac:dyDescent="0.35">
      <c r="A31" s="339" t="s">
        <v>861</v>
      </c>
      <c r="B31" s="350" t="s">
        <v>861</v>
      </c>
    </row>
    <row r="32" spans="1:2" ht="15.65" customHeight="1" outlineLevel="1" x14ac:dyDescent="0.35">
      <c r="A32" s="349" t="s">
        <v>80</v>
      </c>
      <c r="B32" s="347" t="s">
        <v>80</v>
      </c>
    </row>
    <row r="33" spans="1:2" ht="15.65" customHeight="1" outlineLevel="1" x14ac:dyDescent="0.35">
      <c r="B33" s="350"/>
    </row>
    <row r="34" spans="1:2" ht="15.65" customHeight="1" outlineLevel="1" x14ac:dyDescent="0.35">
      <c r="A34" s="404" t="s">
        <v>1763</v>
      </c>
      <c r="B34" s="404" t="s">
        <v>1764</v>
      </c>
    </row>
    <row r="35" spans="1:2" ht="15.65" customHeight="1" outlineLevel="1" x14ac:dyDescent="0.35">
      <c r="A35" s="339" t="s">
        <v>275</v>
      </c>
      <c r="B35" s="347" t="str">
        <f>IF(Cover!B9="","Name:  ________________________",Cover!B9)</f>
        <v>Johannes Törnqvist/ Henna Pakkala/Tarja Kupari</v>
      </c>
    </row>
    <row r="36" spans="1:2" ht="15.65" customHeight="1" outlineLevel="1" x14ac:dyDescent="0.35">
      <c r="A36" s="339" t="s">
        <v>49</v>
      </c>
      <c r="B36" s="347" t="str">
        <f>IF(Cover!B10="","Title:  _________________________",Cover!B10)</f>
        <v>Senior Manager/Logistics Manager/Specialist</v>
      </c>
    </row>
    <row r="37" spans="1:2" ht="15.65" customHeight="1" outlineLevel="1" x14ac:dyDescent="0.35">
      <c r="A37" s="349" t="s">
        <v>598</v>
      </c>
    </row>
    <row r="38" spans="1:2" ht="15.65" customHeight="1" outlineLevel="1" x14ac:dyDescent="0.35">
      <c r="A38" s="349" t="s">
        <v>107</v>
      </c>
      <c r="B38" s="347" t="s">
        <v>258</v>
      </c>
    </row>
    <row r="39" spans="1:2" ht="34.5" customHeight="1" outlineLevel="1" thickBot="1" x14ac:dyDescent="0.4">
      <c r="A39" s="361" t="s">
        <v>664</v>
      </c>
      <c r="B39" s="360" t="str">
        <f>IF(Cover!B7="","(Merchant)",Cover!B7)</f>
        <v>KEMIRA OYJ</v>
      </c>
    </row>
    <row r="40" spans="1:2" ht="22.5" customHeight="1" x14ac:dyDescent="0.35">
      <c r="A40" s="477" t="s">
        <v>664</v>
      </c>
      <c r="B40" s="477"/>
    </row>
    <row r="41" spans="1:2" ht="8.25" customHeight="1" x14ac:dyDescent="0.35"/>
    <row r="42" spans="1:2" ht="15.65" customHeight="1" x14ac:dyDescent="0.35">
      <c r="A42" s="349" t="s">
        <v>221</v>
      </c>
      <c r="B42" s="359" t="str">
        <f>Cover!B1</f>
        <v>22-0020</v>
      </c>
    </row>
    <row r="43" spans="1:2" ht="8.25" customHeight="1" x14ac:dyDescent="0.35">
      <c r="B43" s="358"/>
    </row>
    <row r="44" spans="1:2" ht="15.65" customHeight="1" x14ac:dyDescent="0.35">
      <c r="A44" s="349" t="s">
        <v>1271</v>
      </c>
      <c r="B44" s="357" t="s">
        <v>678</v>
      </c>
    </row>
    <row r="45" spans="1:2" ht="8.25" customHeight="1" x14ac:dyDescent="0.35"/>
    <row r="46" spans="1:2" ht="8.25" customHeight="1" thickBot="1" x14ac:dyDescent="0.4"/>
    <row r="47" spans="1:2" ht="8.25" customHeight="1" x14ac:dyDescent="0.35">
      <c r="A47" s="356"/>
      <c r="B47" s="356"/>
    </row>
    <row r="48" spans="1:2" ht="79.5" customHeight="1" x14ac:dyDescent="0.35">
      <c r="A48" s="474" t="str">
        <f>CONCATENATE("This Service Contract (“Contract”) will become effective (the “Effective Date”) upon date of filing of the Contract and its Essential Terms with the Federal Maritime Commission (''FMC'') and will expire on ",IF(Cover!B6="","__________",TEXT(Cover!B6,"mmmmmmmmm dd, yyyy")),".","  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Service Contract (“Contract”) will become effective (the “Effective Date”) upon date of filing of the Contract and its Essential Terms with the Federal Maritime Commission (''FMC'') and will expire on March 31, 2023.  This Contract is made by and between CMA CGM S.A., a French company having its registered office at Boulevard Jacques Saadé, 4 Quai d'Arenc, 13002 Marseilles, France (hereinafter referred to as “Carrier”) and KEMIRA OYJ, (hereinafter referred to as “Merchant”) whereby the parties mutually agree to bind themselves to the terms and conditions set forth herein.</v>
      </c>
      <c r="B48" s="474"/>
    </row>
    <row r="49" spans="1:2" ht="8.25" customHeight="1" x14ac:dyDescent="0.35"/>
    <row r="50" spans="1:2" ht="66.75" customHeight="1" x14ac:dyDescent="0.35">
      <c r="A50" s="474" t="str">
        <f>CONCATENATE("This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Contract is made by and between CMA CGM S.A., a French company having its registered office at Boulevard Jacques Saadé, 4 Quai d'Arenc, 13002 Marseilles, France (hereinafter referred to as “Carrier”) and KEMIRA OYJ, (hereinafter referred to as “Merchant”) whereby the parties mutually agree to bind themselves to the terms and conditions set forth herein.</v>
      </c>
      <c r="B50" s="474"/>
    </row>
    <row r="51" spans="1:2" ht="8.25" customHeight="1" x14ac:dyDescent="0.35"/>
    <row r="52" spans="1:2" ht="66.75" customHeight="1" x14ac:dyDescent="0.35">
      <c r="A52" s="474"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__X__ Owner of the Cargo ('Beneficial Cargo Owner' or 'BCO'), (2) _____ Non-Vessel Operating Common Carrier (NVOCC), or (3) _____ Shipper's Association.</v>
      </c>
      <c r="B52" s="474"/>
    </row>
    <row r="53" spans="1:2" ht="8.25" customHeight="1" x14ac:dyDescent="0.35"/>
    <row r="54" spans="1:2" ht="96.75" customHeight="1" x14ac:dyDescent="0.35">
      <c r="A54" s="478"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
      </c>
      <c r="B54" s="478"/>
    </row>
    <row r="55" spans="1:2" ht="8.25" customHeight="1" x14ac:dyDescent="0.35"/>
    <row r="56" spans="1:2" ht="80.25" customHeight="1" x14ac:dyDescent="0.35">
      <c r="A56" s="474" t="s">
        <v>643</v>
      </c>
      <c r="B56" s="474"/>
    </row>
    <row r="57" spans="1:2" ht="8.25" customHeight="1" x14ac:dyDescent="0.35"/>
    <row r="58" spans="1:2" ht="80.25" customHeight="1" x14ac:dyDescent="0.35">
      <c r="A58" s="474" t="s">
        <v>1215</v>
      </c>
      <c r="B58" s="474"/>
    </row>
    <row r="59" spans="1:2" ht="8.25" customHeight="1" x14ac:dyDescent="0.35"/>
    <row r="60" spans="1:2" ht="44.25" customHeight="1" x14ac:dyDescent="0.35">
      <c r="A60" s="474" t="s">
        <v>488</v>
      </c>
      <c r="B60" s="474"/>
    </row>
    <row r="61" spans="1:2" ht="8.25" customHeight="1" x14ac:dyDescent="0.35"/>
    <row r="62" spans="1:2" ht="46.5" customHeight="1" x14ac:dyDescent="0.35">
      <c r="A62" s="474" t="s">
        <v>758</v>
      </c>
      <c r="B62" s="474"/>
    </row>
    <row r="63" spans="1:2" ht="8.25" customHeight="1" thickBot="1" x14ac:dyDescent="0.4"/>
    <row r="64" spans="1:2" ht="4.5" customHeight="1" thickTop="1" x14ac:dyDescent="0.35">
      <c r="A64" s="355"/>
      <c r="B64" s="355"/>
    </row>
    <row r="65" spans="1:2" ht="15.65" customHeight="1" x14ac:dyDescent="0.35"/>
    <row r="66" spans="1:2" ht="15.65" customHeight="1" x14ac:dyDescent="0.35">
      <c r="A66" s="339" t="s">
        <v>861</v>
      </c>
      <c r="B66" s="350" t="s">
        <v>861</v>
      </c>
    </row>
    <row r="67" spans="1:2" ht="15.65" customHeight="1" x14ac:dyDescent="0.35">
      <c r="A67" s="349" t="s">
        <v>80</v>
      </c>
      <c r="B67" s="347" t="s">
        <v>80</v>
      </c>
    </row>
    <row r="68" spans="1:2" ht="15.65" customHeight="1" x14ac:dyDescent="0.35">
      <c r="B68" s="350"/>
    </row>
    <row r="69" spans="1:2" ht="15.65" customHeight="1" x14ac:dyDescent="0.35">
      <c r="A69" s="354" t="s">
        <v>1729</v>
      </c>
      <c r="B69" s="353" t="s">
        <v>1728</v>
      </c>
    </row>
    <row r="70" spans="1:2" ht="15.65" customHeight="1" x14ac:dyDescent="0.35">
      <c r="A70" s="339" t="s">
        <v>275</v>
      </c>
      <c r="B70" s="347" t="str">
        <f>IF(Cover!B9="","Contact:",Cover!B9)</f>
        <v>Johannes Törnqvist/ Henna Pakkala/Tarja Kupari</v>
      </c>
    </row>
    <row r="71" spans="1:2" ht="15.65" customHeight="1" x14ac:dyDescent="0.35">
      <c r="A71" s="339" t="s">
        <v>924</v>
      </c>
      <c r="B71" s="347" t="str">
        <f>IF(Cover!B10="","Title:",Cover!B10)</f>
        <v>Senior Manager/Logistics Manager/Specialist</v>
      </c>
    </row>
    <row r="72" spans="1:2" ht="8.25" customHeight="1" x14ac:dyDescent="0.35"/>
    <row r="73" spans="1:2" ht="15.65" customHeight="1" x14ac:dyDescent="0.35">
      <c r="A73" s="349" t="s">
        <v>132</v>
      </c>
      <c r="B73" s="350" t="s">
        <v>132</v>
      </c>
    </row>
    <row r="74" spans="1:2" ht="15.65" customHeight="1" x14ac:dyDescent="0.35">
      <c r="A74" s="349" t="s">
        <v>598</v>
      </c>
      <c r="B74" s="350"/>
    </row>
    <row r="75" spans="1:2" ht="16.5" customHeight="1" x14ac:dyDescent="0.35">
      <c r="A75" s="349" t="s">
        <v>633</v>
      </c>
      <c r="B75" s="350"/>
    </row>
    <row r="76" spans="1:2" ht="18.75" customHeight="1" x14ac:dyDescent="0.35">
      <c r="A76" s="352" t="s">
        <v>664</v>
      </c>
      <c r="B76" s="351" t="str">
        <f>IF(Cover!B7="","",Cover!B7)</f>
        <v>KEMIRA OYJ</v>
      </c>
    </row>
    <row r="77" spans="1:2" ht="18" customHeight="1" x14ac:dyDescent="0.35">
      <c r="A77" s="349" t="s">
        <v>925</v>
      </c>
      <c r="B77" s="351" t="str">
        <f>IF(Cover!B11 ="","",Cover!B11)</f>
        <v>Energiakatu 4</v>
      </c>
    </row>
    <row r="78" spans="1:2" ht="15.65" customHeight="1" x14ac:dyDescent="0.35">
      <c r="A78" s="349" t="s">
        <v>519</v>
      </c>
      <c r="B78" s="351" t="str">
        <f>IF(Cover!B12="","",Cover!B12)</f>
        <v>FIN-00180 Helsinki, Finland</v>
      </c>
    </row>
    <row r="79" spans="1:2" ht="8.25" customHeight="1" x14ac:dyDescent="0.35">
      <c r="B79" s="350"/>
    </row>
    <row r="80" spans="1:2" ht="15.65" customHeight="1" x14ac:dyDescent="0.35">
      <c r="A80" s="349" t="s">
        <v>249</v>
      </c>
      <c r="B80" s="347" t="str">
        <f>IF(Cover!B14="","Tel:     (required)",CONCATENATE("Tel: ",Cover!B14))</f>
        <v>Tel: 358 40 531 67 09 /Mobile +358 40 531 67 09</v>
      </c>
    </row>
    <row r="81" spans="1:2" ht="15.65" customHeight="1" x14ac:dyDescent="0.35">
      <c r="A81" s="349" t="s">
        <v>1022</v>
      </c>
      <c r="B81" s="347" t="str">
        <f>IF(Cover!B15="","Fax:   (required)",CONCATENATE("Fax: ",Cover!B15))</f>
        <v>Fax:   (required)</v>
      </c>
    </row>
    <row r="82" spans="1:2" ht="15.65" customHeight="1" x14ac:dyDescent="0.35">
      <c r="A82" s="339" t="s">
        <v>64</v>
      </c>
      <c r="B82" s="348" t="str">
        <f>IF(Cover!B16="","Email:     (required)",CONCATENATE("Email: ",Cover!B16))</f>
        <v>Email: Johannes.tornqvist@kemira.com;henna.pakkala@kemira.com;tarja.kupari@kemira.com</v>
      </c>
    </row>
    <row r="83" spans="1:2" ht="15.65" customHeight="1" x14ac:dyDescent="0.35">
      <c r="B83" s="347"/>
    </row>
    <row r="84" spans="1:2" ht="15" customHeight="1" x14ac:dyDescent="0.35">
      <c r="A84" s="343" t="s">
        <v>141</v>
      </c>
    </row>
    <row r="85" spans="1:2" ht="5.25" customHeight="1" x14ac:dyDescent="0.35"/>
    <row r="86" spans="1:2" ht="204" customHeight="1" x14ac:dyDescent="0.35">
      <c r="A86" s="474" t="s">
        <v>554</v>
      </c>
      <c r="B86" s="474"/>
    </row>
    <row r="87" spans="1:2" ht="9.75" customHeight="1" x14ac:dyDescent="0.35">
      <c r="B87" s="347"/>
    </row>
    <row r="88" spans="1:2" ht="111" customHeight="1" x14ac:dyDescent="0.35">
      <c r="A88" s="474" t="s">
        <v>1216</v>
      </c>
      <c r="B88" s="474"/>
    </row>
    <row r="89" spans="1:2" ht="9.75" customHeight="1" x14ac:dyDescent="0.35">
      <c r="B89" s="347"/>
    </row>
    <row r="90" spans="1:2" ht="111" customHeight="1" x14ac:dyDescent="0.35">
      <c r="A90" s="474" t="s">
        <v>400</v>
      </c>
      <c r="B90" s="474"/>
    </row>
    <row r="91" spans="1:2" ht="10.5" customHeight="1" x14ac:dyDescent="0.35"/>
    <row r="92" spans="1:2" ht="10.5" customHeight="1" x14ac:dyDescent="0.35">
      <c r="A92" s="343"/>
    </row>
    <row r="93" spans="1:2" ht="15" customHeight="1" x14ac:dyDescent="0.35">
      <c r="A93" s="343" t="s">
        <v>61</v>
      </c>
    </row>
    <row r="94" spans="1:2" ht="5.25" customHeight="1" x14ac:dyDescent="0.35"/>
    <row r="95" spans="1:2" ht="82.5" customHeight="1" x14ac:dyDescent="0.35">
      <c r="A95" s="474" t="s">
        <v>974</v>
      </c>
      <c r="B95" s="474"/>
    </row>
    <row r="96" spans="1:2" ht="9" customHeight="1" x14ac:dyDescent="0.35"/>
    <row r="97" spans="1:2" ht="98.25" customHeight="1" x14ac:dyDescent="0.35">
      <c r="A97" s="474" t="s">
        <v>142</v>
      </c>
      <c r="B97" s="474"/>
    </row>
    <row r="98" spans="1:2" ht="9" customHeight="1" x14ac:dyDescent="0.35"/>
    <row r="99" spans="1:2" ht="147" customHeight="1" x14ac:dyDescent="0.35">
      <c r="A99" s="474" t="s">
        <v>1280</v>
      </c>
      <c r="B99" s="474"/>
    </row>
    <row r="100" spans="1:2" ht="6.75" customHeight="1" x14ac:dyDescent="0.35"/>
    <row r="101" spans="1:2" ht="20.25" customHeight="1" x14ac:dyDescent="0.35">
      <c r="A101" s="479" t="s">
        <v>1286</v>
      </c>
      <c r="B101" s="480"/>
    </row>
    <row r="102" spans="1:2" ht="4.5" customHeight="1" x14ac:dyDescent="0.35"/>
    <row r="103" spans="1:2" ht="77.25" customHeight="1" x14ac:dyDescent="0.35">
      <c r="A103" s="474" t="s">
        <v>742</v>
      </c>
      <c r="B103" s="474"/>
    </row>
    <row r="104" spans="1:2" ht="10.5" customHeight="1" x14ac:dyDescent="0.35"/>
    <row r="105" spans="1:2" ht="29.25" customHeight="1" x14ac:dyDescent="0.35">
      <c r="A105" s="474" t="s">
        <v>203</v>
      </c>
      <c r="B105" s="474"/>
    </row>
    <row r="106" spans="1:2" ht="9.75" customHeight="1" x14ac:dyDescent="0.35"/>
    <row r="107" spans="1:2" ht="15" customHeight="1" x14ac:dyDescent="0.35">
      <c r="A107" s="481" t="s">
        <v>392</v>
      </c>
      <c r="B107" s="481"/>
    </row>
    <row r="108" spans="1:2" ht="8.25" customHeight="1" x14ac:dyDescent="0.35"/>
    <row r="109" spans="1:2" ht="95.25" customHeight="1" x14ac:dyDescent="0.35">
      <c r="A109" s="482" t="s">
        <v>143</v>
      </c>
      <c r="B109" s="482"/>
    </row>
    <row r="110" spans="1:2" ht="9.75" customHeight="1" x14ac:dyDescent="0.35"/>
    <row r="111" spans="1:2" ht="161.25" customHeight="1" x14ac:dyDescent="0.35">
      <c r="A111" s="482" t="s">
        <v>916</v>
      </c>
      <c r="B111" s="482"/>
    </row>
    <row r="112" spans="1:2" ht="6" customHeight="1" x14ac:dyDescent="0.35"/>
    <row r="113" spans="1:2" ht="15.65" customHeight="1" x14ac:dyDescent="0.35">
      <c r="A113" s="343" t="s">
        <v>393</v>
      </c>
    </row>
    <row r="114" spans="1:2" ht="6" customHeight="1" x14ac:dyDescent="0.35"/>
    <row r="115" spans="1:2" ht="141.75" customHeight="1" x14ac:dyDescent="0.35">
      <c r="A115" s="482" t="s">
        <v>401</v>
      </c>
      <c r="B115" s="482"/>
    </row>
    <row r="116" spans="1:2" ht="8.25" customHeight="1" x14ac:dyDescent="0.35">
      <c r="A116" s="482"/>
      <c r="B116" s="482"/>
    </row>
    <row r="117" spans="1:2" ht="50.25" customHeight="1" x14ac:dyDescent="0.35">
      <c r="A117" s="482" t="s">
        <v>555</v>
      </c>
      <c r="B117" s="482"/>
    </row>
    <row r="118" spans="1:2" ht="8.25" customHeight="1" x14ac:dyDescent="0.35">
      <c r="A118" s="482"/>
      <c r="B118" s="482"/>
    </row>
    <row r="119" spans="1:2" ht="110.25" customHeight="1" x14ac:dyDescent="0.35">
      <c r="A119" s="482" t="s">
        <v>644</v>
      </c>
      <c r="B119" s="482"/>
    </row>
    <row r="120" spans="1:2" ht="8.25" customHeight="1" x14ac:dyDescent="0.35">
      <c r="A120" s="482"/>
      <c r="B120" s="482"/>
    </row>
    <row r="121" spans="1:2" ht="31.5" customHeight="1" x14ac:dyDescent="0.35">
      <c r="A121" s="482" t="s">
        <v>204</v>
      </c>
      <c r="B121" s="482"/>
    </row>
    <row r="122" spans="1:2" ht="12.75" customHeight="1" x14ac:dyDescent="0.35">
      <c r="A122" s="482"/>
      <c r="B122" s="482"/>
    </row>
    <row r="123" spans="1:2" ht="48" customHeight="1" x14ac:dyDescent="0.35">
      <c r="A123" s="482" t="s">
        <v>917</v>
      </c>
      <c r="B123" s="482"/>
    </row>
    <row r="124" spans="1:2" ht="11.25" customHeight="1" x14ac:dyDescent="0.35"/>
    <row r="125" spans="1:2" ht="15.65" customHeight="1" x14ac:dyDescent="0.35">
      <c r="A125" s="343" t="s">
        <v>484</v>
      </c>
    </row>
    <row r="126" spans="1:2" ht="6.75" customHeight="1" x14ac:dyDescent="0.35"/>
    <row r="127" spans="1:2" ht="81" customHeight="1" x14ac:dyDescent="0.35">
      <c r="A127" s="478" t="s">
        <v>57</v>
      </c>
      <c r="B127" s="478"/>
    </row>
    <row r="128" spans="1:2" ht="6.75" customHeight="1" x14ac:dyDescent="0.35"/>
    <row r="129" spans="1:2" ht="66.75" customHeight="1" x14ac:dyDescent="0.35">
      <c r="A129" s="478" t="s">
        <v>473</v>
      </c>
      <c r="B129" s="478"/>
    </row>
    <row r="130" spans="1:2" ht="6.75" customHeight="1" x14ac:dyDescent="0.35"/>
    <row r="131" spans="1:2" ht="117.75" customHeight="1" x14ac:dyDescent="0.35">
      <c r="A131" s="478" t="s">
        <v>743</v>
      </c>
      <c r="B131" s="478"/>
    </row>
    <row r="132" spans="1:2" ht="8.25" customHeight="1" x14ac:dyDescent="0.35"/>
    <row r="133" spans="1:2" ht="300.75" customHeight="1" x14ac:dyDescent="0.35">
      <c r="A133" s="478" t="s">
        <v>474</v>
      </c>
      <c r="B133" s="478"/>
    </row>
    <row r="134" spans="1:2" ht="15.65" customHeight="1" x14ac:dyDescent="0.35"/>
    <row r="135" spans="1:2" ht="15.65" customHeight="1" x14ac:dyDescent="0.35">
      <c r="A135" s="343" t="s">
        <v>560</v>
      </c>
    </row>
    <row r="136" spans="1:2" ht="9.75" customHeight="1" x14ac:dyDescent="0.35"/>
    <row r="137" spans="1:2" ht="51.75" customHeight="1" x14ac:dyDescent="0.35">
      <c r="A137" s="482" t="s">
        <v>205</v>
      </c>
      <c r="B137" s="482"/>
    </row>
    <row r="138" spans="1:2" ht="9.75" customHeight="1" x14ac:dyDescent="0.35"/>
    <row r="139" spans="1:2" ht="151.5" customHeight="1" x14ac:dyDescent="0.35">
      <c r="A139" s="482" t="s">
        <v>206</v>
      </c>
      <c r="B139" s="482"/>
    </row>
    <row r="140" spans="1:2" ht="15.65" customHeight="1" x14ac:dyDescent="0.35"/>
    <row r="141" spans="1:2" ht="15.65" customHeight="1" x14ac:dyDescent="0.35">
      <c r="A141" s="343" t="s">
        <v>979</v>
      </c>
    </row>
    <row r="142" spans="1:2" ht="8.25" customHeight="1" x14ac:dyDescent="0.35"/>
    <row r="143" spans="1:2" ht="28.5" customHeight="1" x14ac:dyDescent="0.35">
      <c r="A143" s="482" t="s">
        <v>980</v>
      </c>
      <c r="B143" s="482"/>
    </row>
    <row r="144" spans="1:2" ht="12" customHeight="1" x14ac:dyDescent="0.35"/>
    <row r="145" spans="1:2" ht="15.65" customHeight="1" x14ac:dyDescent="0.35">
      <c r="A145" s="343" t="s">
        <v>556</v>
      </c>
    </row>
    <row r="146" spans="1:2" ht="7.5" customHeight="1" x14ac:dyDescent="0.35"/>
    <row r="147" spans="1:2" ht="137.25" customHeight="1" x14ac:dyDescent="0.35">
      <c r="A147" s="482" t="s">
        <v>847</v>
      </c>
      <c r="B147" s="482"/>
    </row>
    <row r="148" spans="1:2" ht="15.65" customHeight="1" x14ac:dyDescent="0.35"/>
    <row r="149" spans="1:2" ht="15.65" customHeight="1" x14ac:dyDescent="0.35">
      <c r="A149" s="343" t="s">
        <v>1281</v>
      </c>
    </row>
    <row r="150" spans="1:2" ht="9" customHeight="1" x14ac:dyDescent="0.35"/>
    <row r="151" spans="1:2" ht="49.5" customHeight="1" x14ac:dyDescent="0.35">
      <c r="A151" s="478" t="s">
        <v>557</v>
      </c>
      <c r="B151" s="478"/>
    </row>
    <row r="152" spans="1:2" ht="12.75" customHeight="1" x14ac:dyDescent="0.35"/>
    <row r="153" spans="1:2" ht="84.75" customHeight="1" x14ac:dyDescent="0.35">
      <c r="A153" s="478" t="s">
        <v>144</v>
      </c>
      <c r="B153" s="478"/>
    </row>
    <row r="154" spans="1:2" ht="9.75" customHeight="1" x14ac:dyDescent="0.35"/>
    <row r="155" spans="1:2" ht="113.25" customHeight="1" x14ac:dyDescent="0.35">
      <c r="A155" s="478" t="s">
        <v>1143</v>
      </c>
      <c r="B155" s="478"/>
    </row>
    <row r="156" spans="1:2" ht="10.5" customHeight="1" x14ac:dyDescent="0.35"/>
    <row r="157" spans="1:2" ht="15.65" customHeight="1" x14ac:dyDescent="0.35">
      <c r="A157" s="343" t="s">
        <v>1144</v>
      </c>
    </row>
    <row r="158" spans="1:2" ht="9" customHeight="1" x14ac:dyDescent="0.35"/>
    <row r="159" spans="1:2" ht="93.75" customHeight="1" x14ac:dyDescent="0.35">
      <c r="A159" s="482" t="s">
        <v>287</v>
      </c>
      <c r="B159" s="482"/>
    </row>
    <row r="160" spans="1:2" ht="15.65" customHeight="1" x14ac:dyDescent="0.35"/>
    <row r="161" spans="1:2" ht="15" customHeight="1" x14ac:dyDescent="0.35">
      <c r="A161" s="481" t="s">
        <v>489</v>
      </c>
      <c r="B161" s="481"/>
    </row>
    <row r="162" spans="1:2" ht="7.5" customHeight="1" x14ac:dyDescent="0.35"/>
    <row r="163" spans="1:2" ht="69" customHeight="1" x14ac:dyDescent="0.35">
      <c r="A163" s="482" t="s">
        <v>1070</v>
      </c>
      <c r="B163" s="482"/>
    </row>
    <row r="164" spans="1:2" ht="7.5" customHeight="1" x14ac:dyDescent="0.35"/>
    <row r="165" spans="1:2" ht="301.5" customHeight="1" x14ac:dyDescent="0.35">
      <c r="A165" s="482" t="s">
        <v>475</v>
      </c>
      <c r="B165" s="482"/>
    </row>
    <row r="166" spans="1:2" ht="7.5" customHeight="1" x14ac:dyDescent="0.35"/>
    <row r="167" spans="1:2" ht="111" customHeight="1" x14ac:dyDescent="0.35">
      <c r="A167" s="482" t="s">
        <v>975</v>
      </c>
      <c r="B167" s="482"/>
    </row>
    <row r="168" spans="1:2" ht="7.5" customHeight="1" x14ac:dyDescent="0.35"/>
    <row r="169" spans="1:2" ht="47.25" customHeight="1" x14ac:dyDescent="0.35">
      <c r="A169" s="482" t="s">
        <v>918</v>
      </c>
      <c r="B169" s="482"/>
    </row>
    <row r="170" spans="1:2" ht="10.5" customHeight="1" x14ac:dyDescent="0.35"/>
    <row r="171" spans="1:2" ht="33.75" customHeight="1" x14ac:dyDescent="0.35">
      <c r="A171" s="478" t="s">
        <v>293</v>
      </c>
      <c r="B171" s="478"/>
    </row>
    <row r="172" spans="1:2" ht="15.65" customHeight="1" x14ac:dyDescent="0.35"/>
    <row r="173" spans="1:2" ht="15.65" customHeight="1" x14ac:dyDescent="0.35">
      <c r="A173" s="343" t="s">
        <v>1207</v>
      </c>
    </row>
    <row r="174" spans="1:2" ht="15.65" customHeight="1" x14ac:dyDescent="0.35"/>
    <row r="175" spans="1:2" ht="35.25" customHeight="1" x14ac:dyDescent="0.35">
      <c r="A175" s="478" t="s">
        <v>919</v>
      </c>
      <c r="B175" s="478"/>
    </row>
    <row r="176" spans="1:2" ht="10.5" customHeight="1" x14ac:dyDescent="0.35"/>
    <row r="177" spans="1:2" ht="50.25" customHeight="1" x14ac:dyDescent="0.35">
      <c r="A177" s="478" t="s">
        <v>207</v>
      </c>
      <c r="B177" s="478"/>
    </row>
    <row r="178" spans="1:2" ht="10.5" customHeight="1" x14ac:dyDescent="0.35"/>
    <row r="179" spans="1:2" ht="125.25" customHeight="1" x14ac:dyDescent="0.35">
      <c r="A179" s="478" t="s">
        <v>848</v>
      </c>
      <c r="B179" s="478"/>
    </row>
    <row r="180" spans="1:2" ht="10.5" customHeight="1" x14ac:dyDescent="0.35"/>
    <row r="181" spans="1:2" ht="33.75" customHeight="1" x14ac:dyDescent="0.35">
      <c r="A181" s="478" t="s">
        <v>645</v>
      </c>
      <c r="B181" s="478"/>
    </row>
    <row r="182" spans="1:2" ht="15.65" customHeight="1" x14ac:dyDescent="0.35"/>
    <row r="183" spans="1:2" ht="15.65" customHeight="1" x14ac:dyDescent="0.35">
      <c r="A183" s="343" t="s">
        <v>1208</v>
      </c>
    </row>
    <row r="184" spans="1:2" ht="9" customHeight="1" x14ac:dyDescent="0.35"/>
    <row r="185" spans="1:2" ht="79.5" customHeight="1" x14ac:dyDescent="0.35">
      <c r="A185" s="482" t="s">
        <v>394</v>
      </c>
      <c r="B185" s="482"/>
    </row>
    <row r="186" spans="1:2" ht="9" customHeight="1" x14ac:dyDescent="0.35"/>
    <row r="187" spans="1:2" ht="115.5" customHeight="1" x14ac:dyDescent="0.35">
      <c r="A187" s="482" t="s">
        <v>65</v>
      </c>
      <c r="B187" s="482"/>
    </row>
    <row r="188" spans="1:2" ht="9" customHeight="1" x14ac:dyDescent="0.35"/>
    <row r="189" spans="1:2" ht="158.25" customHeight="1" x14ac:dyDescent="0.35">
      <c r="A189" s="482" t="s">
        <v>566</v>
      </c>
      <c r="B189" s="482"/>
    </row>
    <row r="190" spans="1:2" ht="9" customHeight="1" x14ac:dyDescent="0.35"/>
    <row r="191" spans="1:2" ht="33" customHeight="1" x14ac:dyDescent="0.35">
      <c r="A191" s="482" t="s">
        <v>853</v>
      </c>
      <c r="B191" s="482"/>
    </row>
    <row r="192" spans="1:2" ht="15.65" customHeight="1" x14ac:dyDescent="0.35"/>
    <row r="193" spans="1:2" ht="21" customHeight="1" x14ac:dyDescent="0.35">
      <c r="A193" s="343" t="s">
        <v>744</v>
      </c>
      <c r="B193" s="344"/>
    </row>
    <row r="194" spans="1:2" ht="11.25" customHeight="1" x14ac:dyDescent="0.35">
      <c r="A194" s="343"/>
      <c r="B194" s="344"/>
    </row>
    <row r="195" spans="1:2" ht="158.25" customHeight="1" x14ac:dyDescent="0.35">
      <c r="A195" s="482" t="s">
        <v>745</v>
      </c>
      <c r="B195" s="482"/>
    </row>
    <row r="196" spans="1:2" ht="7.5" customHeight="1" x14ac:dyDescent="0.35">
      <c r="A196" s="344"/>
      <c r="B196" s="344"/>
    </row>
    <row r="197" spans="1:2" ht="68.25" customHeight="1" x14ac:dyDescent="0.35">
      <c r="A197" s="478" t="s">
        <v>208</v>
      </c>
      <c r="B197" s="478"/>
    </row>
    <row r="198" spans="1:2" ht="7.5" customHeight="1" x14ac:dyDescent="0.35">
      <c r="A198" s="344"/>
      <c r="B198" s="344"/>
    </row>
    <row r="199" spans="1:2" ht="15.65" customHeight="1" x14ac:dyDescent="0.35">
      <c r="A199" s="343" t="s">
        <v>746</v>
      </c>
      <c r="B199" s="346"/>
    </row>
    <row r="200" spans="1:2" ht="6.75" customHeight="1" x14ac:dyDescent="0.35">
      <c r="A200" s="346"/>
      <c r="B200" s="346"/>
    </row>
    <row r="201" spans="1:2" ht="127.5" customHeight="1" x14ac:dyDescent="0.35">
      <c r="A201" s="478" t="s">
        <v>747</v>
      </c>
      <c r="B201" s="478"/>
    </row>
    <row r="202" spans="1:2" ht="10.5" customHeight="1" x14ac:dyDescent="0.35"/>
    <row r="203" spans="1:2" ht="15.65" customHeight="1" x14ac:dyDescent="0.35">
      <c r="A203" s="343" t="s">
        <v>558</v>
      </c>
    </row>
    <row r="204" spans="1:2" ht="12" customHeight="1" x14ac:dyDescent="0.35"/>
    <row r="205" spans="1:2" ht="43.5" customHeight="1" x14ac:dyDescent="0.35">
      <c r="A205" s="482" t="s">
        <v>1209</v>
      </c>
      <c r="B205" s="482"/>
    </row>
    <row r="206" spans="1:2" ht="11.25" customHeight="1" x14ac:dyDescent="0.35">
      <c r="A206" s="346"/>
      <c r="B206" s="346"/>
    </row>
    <row r="207" spans="1:2" ht="13.5" customHeight="1" x14ac:dyDescent="0.35">
      <c r="A207" s="343" t="s">
        <v>288</v>
      </c>
    </row>
    <row r="208" spans="1:2" ht="10.5" customHeight="1" x14ac:dyDescent="0.35"/>
    <row r="209" spans="1:2" ht="82.5" customHeight="1" x14ac:dyDescent="0.35">
      <c r="A209" s="478" t="s">
        <v>476</v>
      </c>
      <c r="B209" s="478"/>
    </row>
    <row r="210" spans="1:2" ht="9" customHeight="1" x14ac:dyDescent="0.35"/>
    <row r="211" spans="1:2" ht="156.75" customHeight="1" x14ac:dyDescent="0.35">
      <c r="A211" s="483" t="s">
        <v>849</v>
      </c>
      <c r="B211" s="483"/>
    </row>
    <row r="212" spans="1:2" ht="8.25" customHeight="1" x14ac:dyDescent="0.35">
      <c r="A212" s="484"/>
      <c r="B212" s="484"/>
    </row>
    <row r="213" spans="1:2" ht="204" customHeight="1" x14ac:dyDescent="0.35">
      <c r="A213" s="483" t="s">
        <v>748</v>
      </c>
      <c r="B213" s="483"/>
    </row>
    <row r="214" spans="1:2" ht="15.65" customHeight="1" x14ac:dyDescent="0.35"/>
    <row r="215" spans="1:2" ht="15.65" customHeight="1" x14ac:dyDescent="0.35">
      <c r="A215" s="343" t="s">
        <v>850</v>
      </c>
    </row>
    <row r="216" spans="1:2" ht="15.65" customHeight="1" x14ac:dyDescent="0.35"/>
    <row r="217" spans="1:2" ht="20.25" customHeight="1" x14ac:dyDescent="0.35">
      <c r="A217" s="478" t="s">
        <v>145</v>
      </c>
      <c r="B217" s="478"/>
    </row>
    <row r="218" spans="1:2" ht="137.25" customHeight="1" x14ac:dyDescent="0.35">
      <c r="A218" s="485" t="s">
        <v>1282</v>
      </c>
      <c r="B218" s="485"/>
    </row>
    <row r="219" spans="1:2" ht="65.25" customHeight="1" x14ac:dyDescent="0.35">
      <c r="A219" s="482" t="s">
        <v>70</v>
      </c>
      <c r="B219" s="482"/>
    </row>
    <row r="220" spans="1:2" ht="14.25" customHeight="1" x14ac:dyDescent="0.35">
      <c r="A220" s="346"/>
      <c r="B220" s="346"/>
    </row>
    <row r="221" spans="1:2" ht="15.65" customHeight="1" x14ac:dyDescent="0.35">
      <c r="A221" s="343" t="s">
        <v>1283</v>
      </c>
    </row>
    <row r="222" spans="1:2" ht="10.5" customHeight="1" x14ac:dyDescent="0.35"/>
    <row r="223" spans="1:2" ht="115.5" customHeight="1" x14ac:dyDescent="0.35">
      <c r="A223" s="478" t="s">
        <v>146</v>
      </c>
      <c r="B223" s="478"/>
    </row>
    <row r="224" spans="1:2" ht="10.5" customHeight="1" x14ac:dyDescent="0.35"/>
    <row r="225" spans="1:2" ht="167.25" customHeight="1" x14ac:dyDescent="0.35">
      <c r="A225" s="478" t="s">
        <v>646</v>
      </c>
      <c r="B225" s="478"/>
    </row>
    <row r="226" spans="1:2" ht="147" customHeight="1" x14ac:dyDescent="0.35">
      <c r="A226" s="478" t="s">
        <v>289</v>
      </c>
      <c r="B226" s="478"/>
    </row>
    <row r="227" spans="1:2" ht="10.5" customHeight="1" x14ac:dyDescent="0.35"/>
    <row r="228" spans="1:2" ht="148.5" customHeight="1" x14ac:dyDescent="0.35">
      <c r="A228" s="478" t="s">
        <v>390</v>
      </c>
      <c r="B228" s="478"/>
    </row>
    <row r="229" spans="1:2" ht="10.5" customHeight="1" x14ac:dyDescent="0.35"/>
    <row r="230" spans="1:2" ht="195" customHeight="1" x14ac:dyDescent="0.35">
      <c r="A230" s="478" t="s">
        <v>1071</v>
      </c>
      <c r="B230" s="478"/>
    </row>
    <row r="231" spans="1:2" ht="6" customHeight="1" x14ac:dyDescent="0.35"/>
    <row r="232" spans="1:2" ht="80.25" customHeight="1" x14ac:dyDescent="0.35">
      <c r="A232" s="478" t="s">
        <v>1076</v>
      </c>
      <c r="B232" s="478"/>
    </row>
    <row r="233" spans="1:2" ht="6.75" customHeight="1" x14ac:dyDescent="0.35"/>
    <row r="234" spans="1:2" ht="114" customHeight="1" x14ac:dyDescent="0.35">
      <c r="A234" s="478" t="s">
        <v>749</v>
      </c>
      <c r="B234" s="478"/>
    </row>
    <row r="235" spans="1:2" ht="10.5" customHeight="1" x14ac:dyDescent="0.35"/>
    <row r="236" spans="1:2" ht="84" customHeight="1" x14ac:dyDescent="0.35">
      <c r="A236" s="478" t="s">
        <v>750</v>
      </c>
      <c r="B236" s="478"/>
    </row>
    <row r="237" spans="1:2" ht="9" customHeight="1" x14ac:dyDescent="0.35"/>
    <row r="238" spans="1:2" ht="34.5" customHeight="1" x14ac:dyDescent="0.35">
      <c r="A238" s="478" t="s">
        <v>58</v>
      </c>
      <c r="B238" s="478"/>
    </row>
    <row r="239" spans="1:2" ht="10.5" customHeight="1" x14ac:dyDescent="0.35"/>
    <row r="240" spans="1:2" ht="194.25" customHeight="1" x14ac:dyDescent="0.35">
      <c r="A240" s="478" t="s">
        <v>477</v>
      </c>
      <c r="B240" s="478"/>
    </row>
    <row r="241" spans="1:2" ht="10.5" customHeight="1" x14ac:dyDescent="0.35"/>
    <row r="242" spans="1:2" ht="129" customHeight="1" x14ac:dyDescent="0.35">
      <c r="A242" s="478" t="s">
        <v>647</v>
      </c>
      <c r="B242" s="478"/>
    </row>
    <row r="243" spans="1:2" ht="15.65" customHeight="1" x14ac:dyDescent="0.35"/>
    <row r="244" spans="1:2" ht="15.65" customHeight="1" x14ac:dyDescent="0.35">
      <c r="A244" s="343" t="s">
        <v>478</v>
      </c>
    </row>
    <row r="245" spans="1:2" ht="11.25" customHeight="1" x14ac:dyDescent="0.35"/>
    <row r="246" spans="1:2" ht="333.75" customHeight="1" x14ac:dyDescent="0.35">
      <c r="A246" s="478" t="s">
        <v>59</v>
      </c>
      <c r="B246" s="478"/>
    </row>
    <row r="247" spans="1:2" ht="11.25" customHeight="1" x14ac:dyDescent="0.35"/>
    <row r="248" spans="1:2" ht="72.75" customHeight="1" x14ac:dyDescent="0.35">
      <c r="A248" s="478" t="s">
        <v>1210</v>
      </c>
      <c r="B248" s="478"/>
    </row>
    <row r="249" spans="1:2" ht="11.25" customHeight="1" x14ac:dyDescent="0.35"/>
    <row r="250" spans="1:2" ht="51.75" customHeight="1" x14ac:dyDescent="0.35">
      <c r="A250" s="478" t="s">
        <v>209</v>
      </c>
      <c r="B250" s="478"/>
    </row>
    <row r="251" spans="1:2" ht="11.25" customHeight="1" x14ac:dyDescent="0.35"/>
    <row r="252" spans="1:2" ht="69" customHeight="1" x14ac:dyDescent="0.35">
      <c r="A252" s="478" t="s">
        <v>147</v>
      </c>
      <c r="B252" s="478"/>
    </row>
    <row r="253" spans="1:2" ht="11.25" customHeight="1" x14ac:dyDescent="0.35"/>
    <row r="254" spans="1:2" ht="53.25" customHeight="1" x14ac:dyDescent="0.35">
      <c r="A254" s="478" t="s">
        <v>479</v>
      </c>
      <c r="B254" s="478"/>
    </row>
    <row r="255" spans="1:2" ht="11.25" customHeight="1" x14ac:dyDescent="0.35"/>
    <row r="256" spans="1:2" ht="64.5" customHeight="1" x14ac:dyDescent="0.35">
      <c r="A256" s="478" t="s">
        <v>1072</v>
      </c>
      <c r="B256" s="478"/>
    </row>
    <row r="257" spans="1:2" ht="11.25" customHeight="1" x14ac:dyDescent="0.35"/>
    <row r="258" spans="1:2" ht="34.5" customHeight="1" x14ac:dyDescent="0.35">
      <c r="A258" s="478" t="s">
        <v>976</v>
      </c>
      <c r="B258" s="478"/>
    </row>
    <row r="259" spans="1:2" ht="11.25" customHeight="1" x14ac:dyDescent="0.35"/>
    <row r="260" spans="1:2" ht="66.75" customHeight="1" x14ac:dyDescent="0.35">
      <c r="A260" s="478" t="s">
        <v>751</v>
      </c>
      <c r="B260" s="478"/>
    </row>
    <row r="261" spans="1:2" ht="13.5" customHeight="1" x14ac:dyDescent="0.35"/>
    <row r="262" spans="1:2" ht="21" customHeight="1" x14ac:dyDescent="0.35">
      <c r="A262" s="479" t="s">
        <v>920</v>
      </c>
      <c r="B262" s="479"/>
    </row>
    <row r="263" spans="1:2" ht="11.25" customHeight="1" x14ac:dyDescent="0.35"/>
    <row r="264" spans="1:2" ht="102.75" customHeight="1" x14ac:dyDescent="0.35">
      <c r="A264" s="482" t="s">
        <v>977</v>
      </c>
      <c r="B264" s="482"/>
    </row>
    <row r="265" spans="1:2" ht="11.25" customHeight="1" x14ac:dyDescent="0.35"/>
    <row r="266" spans="1:2" ht="114" customHeight="1" x14ac:dyDescent="0.35">
      <c r="A266" s="478" t="s">
        <v>60</v>
      </c>
      <c r="B266" s="478"/>
    </row>
    <row r="267" spans="1:2" ht="8.25" customHeight="1" x14ac:dyDescent="0.35"/>
    <row r="268" spans="1:2" ht="97.5" customHeight="1" x14ac:dyDescent="0.35">
      <c r="A268" s="478" t="s">
        <v>480</v>
      </c>
      <c r="B268" s="478"/>
    </row>
    <row r="269" spans="1:2" ht="10.5" customHeight="1" x14ac:dyDescent="0.35">
      <c r="A269" s="344"/>
      <c r="B269" s="344"/>
    </row>
    <row r="270" spans="1:2" ht="19.5" customHeight="1" x14ac:dyDescent="0.35">
      <c r="A270" s="345" t="s">
        <v>481</v>
      </c>
      <c r="B270" s="344"/>
    </row>
    <row r="271" spans="1:2" ht="10.5" customHeight="1" x14ac:dyDescent="0.35">
      <c r="A271" s="345"/>
      <c r="B271" s="344"/>
    </row>
    <row r="272" spans="1:2" ht="69" customHeight="1" x14ac:dyDescent="0.35">
      <c r="A272" s="478" t="s">
        <v>148</v>
      </c>
      <c r="B272" s="478"/>
    </row>
    <row r="273" spans="1:2" ht="12.75" customHeight="1" x14ac:dyDescent="0.35"/>
    <row r="274" spans="1:2" ht="15.65" customHeight="1" x14ac:dyDescent="0.35">
      <c r="A274" s="343" t="s">
        <v>1284</v>
      </c>
    </row>
    <row r="275" spans="1:2" ht="12" customHeight="1" x14ac:dyDescent="0.35"/>
    <row r="276" spans="1:2" ht="95.25" customHeight="1" x14ac:dyDescent="0.35">
      <c r="A276" s="482" t="s">
        <v>290</v>
      </c>
      <c r="B276" s="482"/>
    </row>
    <row r="277" spans="1:2" ht="15.65" customHeight="1" x14ac:dyDescent="0.35"/>
    <row r="278" spans="1:2" ht="15.65" customHeight="1" x14ac:dyDescent="0.35">
      <c r="A278" s="343" t="s">
        <v>1073</v>
      </c>
    </row>
    <row r="279" spans="1:2" ht="6" customHeight="1" x14ac:dyDescent="0.35"/>
    <row r="280" spans="1:2" ht="59.25" customHeight="1" x14ac:dyDescent="0.35">
      <c r="A280" s="482" t="s">
        <v>391</v>
      </c>
      <c r="B280" s="482"/>
    </row>
    <row r="281" spans="1:2" ht="7.5" customHeight="1" x14ac:dyDescent="0.35"/>
    <row r="282" spans="1:2" ht="141" customHeight="1" x14ac:dyDescent="0.35">
      <c r="A282" s="478" t="s">
        <v>978</v>
      </c>
      <c r="B282" s="478"/>
    </row>
    <row r="283" spans="1:2" ht="7.5" customHeight="1" x14ac:dyDescent="0.35"/>
    <row r="284" spans="1:2" ht="49.5" customHeight="1" x14ac:dyDescent="0.35">
      <c r="A284" s="482" t="s">
        <v>559</v>
      </c>
      <c r="B284" s="482"/>
    </row>
    <row r="285" spans="1:2" ht="7.5" customHeight="1" x14ac:dyDescent="0.35"/>
    <row r="286" spans="1:2" ht="30.75" customHeight="1" x14ac:dyDescent="0.35">
      <c r="A286" s="482" t="s">
        <v>1074</v>
      </c>
      <c r="B286" s="482"/>
    </row>
    <row r="287" spans="1:2" ht="15.65" customHeight="1" x14ac:dyDescent="0.35"/>
    <row r="288" spans="1:2" ht="15.65" customHeight="1" x14ac:dyDescent="0.35">
      <c r="A288" s="343" t="s">
        <v>752</v>
      </c>
    </row>
    <row r="289" spans="1:2" ht="9" customHeight="1" x14ac:dyDescent="0.35"/>
    <row r="290" spans="1:2" ht="237" customHeight="1" x14ac:dyDescent="0.35">
      <c r="A290" s="482" t="s">
        <v>294</v>
      </c>
      <c r="B290" s="482"/>
    </row>
    <row r="291" spans="1:2" ht="9" customHeight="1" x14ac:dyDescent="0.35"/>
    <row r="292" spans="1:2" ht="63" customHeight="1" x14ac:dyDescent="0.35">
      <c r="A292" s="482" t="s">
        <v>66</v>
      </c>
      <c r="B292" s="482"/>
    </row>
    <row r="293" spans="1:2" ht="9" customHeight="1" x14ac:dyDescent="0.35"/>
    <row r="294" spans="1:2" ht="33.75" customHeight="1" x14ac:dyDescent="0.35">
      <c r="A294" s="482" t="s">
        <v>1145</v>
      </c>
      <c r="B294" s="482"/>
    </row>
    <row r="295" spans="1:2" ht="10.5" customHeight="1" x14ac:dyDescent="0.35"/>
    <row r="296" spans="1:2" ht="15.65" customHeight="1" x14ac:dyDescent="0.35">
      <c r="A296" s="343" t="s">
        <v>753</v>
      </c>
    </row>
    <row r="297" spans="1:2" ht="9" customHeight="1" x14ac:dyDescent="0.35"/>
    <row r="298" spans="1:2" ht="52.5" customHeight="1" x14ac:dyDescent="0.35">
      <c r="A298" s="482" t="s">
        <v>754</v>
      </c>
      <c r="B298" s="482"/>
    </row>
    <row r="299" spans="1:2" ht="9.75" customHeight="1" x14ac:dyDescent="0.35"/>
    <row r="300" spans="1:2" ht="51.75" customHeight="1" x14ac:dyDescent="0.35">
      <c r="A300" s="482" t="s">
        <v>1146</v>
      </c>
      <c r="B300" s="482"/>
    </row>
    <row r="301" spans="1:2" ht="12" customHeight="1" x14ac:dyDescent="0.35"/>
    <row r="302" spans="1:2" ht="15.65" customHeight="1" x14ac:dyDescent="0.35">
      <c r="A302" s="343" t="s">
        <v>1285</v>
      </c>
    </row>
    <row r="303" spans="1:2" ht="8.25" customHeight="1" x14ac:dyDescent="0.35">
      <c r="A303" s="486"/>
      <c r="B303" s="486"/>
    </row>
    <row r="304" spans="1:2" ht="66.75" customHeight="1" x14ac:dyDescent="0.35">
      <c r="A304" s="482" t="s">
        <v>482</v>
      </c>
      <c r="B304" s="482"/>
    </row>
    <row r="305" spans="1:2" ht="12" customHeight="1" x14ac:dyDescent="0.35"/>
    <row r="306" spans="1:2" ht="15.65" customHeight="1" x14ac:dyDescent="0.35">
      <c r="A306" s="343" t="s">
        <v>402</v>
      </c>
    </row>
    <row r="307" spans="1:2" ht="8.25" customHeight="1" x14ac:dyDescent="0.35">
      <c r="A307" s="486"/>
      <c r="B307" s="486"/>
    </row>
    <row r="308" spans="1:2" ht="53.25" customHeight="1" x14ac:dyDescent="0.35">
      <c r="A308" s="482" t="s">
        <v>652</v>
      </c>
      <c r="B308" s="482"/>
    </row>
    <row r="309" spans="1:2" ht="15.65" customHeight="1" x14ac:dyDescent="0.35"/>
    <row r="310" spans="1:2" ht="15.65" customHeight="1" x14ac:dyDescent="0.35">
      <c r="A310" s="343" t="s">
        <v>567</v>
      </c>
    </row>
    <row r="311" spans="1:2" ht="8.25" customHeight="1" x14ac:dyDescent="0.35">
      <c r="A311" s="486"/>
      <c r="B311" s="486"/>
    </row>
    <row r="312" spans="1:2" ht="53.25" customHeight="1" x14ac:dyDescent="0.35">
      <c r="A312" s="482" t="s">
        <v>854</v>
      </c>
      <c r="B312" s="482"/>
    </row>
    <row r="313" spans="1:2" ht="15.65" customHeight="1" x14ac:dyDescent="0.35"/>
    <row r="314" spans="1:2" ht="15" customHeight="1" x14ac:dyDescent="0.35">
      <c r="A314" s="481" t="s">
        <v>1155</v>
      </c>
      <c r="B314" s="481"/>
    </row>
    <row r="315" spans="1:2" ht="15.65" customHeight="1" x14ac:dyDescent="0.35">
      <c r="B315" s="342" t="str">
        <f>_xlfn.CONCAT(Cover!B1,"-",Cover!B2)</f>
        <v>22-0020-15</v>
      </c>
    </row>
    <row r="316" spans="1:2" ht="55.5" customHeight="1" x14ac:dyDescent="0.35">
      <c r="A316" s="478" t="s">
        <v>926</v>
      </c>
      <c r="B316" s="478"/>
    </row>
    <row r="317" spans="1:2" ht="105" customHeight="1" x14ac:dyDescent="0.35">
      <c r="A317" s="478" t="s">
        <v>927</v>
      </c>
      <c r="B317" s="478"/>
    </row>
    <row r="318" spans="1:2" ht="5.25" customHeight="1" x14ac:dyDescent="0.35"/>
    <row r="319" spans="1:2" ht="37.5" customHeight="1" x14ac:dyDescent="0.35">
      <c r="A319" s="487" t="s">
        <v>1217</v>
      </c>
      <c r="B319" s="487"/>
    </row>
    <row r="320" spans="1:2" ht="16" customHeight="1" thickBot="1" x14ac:dyDescent="0.4"/>
    <row r="321" spans="1:2" ht="30.65" customHeight="1" thickBot="1" x14ac:dyDescent="0.4">
      <c r="A321" s="341" t="s">
        <v>562</v>
      </c>
      <c r="B321" s="340"/>
    </row>
    <row r="322" spans="1:2" ht="18.649999999999999" customHeight="1" x14ac:dyDescent="0.35">
      <c r="A322" s="488" t="s">
        <v>485</v>
      </c>
      <c r="B322" s="491"/>
    </row>
    <row r="323" spans="1:2" ht="18.649999999999999" customHeight="1" x14ac:dyDescent="0.35">
      <c r="A323" s="489"/>
      <c r="B323" s="491"/>
    </row>
    <row r="324" spans="1:2" ht="18.649999999999999" customHeight="1" x14ac:dyDescent="0.35">
      <c r="A324" s="489"/>
      <c r="B324" s="491"/>
    </row>
    <row r="325" spans="1:2" ht="18.649999999999999" customHeight="1" thickBot="1" x14ac:dyDescent="0.4">
      <c r="A325" s="490"/>
      <c r="B325" s="491"/>
    </row>
    <row r="326" spans="1:2" ht="18.649999999999999" customHeight="1" x14ac:dyDescent="0.35">
      <c r="A326" s="488" t="s">
        <v>485</v>
      </c>
      <c r="B326" s="491"/>
    </row>
    <row r="327" spans="1:2" ht="18.649999999999999" customHeight="1" x14ac:dyDescent="0.35">
      <c r="A327" s="489"/>
      <c r="B327" s="491"/>
    </row>
    <row r="328" spans="1:2" ht="18.649999999999999" customHeight="1" x14ac:dyDescent="0.35">
      <c r="A328" s="489"/>
      <c r="B328" s="491"/>
    </row>
    <row r="329" spans="1:2" ht="18.649999999999999" customHeight="1" thickBot="1" x14ac:dyDescent="0.4">
      <c r="A329" s="490"/>
      <c r="B329" s="491"/>
    </row>
    <row r="330" spans="1:2" ht="18.649999999999999" customHeight="1" x14ac:dyDescent="0.35">
      <c r="A330" s="488" t="s">
        <v>485</v>
      </c>
      <c r="B330" s="491"/>
    </row>
    <row r="331" spans="1:2" ht="18.649999999999999" customHeight="1" x14ac:dyDescent="0.35">
      <c r="A331" s="489"/>
      <c r="B331" s="491"/>
    </row>
    <row r="332" spans="1:2" ht="18.649999999999999" customHeight="1" x14ac:dyDescent="0.35">
      <c r="A332" s="489"/>
      <c r="B332" s="491"/>
    </row>
    <row r="333" spans="1:2" ht="18.649999999999999" customHeight="1" thickBot="1" x14ac:dyDescent="0.4">
      <c r="A333" s="490"/>
      <c r="B333" s="491"/>
    </row>
    <row r="334" spans="1:2" ht="18.649999999999999" customHeight="1" x14ac:dyDescent="0.35">
      <c r="A334" s="488" t="s">
        <v>485</v>
      </c>
      <c r="B334" s="491"/>
    </row>
    <row r="335" spans="1:2" ht="18.649999999999999" customHeight="1" x14ac:dyDescent="0.35">
      <c r="A335" s="489"/>
      <c r="B335" s="491"/>
    </row>
    <row r="336" spans="1:2" ht="18.649999999999999" customHeight="1" x14ac:dyDescent="0.35">
      <c r="A336" s="489"/>
      <c r="B336" s="491"/>
    </row>
    <row r="337" spans="1:2" ht="18.649999999999999" customHeight="1" thickBot="1" x14ac:dyDescent="0.4">
      <c r="A337" s="490"/>
      <c r="B337" s="491"/>
    </row>
  </sheetData>
  <mergeCells count="127">
    <mergeCell ref="A317:B317"/>
    <mergeCell ref="A319:B319"/>
    <mergeCell ref="A322:A325"/>
    <mergeCell ref="B322:B325"/>
    <mergeCell ref="A326:A329"/>
    <mergeCell ref="B326:B329"/>
    <mergeCell ref="A330:A333"/>
    <mergeCell ref="B330:B333"/>
    <mergeCell ref="A334:A337"/>
    <mergeCell ref="B334:B337"/>
    <mergeCell ref="A300:B300"/>
    <mergeCell ref="A303:B303"/>
    <mergeCell ref="A304:B304"/>
    <mergeCell ref="A307:B307"/>
    <mergeCell ref="A308:B308"/>
    <mergeCell ref="A311:B311"/>
    <mergeCell ref="A312:B312"/>
    <mergeCell ref="A314:B314"/>
    <mergeCell ref="A316:B316"/>
    <mergeCell ref="A276:B276"/>
    <mergeCell ref="A280:B280"/>
    <mergeCell ref="A282:B282"/>
    <mergeCell ref="A284:B284"/>
    <mergeCell ref="A286:B286"/>
    <mergeCell ref="A290:B290"/>
    <mergeCell ref="A292:B292"/>
    <mergeCell ref="A294:B294"/>
    <mergeCell ref="A298:B298"/>
    <mergeCell ref="A254:B254"/>
    <mergeCell ref="A256:B256"/>
    <mergeCell ref="A258:B258"/>
    <mergeCell ref="A260:B260"/>
    <mergeCell ref="A262:B262"/>
    <mergeCell ref="A264:B264"/>
    <mergeCell ref="A266:B266"/>
    <mergeCell ref="A268:B268"/>
    <mergeCell ref="A272:B272"/>
    <mergeCell ref="A234:B234"/>
    <mergeCell ref="A236:B236"/>
    <mergeCell ref="A238:B238"/>
    <mergeCell ref="A240:B240"/>
    <mergeCell ref="A242:B242"/>
    <mergeCell ref="A246:B246"/>
    <mergeCell ref="A248:B248"/>
    <mergeCell ref="A250:B250"/>
    <mergeCell ref="A252:B252"/>
    <mergeCell ref="A217:B217"/>
    <mergeCell ref="A218:B218"/>
    <mergeCell ref="A219:B219"/>
    <mergeCell ref="A223:B223"/>
    <mergeCell ref="A225:B225"/>
    <mergeCell ref="A226:B226"/>
    <mergeCell ref="A228:B228"/>
    <mergeCell ref="A230:B230"/>
    <mergeCell ref="A232:B232"/>
    <mergeCell ref="A191:B191"/>
    <mergeCell ref="A195:B195"/>
    <mergeCell ref="A197:B197"/>
    <mergeCell ref="A201:B201"/>
    <mergeCell ref="A205:B205"/>
    <mergeCell ref="A209:B209"/>
    <mergeCell ref="A211:B211"/>
    <mergeCell ref="A212:B212"/>
    <mergeCell ref="A213:B213"/>
    <mergeCell ref="A169:B169"/>
    <mergeCell ref="A171:B171"/>
    <mergeCell ref="A175:B175"/>
    <mergeCell ref="A177:B177"/>
    <mergeCell ref="A179:B179"/>
    <mergeCell ref="A181:B181"/>
    <mergeCell ref="A185:B185"/>
    <mergeCell ref="A187:B187"/>
    <mergeCell ref="A189:B189"/>
    <mergeCell ref="A147:B147"/>
    <mergeCell ref="A151:B151"/>
    <mergeCell ref="A153:B153"/>
    <mergeCell ref="A155:B155"/>
    <mergeCell ref="A159:B159"/>
    <mergeCell ref="A161:B161"/>
    <mergeCell ref="A163:B163"/>
    <mergeCell ref="A165:B165"/>
    <mergeCell ref="A167:B167"/>
    <mergeCell ref="A122:B122"/>
    <mergeCell ref="A123:B123"/>
    <mergeCell ref="A127:B127"/>
    <mergeCell ref="A129:B129"/>
    <mergeCell ref="A131:B131"/>
    <mergeCell ref="A133:B133"/>
    <mergeCell ref="A137:B137"/>
    <mergeCell ref="A139:B139"/>
    <mergeCell ref="A143:B143"/>
    <mergeCell ref="A109:B109"/>
    <mergeCell ref="A111:B111"/>
    <mergeCell ref="A115:B115"/>
    <mergeCell ref="A116:B116"/>
    <mergeCell ref="A117:B117"/>
    <mergeCell ref="A118:B118"/>
    <mergeCell ref="A119:B119"/>
    <mergeCell ref="A120:B120"/>
    <mergeCell ref="A121:B121"/>
    <mergeCell ref="A88:B88"/>
    <mergeCell ref="A90:B90"/>
    <mergeCell ref="A95:B95"/>
    <mergeCell ref="A97:B97"/>
    <mergeCell ref="A99:B99"/>
    <mergeCell ref="A101:B101"/>
    <mergeCell ref="A103:B103"/>
    <mergeCell ref="A105:B105"/>
    <mergeCell ref="A107:B107"/>
    <mergeCell ref="A48:B48"/>
    <mergeCell ref="A50:B50"/>
    <mergeCell ref="A52:B52"/>
    <mergeCell ref="A54:B54"/>
    <mergeCell ref="A56:B56"/>
    <mergeCell ref="A58:B58"/>
    <mergeCell ref="A60:B60"/>
    <mergeCell ref="A62:B62"/>
    <mergeCell ref="A86:B86"/>
    <mergeCell ref="A1:B1"/>
    <mergeCell ref="A3:B3"/>
    <mergeCell ref="A5:B5"/>
    <mergeCell ref="A7:B7"/>
    <mergeCell ref="A9:B9"/>
    <mergeCell ref="A23:B23"/>
    <mergeCell ref="A25:B25"/>
    <mergeCell ref="A27:B27"/>
    <mergeCell ref="A40:B40"/>
  </mergeCells>
  <pageMargins left="0.25" right="0.25" top="0.25" bottom="0.25" header="0.5" footer="0.5"/>
  <pageSetup scale="86" orientation="portrait" r:id="rId1"/>
  <headerFooter alignWithMargins="0"/>
  <rowBreaks count="8" manualBreakCount="8">
    <brk id="39" max="16383" man="1"/>
    <brk id="81" max="16383" man="1"/>
    <brk id="102" max="16383" man="1"/>
    <brk id="107" max="16383" man="1"/>
    <brk id="140" max="16383" man="1"/>
    <brk id="176" max="16383" man="1"/>
    <brk id="253" max="16383" man="1"/>
    <brk id="269" max="16383"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B181"/>
  <sheetViews>
    <sheetView workbookViewId="0">
      <selection sqref="A1:B1"/>
    </sheetView>
  </sheetViews>
  <sheetFormatPr defaultColWidth="16.7265625" defaultRowHeight="11.5" x14ac:dyDescent="0.25"/>
  <cols>
    <col min="1"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1175</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1175</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1205</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ht="13" customHeight="1"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230" t="s">
        <v>1087</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x14ac:dyDescent="0.25">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x14ac:dyDescent="0.25">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c r="B14" s="574"/>
      <c r="C14" s="574"/>
      <c r="D14" s="574"/>
      <c r="E14" s="574"/>
      <c r="F14" s="574"/>
      <c r="G14" s="574"/>
      <c r="H14" s="574"/>
      <c r="I14" s="574"/>
      <c r="J14" s="602"/>
      <c r="K14" s="576"/>
      <c r="L14" s="575"/>
      <c r="M14" s="577"/>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spans="1:54" x14ac:dyDescent="0.25">
      <c r="A15" s="135"/>
      <c r="B15" s="601"/>
      <c r="C15" s="601"/>
      <c r="D15" s="601"/>
      <c r="E15" s="601"/>
      <c r="F15" s="601"/>
      <c r="G15" s="601"/>
      <c r="H15" s="601"/>
      <c r="I15" s="601"/>
      <c r="J15" s="602"/>
      <c r="K15" s="576"/>
      <c r="L15" s="602"/>
      <c r="M15" s="577"/>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01"/>
      <c r="C16" s="601"/>
      <c r="D16" s="601"/>
      <c r="E16" s="601"/>
      <c r="F16" s="601"/>
      <c r="G16" s="601"/>
      <c r="H16" s="601"/>
      <c r="I16" s="601"/>
      <c r="J16" s="602"/>
      <c r="K16" s="576"/>
      <c r="L16" s="602"/>
      <c r="M16" s="577"/>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70"/>
      <c r="B17" s="593"/>
      <c r="C17" s="593"/>
      <c r="D17" s="593"/>
      <c r="E17" s="593"/>
      <c r="F17" s="593"/>
      <c r="G17" s="593"/>
      <c r="H17" s="593"/>
      <c r="I17" s="593"/>
      <c r="J17" s="594"/>
      <c r="K17" s="595"/>
      <c r="L17" s="596"/>
      <c r="M17" s="597"/>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x14ac:dyDescent="0.25">
      <c r="A19" s="41" t="s">
        <v>910</v>
      </c>
      <c r="B19" s="173"/>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x14ac:dyDescent="0.25">
      <c r="A20" s="155" t="s">
        <v>910</v>
      </c>
      <c r="B20" s="598" t="s">
        <v>914</v>
      </c>
      <c r="C20" s="598"/>
      <c r="D20" s="598"/>
      <c r="E20" s="598"/>
      <c r="F20" s="598"/>
      <c r="G20" s="598"/>
      <c r="H20" s="599"/>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85"/>
      <c r="B21" s="574"/>
      <c r="C21" s="574"/>
      <c r="D21" s="574"/>
      <c r="E21" s="574"/>
      <c r="F21" s="574"/>
      <c r="G21" s="574"/>
      <c r="H21" s="600"/>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178"/>
      <c r="B22" s="574"/>
      <c r="C22" s="574"/>
      <c r="D22" s="574"/>
      <c r="E22" s="574"/>
      <c r="F22" s="574"/>
      <c r="G22" s="574"/>
      <c r="H22" s="600"/>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x14ac:dyDescent="0.25">
      <c r="A23" s="178"/>
      <c r="B23" s="603"/>
      <c r="C23" s="576"/>
      <c r="D23" s="576"/>
      <c r="E23" s="576"/>
      <c r="F23" s="576"/>
      <c r="G23" s="576"/>
      <c r="H23" s="604"/>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54"/>
      <c r="B24" s="605"/>
      <c r="C24" s="595"/>
      <c r="D24" s="595"/>
      <c r="E24" s="595"/>
      <c r="F24" s="595"/>
      <c r="G24" s="595"/>
      <c r="H24" s="606"/>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x14ac:dyDescent="0.25">
      <c r="A26" s="41" t="s">
        <v>463</v>
      </c>
      <c r="B26" s="84"/>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x14ac:dyDescent="0.25">
      <c r="A27" s="162" t="s">
        <v>659</v>
      </c>
      <c r="B27" s="76"/>
      <c r="C27" s="145"/>
      <c r="D27" s="88"/>
      <c r="E27" s="88"/>
      <c r="F27" s="52"/>
      <c r="G27" s="52"/>
      <c r="H27" s="52"/>
      <c r="I27" s="144"/>
      <c r="J27" s="113"/>
      <c r="K27" s="168"/>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62" t="s">
        <v>189</v>
      </c>
      <c r="B28" s="34"/>
      <c r="C28" s="131"/>
      <c r="D28" s="91"/>
      <c r="E28" s="91"/>
      <c r="F28" s="64"/>
      <c r="G28" s="64"/>
      <c r="H28" s="64"/>
      <c r="I28" s="149"/>
      <c r="J28" s="160"/>
      <c r="K28" s="140"/>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58" t="s">
        <v>413</v>
      </c>
      <c r="B29" s="180"/>
      <c r="C29" s="117"/>
      <c r="D29" s="89"/>
      <c r="E29" s="89"/>
      <c r="F29" s="57"/>
      <c r="G29" s="57"/>
      <c r="H29" s="57"/>
      <c r="I29" s="176"/>
      <c r="J29" s="172"/>
      <c r="K29" s="157"/>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x14ac:dyDescent="0.25">
      <c r="A30" s="607" t="s">
        <v>721</v>
      </c>
      <c r="B30" s="609" t="s">
        <v>791</v>
      </c>
      <c r="C30" s="609" t="s">
        <v>137</v>
      </c>
      <c r="D30" s="609" t="s">
        <v>62</v>
      </c>
      <c r="E30" s="609" t="s">
        <v>622</v>
      </c>
      <c r="F30" s="609" t="s">
        <v>636</v>
      </c>
      <c r="G30" s="609" t="s">
        <v>1219</v>
      </c>
      <c r="H30" s="612" t="s">
        <v>1004</v>
      </c>
      <c r="I30" s="609" t="s">
        <v>1093</v>
      </c>
      <c r="J30" s="609" t="s">
        <v>414</v>
      </c>
      <c r="K30" s="609" t="s">
        <v>459</v>
      </c>
      <c r="L30" s="609" t="s">
        <v>868</v>
      </c>
      <c r="M30" s="24" t="s">
        <v>138</v>
      </c>
      <c r="N30" s="24"/>
      <c r="O30" s="24"/>
      <c r="P30" s="24"/>
      <c r="Q30" s="24"/>
      <c r="R30" s="612" t="s">
        <v>73</v>
      </c>
      <c r="S30" s="612" t="s">
        <v>239</v>
      </c>
      <c r="T30" s="612" t="s">
        <v>217</v>
      </c>
      <c r="U30" s="612" t="s">
        <v>164</v>
      </c>
    </row>
    <row r="31" spans="1:54" x14ac:dyDescent="0.25">
      <c r="A31" s="608"/>
      <c r="B31" s="610"/>
      <c r="C31" s="610"/>
      <c r="D31" s="610"/>
      <c r="E31" s="610"/>
      <c r="F31" s="610"/>
      <c r="G31" s="611"/>
      <c r="H31" s="613"/>
      <c r="I31" s="610"/>
      <c r="J31" s="610"/>
      <c r="K31" s="610"/>
      <c r="L31" s="610"/>
      <c r="M31" s="25" t="s">
        <v>1177</v>
      </c>
      <c r="N31" s="25"/>
      <c r="O31" s="25"/>
      <c r="P31" s="25"/>
      <c r="Q31" s="25"/>
      <c r="R31" s="613"/>
      <c r="S31" s="613"/>
      <c r="T31" s="613"/>
      <c r="U31" s="613"/>
    </row>
    <row r="32" spans="1:54" x14ac:dyDescent="0.25">
      <c r="A32" s="63"/>
      <c r="B32" s="60"/>
      <c r="C32" s="12"/>
      <c r="D32" s="12"/>
      <c r="E32" s="12"/>
      <c r="F32" s="12"/>
      <c r="G32" s="38"/>
      <c r="H32" s="12"/>
      <c r="I32" s="5"/>
      <c r="J32" s="5"/>
      <c r="K32" s="5"/>
      <c r="L32" s="5"/>
      <c r="M32" s="5"/>
      <c r="N32" s="5"/>
      <c r="O32" s="5"/>
      <c r="P32" s="5"/>
      <c r="Q32" s="5"/>
      <c r="R32" s="5"/>
      <c r="S32" s="5"/>
      <c r="T32" s="5"/>
      <c r="U32" s="5"/>
    </row>
    <row r="33" spans="1:54" x14ac:dyDescent="0.25">
      <c r="A33" s="96"/>
      <c r="B33" s="22"/>
      <c r="C33" s="22"/>
      <c r="D33" s="22"/>
      <c r="E33" s="22"/>
      <c r="F33" s="22"/>
      <c r="G33" s="53"/>
      <c r="H33" s="22"/>
      <c r="I33" s="10"/>
      <c r="J33" s="10"/>
      <c r="K33" s="10"/>
      <c r="L33" s="10"/>
      <c r="M33" s="10"/>
      <c r="N33" s="10"/>
      <c r="O33" s="10"/>
      <c r="P33" s="10"/>
      <c r="Q33" s="10"/>
      <c r="R33" s="10"/>
      <c r="S33" s="10"/>
      <c r="T33" s="10"/>
      <c r="U33" s="10"/>
    </row>
    <row r="34" spans="1:54" x14ac:dyDescent="0.25">
      <c r="A34" s="96"/>
      <c r="B34" s="22"/>
      <c r="C34" s="22"/>
      <c r="D34" s="22"/>
      <c r="E34" s="22"/>
      <c r="F34" s="22"/>
      <c r="G34" s="53"/>
      <c r="H34" s="22"/>
      <c r="I34" s="10"/>
      <c r="J34" s="10"/>
      <c r="K34" s="10"/>
      <c r="L34" s="10"/>
      <c r="M34" s="10"/>
      <c r="N34" s="10"/>
      <c r="O34" s="10"/>
      <c r="P34" s="10"/>
      <c r="Q34" s="10"/>
      <c r="R34" s="10"/>
      <c r="S34" s="10"/>
      <c r="T34" s="10"/>
      <c r="U34" s="10"/>
    </row>
    <row r="35" spans="1:54" x14ac:dyDescent="0.25">
      <c r="A35" s="97"/>
      <c r="B35" s="19"/>
      <c r="C35" s="19"/>
      <c r="D35" s="19"/>
      <c r="E35" s="19"/>
      <c r="F35" s="19"/>
      <c r="G35" s="36"/>
      <c r="H35" s="19"/>
      <c r="I35" s="11"/>
      <c r="J35" s="11"/>
      <c r="K35" s="11"/>
      <c r="L35" s="11"/>
      <c r="M35" s="11"/>
      <c r="N35" s="11"/>
      <c r="O35" s="11"/>
      <c r="P35" s="11"/>
      <c r="Q35" s="11"/>
      <c r="R35" s="11"/>
      <c r="S35" s="11"/>
      <c r="T35" s="11"/>
      <c r="U35" s="11"/>
    </row>
    <row r="36" spans="1:54"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x14ac:dyDescent="0.25">
      <c r="A38" s="124" t="s">
        <v>549</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x14ac:dyDescent="0.25">
      <c r="A39" s="607" t="s">
        <v>721</v>
      </c>
      <c r="B39" s="609" t="s">
        <v>791</v>
      </c>
      <c r="C39" s="609" t="s">
        <v>137</v>
      </c>
      <c r="D39" s="609" t="s">
        <v>62</v>
      </c>
      <c r="E39" s="609" t="s">
        <v>622</v>
      </c>
      <c r="F39" s="609" t="s">
        <v>636</v>
      </c>
      <c r="G39" s="609" t="s">
        <v>1219</v>
      </c>
      <c r="H39" s="609" t="s">
        <v>1004</v>
      </c>
      <c r="I39" s="609" t="s">
        <v>639</v>
      </c>
      <c r="J39" s="609" t="s">
        <v>10</v>
      </c>
      <c r="K39" s="614" t="s">
        <v>50</v>
      </c>
      <c r="L39" s="45" t="s">
        <v>972</v>
      </c>
      <c r="M39" s="2" t="s">
        <v>32</v>
      </c>
      <c r="N39" s="29" t="s">
        <v>369</v>
      </c>
      <c r="O39" s="21"/>
      <c r="P39" s="21"/>
      <c r="Q39" s="21"/>
      <c r="R39" s="21"/>
      <c r="S39" s="21"/>
      <c r="T39" s="614" t="s">
        <v>73</v>
      </c>
      <c r="U39" s="614" t="s">
        <v>239</v>
      </c>
      <c r="V39" s="614" t="s">
        <v>217</v>
      </c>
      <c r="W39" s="614" t="s">
        <v>164</v>
      </c>
    </row>
    <row r="40" spans="1:54" ht="23" x14ac:dyDescent="0.25">
      <c r="A40" s="608"/>
      <c r="B40" s="610"/>
      <c r="C40" s="610"/>
      <c r="D40" s="610"/>
      <c r="E40" s="610"/>
      <c r="F40" s="610"/>
      <c r="G40" s="611"/>
      <c r="H40" s="610"/>
      <c r="I40" s="610"/>
      <c r="J40" s="610"/>
      <c r="K40" s="615"/>
      <c r="L40" s="48" t="s">
        <v>731</v>
      </c>
      <c r="M40" s="4" t="s">
        <v>776</v>
      </c>
      <c r="N40" s="30" t="s">
        <v>1164</v>
      </c>
      <c r="O40" s="20"/>
      <c r="P40" s="20"/>
      <c r="Q40" s="20"/>
      <c r="R40" s="20"/>
      <c r="S40" s="20"/>
      <c r="T40" s="615"/>
      <c r="U40" s="615"/>
      <c r="V40" s="615"/>
      <c r="W40" s="615"/>
    </row>
    <row r="41" spans="1:54" x14ac:dyDescent="0.25">
      <c r="A41" s="63"/>
      <c r="B41" s="12"/>
      <c r="C41" s="12"/>
      <c r="D41" s="12"/>
      <c r="E41" s="12"/>
      <c r="F41" s="12"/>
      <c r="G41" s="38"/>
      <c r="H41" s="12"/>
      <c r="I41" s="5"/>
      <c r="J41" s="5"/>
      <c r="K41" s="9"/>
      <c r="L41" s="73"/>
      <c r="M41" s="38"/>
      <c r="N41" s="80"/>
      <c r="O41" s="9"/>
      <c r="P41" s="9"/>
      <c r="Q41" s="9"/>
      <c r="R41" s="9"/>
      <c r="S41" s="9"/>
      <c r="T41" s="9"/>
      <c r="U41" s="9"/>
      <c r="V41" s="9"/>
      <c r="W41" s="9"/>
    </row>
    <row r="42" spans="1:54" x14ac:dyDescent="0.25">
      <c r="A42" s="96"/>
      <c r="B42" s="22"/>
      <c r="C42" s="22"/>
      <c r="D42" s="22"/>
      <c r="E42" s="22"/>
      <c r="F42" s="22"/>
      <c r="G42" s="53"/>
      <c r="H42" s="22"/>
      <c r="I42" s="10"/>
      <c r="J42" s="10"/>
      <c r="K42" s="13"/>
      <c r="L42" s="104"/>
      <c r="M42" s="53"/>
      <c r="N42" s="100"/>
      <c r="O42" s="13"/>
      <c r="P42" s="13"/>
      <c r="Q42" s="13"/>
      <c r="R42" s="13"/>
      <c r="S42" s="13"/>
      <c r="T42" s="13"/>
      <c r="U42" s="13"/>
      <c r="V42" s="13"/>
      <c r="W42" s="13"/>
    </row>
    <row r="43" spans="1:54" x14ac:dyDescent="0.25">
      <c r="A43" s="96"/>
      <c r="B43" s="22"/>
      <c r="C43" s="22"/>
      <c r="D43" s="22"/>
      <c r="E43" s="22"/>
      <c r="F43" s="22"/>
      <c r="G43" s="53"/>
      <c r="H43" s="22"/>
      <c r="I43" s="10"/>
      <c r="J43" s="10"/>
      <c r="K43" s="13"/>
      <c r="L43" s="104"/>
      <c r="M43" s="53"/>
      <c r="N43" s="100"/>
      <c r="O43" s="13"/>
      <c r="P43" s="13"/>
      <c r="Q43" s="13"/>
      <c r="R43" s="13"/>
      <c r="S43" s="13"/>
      <c r="T43" s="13"/>
      <c r="U43" s="13"/>
      <c r="V43" s="13"/>
      <c r="W43" s="13"/>
    </row>
    <row r="44" spans="1:54" x14ac:dyDescent="0.25">
      <c r="A44" s="97"/>
      <c r="B44" s="19"/>
      <c r="C44" s="19"/>
      <c r="D44" s="19"/>
      <c r="E44" s="19"/>
      <c r="F44" s="19"/>
      <c r="G44" s="36"/>
      <c r="H44" s="19"/>
      <c r="I44" s="11"/>
      <c r="J44" s="11"/>
      <c r="K44" s="14"/>
      <c r="L44" s="99"/>
      <c r="M44" s="36"/>
      <c r="N44" s="49"/>
      <c r="O44" s="14"/>
      <c r="P44" s="14"/>
      <c r="Q44" s="14"/>
      <c r="R44" s="14"/>
      <c r="S44" s="14"/>
      <c r="T44" s="14"/>
      <c r="U44" s="14"/>
      <c r="V44" s="14"/>
      <c r="W44" s="14"/>
    </row>
    <row r="45" spans="1:54"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x14ac:dyDescent="0.25">
      <c r="A47" s="618" t="s">
        <v>1059</v>
      </c>
      <c r="B47" s="619"/>
      <c r="C47" s="619"/>
      <c r="D47" s="620"/>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x14ac:dyDescent="0.25">
      <c r="A48" s="607" t="s">
        <v>721</v>
      </c>
      <c r="B48" s="609" t="s">
        <v>791</v>
      </c>
      <c r="C48" s="609" t="s">
        <v>137</v>
      </c>
      <c r="D48" s="609" t="s">
        <v>62</v>
      </c>
      <c r="E48" s="609" t="s">
        <v>622</v>
      </c>
      <c r="F48" s="609" t="s">
        <v>636</v>
      </c>
      <c r="G48" s="609" t="s">
        <v>1219</v>
      </c>
      <c r="H48" s="609" t="s">
        <v>1004</v>
      </c>
      <c r="I48" s="609">
        <v>20</v>
      </c>
      <c r="J48" s="609">
        <v>40</v>
      </c>
      <c r="K48" s="609" t="s">
        <v>459</v>
      </c>
      <c r="L48" s="721" t="s">
        <v>868</v>
      </c>
      <c r="M48" s="719" t="s">
        <v>829</v>
      </c>
      <c r="N48" s="179" t="s">
        <v>327</v>
      </c>
      <c r="O48" s="2" t="s">
        <v>32</v>
      </c>
      <c r="P48" s="29" t="s">
        <v>369</v>
      </c>
      <c r="Q48" s="191" t="s">
        <v>1141</v>
      </c>
      <c r="R48" s="191" t="s">
        <v>650</v>
      </c>
      <c r="S48" s="29"/>
      <c r="T48" s="29"/>
      <c r="U48" s="29"/>
      <c r="V48" s="29"/>
      <c r="W48" s="29"/>
      <c r="X48" s="721" t="s">
        <v>73</v>
      </c>
      <c r="Y48" s="721" t="s">
        <v>239</v>
      </c>
      <c r="Z48" s="721" t="s">
        <v>217</v>
      </c>
      <c r="AA48" s="721" t="s">
        <v>164</v>
      </c>
    </row>
    <row r="49" spans="1:54" ht="23" x14ac:dyDescent="0.25">
      <c r="A49" s="608"/>
      <c r="B49" s="610"/>
      <c r="C49" s="610"/>
      <c r="D49" s="610"/>
      <c r="E49" s="610"/>
      <c r="F49" s="610"/>
      <c r="G49" s="611"/>
      <c r="H49" s="610"/>
      <c r="I49" s="610"/>
      <c r="J49" s="610"/>
      <c r="K49" s="610"/>
      <c r="L49" s="731"/>
      <c r="M49" s="732"/>
      <c r="N49" s="150" t="s">
        <v>1163</v>
      </c>
      <c r="O49" s="4" t="s">
        <v>776</v>
      </c>
      <c r="P49" s="30" t="s">
        <v>1164</v>
      </c>
      <c r="Q49" s="214" t="s">
        <v>1177</v>
      </c>
      <c r="R49" s="217" t="s">
        <v>1177</v>
      </c>
      <c r="S49" s="30"/>
      <c r="T49" s="30"/>
      <c r="U49" s="30"/>
      <c r="V49" s="30"/>
      <c r="W49" s="30"/>
      <c r="X49" s="731"/>
      <c r="Y49" s="731"/>
      <c r="Z49" s="731"/>
      <c r="AA49" s="731"/>
    </row>
    <row r="50" spans="1:54" x14ac:dyDescent="0.25">
      <c r="A50" s="63"/>
      <c r="B50" s="12"/>
      <c r="C50" s="12"/>
      <c r="D50" s="12"/>
      <c r="E50" s="12"/>
      <c r="F50" s="12"/>
      <c r="G50" s="38"/>
      <c r="H50" s="12"/>
      <c r="I50" s="5"/>
      <c r="J50" s="5"/>
      <c r="K50" s="5"/>
      <c r="L50" s="9"/>
      <c r="M50" s="165"/>
      <c r="N50" s="73"/>
      <c r="O50" s="38"/>
      <c r="P50" s="80"/>
      <c r="Q50" s="55"/>
      <c r="R50" s="8"/>
      <c r="S50" s="9"/>
      <c r="T50" s="9"/>
      <c r="U50" s="9"/>
      <c r="V50" s="9"/>
      <c r="W50" s="9"/>
      <c r="X50" s="9"/>
      <c r="Y50" s="9"/>
      <c r="Z50" s="9"/>
      <c r="AA50" s="9"/>
    </row>
    <row r="51" spans="1:54" x14ac:dyDescent="0.25">
      <c r="A51" s="96"/>
      <c r="B51" s="22"/>
      <c r="C51" s="22"/>
      <c r="D51" s="22"/>
      <c r="E51" s="22"/>
      <c r="F51" s="22"/>
      <c r="G51" s="53"/>
      <c r="H51" s="22"/>
      <c r="I51" s="10"/>
      <c r="J51" s="10"/>
      <c r="K51" s="10"/>
      <c r="L51" s="13"/>
      <c r="M51" s="219"/>
      <c r="N51" s="104"/>
      <c r="O51" s="53"/>
      <c r="P51" s="100"/>
      <c r="Q51" s="67"/>
      <c r="R51" s="6"/>
      <c r="S51" s="13"/>
      <c r="T51" s="13"/>
      <c r="U51" s="13"/>
      <c r="V51" s="13"/>
      <c r="W51" s="13"/>
      <c r="X51" s="13"/>
      <c r="Y51" s="13"/>
      <c r="Z51" s="13"/>
      <c r="AA51" s="13"/>
    </row>
    <row r="52" spans="1:54" x14ac:dyDescent="0.25">
      <c r="A52" s="96"/>
      <c r="B52" s="22"/>
      <c r="C52" s="22"/>
      <c r="D52" s="22"/>
      <c r="E52" s="22"/>
      <c r="F52" s="22"/>
      <c r="G52" s="53"/>
      <c r="H52" s="22"/>
      <c r="I52" s="10"/>
      <c r="J52" s="10"/>
      <c r="K52" s="10"/>
      <c r="L52" s="13"/>
      <c r="M52" s="219"/>
      <c r="N52" s="104"/>
      <c r="O52" s="53"/>
      <c r="P52" s="100"/>
      <c r="Q52" s="67"/>
      <c r="R52" s="6"/>
      <c r="S52" s="13"/>
      <c r="T52" s="13"/>
      <c r="U52" s="13"/>
      <c r="V52" s="13"/>
      <c r="W52" s="13"/>
      <c r="X52" s="13"/>
      <c r="Y52" s="13"/>
      <c r="Z52" s="13"/>
      <c r="AA52" s="13"/>
    </row>
    <row r="53" spans="1:54" x14ac:dyDescent="0.25">
      <c r="A53" s="97"/>
      <c r="B53" s="19"/>
      <c r="C53" s="19"/>
      <c r="D53" s="19"/>
      <c r="E53" s="19"/>
      <c r="F53" s="19"/>
      <c r="G53" s="36"/>
      <c r="H53" s="19"/>
      <c r="I53" s="11"/>
      <c r="J53" s="11"/>
      <c r="K53" s="11"/>
      <c r="L53" s="14"/>
      <c r="M53" s="210"/>
      <c r="N53" s="99"/>
      <c r="O53" s="36"/>
      <c r="P53" s="49"/>
      <c r="Q53" s="99"/>
      <c r="R53" s="36"/>
      <c r="S53" s="14"/>
      <c r="T53" s="14"/>
      <c r="U53" s="14"/>
      <c r="V53" s="14"/>
      <c r="W53" s="14"/>
      <c r="X53" s="14"/>
      <c r="Y53" s="14"/>
      <c r="Z53" s="14"/>
      <c r="AA53" s="14"/>
    </row>
    <row r="54" spans="1:54"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x14ac:dyDescent="0.25">
      <c r="A57" s="618" t="s">
        <v>715</v>
      </c>
      <c r="B57" s="619"/>
      <c r="C57" s="620"/>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x14ac:dyDescent="0.25">
      <c r="A58" s="621" t="s">
        <v>728</v>
      </c>
      <c r="B58" s="622"/>
      <c r="C58" s="623"/>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spans="1:54" x14ac:dyDescent="0.25">
      <c r="A59" s="74" t="s">
        <v>100</v>
      </c>
      <c r="B59" s="130"/>
      <c r="C59" s="59" t="s">
        <v>85</v>
      </c>
      <c r="D59" s="27"/>
      <c r="E59" s="27"/>
      <c r="F59" s="33"/>
      <c r="G59" s="33"/>
      <c r="H59" s="27"/>
      <c r="I59" s="33"/>
      <c r="J59" s="27"/>
      <c r="K59" s="163"/>
      <c r="L59" s="142"/>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x14ac:dyDescent="0.25">
      <c r="A60" s="62" t="s">
        <v>189</v>
      </c>
      <c r="B60" s="75"/>
      <c r="C60" s="75"/>
      <c r="D60" s="18"/>
      <c r="E60" s="18"/>
      <c r="F60" s="31"/>
      <c r="G60" s="31"/>
      <c r="H60" s="18"/>
      <c r="I60" s="31"/>
      <c r="J60" s="18"/>
      <c r="K60" s="152"/>
      <c r="L60" s="114"/>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x14ac:dyDescent="0.25">
      <c r="A61" s="62" t="s">
        <v>470</v>
      </c>
      <c r="B61" s="75"/>
      <c r="C61" s="75"/>
      <c r="D61" s="18"/>
      <c r="E61" s="18"/>
      <c r="F61" s="31"/>
      <c r="G61" s="31"/>
      <c r="H61" s="18"/>
      <c r="I61" s="31"/>
      <c r="J61" s="18"/>
      <c r="K61" s="152"/>
      <c r="L61" s="114"/>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x14ac:dyDescent="0.25">
      <c r="A62" s="62" t="s">
        <v>314</v>
      </c>
      <c r="B62" s="75"/>
      <c r="C62" s="75"/>
      <c r="D62" s="18"/>
      <c r="E62" s="18"/>
      <c r="F62" s="31"/>
      <c r="G62" s="31"/>
      <c r="H62" s="18"/>
      <c r="I62" s="31"/>
      <c r="J62" s="18"/>
      <c r="K62" s="152"/>
      <c r="L62" s="114"/>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x14ac:dyDescent="0.25">
      <c r="A63" s="58" t="s">
        <v>246</v>
      </c>
      <c r="B63" s="79"/>
      <c r="C63" s="79"/>
      <c r="D63" s="17"/>
      <c r="E63" s="17"/>
      <c r="F63" s="35"/>
      <c r="G63" s="35"/>
      <c r="H63" s="17"/>
      <c r="I63" s="35"/>
      <c r="J63" s="17"/>
      <c r="K63" s="177"/>
      <c r="L63" s="126"/>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23" x14ac:dyDescent="0.25">
      <c r="A65" s="86" t="s">
        <v>215</v>
      </c>
      <c r="B65" s="627" t="s">
        <v>791</v>
      </c>
      <c r="C65" s="627"/>
      <c r="D65" s="628"/>
      <c r="E65" s="3" t="s">
        <v>137</v>
      </c>
      <c r="F65" s="3" t="s">
        <v>636</v>
      </c>
      <c r="G65" s="3" t="s">
        <v>695</v>
      </c>
      <c r="H65" s="3" t="s">
        <v>48</v>
      </c>
      <c r="I65" s="3" t="s">
        <v>1004</v>
      </c>
      <c r="J65" s="3" t="s">
        <v>1093</v>
      </c>
      <c r="K65" s="3" t="s">
        <v>414</v>
      </c>
      <c r="L65" s="3" t="s">
        <v>459</v>
      </c>
      <c r="M65" s="3" t="s">
        <v>868</v>
      </c>
      <c r="N65" s="82" t="s">
        <v>430</v>
      </c>
      <c r="O65" s="3" t="s">
        <v>579</v>
      </c>
      <c r="P65" s="87" t="s">
        <v>669</v>
      </c>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55"/>
      <c r="B66" s="640"/>
      <c r="C66" s="640"/>
      <c r="D66" s="640"/>
      <c r="E66" s="8"/>
      <c r="F66" s="8"/>
      <c r="G66" s="8"/>
      <c r="H66" s="8"/>
      <c r="I66" s="8"/>
      <c r="J66" s="120"/>
      <c r="K66" s="5"/>
      <c r="L66" s="5"/>
      <c r="M66" s="116"/>
      <c r="N66" s="60"/>
      <c r="O66" s="8"/>
      <c r="P66" s="72"/>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7"/>
      <c r="B67" s="616"/>
      <c r="C67" s="616"/>
      <c r="D67" s="616"/>
      <c r="E67" s="6"/>
      <c r="F67" s="6"/>
      <c r="G67" s="6"/>
      <c r="H67" s="6"/>
      <c r="I67" s="6"/>
      <c r="J67" s="128"/>
      <c r="K67" s="10"/>
      <c r="L67" s="10"/>
      <c r="M67" s="166"/>
      <c r="N67" s="56"/>
      <c r="O67" s="6"/>
      <c r="P67" s="7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7"/>
      <c r="B68" s="616"/>
      <c r="C68" s="616"/>
      <c r="D68" s="616"/>
      <c r="E68" s="6"/>
      <c r="F68" s="6"/>
      <c r="G68" s="6"/>
      <c r="H68" s="6"/>
      <c r="I68" s="6"/>
      <c r="J68" s="128"/>
      <c r="K68" s="10"/>
      <c r="L68" s="10"/>
      <c r="M68" s="166"/>
      <c r="N68" s="56"/>
      <c r="O68" s="6"/>
      <c r="P68" s="7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9"/>
      <c r="B69" s="617"/>
      <c r="C69" s="617"/>
      <c r="D69" s="617"/>
      <c r="E69" s="7"/>
      <c r="F69" s="7"/>
      <c r="G69" s="7"/>
      <c r="H69" s="7"/>
      <c r="I69" s="7"/>
      <c r="J69" s="133"/>
      <c r="K69" s="11"/>
      <c r="L69" s="11"/>
      <c r="M69" s="161"/>
      <c r="N69" s="50"/>
      <c r="O69" s="36"/>
      <c r="P69" s="49"/>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x14ac:dyDescent="0.25">
      <c r="A72" s="618" t="s">
        <v>1054</v>
      </c>
      <c r="B72" s="619"/>
      <c r="C72" s="620"/>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621" t="s">
        <v>728</v>
      </c>
      <c r="B73" s="622"/>
      <c r="C73" s="62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x14ac:dyDescent="0.25">
      <c r="A74" s="74" t="s">
        <v>100</v>
      </c>
      <c r="B74" s="76"/>
      <c r="C74" s="59" t="s">
        <v>85</v>
      </c>
      <c r="D74" s="59"/>
      <c r="E74" s="27"/>
      <c r="F74" s="27"/>
      <c r="G74" s="27"/>
      <c r="H74" s="33"/>
      <c r="I74" s="33"/>
      <c r="J74" s="27"/>
      <c r="K74" s="33"/>
      <c r="L74" s="122"/>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2" t="s">
        <v>452</v>
      </c>
      <c r="B75" s="18"/>
      <c r="C75" s="18"/>
      <c r="D75" s="18"/>
      <c r="E75" s="18"/>
      <c r="F75" s="18"/>
      <c r="G75" s="18"/>
      <c r="H75" s="31"/>
      <c r="I75" s="31"/>
      <c r="J75" s="18"/>
      <c r="K75" s="31"/>
      <c r="L75" s="110"/>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x14ac:dyDescent="0.25">
      <c r="A76" s="62" t="s">
        <v>193</v>
      </c>
      <c r="B76" s="18"/>
      <c r="C76" s="18"/>
      <c r="D76" s="18"/>
      <c r="E76" s="18"/>
      <c r="F76" s="18"/>
      <c r="G76" s="18"/>
      <c r="H76" s="31"/>
      <c r="I76" s="31"/>
      <c r="J76" s="18"/>
      <c r="K76" s="31"/>
      <c r="L76" s="110"/>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62" t="s">
        <v>314</v>
      </c>
      <c r="B77" s="18"/>
      <c r="C77" s="18"/>
      <c r="D77" s="18"/>
      <c r="E77" s="18"/>
      <c r="F77" s="18"/>
      <c r="G77" s="18"/>
      <c r="H77" s="31"/>
      <c r="I77" s="31"/>
      <c r="J77" s="18"/>
      <c r="K77" s="31"/>
      <c r="L77" s="110"/>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x14ac:dyDescent="0.25">
      <c r="A78" s="58" t="s">
        <v>246</v>
      </c>
      <c r="B78" s="17"/>
      <c r="C78" s="17"/>
      <c r="D78" s="17"/>
      <c r="E78" s="17"/>
      <c r="F78" s="17"/>
      <c r="G78" s="17"/>
      <c r="H78" s="35"/>
      <c r="I78" s="35"/>
      <c r="J78" s="17"/>
      <c r="K78" s="35"/>
      <c r="L78" s="17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23" x14ac:dyDescent="0.25">
      <c r="A80" s="86" t="s">
        <v>215</v>
      </c>
      <c r="B80" s="627" t="s">
        <v>622</v>
      </c>
      <c r="C80" s="627"/>
      <c r="D80" s="628"/>
      <c r="E80" s="3" t="s">
        <v>62</v>
      </c>
      <c r="F80" s="3" t="s">
        <v>636</v>
      </c>
      <c r="G80" s="3" t="s">
        <v>584</v>
      </c>
      <c r="H80" s="3" t="s">
        <v>48</v>
      </c>
      <c r="I80" s="3" t="s">
        <v>1004</v>
      </c>
      <c r="J80" s="3" t="s">
        <v>1093</v>
      </c>
      <c r="K80" s="3" t="s">
        <v>414</v>
      </c>
      <c r="L80" s="3" t="s">
        <v>459</v>
      </c>
      <c r="M80" s="3" t="s">
        <v>868</v>
      </c>
      <c r="N80" s="82" t="s">
        <v>430</v>
      </c>
      <c r="O80" s="3" t="s">
        <v>921</v>
      </c>
      <c r="P80" s="87" t="s">
        <v>971</v>
      </c>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55"/>
      <c r="B81" s="640"/>
      <c r="C81" s="640"/>
      <c r="D81" s="640"/>
      <c r="E81" s="8"/>
      <c r="F81" s="8"/>
      <c r="G81" s="8"/>
      <c r="H81" s="8"/>
      <c r="I81" s="8"/>
      <c r="J81" s="5"/>
      <c r="K81" s="5"/>
      <c r="L81" s="5"/>
      <c r="M81" s="5"/>
      <c r="N81" s="60"/>
      <c r="O81" s="8"/>
      <c r="P81" s="72"/>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7"/>
      <c r="B82" s="616"/>
      <c r="C82" s="616"/>
      <c r="D82" s="616"/>
      <c r="E82" s="6"/>
      <c r="F82" s="6"/>
      <c r="G82" s="6"/>
      <c r="H82" s="6"/>
      <c r="I82" s="6"/>
      <c r="J82" s="10"/>
      <c r="K82" s="10"/>
      <c r="L82" s="10"/>
      <c r="M82" s="10"/>
      <c r="N82" s="56"/>
      <c r="O82" s="6"/>
      <c r="P82" s="7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7"/>
      <c r="B83" s="616"/>
      <c r="C83" s="616"/>
      <c r="D83" s="616"/>
      <c r="E83" s="6"/>
      <c r="F83" s="6"/>
      <c r="G83" s="6"/>
      <c r="H83" s="6"/>
      <c r="I83" s="6"/>
      <c r="J83" s="10"/>
      <c r="K83" s="10"/>
      <c r="L83" s="10"/>
      <c r="M83" s="10"/>
      <c r="N83" s="56"/>
      <c r="O83" s="6"/>
      <c r="P83" s="7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9"/>
      <c r="B84" s="617"/>
      <c r="C84" s="617"/>
      <c r="D84" s="617"/>
      <c r="E84" s="7"/>
      <c r="F84" s="7"/>
      <c r="G84" s="7"/>
      <c r="H84" s="7"/>
      <c r="I84" s="7"/>
      <c r="J84" s="11"/>
      <c r="K84" s="11"/>
      <c r="L84" s="11"/>
      <c r="M84" s="11"/>
      <c r="N84" s="50"/>
      <c r="O84" s="36"/>
      <c r="P84" s="49"/>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x14ac:dyDescent="0.25">
      <c r="A86" s="618" t="s">
        <v>539</v>
      </c>
      <c r="B86" s="641"/>
      <c r="C86" s="641"/>
      <c r="D86" s="641"/>
      <c r="E86" s="641"/>
      <c r="F86" s="641"/>
      <c r="G86" s="641"/>
      <c r="H86" s="641"/>
      <c r="I86" s="642"/>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629" t="s">
        <v>631</v>
      </c>
      <c r="B87" s="630"/>
      <c r="C87" s="630"/>
      <c r="D87" s="630"/>
      <c r="E87" s="630"/>
      <c r="F87" s="630"/>
      <c r="G87" s="630"/>
      <c r="H87" s="630"/>
      <c r="I87" s="63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143" t="s">
        <v>236</v>
      </c>
      <c r="B88" s="632" t="s">
        <v>281</v>
      </c>
      <c r="C88" s="633"/>
      <c r="D88" s="633"/>
      <c r="E88" s="633"/>
      <c r="F88" s="633"/>
      <c r="G88" s="633"/>
      <c r="H88" s="633"/>
      <c r="I88" s="634"/>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35" t="s">
        <v>509</v>
      </c>
      <c r="B90" s="636"/>
      <c r="C90" s="636"/>
      <c r="D90" s="636"/>
      <c r="E90" s="636"/>
      <c r="F90" s="636"/>
      <c r="G90" s="636"/>
      <c r="H90" s="637" t="s">
        <v>424</v>
      </c>
      <c r="I90" s="612" t="s">
        <v>721</v>
      </c>
      <c r="J90" s="612" t="s">
        <v>398</v>
      </c>
      <c r="K90" s="612" t="s">
        <v>239</v>
      </c>
      <c r="L90" s="612" t="s">
        <v>923</v>
      </c>
      <c r="M90" s="644" t="s">
        <v>1174</v>
      </c>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x14ac:dyDescent="0.25">
      <c r="A91" s="646" t="s">
        <v>1226</v>
      </c>
      <c r="B91" s="647"/>
      <c r="C91" s="647"/>
      <c r="D91" s="647"/>
      <c r="E91" s="647"/>
      <c r="F91" s="647"/>
      <c r="G91" s="648"/>
      <c r="H91" s="638"/>
      <c r="I91" s="639"/>
      <c r="J91" s="639"/>
      <c r="K91" s="639"/>
      <c r="L91" s="639"/>
      <c r="M91" s="645"/>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x14ac:dyDescent="0.25">
      <c r="A92" s="649" t="s">
        <v>872</v>
      </c>
      <c r="B92" s="650"/>
      <c r="C92" s="650"/>
      <c r="D92" s="650"/>
      <c r="E92" s="650"/>
      <c r="F92" s="650"/>
      <c r="G92" s="651"/>
      <c r="H92" s="638"/>
      <c r="I92" s="639"/>
      <c r="J92" s="639"/>
      <c r="K92" s="639"/>
      <c r="L92" s="639"/>
      <c r="M92" s="645"/>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x14ac:dyDescent="0.25">
      <c r="A93" s="158" t="s">
        <v>487</v>
      </c>
      <c r="B93" s="640" t="str">
        <f>VLOOKUP($A93,Listes!$A$3:$C$187,2,TRUE)</f>
        <v>Origin THC / Origin Receiving Charge</v>
      </c>
      <c r="C93" s="640"/>
      <c r="D93" s="640"/>
      <c r="E93" s="652" t="s">
        <v>69</v>
      </c>
      <c r="F93" s="652"/>
      <c r="G93" s="652"/>
      <c r="H93" s="47"/>
      <c r="I93" s="43"/>
      <c r="J93" s="43"/>
      <c r="K93" s="43"/>
      <c r="L93" s="43"/>
      <c r="M93" s="147"/>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x14ac:dyDescent="0.25">
      <c r="A94" s="111" t="s">
        <v>1105</v>
      </c>
      <c r="B94" s="616" t="str">
        <f>VLOOKUP($A94,Listes!$A$3:$C$187,2,TRUE)</f>
        <v>Bunker Adjustment Factor</v>
      </c>
      <c r="C94" s="616"/>
      <c r="D94" s="616"/>
      <c r="E94" s="643" t="s">
        <v>69</v>
      </c>
      <c r="F94" s="643"/>
      <c r="G94" s="643"/>
      <c r="H94" s="28"/>
      <c r="I94" s="46"/>
      <c r="J94" s="46"/>
      <c r="K94" s="46"/>
      <c r="L94" s="46"/>
      <c r="M94" s="167"/>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x14ac:dyDescent="0.25">
      <c r="A95" s="111" t="s">
        <v>596</v>
      </c>
      <c r="B95" s="616" t="str">
        <f>VLOOKUP($A95,Listes!$A$3:$C$187,2,TRUE)</f>
        <v>Panama Canal Surcharge</v>
      </c>
      <c r="C95" s="616"/>
      <c r="D95" s="616"/>
      <c r="E95" s="643" t="s">
        <v>69</v>
      </c>
      <c r="F95" s="643"/>
      <c r="G95" s="643"/>
      <c r="H95" s="28"/>
      <c r="I95" s="46"/>
      <c r="J95" s="46"/>
      <c r="K95" s="46"/>
      <c r="L95" s="46"/>
      <c r="M95" s="167"/>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x14ac:dyDescent="0.25">
      <c r="A96" s="111" t="s">
        <v>36</v>
      </c>
      <c r="B96" s="616" t="str">
        <f>VLOOKUP($A96,Listes!$A$3:$C$187,2,TRUE)</f>
        <v>Carrier Security Charge</v>
      </c>
      <c r="C96" s="616"/>
      <c r="D96" s="616"/>
      <c r="E96" s="643" t="s">
        <v>69</v>
      </c>
      <c r="F96" s="643"/>
      <c r="G96" s="643"/>
      <c r="H96" s="28"/>
      <c r="I96" s="46"/>
      <c r="J96" s="46"/>
      <c r="K96" s="46"/>
      <c r="L96" s="46"/>
      <c r="M96" s="167"/>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x14ac:dyDescent="0.25">
      <c r="A97" s="111" t="s">
        <v>767</v>
      </c>
      <c r="B97" s="616" t="str">
        <f>VLOOKUP($A97,Listes!$A$3:$C$187,2,TRUE)</f>
        <v>Expedited Port Release</v>
      </c>
      <c r="C97" s="616"/>
      <c r="D97" s="616"/>
      <c r="E97" s="643" t="s">
        <v>69</v>
      </c>
      <c r="F97" s="643"/>
      <c r="G97" s="643"/>
      <c r="H97" s="28"/>
      <c r="I97" s="46"/>
      <c r="J97" s="46"/>
      <c r="K97" s="46"/>
      <c r="L97" s="46"/>
      <c r="M97" s="167"/>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111" t="s">
        <v>1301</v>
      </c>
      <c r="B98" s="616" t="str">
        <f>VLOOKUP($A98,Listes!$A$3:$C$187,2,TRUE)</f>
        <v>Documentation Amendment Fee</v>
      </c>
      <c r="C98" s="616"/>
      <c r="D98" s="616"/>
      <c r="E98" s="643" t="s">
        <v>69</v>
      </c>
      <c r="F98" s="643"/>
      <c r="G98" s="643"/>
      <c r="H98" s="28"/>
      <c r="I98" s="46"/>
      <c r="J98" s="46"/>
      <c r="K98" s="46"/>
      <c r="L98" s="46"/>
      <c r="M98" s="167"/>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x14ac:dyDescent="0.25">
      <c r="A99" s="111" t="s">
        <v>1077</v>
      </c>
      <c r="B99" s="616" t="str">
        <f>VLOOKUP($A99,Listes!$A$3:$C$187,2,TRUE)</f>
        <v>Reefer Consumption Surcharge</v>
      </c>
      <c r="C99" s="616"/>
      <c r="D99" s="616"/>
      <c r="E99" s="643" t="s">
        <v>69</v>
      </c>
      <c r="F99" s="643"/>
      <c r="G99" s="643"/>
      <c r="H99" s="28"/>
      <c r="I99" s="46"/>
      <c r="J99" s="46"/>
      <c r="K99" s="46"/>
      <c r="L99" s="46"/>
      <c r="M99" s="167"/>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x14ac:dyDescent="0.25">
      <c r="A100" s="111" t="s">
        <v>94</v>
      </c>
      <c r="B100" s="616" t="str">
        <f>VLOOKUP($A100,Listes!$A$3:$C$187,2,TRUE)</f>
        <v>Garments on Hanger Additional</v>
      </c>
      <c r="C100" s="616"/>
      <c r="D100" s="616"/>
      <c r="E100" s="643" t="s">
        <v>69</v>
      </c>
      <c r="F100" s="643"/>
      <c r="G100" s="643"/>
      <c r="H100" s="28"/>
      <c r="I100" s="46"/>
      <c r="J100" s="46"/>
      <c r="K100" s="46"/>
      <c r="L100" s="46"/>
      <c r="M100" s="167"/>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11" t="s">
        <v>1197</v>
      </c>
      <c r="B101" s="616" t="str">
        <f>VLOOKUP($A101,Listes!$A$3:$C$187,2,TRUE)</f>
        <v>Peak Season</v>
      </c>
      <c r="C101" s="616"/>
      <c r="D101" s="616"/>
      <c r="E101" s="643" t="s">
        <v>69</v>
      </c>
      <c r="F101" s="643"/>
      <c r="G101" s="643"/>
      <c r="H101" s="28"/>
      <c r="I101" s="46"/>
      <c r="J101" s="46"/>
      <c r="K101" s="46"/>
      <c r="L101" s="46"/>
      <c r="M101" s="167"/>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x14ac:dyDescent="0.25">
      <c r="A102" s="111" t="s">
        <v>75</v>
      </c>
      <c r="B102" s="616" t="str">
        <f>VLOOKUP($A102,Listes!$A$3:$C$187,2,TRUE)</f>
        <v>Hazardous Fees (Ocean)</v>
      </c>
      <c r="C102" s="616"/>
      <c r="D102" s="616"/>
      <c r="E102" s="643" t="s">
        <v>69</v>
      </c>
      <c r="F102" s="643"/>
      <c r="G102" s="643"/>
      <c r="H102" s="28"/>
      <c r="I102" s="46"/>
      <c r="J102" s="46"/>
      <c r="K102" s="46"/>
      <c r="L102" s="46"/>
      <c r="M102" s="167"/>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23" x14ac:dyDescent="0.25">
      <c r="A103" s="111" t="s">
        <v>843</v>
      </c>
      <c r="B103" s="616" t="str">
        <f>VLOOKUP($A103,Listes!$A$3:$C$187,2,TRUE)</f>
        <v>Inland Hazardous Charge Precarriage</v>
      </c>
      <c r="C103" s="616"/>
      <c r="D103" s="616"/>
      <c r="E103" s="643" t="s">
        <v>792</v>
      </c>
      <c r="F103" s="643"/>
      <c r="G103" s="643"/>
      <c r="H103" s="28"/>
      <c r="I103" s="46"/>
      <c r="J103" s="46"/>
      <c r="K103" s="46"/>
      <c r="L103" s="46"/>
      <c r="M103" s="167"/>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ht="23" x14ac:dyDescent="0.25">
      <c r="A104" s="111" t="s">
        <v>757</v>
      </c>
      <c r="B104" s="616" t="str">
        <f>VLOOKUP($A104,Listes!$A$3:$C$187,2,TRUE)</f>
        <v>Inland Hazardous Charge Oncarriage</v>
      </c>
      <c r="C104" s="616"/>
      <c r="D104" s="616"/>
      <c r="E104" s="643" t="s">
        <v>792</v>
      </c>
      <c r="F104" s="643"/>
      <c r="G104" s="643"/>
      <c r="H104" s="28"/>
      <c r="I104" s="46"/>
      <c r="J104" s="46"/>
      <c r="K104" s="46"/>
      <c r="L104" s="46"/>
      <c r="M104" s="167"/>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x14ac:dyDescent="0.25">
      <c r="A105" s="111" t="s">
        <v>535</v>
      </c>
      <c r="B105" s="616" t="str">
        <f>VLOOKUP($A105,Listes!$A$3:$C$187,2,TRUE)</f>
        <v>Origin Terminal Security Charge</v>
      </c>
      <c r="C105" s="616"/>
      <c r="D105" s="616"/>
      <c r="E105" s="643" t="s">
        <v>69</v>
      </c>
      <c r="F105" s="643"/>
      <c r="G105" s="643"/>
      <c r="H105" s="28"/>
      <c r="I105" s="46"/>
      <c r="J105" s="46"/>
      <c r="K105" s="46"/>
      <c r="L105" s="46"/>
      <c r="M105" s="167"/>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x14ac:dyDescent="0.25">
      <c r="A106" s="111" t="s">
        <v>285</v>
      </c>
      <c r="B106" s="653" t="str">
        <f>VLOOKUP($A106,Listes!$A$3:$C$187,2,TRUE)</f>
        <v>Destination Terminal Security Charge</v>
      </c>
      <c r="C106" s="654"/>
      <c r="D106" s="655"/>
      <c r="E106" s="656" t="s">
        <v>69</v>
      </c>
      <c r="F106" s="657"/>
      <c r="G106" s="658"/>
      <c r="H106" s="28"/>
      <c r="I106" s="46"/>
      <c r="J106" s="46"/>
      <c r="K106" s="46"/>
      <c r="L106" s="46"/>
      <c r="M106" s="167"/>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x14ac:dyDescent="0.25">
      <c r="A107" s="659" t="s">
        <v>1203</v>
      </c>
      <c r="B107" s="660"/>
      <c r="C107" s="660"/>
      <c r="D107" s="660"/>
      <c r="E107" s="660"/>
      <c r="F107" s="660"/>
      <c r="G107" s="660"/>
      <c r="H107" s="660"/>
      <c r="I107" s="661"/>
      <c r="J107" s="44"/>
      <c r="K107" s="44"/>
      <c r="L107" s="44"/>
      <c r="M107" s="44"/>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x14ac:dyDescent="0.25">
      <c r="A108" s="662" t="s">
        <v>397</v>
      </c>
      <c r="B108" s="663"/>
      <c r="C108" s="663"/>
      <c r="D108" s="663"/>
      <c r="E108" s="663"/>
      <c r="F108" s="663"/>
      <c r="G108" s="663"/>
      <c r="H108" s="663"/>
      <c r="I108" s="664"/>
      <c r="J108" s="174"/>
      <c r="K108" s="61"/>
      <c r="L108" s="61"/>
      <c r="M108" s="6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x14ac:dyDescent="0.25">
      <c r="A110" s="665" t="s">
        <v>374</v>
      </c>
      <c r="B110" s="666"/>
      <c r="C110" s="666"/>
      <c r="D110" s="666"/>
      <c r="E110" s="609" t="s">
        <v>844</v>
      </c>
      <c r="F110" s="609">
        <v>20</v>
      </c>
      <c r="G110" s="609">
        <v>40</v>
      </c>
      <c r="H110" s="609" t="s">
        <v>459</v>
      </c>
      <c r="I110" s="609" t="s">
        <v>868</v>
      </c>
      <c r="J110" s="668" t="s">
        <v>1056</v>
      </c>
      <c r="K110" s="668" t="s">
        <v>1131</v>
      </c>
      <c r="L110" s="669" t="s">
        <v>271</v>
      </c>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x14ac:dyDescent="0.25">
      <c r="A111" s="118" t="s">
        <v>1202</v>
      </c>
      <c r="B111" s="51" t="s">
        <v>137</v>
      </c>
      <c r="C111" s="51" t="s">
        <v>62</v>
      </c>
      <c r="D111" s="51" t="s">
        <v>428</v>
      </c>
      <c r="E111" s="667"/>
      <c r="F111" s="667"/>
      <c r="G111" s="667"/>
      <c r="H111" s="667"/>
      <c r="I111" s="667"/>
      <c r="J111" s="667"/>
      <c r="K111" s="667"/>
      <c r="L111" s="670"/>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x14ac:dyDescent="0.25">
      <c r="A112" s="146"/>
      <c r="B112" s="16"/>
      <c r="C112" s="16"/>
      <c r="D112" s="16"/>
      <c r="E112" s="16"/>
      <c r="F112" s="10"/>
      <c r="G112" s="10"/>
      <c r="H112" s="10"/>
      <c r="I112" s="10"/>
      <c r="J112" s="16"/>
      <c r="K112" s="56"/>
      <c r="L112" s="123"/>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x14ac:dyDescent="0.25">
      <c r="A113" s="146"/>
      <c r="B113" s="16"/>
      <c r="C113" s="16"/>
      <c r="D113" s="16"/>
      <c r="E113" s="16"/>
      <c r="F113" s="10"/>
      <c r="G113" s="10"/>
      <c r="H113" s="10"/>
      <c r="I113" s="10"/>
      <c r="J113" s="16"/>
      <c r="K113" s="56"/>
      <c r="L113" s="123"/>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x14ac:dyDescent="0.25">
      <c r="A114" s="146"/>
      <c r="B114" s="16"/>
      <c r="C114" s="16"/>
      <c r="D114" s="16"/>
      <c r="E114" s="16"/>
      <c r="F114" s="10"/>
      <c r="G114" s="10"/>
      <c r="H114" s="10"/>
      <c r="I114" s="10"/>
      <c r="J114" s="16"/>
      <c r="K114" s="56"/>
      <c r="L114" s="123"/>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x14ac:dyDescent="0.25">
      <c r="A115" s="175"/>
      <c r="B115" s="32"/>
      <c r="C115" s="32"/>
      <c r="D115" s="32"/>
      <c r="E115" s="32"/>
      <c r="F115" s="11"/>
      <c r="G115" s="11"/>
      <c r="H115" s="11"/>
      <c r="I115" s="11"/>
      <c r="J115" s="32"/>
      <c r="K115" s="50"/>
      <c r="L115" s="153"/>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x14ac:dyDescent="0.25">
      <c r="A117" s="671" t="s">
        <v>490</v>
      </c>
      <c r="B117" s="671"/>
      <c r="C117" s="671"/>
      <c r="D117" s="671"/>
      <c r="E117" s="671" t="s">
        <v>844</v>
      </c>
      <c r="F117" s="671">
        <v>20</v>
      </c>
      <c r="G117" s="671">
        <v>40</v>
      </c>
      <c r="H117" s="671" t="s">
        <v>459</v>
      </c>
      <c r="I117" s="671" t="s">
        <v>868</v>
      </c>
      <c r="J117" s="672" t="s">
        <v>1056</v>
      </c>
      <c r="K117" s="672" t="s">
        <v>1131</v>
      </c>
      <c r="L117" s="671" t="s">
        <v>271</v>
      </c>
      <c r="M117" s="671" t="s">
        <v>239</v>
      </c>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x14ac:dyDescent="0.25">
      <c r="A118" s="15" t="s">
        <v>1202</v>
      </c>
      <c r="B118" s="15" t="s">
        <v>137</v>
      </c>
      <c r="C118" s="15" t="s">
        <v>62</v>
      </c>
      <c r="D118" s="15" t="s">
        <v>428</v>
      </c>
      <c r="E118" s="671"/>
      <c r="F118" s="671"/>
      <c r="G118" s="671"/>
      <c r="H118" s="671"/>
      <c r="I118" s="671"/>
      <c r="J118" s="671"/>
      <c r="K118" s="671"/>
      <c r="L118" s="671"/>
      <c r="M118" s="67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x14ac:dyDescent="0.25">
      <c r="A125" s="618" t="s">
        <v>1206</v>
      </c>
      <c r="B125" s="641"/>
      <c r="C125" s="641"/>
      <c r="D125" s="641"/>
      <c r="E125" s="642"/>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x14ac:dyDescent="0.25">
      <c r="A127" s="624" t="s">
        <v>958</v>
      </c>
      <c r="B127" s="683"/>
      <c r="C127" s="683"/>
      <c r="D127" s="683"/>
      <c r="E127" s="683"/>
      <c r="F127" s="684"/>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x14ac:dyDescent="0.25">
      <c r="A128" s="566" t="s">
        <v>990</v>
      </c>
      <c r="B128" s="685"/>
      <c r="C128" s="685"/>
      <c r="D128" s="685"/>
      <c r="E128" s="685"/>
      <c r="F128" s="567"/>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x14ac:dyDescent="0.25">
      <c r="A129" s="673" t="s">
        <v>867</v>
      </c>
      <c r="B129" s="663"/>
      <c r="C129" s="663"/>
      <c r="D129" s="663"/>
      <c r="E129" s="663"/>
      <c r="F129" s="664"/>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x14ac:dyDescent="0.25">
      <c r="A130" s="169" t="s">
        <v>291</v>
      </c>
      <c r="B130" s="54" t="s">
        <v>761</v>
      </c>
      <c r="C130" s="81" t="s">
        <v>424</v>
      </c>
      <c r="D130" s="125" t="s">
        <v>1125</v>
      </c>
      <c r="E130" s="77"/>
      <c r="F130" s="77"/>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x14ac:dyDescent="0.25">
      <c r="A131" s="127"/>
      <c r="B131" s="115"/>
      <c r="C131" s="83"/>
      <c r="D131" s="132"/>
      <c r="E131" s="78"/>
      <c r="F131" s="78"/>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x14ac:dyDescent="0.25">
      <c r="A132" s="127"/>
      <c r="B132" s="115"/>
      <c r="C132" s="83"/>
      <c r="D132" s="132"/>
      <c r="E132" s="78"/>
      <c r="F132" s="78"/>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x14ac:dyDescent="0.25">
      <c r="A133" s="136"/>
      <c r="B133" s="164"/>
      <c r="C133" s="156"/>
      <c r="D133" s="137"/>
      <c r="E133" s="78"/>
      <c r="F133" s="78"/>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x14ac:dyDescent="0.25">
      <c r="A135" s="618" t="s">
        <v>182</v>
      </c>
      <c r="B135" s="641"/>
      <c r="C135" s="641"/>
      <c r="D135" s="641"/>
      <c r="E135" s="641"/>
      <c r="F135" s="641"/>
      <c r="G135" s="641"/>
      <c r="H135" s="641"/>
      <c r="I135" s="642"/>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x14ac:dyDescent="0.25">
      <c r="A136" s="159" t="s">
        <v>381</v>
      </c>
      <c r="B136" s="139"/>
      <c r="C136" s="34"/>
      <c r="D136" s="34"/>
      <c r="E136" s="34"/>
      <c r="F136" s="34"/>
      <c r="G136" s="31"/>
      <c r="H136" s="34"/>
      <c r="I136" s="148"/>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x14ac:dyDescent="0.25">
      <c r="A137" s="134" t="s">
        <v>235</v>
      </c>
      <c r="B137" s="736"/>
      <c r="C137" s="737"/>
      <c r="D137" s="737"/>
      <c r="E137" s="737"/>
      <c r="F137" s="737"/>
      <c r="G137" s="737"/>
      <c r="H137" s="737"/>
      <c r="I137" s="738"/>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x14ac:dyDescent="0.25">
      <c r="A138" s="121"/>
      <c r="B138" s="680"/>
      <c r="C138" s="681"/>
      <c r="D138" s="681"/>
      <c r="E138" s="681"/>
      <c r="F138" s="681"/>
      <c r="G138" s="681"/>
      <c r="H138" s="681"/>
      <c r="I138" s="682"/>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x14ac:dyDescent="0.25">
      <c r="A139" s="121"/>
      <c r="B139" s="680"/>
      <c r="C139" s="681"/>
      <c r="D139" s="681"/>
      <c r="E139" s="681"/>
      <c r="F139" s="681"/>
      <c r="G139" s="681"/>
      <c r="H139" s="681"/>
      <c r="I139" s="682"/>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x14ac:dyDescent="0.25">
      <c r="A140" s="121"/>
      <c r="B140" s="680"/>
      <c r="C140" s="681"/>
      <c r="D140" s="681"/>
      <c r="E140" s="681"/>
      <c r="F140" s="681"/>
      <c r="G140" s="681"/>
      <c r="H140" s="681"/>
      <c r="I140" s="682"/>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x14ac:dyDescent="0.25">
      <c r="A141" s="121"/>
      <c r="B141" s="680"/>
      <c r="C141" s="681"/>
      <c r="D141" s="681"/>
      <c r="E141" s="681"/>
      <c r="F141" s="681"/>
      <c r="G141" s="681"/>
      <c r="H141" s="681"/>
      <c r="I141" s="682"/>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x14ac:dyDescent="0.25">
      <c r="A142" s="121"/>
      <c r="B142" s="680"/>
      <c r="C142" s="681"/>
      <c r="D142" s="681"/>
      <c r="E142" s="681"/>
      <c r="F142" s="681"/>
      <c r="G142" s="681"/>
      <c r="H142" s="681"/>
      <c r="I142" s="682"/>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121"/>
      <c r="B143" s="680"/>
      <c r="C143" s="681"/>
      <c r="D143" s="681"/>
      <c r="E143" s="681"/>
      <c r="F143" s="681"/>
      <c r="G143" s="681"/>
      <c r="H143" s="681"/>
      <c r="I143" s="682"/>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21"/>
      <c r="B144" s="680"/>
      <c r="C144" s="681"/>
      <c r="D144" s="681"/>
      <c r="E144" s="681"/>
      <c r="F144" s="681"/>
      <c r="G144" s="681"/>
      <c r="H144" s="681"/>
      <c r="I144" s="682"/>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21"/>
      <c r="B145" s="680"/>
      <c r="C145" s="681"/>
      <c r="D145" s="681"/>
      <c r="E145" s="681"/>
      <c r="F145" s="681"/>
      <c r="G145" s="681"/>
      <c r="H145" s="681"/>
      <c r="I145" s="682"/>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x14ac:dyDescent="0.25">
      <c r="A146" s="121"/>
      <c r="B146" s="680"/>
      <c r="C146" s="681"/>
      <c r="D146" s="681"/>
      <c r="E146" s="681"/>
      <c r="F146" s="681"/>
      <c r="G146" s="681"/>
      <c r="H146" s="681"/>
      <c r="I146" s="682"/>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21"/>
      <c r="B147" s="680"/>
      <c r="C147" s="681"/>
      <c r="D147" s="681"/>
      <c r="E147" s="681"/>
      <c r="F147" s="681"/>
      <c r="G147" s="681"/>
      <c r="H147" s="681"/>
      <c r="I147" s="682"/>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x14ac:dyDescent="0.25">
      <c r="A148" s="121"/>
      <c r="B148" s="680"/>
      <c r="C148" s="681"/>
      <c r="D148" s="681"/>
      <c r="E148" s="681"/>
      <c r="F148" s="681"/>
      <c r="G148" s="681"/>
      <c r="H148" s="681"/>
      <c r="I148" s="682"/>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21"/>
      <c r="B149" s="680"/>
      <c r="C149" s="681"/>
      <c r="D149" s="681"/>
      <c r="E149" s="681"/>
      <c r="F149" s="681"/>
      <c r="G149" s="681"/>
      <c r="H149" s="681"/>
      <c r="I149" s="682"/>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121"/>
      <c r="B150" s="680"/>
      <c r="C150" s="681"/>
      <c r="D150" s="681"/>
      <c r="E150" s="681"/>
      <c r="F150" s="681"/>
      <c r="G150" s="681"/>
      <c r="H150" s="681"/>
      <c r="I150" s="682"/>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1"/>
      <c r="B151" s="686"/>
      <c r="C151" s="687"/>
      <c r="D151" s="687"/>
      <c r="E151" s="687"/>
      <c r="F151" s="687"/>
      <c r="G151" s="687"/>
      <c r="H151" s="687"/>
      <c r="I151" s="688"/>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624" t="s">
        <v>623</v>
      </c>
      <c r="B155" s="626"/>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x14ac:dyDescent="0.25">
      <c r="A157" s="621" t="s">
        <v>760</v>
      </c>
      <c r="B157" s="622"/>
      <c r="C157" s="622"/>
      <c r="D157" s="622"/>
      <c r="E157" s="622"/>
      <c r="F157" s="622"/>
      <c r="G157" s="623"/>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x14ac:dyDescent="0.25">
      <c r="A159" s="689" t="s">
        <v>592</v>
      </c>
      <c r="B159" s="690"/>
      <c r="C159" s="690"/>
      <c r="D159" s="690"/>
      <c r="E159" s="69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x14ac:dyDescent="0.25">
      <c r="A160" s="692" t="s">
        <v>721</v>
      </c>
      <c r="B160" s="694" t="s">
        <v>660</v>
      </c>
      <c r="C160" s="612" t="s">
        <v>735</v>
      </c>
      <c r="D160" s="612" t="s">
        <v>907</v>
      </c>
      <c r="E160" s="694" t="s">
        <v>769</v>
      </c>
      <c r="F160" s="612" t="s">
        <v>458</v>
      </c>
      <c r="G160" s="612" t="s">
        <v>732</v>
      </c>
      <c r="H160" s="612" t="s">
        <v>791</v>
      </c>
      <c r="I160" s="612" t="s">
        <v>137</v>
      </c>
      <c r="J160" s="612" t="s">
        <v>62</v>
      </c>
      <c r="K160" s="612" t="s">
        <v>622</v>
      </c>
      <c r="L160" s="612" t="s">
        <v>582</v>
      </c>
      <c r="M160" s="702" t="s">
        <v>1213</v>
      </c>
      <c r="N160" s="703"/>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693"/>
      <c r="B161" s="695"/>
      <c r="C161" s="613"/>
      <c r="D161" s="613"/>
      <c r="E161" s="695"/>
      <c r="F161" s="613"/>
      <c r="G161" s="613"/>
      <c r="H161" s="613"/>
      <c r="I161" s="613"/>
      <c r="J161" s="613"/>
      <c r="K161" s="613"/>
      <c r="L161" s="613"/>
      <c r="M161" s="704"/>
      <c r="N161" s="705"/>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x14ac:dyDescent="0.25">
      <c r="A162" s="55"/>
      <c r="B162" s="8"/>
      <c r="C162" s="26"/>
      <c r="D162" s="8"/>
      <c r="E162" s="8"/>
      <c r="F162" s="8"/>
      <c r="G162" s="8"/>
      <c r="H162" s="8"/>
      <c r="I162" s="8"/>
      <c r="J162" s="8"/>
      <c r="K162" s="8"/>
      <c r="L162" s="93"/>
      <c r="M162" s="696"/>
      <c r="N162" s="697"/>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67"/>
      <c r="B163" s="6"/>
      <c r="C163" s="16"/>
      <c r="D163" s="6"/>
      <c r="E163" s="6"/>
      <c r="F163" s="6"/>
      <c r="G163" s="6"/>
      <c r="H163" s="6"/>
      <c r="I163" s="6"/>
      <c r="J163" s="6"/>
      <c r="K163" s="6"/>
      <c r="L163" s="92"/>
      <c r="M163" s="698"/>
      <c r="N163" s="699"/>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67"/>
      <c r="B164" s="6"/>
      <c r="C164" s="16"/>
      <c r="D164" s="6"/>
      <c r="E164" s="6"/>
      <c r="F164" s="6"/>
      <c r="G164" s="6"/>
      <c r="H164" s="6"/>
      <c r="I164" s="6"/>
      <c r="J164" s="6"/>
      <c r="K164" s="6"/>
      <c r="L164" s="92"/>
      <c r="M164" s="698"/>
      <c r="N164" s="699"/>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x14ac:dyDescent="0.25">
      <c r="A165" s="67"/>
      <c r="B165" s="6"/>
      <c r="C165" s="16"/>
      <c r="D165" s="6"/>
      <c r="E165" s="6"/>
      <c r="F165" s="6"/>
      <c r="G165" s="6"/>
      <c r="H165" s="6"/>
      <c r="I165" s="6"/>
      <c r="J165" s="6"/>
      <c r="K165" s="6"/>
      <c r="L165" s="92"/>
      <c r="M165" s="698"/>
      <c r="N165" s="699"/>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x14ac:dyDescent="0.25">
      <c r="A166" s="67"/>
      <c r="B166" s="6"/>
      <c r="C166" s="16"/>
      <c r="D166" s="6"/>
      <c r="E166" s="6"/>
      <c r="F166" s="6"/>
      <c r="G166" s="6"/>
      <c r="H166" s="6"/>
      <c r="I166" s="6"/>
      <c r="J166" s="6"/>
      <c r="K166" s="6"/>
      <c r="L166" s="92"/>
      <c r="M166" s="698"/>
      <c r="N166" s="699"/>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x14ac:dyDescent="0.25">
      <c r="A167" s="69"/>
      <c r="B167" s="7"/>
      <c r="C167" s="32"/>
      <c r="D167" s="7"/>
      <c r="E167" s="7"/>
      <c r="F167" s="7"/>
      <c r="G167" s="7"/>
      <c r="H167" s="7"/>
      <c r="I167" s="7"/>
      <c r="J167" s="7"/>
      <c r="K167" s="7"/>
      <c r="L167" s="94"/>
      <c r="M167" s="700"/>
      <c r="N167" s="70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x14ac:dyDescent="0.25">
      <c r="A172" s="41" t="s">
        <v>389</v>
      </c>
      <c r="B172" s="138" t="s">
        <v>427</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54" t="s">
        <v>284</v>
      </c>
      <c r="B173" s="72" t="s">
        <v>792</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81" t="s">
        <v>369</v>
      </c>
      <c r="B174" s="71" t="s">
        <v>792</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81" t="s">
        <v>981</v>
      </c>
      <c r="B175" s="71" t="s">
        <v>792</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81" t="s">
        <v>172</v>
      </c>
      <c r="B176" s="71" t="s">
        <v>792</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81" t="s">
        <v>259</v>
      </c>
      <c r="B177" s="71" t="s">
        <v>689</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81" t="s">
        <v>911</v>
      </c>
      <c r="B178" s="71" t="s">
        <v>689</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12" t="s">
        <v>817</v>
      </c>
      <c r="B179" s="71" t="s">
        <v>689</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12" t="s">
        <v>553</v>
      </c>
      <c r="B180" s="71" t="s">
        <v>689</v>
      </c>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41" t="s">
        <v>984</v>
      </c>
      <c r="B181" s="119" t="s">
        <v>689</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sheetData>
  <mergeCells count="201">
    <mergeCell ref="M162:N162"/>
    <mergeCell ref="M163:N163"/>
    <mergeCell ref="M164:N164"/>
    <mergeCell ref="M165:N165"/>
    <mergeCell ref="M166:N166"/>
    <mergeCell ref="M167:N167"/>
    <mergeCell ref="H160:H161"/>
    <mergeCell ref="I160:I161"/>
    <mergeCell ref="J160:J161"/>
    <mergeCell ref="K160:K161"/>
    <mergeCell ref="L160:L161"/>
    <mergeCell ref="M160:N161"/>
    <mergeCell ref="A157:G157"/>
    <mergeCell ref="A159:E159"/>
    <mergeCell ref="A160:A161"/>
    <mergeCell ref="B160:B161"/>
    <mergeCell ref="C160:C161"/>
    <mergeCell ref="D160:D161"/>
    <mergeCell ref="E160:E161"/>
    <mergeCell ref="F160:F161"/>
    <mergeCell ref="G160:G161"/>
    <mergeCell ref="B147:I147"/>
    <mergeCell ref="B148:I148"/>
    <mergeCell ref="B149:I149"/>
    <mergeCell ref="B150:I150"/>
    <mergeCell ref="B151:I151"/>
    <mergeCell ref="A155:B155"/>
    <mergeCell ref="B141:I141"/>
    <mergeCell ref="B142:I142"/>
    <mergeCell ref="B143:I143"/>
    <mergeCell ref="B144:I144"/>
    <mergeCell ref="B145:I145"/>
    <mergeCell ref="B146:I146"/>
    <mergeCell ref="A129:F129"/>
    <mergeCell ref="A135:I135"/>
    <mergeCell ref="B137:I137"/>
    <mergeCell ref="B138:I138"/>
    <mergeCell ref="B139:I139"/>
    <mergeCell ref="B140:I140"/>
    <mergeCell ref="K117:K118"/>
    <mergeCell ref="L117:L118"/>
    <mergeCell ref="M117:M118"/>
    <mergeCell ref="A125:E125"/>
    <mergeCell ref="A127:F127"/>
    <mergeCell ref="A128:F128"/>
    <mergeCell ref="J110:J111"/>
    <mergeCell ref="K110:K111"/>
    <mergeCell ref="L110:L111"/>
    <mergeCell ref="A117:D117"/>
    <mergeCell ref="E117:E118"/>
    <mergeCell ref="F117:F118"/>
    <mergeCell ref="G117:G118"/>
    <mergeCell ref="H117:H118"/>
    <mergeCell ref="I117:I118"/>
    <mergeCell ref="J117:J118"/>
    <mergeCell ref="A110:D110"/>
    <mergeCell ref="E110:E111"/>
    <mergeCell ref="F110:F111"/>
    <mergeCell ref="G110:G111"/>
    <mergeCell ref="H110:H111"/>
    <mergeCell ref="I110:I111"/>
    <mergeCell ref="B105:D105"/>
    <mergeCell ref="E105:G105"/>
    <mergeCell ref="B106:D106"/>
    <mergeCell ref="E106:G106"/>
    <mergeCell ref="A107:I107"/>
    <mergeCell ref="A108:I108"/>
    <mergeCell ref="B102:D102"/>
    <mergeCell ref="E102:G102"/>
    <mergeCell ref="B103:D103"/>
    <mergeCell ref="E103:G103"/>
    <mergeCell ref="B104:D104"/>
    <mergeCell ref="E104:G104"/>
    <mergeCell ref="B99:D99"/>
    <mergeCell ref="E99:G99"/>
    <mergeCell ref="B100:D100"/>
    <mergeCell ref="E100:G100"/>
    <mergeCell ref="B101:D101"/>
    <mergeCell ref="E101:G101"/>
    <mergeCell ref="B96:D96"/>
    <mergeCell ref="E96:G96"/>
    <mergeCell ref="B97:D97"/>
    <mergeCell ref="E97:G97"/>
    <mergeCell ref="B98:D98"/>
    <mergeCell ref="E98:G98"/>
    <mergeCell ref="B93:D93"/>
    <mergeCell ref="E93:G93"/>
    <mergeCell ref="B94:D94"/>
    <mergeCell ref="E94:G94"/>
    <mergeCell ref="B95:D95"/>
    <mergeCell ref="E95:G95"/>
    <mergeCell ref="J90:J92"/>
    <mergeCell ref="K90:K92"/>
    <mergeCell ref="L90:L92"/>
    <mergeCell ref="M90:M92"/>
    <mergeCell ref="A91:G91"/>
    <mergeCell ref="A92:G92"/>
    <mergeCell ref="B83:D83"/>
    <mergeCell ref="B84:D84"/>
    <mergeCell ref="A86:I86"/>
    <mergeCell ref="A87:I87"/>
    <mergeCell ref="B88:I88"/>
    <mergeCell ref="A90:G90"/>
    <mergeCell ref="H90:H92"/>
    <mergeCell ref="I90:I92"/>
    <mergeCell ref="B69:D69"/>
    <mergeCell ref="A72:C72"/>
    <mergeCell ref="A73:C73"/>
    <mergeCell ref="B80:D80"/>
    <mergeCell ref="B81:D81"/>
    <mergeCell ref="B82:D82"/>
    <mergeCell ref="A57:C57"/>
    <mergeCell ref="A58:C58"/>
    <mergeCell ref="B65:D65"/>
    <mergeCell ref="B66:D66"/>
    <mergeCell ref="B67:D67"/>
    <mergeCell ref="B68:D68"/>
    <mergeCell ref="X48:X49"/>
    <mergeCell ref="Y48:Y49"/>
    <mergeCell ref="Z48:Z49"/>
    <mergeCell ref="AA48:AA49"/>
    <mergeCell ref="F48:F49"/>
    <mergeCell ref="G48:G49"/>
    <mergeCell ref="H48:H49"/>
    <mergeCell ref="I48:I49"/>
    <mergeCell ref="J48:J49"/>
    <mergeCell ref="K48:K49"/>
    <mergeCell ref="V39:V40"/>
    <mergeCell ref="W39:W40"/>
    <mergeCell ref="A47:D47"/>
    <mergeCell ref="A48:A49"/>
    <mergeCell ref="B48:B49"/>
    <mergeCell ref="C48:C49"/>
    <mergeCell ref="D48:D49"/>
    <mergeCell ref="E48:E49"/>
    <mergeCell ref="F39:F40"/>
    <mergeCell ref="G39:G40"/>
    <mergeCell ref="H39:H40"/>
    <mergeCell ref="I39:I40"/>
    <mergeCell ref="J39:J40"/>
    <mergeCell ref="K39:K40"/>
    <mergeCell ref="L48:L49"/>
    <mergeCell ref="M48:M49"/>
    <mergeCell ref="L30:L31"/>
    <mergeCell ref="R30:R31"/>
    <mergeCell ref="S30:S31"/>
    <mergeCell ref="T30:T31"/>
    <mergeCell ref="U30:U31"/>
    <mergeCell ref="A39:A40"/>
    <mergeCell ref="B39:B40"/>
    <mergeCell ref="C39:C40"/>
    <mergeCell ref="D39:D40"/>
    <mergeCell ref="E39:E40"/>
    <mergeCell ref="F30:F31"/>
    <mergeCell ref="G30:G31"/>
    <mergeCell ref="H30:H31"/>
    <mergeCell ref="I30:I31"/>
    <mergeCell ref="J30:J31"/>
    <mergeCell ref="K30:K31"/>
    <mergeCell ref="T39:T40"/>
    <mergeCell ref="U39:U40"/>
    <mergeCell ref="B20:H20"/>
    <mergeCell ref="B21:H21"/>
    <mergeCell ref="B22:H22"/>
    <mergeCell ref="B23:H23"/>
    <mergeCell ref="B24:H24"/>
    <mergeCell ref="A30:A31"/>
    <mergeCell ref="B30:B31"/>
    <mergeCell ref="C30:C31"/>
    <mergeCell ref="D30:D31"/>
    <mergeCell ref="E30:E31"/>
    <mergeCell ref="B16:I16"/>
    <mergeCell ref="J16:K16"/>
    <mergeCell ref="L16:M16"/>
    <mergeCell ref="B17:I17"/>
    <mergeCell ref="J17:K17"/>
    <mergeCell ref="L17:M17"/>
    <mergeCell ref="B14:I14"/>
    <mergeCell ref="J14:K14"/>
    <mergeCell ref="L14:M14"/>
    <mergeCell ref="B15:I15"/>
    <mergeCell ref="J15:K15"/>
    <mergeCell ref="L15:M15"/>
    <mergeCell ref="B13:I13"/>
    <mergeCell ref="J13:K13"/>
    <mergeCell ref="L13:M13"/>
    <mergeCell ref="A4:B4"/>
    <mergeCell ref="C4:F4"/>
    <mergeCell ref="A5:B5"/>
    <mergeCell ref="C5:F5"/>
    <mergeCell ref="A6:B6"/>
    <mergeCell ref="C6:F6"/>
    <mergeCell ref="A1:B1"/>
    <mergeCell ref="C1:F1"/>
    <mergeCell ref="A2:B2"/>
    <mergeCell ref="C2:F2"/>
    <mergeCell ref="A3:B3"/>
    <mergeCell ref="C3:F3"/>
    <mergeCell ref="A7:B7"/>
    <mergeCell ref="C7:F7"/>
    <mergeCell ref="A12:J12"/>
  </mergeCells>
  <dataValidations count="10">
    <dataValidation type="decimal" allowBlank="1" showInputMessage="1" showErrorMessage="1" sqref="F112:H115 I32:I35 I41:I44 I50:I53 I112:I115 J32:K35 J41:K44 J50:K53 J81:K84 L32:L35 L50:L53 L81:L84 M81:M84" xr:uid="{00000000-0002-0000-0800-000000000000}">
      <formula1>0</formula1>
      <formula2>999999999999999</formula2>
    </dataValidation>
    <dataValidation type="list" showInputMessage="1" showErrorMessage="1" sqref="A32:A35 A41:A44 A50:A53 K112:K115 N66:N69 N81:N84" xr:uid="{00000000-0002-0000-0800-000001000000}">
      <formula1>$A$14:$A$18</formula1>
    </dataValidation>
    <dataValidation type="list" showDropDown="1" showErrorMessage="1" sqref="O65:P65 O80:P80" xr:uid="{00000000-0002-0000-08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3:G106" xr:uid="{00000000-0002-0000-0800-000003000000}"/>
    <dataValidation type="list" allowBlank="1" showInputMessage="1" showErrorMessage="1" sqref="I93:I106" xr:uid="{00000000-0002-0000-0800-000004000000}">
      <formula1>$A$14:$A$18</formula1>
    </dataValidation>
    <dataValidation type="date" allowBlank="1" showInputMessage="1" showErrorMessage="1" sqref="J93:K107" xr:uid="{00000000-0002-0000-0800-000005000000}">
      <formula1>10101</formula1>
      <formula2>311299</formula2>
    </dataValidation>
    <dataValidation type="whole" allowBlank="1" showInputMessage="1" showErrorMessage="1" error="Only whole numbers can be entered into this field" sqref="D162:D167" xr:uid="{00000000-0002-0000-0800-000006000000}">
      <formula1>1</formula1>
      <formula2>99</formula2>
    </dataValidation>
    <dataValidation allowBlank="1" sqref="M32:R35 S32:T35 S50:T53 U50:U53 V32:Z35 V50:Z53 AA32:AA35 AB32:BB35 AB50:BB53" xr:uid="{00000000-0002-0000-0800-000007000000}"/>
    <dataValidation type="list" errorStyle="information" allowBlank="1" showInputMessage="1" showErrorMessage="1" sqref="L41:L44 N41:N44 P50:P53" xr:uid="{00000000-0002-0000-0800-000008000000}">
      <formula1>"Y,N"</formula1>
    </dataValidation>
    <dataValidation type="list" errorStyle="information" allowBlank="1" showInputMessage="1" showErrorMessage="1" sqref="B173:B181" xr:uid="{00000000-0002-0000-0800-000009000000}">
      <formula1>"Applicable,Not Applicable"</formula1>
    </dataValidation>
  </dataValidations>
  <pageMargins left="0.7" right="0.7" top="0.75" bottom="0.75" header="0.3" footer="0.3"/>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183"/>
  <sheetViews>
    <sheetView workbookViewId="0"/>
  </sheetViews>
  <sheetFormatPr defaultColWidth="7.54296875" defaultRowHeight="10.5" outlineLevelRow="1" outlineLevelCol="2" x14ac:dyDescent="0.25"/>
  <cols>
    <col min="1" max="1" width="7.54296875" style="290"/>
    <col min="2" max="2" width="5.54296875" style="290" customWidth="1"/>
    <col min="3" max="3" width="10.453125" style="299" customWidth="1"/>
    <col min="4" max="4" width="5.54296875" style="290" customWidth="1"/>
    <col min="5" max="6" width="5.54296875" style="290" customWidth="1" outlineLevel="1"/>
    <col min="7" max="18" width="5.54296875" style="290" customWidth="1" outlineLevel="2"/>
    <col min="19" max="19" width="36.54296875" style="290" customWidth="1" outlineLevel="2"/>
    <col min="20" max="20" width="4.1796875" style="290" customWidth="1"/>
    <col min="21" max="24" width="5.54296875" style="300" customWidth="1" outlineLevel="1"/>
    <col min="25" max="28" width="5.54296875" style="300" customWidth="1" outlineLevel="2"/>
    <col min="29" max="29" width="8.54296875" style="300" customWidth="1" outlineLevel="1"/>
    <col min="30" max="31" width="5.54296875" style="300" customWidth="1" outlineLevel="1"/>
    <col min="32" max="36" width="5.54296875" style="300" customWidth="1" outlineLevel="2"/>
    <col min="37" max="42" width="5.54296875" style="300" customWidth="1" outlineLevel="1"/>
    <col min="43" max="43" width="3.453125" style="290" customWidth="1"/>
    <col min="44" max="51" width="7.54296875" style="290" outlineLevel="1"/>
    <col min="52" max="16384" width="7.54296875" style="290"/>
  </cols>
  <sheetData>
    <row r="1" spans="1:51" s="276" customFormat="1" ht="24" customHeight="1" thickBot="1" x14ac:dyDescent="0.3">
      <c r="B1" s="739" t="s">
        <v>1302</v>
      </c>
      <c r="C1" s="740"/>
      <c r="D1" s="740"/>
      <c r="E1" s="740"/>
      <c r="F1" s="740"/>
      <c r="G1" s="740"/>
      <c r="H1" s="740"/>
      <c r="I1" s="740"/>
      <c r="J1" s="740"/>
      <c r="K1" s="740"/>
      <c r="L1" s="740"/>
      <c r="M1" s="740"/>
      <c r="N1" s="740"/>
      <c r="O1" s="740"/>
      <c r="P1" s="740"/>
      <c r="Q1" s="740"/>
      <c r="R1" s="740"/>
      <c r="S1" s="740"/>
      <c r="T1" s="277"/>
      <c r="U1" s="741" t="s">
        <v>1303</v>
      </c>
      <c r="V1" s="741"/>
      <c r="W1" s="741"/>
      <c r="X1" s="741"/>
      <c r="Y1" s="741"/>
      <c r="Z1" s="741"/>
      <c r="AA1" s="278" t="s">
        <v>1304</v>
      </c>
      <c r="AB1" s="278"/>
      <c r="AC1" s="278"/>
      <c r="AD1" s="278"/>
      <c r="AE1" s="279" t="s">
        <v>1305</v>
      </c>
      <c r="AF1" s="280"/>
      <c r="AG1" s="280"/>
      <c r="AH1" s="280"/>
      <c r="AI1" s="280"/>
      <c r="AJ1" s="281"/>
      <c r="AK1" s="282" t="s">
        <v>1306</v>
      </c>
      <c r="AL1" s="281"/>
      <c r="AM1" s="281"/>
      <c r="AN1" s="281"/>
      <c r="AO1" s="281"/>
      <c r="AP1" s="281"/>
      <c r="AQ1" s="277"/>
    </row>
    <row r="2" spans="1:51" s="283" customFormat="1" ht="108" customHeight="1" x14ac:dyDescent="0.25">
      <c r="A2" s="283" t="s">
        <v>599</v>
      </c>
      <c r="B2" s="284" t="s">
        <v>1307</v>
      </c>
      <c r="C2" s="285" t="s">
        <v>1308</v>
      </c>
      <c r="D2" s="285" t="s">
        <v>1309</v>
      </c>
      <c r="E2" s="286" t="s">
        <v>1310</v>
      </c>
      <c r="F2" s="286" t="s">
        <v>1311</v>
      </c>
      <c r="G2" s="285" t="s">
        <v>1312</v>
      </c>
      <c r="H2" s="285" t="s">
        <v>1313</v>
      </c>
      <c r="I2" s="285" t="s">
        <v>1314</v>
      </c>
      <c r="J2" s="285" t="s">
        <v>1315</v>
      </c>
      <c r="K2" s="285" t="s">
        <v>1316</v>
      </c>
      <c r="L2" s="286" t="s">
        <v>1317</v>
      </c>
      <c r="M2" s="285" t="s">
        <v>1318</v>
      </c>
      <c r="N2" s="285" t="s">
        <v>1319</v>
      </c>
      <c r="O2" s="285" t="s">
        <v>1320</v>
      </c>
      <c r="P2" s="285" t="s">
        <v>1321</v>
      </c>
      <c r="Q2" s="285" t="s">
        <v>1322</v>
      </c>
      <c r="R2" s="285" t="s">
        <v>1323</v>
      </c>
      <c r="S2" s="287" t="s">
        <v>1324</v>
      </c>
      <c r="T2" s="277" t="s">
        <v>1325</v>
      </c>
      <c r="U2" s="288" t="s">
        <v>1326</v>
      </c>
      <c r="V2" s="288" t="s">
        <v>1327</v>
      </c>
      <c r="W2" s="288" t="s">
        <v>1328</v>
      </c>
      <c r="X2" s="288" t="s">
        <v>1329</v>
      </c>
      <c r="Y2" s="289" t="s">
        <v>1330</v>
      </c>
      <c r="Z2" s="289" t="s">
        <v>1331</v>
      </c>
      <c r="AA2" s="289" t="s">
        <v>1332</v>
      </c>
      <c r="AB2" s="289" t="s">
        <v>1333</v>
      </c>
      <c r="AC2" s="288" t="s">
        <v>1334</v>
      </c>
      <c r="AD2" s="288" t="s">
        <v>1335</v>
      </c>
      <c r="AE2" s="288" t="s">
        <v>1336</v>
      </c>
      <c r="AF2" s="289" t="s">
        <v>1337</v>
      </c>
      <c r="AG2" s="289" t="s">
        <v>1338</v>
      </c>
      <c r="AH2" s="289" t="s">
        <v>1339</v>
      </c>
      <c r="AI2" s="289" t="s">
        <v>1340</v>
      </c>
      <c r="AJ2" s="288" t="s">
        <v>1341</v>
      </c>
      <c r="AK2" s="288" t="s">
        <v>1342</v>
      </c>
      <c r="AL2" s="288" t="s">
        <v>1343</v>
      </c>
      <c r="AM2" s="289" t="s">
        <v>1344</v>
      </c>
      <c r="AN2" s="289" t="s">
        <v>1345</v>
      </c>
      <c r="AO2" s="289" t="s">
        <v>1346</v>
      </c>
      <c r="AP2" s="289" t="s">
        <v>1347</v>
      </c>
      <c r="AQ2" s="277" t="s">
        <v>1348</v>
      </c>
      <c r="AR2" s="283" t="s">
        <v>1349</v>
      </c>
      <c r="AS2" s="283" t="s">
        <v>1350</v>
      </c>
      <c r="AT2" s="283" t="s">
        <v>1351</v>
      </c>
      <c r="AU2" s="283" t="s">
        <v>1352</v>
      </c>
      <c r="AV2" s="283" t="s">
        <v>1353</v>
      </c>
      <c r="AW2" s="283" t="s">
        <v>1354</v>
      </c>
      <c r="AX2" s="283" t="s">
        <v>1355</v>
      </c>
      <c r="AY2" s="283" t="s">
        <v>1356</v>
      </c>
    </row>
    <row r="3" spans="1:51" ht="10.15" customHeight="1" outlineLevel="1" x14ac:dyDescent="0.25">
      <c r="A3" s="290" t="s">
        <v>1357</v>
      </c>
      <c r="B3" s="291" t="s">
        <v>1358</v>
      </c>
      <c r="C3" s="291" t="s">
        <v>1359</v>
      </c>
      <c r="D3" s="292" t="s">
        <v>1360</v>
      </c>
      <c r="E3" s="293">
        <v>20</v>
      </c>
      <c r="F3" s="294" t="s">
        <v>1361</v>
      </c>
      <c r="G3" s="292"/>
      <c r="H3" s="292"/>
      <c r="I3" s="292"/>
      <c r="J3" s="292"/>
      <c r="K3" s="292"/>
      <c r="L3" s="292"/>
      <c r="M3" s="295">
        <v>7</v>
      </c>
      <c r="N3" s="295" t="s">
        <v>1362</v>
      </c>
      <c r="O3" s="295">
        <v>6</v>
      </c>
      <c r="P3" s="295" t="s">
        <v>1362</v>
      </c>
      <c r="Q3" s="295" t="s">
        <v>1363</v>
      </c>
      <c r="R3" s="295" t="s">
        <v>1363</v>
      </c>
      <c r="S3" s="296" t="s">
        <v>1364</v>
      </c>
      <c r="U3" s="297" t="s">
        <v>1363</v>
      </c>
      <c r="V3" s="297"/>
      <c r="W3" s="297"/>
      <c r="X3" s="297"/>
      <c r="Y3" s="290" t="s">
        <v>1365</v>
      </c>
      <c r="Z3" s="297"/>
      <c r="AA3" s="297"/>
      <c r="AB3" s="297"/>
      <c r="AC3" s="297"/>
      <c r="AD3" s="297"/>
      <c r="AE3" s="297"/>
      <c r="AF3" s="297"/>
      <c r="AG3" s="297"/>
      <c r="AH3" s="297"/>
      <c r="AI3" s="297"/>
      <c r="AJ3" s="297"/>
      <c r="AK3" s="297"/>
      <c r="AL3" s="297"/>
      <c r="AM3" s="297"/>
      <c r="AN3" s="297"/>
      <c r="AO3" s="297"/>
      <c r="AP3" s="297"/>
    </row>
    <row r="4" spans="1:51" ht="10.15" customHeight="1" outlineLevel="1" x14ac:dyDescent="0.25">
      <c r="A4" s="290" t="s">
        <v>1357</v>
      </c>
      <c r="B4" s="291" t="s">
        <v>1358</v>
      </c>
      <c r="C4" s="291" t="s">
        <v>1359</v>
      </c>
      <c r="D4" s="292" t="s">
        <v>1360</v>
      </c>
      <c r="E4" s="293">
        <v>40</v>
      </c>
      <c r="F4" s="294" t="s">
        <v>1361</v>
      </c>
      <c r="G4" s="292"/>
      <c r="H4" s="292"/>
      <c r="I4" s="292"/>
      <c r="J4" s="292"/>
      <c r="K4" s="292"/>
      <c r="L4" s="292"/>
      <c r="M4" s="295">
        <v>7</v>
      </c>
      <c r="N4" s="295" t="s">
        <v>1362</v>
      </c>
      <c r="O4" s="295">
        <v>6</v>
      </c>
      <c r="P4" s="295" t="s">
        <v>1362</v>
      </c>
      <c r="Q4" s="295" t="s">
        <v>1363</v>
      </c>
      <c r="R4" s="295" t="s">
        <v>1363</v>
      </c>
      <c r="S4" s="296" t="s">
        <v>1364</v>
      </c>
      <c r="U4" s="297" t="s">
        <v>1363</v>
      </c>
      <c r="V4" s="297"/>
      <c r="W4" s="297"/>
      <c r="X4" s="297"/>
      <c r="Y4" s="290" t="s">
        <v>1365</v>
      </c>
      <c r="Z4" s="297"/>
      <c r="AA4" s="297"/>
      <c r="AB4" s="297"/>
      <c r="AC4" s="297"/>
      <c r="AD4" s="297"/>
      <c r="AE4" s="297"/>
      <c r="AF4" s="297"/>
      <c r="AG4" s="297"/>
      <c r="AH4" s="297"/>
      <c r="AI4" s="297"/>
      <c r="AJ4" s="297"/>
      <c r="AK4" s="297"/>
      <c r="AL4" s="297"/>
      <c r="AM4" s="297"/>
      <c r="AN4" s="297"/>
      <c r="AO4" s="297"/>
      <c r="AP4" s="297"/>
    </row>
    <row r="5" spans="1:51" ht="10.15" customHeight="1" outlineLevel="1" x14ac:dyDescent="0.25">
      <c r="A5" s="290" t="s">
        <v>1357</v>
      </c>
      <c r="B5" s="291" t="s">
        <v>1366</v>
      </c>
      <c r="C5" s="291" t="s">
        <v>1367</v>
      </c>
      <c r="D5" s="292" t="s">
        <v>1368</v>
      </c>
      <c r="E5" s="293">
        <v>20</v>
      </c>
      <c r="F5" s="294" t="s">
        <v>1361</v>
      </c>
      <c r="G5" s="292"/>
      <c r="H5" s="292"/>
      <c r="I5" s="292"/>
      <c r="J5" s="292"/>
      <c r="K5" s="292"/>
      <c r="L5" s="292"/>
      <c r="M5" s="295" t="s">
        <v>1363</v>
      </c>
      <c r="N5" s="295" t="s">
        <v>1363</v>
      </c>
      <c r="O5" s="295" t="s">
        <v>1363</v>
      </c>
      <c r="P5" s="295" t="s">
        <v>1363</v>
      </c>
      <c r="Q5" s="295">
        <v>7</v>
      </c>
      <c r="R5" s="295" t="s">
        <v>1362</v>
      </c>
      <c r="S5" s="296" t="s">
        <v>1369</v>
      </c>
      <c r="U5" s="297" t="s">
        <v>1363</v>
      </c>
      <c r="V5" s="297"/>
      <c r="W5" s="297"/>
      <c r="X5" s="297"/>
      <c r="Y5" s="290" t="s">
        <v>1365</v>
      </c>
      <c r="Z5" s="297"/>
      <c r="AA5" s="297"/>
      <c r="AB5" s="297"/>
      <c r="AC5" s="297"/>
      <c r="AD5" s="297"/>
      <c r="AE5" s="297"/>
      <c r="AF5" s="297"/>
      <c r="AG5" s="297"/>
      <c r="AH5" s="297"/>
      <c r="AI5" s="297"/>
      <c r="AJ5" s="297"/>
      <c r="AK5" s="297"/>
      <c r="AL5" s="297"/>
      <c r="AM5" s="297"/>
      <c r="AN5" s="297"/>
      <c r="AO5" s="297"/>
      <c r="AP5" s="297"/>
    </row>
    <row r="6" spans="1:51" ht="10.15" customHeight="1" outlineLevel="1" x14ac:dyDescent="0.25">
      <c r="A6" s="290" t="s">
        <v>1357</v>
      </c>
      <c r="B6" s="291" t="s">
        <v>1366</v>
      </c>
      <c r="C6" s="291" t="s">
        <v>1367</v>
      </c>
      <c r="D6" s="292" t="s">
        <v>1368</v>
      </c>
      <c r="E6" s="293">
        <v>40</v>
      </c>
      <c r="F6" s="294" t="s">
        <v>1361</v>
      </c>
      <c r="G6" s="292"/>
      <c r="H6" s="292"/>
      <c r="I6" s="292"/>
      <c r="J6" s="292"/>
      <c r="K6" s="292"/>
      <c r="L6" s="292"/>
      <c r="M6" s="295" t="s">
        <v>1363</v>
      </c>
      <c r="N6" s="295" t="s">
        <v>1363</v>
      </c>
      <c r="O6" s="295" t="s">
        <v>1363</v>
      </c>
      <c r="P6" s="295" t="s">
        <v>1363</v>
      </c>
      <c r="Q6" s="295">
        <v>7</v>
      </c>
      <c r="R6" s="295" t="s">
        <v>1362</v>
      </c>
      <c r="S6" s="296" t="s">
        <v>1369</v>
      </c>
      <c r="U6" s="297" t="s">
        <v>1363</v>
      </c>
      <c r="V6" s="297"/>
      <c r="W6" s="297"/>
      <c r="X6" s="297"/>
      <c r="Y6" s="290" t="s">
        <v>1365</v>
      </c>
      <c r="Z6" s="297"/>
      <c r="AA6" s="297"/>
      <c r="AB6" s="297"/>
      <c r="AC6" s="297"/>
      <c r="AD6" s="297"/>
      <c r="AE6" s="297"/>
      <c r="AF6" s="297"/>
      <c r="AG6" s="297"/>
      <c r="AH6" s="297"/>
      <c r="AI6" s="297"/>
      <c r="AJ6" s="297"/>
      <c r="AK6" s="297"/>
      <c r="AL6" s="297"/>
      <c r="AM6" s="297"/>
      <c r="AN6" s="297"/>
      <c r="AO6" s="297"/>
      <c r="AP6" s="297"/>
    </row>
    <row r="7" spans="1:51" ht="10.15" customHeight="1" outlineLevel="1" x14ac:dyDescent="0.25">
      <c r="A7" s="290" t="s">
        <v>1357</v>
      </c>
      <c r="B7" s="291" t="s">
        <v>1101</v>
      </c>
      <c r="C7" s="291" t="s">
        <v>1370</v>
      </c>
      <c r="D7" s="292" t="s">
        <v>1371</v>
      </c>
      <c r="E7" s="293">
        <v>20</v>
      </c>
      <c r="F7" s="294" t="s">
        <v>1361</v>
      </c>
      <c r="G7" s="292"/>
      <c r="H7" s="292"/>
      <c r="I7" s="292"/>
      <c r="J7" s="292"/>
      <c r="K7" s="292"/>
      <c r="L7" s="292"/>
      <c r="M7" s="295" t="s">
        <v>1363</v>
      </c>
      <c r="N7" s="295" t="s">
        <v>1363</v>
      </c>
      <c r="O7" s="295" t="s">
        <v>1363</v>
      </c>
      <c r="P7" s="295" t="s">
        <v>1363</v>
      </c>
      <c r="Q7" s="295">
        <v>14</v>
      </c>
      <c r="R7" s="295" t="s">
        <v>1362</v>
      </c>
      <c r="S7" s="296" t="s">
        <v>1372</v>
      </c>
      <c r="U7" s="297" t="s">
        <v>1363</v>
      </c>
      <c r="V7" s="297"/>
      <c r="W7" s="297"/>
      <c r="X7" s="297"/>
      <c r="Y7" s="290" t="s">
        <v>1365</v>
      </c>
      <c r="Z7" s="297"/>
      <c r="AA7" s="297"/>
      <c r="AB7" s="297"/>
      <c r="AC7" s="297"/>
      <c r="AD7" s="297"/>
      <c r="AE7" s="297"/>
      <c r="AF7" s="297"/>
      <c r="AG7" s="297"/>
      <c r="AH7" s="297"/>
      <c r="AI7" s="297"/>
      <c r="AJ7" s="297"/>
      <c r="AK7" s="297"/>
      <c r="AL7" s="297"/>
      <c r="AM7" s="297"/>
      <c r="AN7" s="297"/>
      <c r="AO7" s="297"/>
      <c r="AP7" s="297"/>
    </row>
    <row r="8" spans="1:51" ht="10.15" customHeight="1" outlineLevel="1" x14ac:dyDescent="0.25">
      <c r="A8" s="290" t="s">
        <v>1357</v>
      </c>
      <c r="B8" s="291" t="s">
        <v>1101</v>
      </c>
      <c r="C8" s="291" t="s">
        <v>1370</v>
      </c>
      <c r="D8" s="292" t="s">
        <v>1371</v>
      </c>
      <c r="E8" s="293">
        <v>40</v>
      </c>
      <c r="F8" s="294" t="s">
        <v>1361</v>
      </c>
      <c r="G8" s="292"/>
      <c r="H8" s="292"/>
      <c r="I8" s="292"/>
      <c r="J8" s="292"/>
      <c r="K8" s="292"/>
      <c r="L8" s="292"/>
      <c r="M8" s="295" t="s">
        <v>1363</v>
      </c>
      <c r="N8" s="295" t="s">
        <v>1363</v>
      </c>
      <c r="O8" s="295" t="s">
        <v>1363</v>
      </c>
      <c r="P8" s="295" t="s">
        <v>1363</v>
      </c>
      <c r="Q8" s="295">
        <v>14</v>
      </c>
      <c r="R8" s="295" t="s">
        <v>1362</v>
      </c>
      <c r="S8" s="296" t="s">
        <v>1372</v>
      </c>
      <c r="U8" s="297" t="s">
        <v>1363</v>
      </c>
      <c r="V8" s="297"/>
      <c r="W8" s="297"/>
      <c r="X8" s="297"/>
      <c r="Y8" s="290" t="s">
        <v>1365</v>
      </c>
      <c r="Z8" s="297"/>
      <c r="AA8" s="297"/>
      <c r="AB8" s="297"/>
      <c r="AC8" s="297"/>
      <c r="AD8" s="297"/>
      <c r="AE8" s="297"/>
      <c r="AF8" s="297"/>
      <c r="AG8" s="297"/>
      <c r="AH8" s="297"/>
      <c r="AI8" s="297"/>
      <c r="AJ8" s="297"/>
      <c r="AK8" s="297"/>
      <c r="AL8" s="297"/>
      <c r="AM8" s="297"/>
      <c r="AN8" s="297"/>
      <c r="AO8" s="297"/>
      <c r="AP8" s="297"/>
    </row>
    <row r="9" spans="1:51" ht="10.15" customHeight="1" outlineLevel="1" x14ac:dyDescent="0.25">
      <c r="A9" s="290" t="s">
        <v>1357</v>
      </c>
      <c r="B9" s="291" t="s">
        <v>1101</v>
      </c>
      <c r="C9" s="291" t="s">
        <v>1373</v>
      </c>
      <c r="D9" s="292" t="s">
        <v>1374</v>
      </c>
      <c r="E9" s="293">
        <v>20</v>
      </c>
      <c r="F9" s="294" t="s">
        <v>1361</v>
      </c>
      <c r="G9" s="292"/>
      <c r="H9" s="292"/>
      <c r="I9" s="292"/>
      <c r="J9" s="292"/>
      <c r="K9" s="292"/>
      <c r="L9" s="292"/>
      <c r="M9" s="295" t="s">
        <v>1363</v>
      </c>
      <c r="N9" s="295" t="s">
        <v>1363</v>
      </c>
      <c r="O9" s="295" t="s">
        <v>1363</v>
      </c>
      <c r="P9" s="295" t="s">
        <v>1363</v>
      </c>
      <c r="Q9" s="295">
        <v>12</v>
      </c>
      <c r="R9" s="295" t="s">
        <v>1362</v>
      </c>
      <c r="S9" s="296" t="s">
        <v>1375</v>
      </c>
      <c r="U9" s="297" t="s">
        <v>1363</v>
      </c>
      <c r="V9" s="297"/>
      <c r="W9" s="297"/>
      <c r="X9" s="297"/>
      <c r="Y9" s="290" t="s">
        <v>1365</v>
      </c>
      <c r="Z9" s="297"/>
      <c r="AA9" s="297"/>
      <c r="AB9" s="297"/>
      <c r="AC9" s="297"/>
      <c r="AD9" s="297"/>
      <c r="AE9" s="297"/>
      <c r="AF9" s="297"/>
      <c r="AG9" s="297"/>
      <c r="AH9" s="297"/>
      <c r="AI9" s="297"/>
      <c r="AJ9" s="297"/>
      <c r="AK9" s="297"/>
      <c r="AL9" s="297"/>
      <c r="AM9" s="297"/>
      <c r="AN9" s="297"/>
      <c r="AO9" s="297"/>
      <c r="AP9" s="297"/>
    </row>
    <row r="10" spans="1:51" ht="10.15" customHeight="1" outlineLevel="1" x14ac:dyDescent="0.25">
      <c r="A10" s="290" t="s">
        <v>1357</v>
      </c>
      <c r="B10" s="291" t="s">
        <v>1101</v>
      </c>
      <c r="C10" s="291" t="s">
        <v>1373</v>
      </c>
      <c r="D10" s="292" t="s">
        <v>1374</v>
      </c>
      <c r="E10" s="293">
        <v>40</v>
      </c>
      <c r="F10" s="294" t="s">
        <v>1361</v>
      </c>
      <c r="G10" s="292"/>
      <c r="H10" s="292"/>
      <c r="I10" s="292"/>
      <c r="J10" s="292"/>
      <c r="K10" s="292"/>
      <c r="L10" s="292"/>
      <c r="M10" s="295" t="s">
        <v>1363</v>
      </c>
      <c r="N10" s="295" t="s">
        <v>1363</v>
      </c>
      <c r="O10" s="295" t="s">
        <v>1363</v>
      </c>
      <c r="P10" s="295" t="s">
        <v>1363</v>
      </c>
      <c r="Q10" s="295">
        <v>12</v>
      </c>
      <c r="R10" s="295" t="s">
        <v>1362</v>
      </c>
      <c r="S10" s="296" t="s">
        <v>1375</v>
      </c>
      <c r="U10" s="297" t="s">
        <v>1363</v>
      </c>
      <c r="V10" s="297"/>
      <c r="W10" s="297"/>
      <c r="X10" s="297"/>
      <c r="Y10" s="290" t="s">
        <v>1365</v>
      </c>
      <c r="Z10" s="297"/>
      <c r="AA10" s="297"/>
      <c r="AB10" s="297"/>
      <c r="AC10" s="297"/>
      <c r="AD10" s="297"/>
      <c r="AE10" s="297"/>
      <c r="AF10" s="297"/>
      <c r="AG10" s="297"/>
      <c r="AH10" s="297"/>
      <c r="AI10" s="297"/>
      <c r="AJ10" s="297"/>
      <c r="AK10" s="297"/>
      <c r="AL10" s="297"/>
      <c r="AM10" s="297"/>
      <c r="AN10" s="297"/>
      <c r="AO10" s="297"/>
      <c r="AP10" s="297"/>
    </row>
    <row r="11" spans="1:51" ht="10.15" customHeight="1" outlineLevel="1" x14ac:dyDescent="0.25">
      <c r="A11" s="290" t="s">
        <v>1357</v>
      </c>
      <c r="B11" s="291" t="s">
        <v>1101</v>
      </c>
      <c r="C11" s="291" t="s">
        <v>1376</v>
      </c>
      <c r="D11" s="292" t="s">
        <v>1377</v>
      </c>
      <c r="E11" s="293">
        <v>20</v>
      </c>
      <c r="F11" s="294" t="s">
        <v>1361</v>
      </c>
      <c r="G11" s="292"/>
      <c r="H11" s="292"/>
      <c r="I11" s="292"/>
      <c r="J11" s="292"/>
      <c r="K11" s="292"/>
      <c r="L11" s="292"/>
      <c r="M11" s="295" t="s">
        <v>1363</v>
      </c>
      <c r="N11" s="295" t="s">
        <v>1363</v>
      </c>
      <c r="O11" s="295" t="s">
        <v>1363</v>
      </c>
      <c r="P11" s="295" t="s">
        <v>1363</v>
      </c>
      <c r="Q11" s="295">
        <v>10</v>
      </c>
      <c r="R11" s="295" t="s">
        <v>1362</v>
      </c>
      <c r="S11" s="296" t="s">
        <v>1378</v>
      </c>
      <c r="U11" s="297" t="s">
        <v>1363</v>
      </c>
      <c r="V11" s="297"/>
      <c r="W11" s="297"/>
      <c r="X11" s="297"/>
      <c r="Y11" s="290" t="s">
        <v>1365</v>
      </c>
      <c r="Z11" s="297"/>
      <c r="AA11" s="297"/>
      <c r="AB11" s="297"/>
      <c r="AC11" s="297"/>
      <c r="AD11" s="297"/>
      <c r="AE11" s="297"/>
      <c r="AF11" s="297"/>
      <c r="AG11" s="297"/>
      <c r="AH11" s="297"/>
      <c r="AI11" s="297"/>
      <c r="AJ11" s="297"/>
      <c r="AK11" s="297"/>
      <c r="AL11" s="297"/>
      <c r="AM11" s="297"/>
      <c r="AN11" s="297"/>
      <c r="AO11" s="297"/>
      <c r="AP11" s="297"/>
    </row>
    <row r="12" spans="1:51" ht="10.15" customHeight="1" outlineLevel="1" x14ac:dyDescent="0.25">
      <c r="A12" s="290" t="s">
        <v>1357</v>
      </c>
      <c r="B12" s="291" t="s">
        <v>1101</v>
      </c>
      <c r="C12" s="291" t="s">
        <v>1376</v>
      </c>
      <c r="D12" s="292" t="s">
        <v>1377</v>
      </c>
      <c r="E12" s="293">
        <v>40</v>
      </c>
      <c r="F12" s="294" t="s">
        <v>1361</v>
      </c>
      <c r="G12" s="292"/>
      <c r="H12" s="292"/>
      <c r="I12" s="292"/>
      <c r="J12" s="292"/>
      <c r="K12" s="292"/>
      <c r="L12" s="292"/>
      <c r="M12" s="295" t="s">
        <v>1363</v>
      </c>
      <c r="N12" s="295" t="s">
        <v>1363</v>
      </c>
      <c r="O12" s="295" t="s">
        <v>1363</v>
      </c>
      <c r="P12" s="295" t="s">
        <v>1363</v>
      </c>
      <c r="Q12" s="295">
        <v>10</v>
      </c>
      <c r="R12" s="295" t="s">
        <v>1362</v>
      </c>
      <c r="S12" s="296" t="s">
        <v>1378</v>
      </c>
      <c r="U12" s="297" t="s">
        <v>1363</v>
      </c>
      <c r="V12" s="297"/>
      <c r="W12" s="297"/>
      <c r="X12" s="297"/>
      <c r="Y12" s="290" t="s">
        <v>1365</v>
      </c>
      <c r="Z12" s="297"/>
      <c r="AA12" s="297"/>
      <c r="AB12" s="297"/>
      <c r="AC12" s="297"/>
      <c r="AD12" s="297"/>
      <c r="AE12" s="297"/>
      <c r="AF12" s="297"/>
      <c r="AG12" s="297"/>
      <c r="AH12" s="297"/>
      <c r="AI12" s="297"/>
      <c r="AJ12" s="297"/>
      <c r="AK12" s="297"/>
      <c r="AL12" s="297"/>
      <c r="AM12" s="297"/>
      <c r="AN12" s="297"/>
      <c r="AO12" s="297"/>
      <c r="AP12" s="297"/>
    </row>
    <row r="13" spans="1:51" ht="10.15" customHeight="1" outlineLevel="1" x14ac:dyDescent="0.25">
      <c r="A13" s="290" t="s">
        <v>1357</v>
      </c>
      <c r="B13" s="291" t="s">
        <v>1101</v>
      </c>
      <c r="C13" s="291" t="s">
        <v>1379</v>
      </c>
      <c r="D13" s="292" t="s">
        <v>1380</v>
      </c>
      <c r="E13" s="293">
        <v>20</v>
      </c>
      <c r="F13" s="294" t="s">
        <v>1361</v>
      </c>
      <c r="G13" s="292"/>
      <c r="H13" s="292"/>
      <c r="I13" s="292"/>
      <c r="J13" s="292"/>
      <c r="K13" s="292"/>
      <c r="L13" s="292"/>
      <c r="M13" s="295" t="s">
        <v>1363</v>
      </c>
      <c r="N13" s="295" t="s">
        <v>1363</v>
      </c>
      <c r="O13" s="295" t="s">
        <v>1363</v>
      </c>
      <c r="P13" s="295" t="s">
        <v>1363</v>
      </c>
      <c r="Q13" s="295">
        <v>10</v>
      </c>
      <c r="R13" s="295" t="s">
        <v>1362</v>
      </c>
      <c r="S13" s="296" t="s">
        <v>1378</v>
      </c>
      <c r="U13" s="297" t="s">
        <v>1363</v>
      </c>
      <c r="V13" s="297"/>
      <c r="W13" s="297"/>
      <c r="X13" s="297"/>
      <c r="Y13" s="290" t="s">
        <v>1365</v>
      </c>
      <c r="Z13" s="297"/>
      <c r="AA13" s="297"/>
      <c r="AB13" s="297"/>
      <c r="AC13" s="297"/>
      <c r="AD13" s="297"/>
      <c r="AE13" s="297"/>
      <c r="AF13" s="297"/>
      <c r="AG13" s="297"/>
      <c r="AH13" s="297"/>
      <c r="AI13" s="297"/>
      <c r="AJ13" s="297"/>
      <c r="AK13" s="297"/>
      <c r="AL13" s="297"/>
      <c r="AM13" s="297"/>
      <c r="AN13" s="297"/>
      <c r="AO13" s="297"/>
      <c r="AP13" s="297"/>
    </row>
    <row r="14" spans="1:51" ht="10.15" customHeight="1" outlineLevel="1" x14ac:dyDescent="0.25">
      <c r="A14" s="290" t="s">
        <v>1357</v>
      </c>
      <c r="B14" s="291" t="s">
        <v>1101</v>
      </c>
      <c r="C14" s="291" t="s">
        <v>1379</v>
      </c>
      <c r="D14" s="292" t="s">
        <v>1380</v>
      </c>
      <c r="E14" s="293">
        <v>40</v>
      </c>
      <c r="F14" s="294" t="s">
        <v>1361</v>
      </c>
      <c r="G14" s="292"/>
      <c r="H14" s="292"/>
      <c r="I14" s="292"/>
      <c r="J14" s="292"/>
      <c r="K14" s="292"/>
      <c r="L14" s="292"/>
      <c r="M14" s="295" t="s">
        <v>1363</v>
      </c>
      <c r="N14" s="295" t="s">
        <v>1363</v>
      </c>
      <c r="O14" s="295" t="s">
        <v>1363</v>
      </c>
      <c r="P14" s="295" t="s">
        <v>1363</v>
      </c>
      <c r="Q14" s="295">
        <v>10</v>
      </c>
      <c r="R14" s="295" t="s">
        <v>1362</v>
      </c>
      <c r="S14" s="296" t="s">
        <v>1378</v>
      </c>
      <c r="U14" s="297" t="s">
        <v>1363</v>
      </c>
      <c r="V14" s="297"/>
      <c r="W14" s="297"/>
      <c r="X14" s="297"/>
      <c r="Y14" s="290" t="s">
        <v>1365</v>
      </c>
      <c r="Z14" s="297"/>
      <c r="AA14" s="297"/>
      <c r="AB14" s="297"/>
      <c r="AC14" s="297"/>
      <c r="AD14" s="297"/>
      <c r="AE14" s="297"/>
      <c r="AF14" s="297"/>
      <c r="AG14" s="297"/>
      <c r="AH14" s="297"/>
      <c r="AI14" s="297"/>
      <c r="AJ14" s="297"/>
      <c r="AK14" s="297"/>
      <c r="AL14" s="297"/>
      <c r="AM14" s="297"/>
      <c r="AN14" s="297"/>
      <c r="AO14" s="297"/>
      <c r="AP14" s="297"/>
    </row>
    <row r="15" spans="1:51" ht="10.15" customHeight="1" outlineLevel="1" x14ac:dyDescent="0.25">
      <c r="A15" s="290" t="s">
        <v>1357</v>
      </c>
      <c r="B15" s="291" t="s">
        <v>1366</v>
      </c>
      <c r="C15" s="291" t="s">
        <v>1381</v>
      </c>
      <c r="D15" s="292" t="s">
        <v>1382</v>
      </c>
      <c r="E15" s="293">
        <v>20</v>
      </c>
      <c r="F15" s="294" t="s">
        <v>1361</v>
      </c>
      <c r="G15" s="292"/>
      <c r="H15" s="292"/>
      <c r="I15" s="292"/>
      <c r="J15" s="292"/>
      <c r="K15" s="292"/>
      <c r="L15" s="292"/>
      <c r="M15" s="295" t="s">
        <v>1363</v>
      </c>
      <c r="N15" s="295" t="s">
        <v>1363</v>
      </c>
      <c r="O15" s="295" t="s">
        <v>1363</v>
      </c>
      <c r="P15" s="295" t="s">
        <v>1363</v>
      </c>
      <c r="Q15" s="295">
        <v>10</v>
      </c>
      <c r="R15" s="295" t="s">
        <v>1362</v>
      </c>
      <c r="S15" s="296" t="s">
        <v>1378</v>
      </c>
      <c r="U15" s="297" t="s">
        <v>1363</v>
      </c>
      <c r="V15" s="297"/>
      <c r="W15" s="297"/>
      <c r="X15" s="297"/>
      <c r="Y15" s="290" t="s">
        <v>1365</v>
      </c>
      <c r="Z15" s="297"/>
      <c r="AA15" s="297"/>
      <c r="AB15" s="297"/>
      <c r="AC15" s="297"/>
      <c r="AD15" s="297"/>
      <c r="AE15" s="297"/>
      <c r="AF15" s="297"/>
      <c r="AG15" s="297"/>
      <c r="AH15" s="297"/>
      <c r="AI15" s="297"/>
      <c r="AJ15" s="297"/>
      <c r="AK15" s="297"/>
      <c r="AL15" s="297"/>
      <c r="AM15" s="297"/>
      <c r="AN15" s="297"/>
      <c r="AO15" s="297"/>
      <c r="AP15" s="297"/>
    </row>
    <row r="16" spans="1:51" ht="10.15" customHeight="1" outlineLevel="1" x14ac:dyDescent="0.25">
      <c r="A16" s="290" t="s">
        <v>1357</v>
      </c>
      <c r="B16" s="291" t="s">
        <v>1366</v>
      </c>
      <c r="C16" s="291" t="s">
        <v>1381</v>
      </c>
      <c r="D16" s="292" t="s">
        <v>1382</v>
      </c>
      <c r="E16" s="293">
        <v>40</v>
      </c>
      <c r="F16" s="294" t="s">
        <v>1361</v>
      </c>
      <c r="G16" s="292"/>
      <c r="H16" s="292"/>
      <c r="I16" s="292"/>
      <c r="J16" s="292"/>
      <c r="K16" s="292"/>
      <c r="L16" s="292"/>
      <c r="M16" s="295" t="s">
        <v>1363</v>
      </c>
      <c r="N16" s="295" t="s">
        <v>1363</v>
      </c>
      <c r="O16" s="295" t="s">
        <v>1363</v>
      </c>
      <c r="P16" s="295" t="s">
        <v>1363</v>
      </c>
      <c r="Q16" s="295">
        <v>10</v>
      </c>
      <c r="R16" s="295" t="s">
        <v>1362</v>
      </c>
      <c r="S16" s="296" t="s">
        <v>1378</v>
      </c>
      <c r="U16" s="297" t="s">
        <v>1363</v>
      </c>
      <c r="V16" s="297"/>
      <c r="W16" s="297"/>
      <c r="X16" s="297"/>
      <c r="Y16" s="290" t="s">
        <v>1365</v>
      </c>
      <c r="Z16" s="297"/>
      <c r="AA16" s="297"/>
      <c r="AB16" s="297"/>
      <c r="AC16" s="297"/>
      <c r="AD16" s="297"/>
      <c r="AE16" s="297"/>
      <c r="AF16" s="297"/>
      <c r="AG16" s="297"/>
      <c r="AH16" s="297"/>
      <c r="AI16" s="297"/>
      <c r="AJ16" s="297"/>
      <c r="AK16" s="297"/>
      <c r="AL16" s="297"/>
      <c r="AM16" s="297"/>
      <c r="AN16" s="297"/>
      <c r="AO16" s="297"/>
      <c r="AP16" s="297"/>
    </row>
    <row r="17" spans="1:42" ht="10.15" customHeight="1" outlineLevel="1" x14ac:dyDescent="0.25">
      <c r="A17" s="290" t="s">
        <v>1357</v>
      </c>
      <c r="B17" s="291" t="s">
        <v>1101</v>
      </c>
      <c r="C17" s="291" t="s">
        <v>1383</v>
      </c>
      <c r="D17" s="292" t="s">
        <v>1384</v>
      </c>
      <c r="E17" s="293">
        <v>20</v>
      </c>
      <c r="F17" s="294" t="s">
        <v>1361</v>
      </c>
      <c r="G17" s="292"/>
      <c r="H17" s="292"/>
      <c r="I17" s="292"/>
      <c r="J17" s="292"/>
      <c r="K17" s="292"/>
      <c r="L17" s="292"/>
      <c r="M17" s="295" t="s">
        <v>1363</v>
      </c>
      <c r="N17" s="295" t="s">
        <v>1363</v>
      </c>
      <c r="O17" s="295" t="s">
        <v>1363</v>
      </c>
      <c r="P17" s="295" t="s">
        <v>1363</v>
      </c>
      <c r="Q17" s="295">
        <v>12</v>
      </c>
      <c r="R17" s="295" t="s">
        <v>1362</v>
      </c>
      <c r="S17" s="296" t="s">
        <v>1375</v>
      </c>
      <c r="U17" s="297" t="s">
        <v>1363</v>
      </c>
      <c r="V17" s="297"/>
      <c r="W17" s="297"/>
      <c r="X17" s="297"/>
      <c r="Y17" s="290" t="s">
        <v>1365</v>
      </c>
      <c r="Z17" s="297"/>
      <c r="AA17" s="297"/>
      <c r="AB17" s="297"/>
      <c r="AC17" s="297"/>
      <c r="AD17" s="297"/>
      <c r="AE17" s="297"/>
      <c r="AF17" s="297"/>
      <c r="AG17" s="297"/>
      <c r="AH17" s="297"/>
      <c r="AI17" s="297"/>
      <c r="AJ17" s="297"/>
      <c r="AK17" s="297"/>
      <c r="AL17" s="297"/>
      <c r="AM17" s="297"/>
      <c r="AN17" s="297"/>
      <c r="AO17" s="297"/>
      <c r="AP17" s="297"/>
    </row>
    <row r="18" spans="1:42" ht="10.15" customHeight="1" outlineLevel="1" x14ac:dyDescent="0.25">
      <c r="A18" s="290" t="s">
        <v>1357</v>
      </c>
      <c r="B18" s="291" t="s">
        <v>1101</v>
      </c>
      <c r="C18" s="291" t="s">
        <v>1383</v>
      </c>
      <c r="D18" s="292" t="s">
        <v>1384</v>
      </c>
      <c r="E18" s="293">
        <v>40</v>
      </c>
      <c r="F18" s="294" t="s">
        <v>1361</v>
      </c>
      <c r="G18" s="292"/>
      <c r="H18" s="292"/>
      <c r="I18" s="292"/>
      <c r="J18" s="292"/>
      <c r="K18" s="292"/>
      <c r="L18" s="292"/>
      <c r="M18" s="295" t="s">
        <v>1363</v>
      </c>
      <c r="N18" s="295" t="s">
        <v>1363</v>
      </c>
      <c r="O18" s="295" t="s">
        <v>1363</v>
      </c>
      <c r="P18" s="295" t="s">
        <v>1363</v>
      </c>
      <c r="Q18" s="295">
        <v>12</v>
      </c>
      <c r="R18" s="295" t="s">
        <v>1362</v>
      </c>
      <c r="S18" s="296" t="s">
        <v>1375</v>
      </c>
      <c r="U18" s="297" t="s">
        <v>1363</v>
      </c>
      <c r="V18" s="297"/>
      <c r="W18" s="297"/>
      <c r="X18" s="297"/>
      <c r="Y18" s="290" t="s">
        <v>1365</v>
      </c>
      <c r="Z18" s="297"/>
      <c r="AA18" s="297"/>
      <c r="AB18" s="297"/>
      <c r="AC18" s="297"/>
      <c r="AD18" s="297"/>
      <c r="AE18" s="297"/>
      <c r="AF18" s="297"/>
      <c r="AG18" s="297"/>
      <c r="AH18" s="297"/>
      <c r="AI18" s="297"/>
      <c r="AJ18" s="297"/>
      <c r="AK18" s="297"/>
      <c r="AL18" s="297"/>
      <c r="AM18" s="297"/>
      <c r="AN18" s="297"/>
      <c r="AO18" s="297"/>
      <c r="AP18" s="297"/>
    </row>
    <row r="19" spans="1:42" ht="10.15" customHeight="1" outlineLevel="1" x14ac:dyDescent="0.25">
      <c r="A19" s="290" t="s">
        <v>1357</v>
      </c>
      <c r="B19" s="291" t="s">
        <v>1366</v>
      </c>
      <c r="C19" s="291" t="s">
        <v>1385</v>
      </c>
      <c r="D19" s="292" t="s">
        <v>1386</v>
      </c>
      <c r="E19" s="293">
        <v>20</v>
      </c>
      <c r="F19" s="294" t="s">
        <v>1361</v>
      </c>
      <c r="G19" s="292"/>
      <c r="H19" s="292"/>
      <c r="I19" s="292"/>
      <c r="J19" s="292"/>
      <c r="K19" s="292"/>
      <c r="L19" s="292"/>
      <c r="M19" s="295" t="s">
        <v>1363</v>
      </c>
      <c r="N19" s="295" t="s">
        <v>1363</v>
      </c>
      <c r="O19" s="295" t="s">
        <v>1363</v>
      </c>
      <c r="P19" s="295" t="s">
        <v>1363</v>
      </c>
      <c r="Q19" s="295">
        <v>18</v>
      </c>
      <c r="R19" s="295" t="s">
        <v>1362</v>
      </c>
      <c r="S19" s="296" t="s">
        <v>1387</v>
      </c>
      <c r="U19" s="297" t="s">
        <v>1363</v>
      </c>
      <c r="V19" s="297"/>
      <c r="W19" s="297"/>
      <c r="X19" s="297"/>
      <c r="Y19" s="290" t="s">
        <v>1365</v>
      </c>
      <c r="Z19" s="297"/>
      <c r="AA19" s="297"/>
      <c r="AB19" s="297"/>
      <c r="AC19" s="297"/>
      <c r="AD19" s="297"/>
      <c r="AE19" s="297"/>
      <c r="AF19" s="297"/>
      <c r="AG19" s="297"/>
      <c r="AH19" s="297"/>
      <c r="AI19" s="297"/>
      <c r="AJ19" s="297"/>
      <c r="AK19" s="297"/>
      <c r="AL19" s="297"/>
      <c r="AM19" s="297"/>
      <c r="AN19" s="297"/>
      <c r="AO19" s="297"/>
      <c r="AP19" s="297"/>
    </row>
    <row r="20" spans="1:42" ht="10.15" customHeight="1" outlineLevel="1" x14ac:dyDescent="0.25">
      <c r="A20" s="290" t="s">
        <v>1357</v>
      </c>
      <c r="B20" s="291" t="s">
        <v>1366</v>
      </c>
      <c r="C20" s="291" t="s">
        <v>1385</v>
      </c>
      <c r="D20" s="292" t="s">
        <v>1386</v>
      </c>
      <c r="E20" s="293">
        <v>40</v>
      </c>
      <c r="F20" s="294" t="s">
        <v>1361</v>
      </c>
      <c r="G20" s="292"/>
      <c r="H20" s="292"/>
      <c r="I20" s="292"/>
      <c r="J20" s="292"/>
      <c r="K20" s="292"/>
      <c r="L20" s="292"/>
      <c r="M20" s="295" t="s">
        <v>1363</v>
      </c>
      <c r="N20" s="295" t="s">
        <v>1363</v>
      </c>
      <c r="O20" s="295" t="s">
        <v>1363</v>
      </c>
      <c r="P20" s="295" t="s">
        <v>1363</v>
      </c>
      <c r="Q20" s="295">
        <v>18</v>
      </c>
      <c r="R20" s="295" t="s">
        <v>1362</v>
      </c>
      <c r="S20" s="296" t="s">
        <v>1387</v>
      </c>
      <c r="U20" s="297" t="s">
        <v>1363</v>
      </c>
      <c r="V20" s="297"/>
      <c r="W20" s="297"/>
      <c r="X20" s="297"/>
      <c r="Y20" s="290" t="s">
        <v>1365</v>
      </c>
      <c r="Z20" s="297"/>
      <c r="AA20" s="297"/>
      <c r="AB20" s="297"/>
      <c r="AC20" s="297"/>
      <c r="AD20" s="297"/>
      <c r="AE20" s="297"/>
      <c r="AF20" s="297"/>
      <c r="AG20" s="297"/>
      <c r="AH20" s="297"/>
      <c r="AI20" s="297"/>
      <c r="AJ20" s="297"/>
      <c r="AK20" s="297"/>
      <c r="AL20" s="297"/>
      <c r="AM20" s="297"/>
      <c r="AN20" s="297"/>
      <c r="AO20" s="297"/>
      <c r="AP20" s="297"/>
    </row>
    <row r="21" spans="1:42" ht="10.15" customHeight="1" outlineLevel="1" x14ac:dyDescent="0.25">
      <c r="A21" s="290" t="s">
        <v>1357</v>
      </c>
      <c r="B21" s="291" t="s">
        <v>1101</v>
      </c>
      <c r="C21" s="291" t="s">
        <v>1388</v>
      </c>
      <c r="D21" s="292" t="s">
        <v>1389</v>
      </c>
      <c r="E21" s="293">
        <v>20</v>
      </c>
      <c r="F21" s="294" t="s">
        <v>1361</v>
      </c>
      <c r="G21" s="292"/>
      <c r="H21" s="292"/>
      <c r="I21" s="292"/>
      <c r="J21" s="292"/>
      <c r="K21" s="292"/>
      <c r="L21" s="292"/>
      <c r="M21" s="295" t="s">
        <v>1363</v>
      </c>
      <c r="N21" s="295" t="s">
        <v>1363</v>
      </c>
      <c r="O21" s="295" t="s">
        <v>1363</v>
      </c>
      <c r="P21" s="295" t="s">
        <v>1363</v>
      </c>
      <c r="Q21" s="295">
        <v>12</v>
      </c>
      <c r="R21" s="295" t="s">
        <v>1362</v>
      </c>
      <c r="S21" s="296" t="s">
        <v>1375</v>
      </c>
      <c r="U21" s="297" t="s">
        <v>1363</v>
      </c>
      <c r="V21" s="297"/>
      <c r="W21" s="297"/>
      <c r="X21" s="297"/>
      <c r="Y21" s="290" t="s">
        <v>1365</v>
      </c>
      <c r="Z21" s="297"/>
      <c r="AA21" s="297"/>
      <c r="AB21" s="297"/>
      <c r="AC21" s="297"/>
      <c r="AD21" s="297"/>
      <c r="AE21" s="297"/>
      <c r="AF21" s="297"/>
      <c r="AG21" s="297"/>
      <c r="AH21" s="297"/>
      <c r="AI21" s="297"/>
      <c r="AJ21" s="297"/>
      <c r="AK21" s="297"/>
      <c r="AL21" s="297"/>
      <c r="AM21" s="297"/>
      <c r="AN21" s="297"/>
      <c r="AO21" s="297"/>
      <c r="AP21" s="297"/>
    </row>
    <row r="22" spans="1:42" ht="10.15" customHeight="1" outlineLevel="1" x14ac:dyDescent="0.25">
      <c r="A22" s="290" t="s">
        <v>1357</v>
      </c>
      <c r="B22" s="291" t="s">
        <v>1101</v>
      </c>
      <c r="C22" s="291" t="s">
        <v>1388</v>
      </c>
      <c r="D22" s="292" t="s">
        <v>1389</v>
      </c>
      <c r="E22" s="293">
        <v>40</v>
      </c>
      <c r="F22" s="294" t="s">
        <v>1361</v>
      </c>
      <c r="G22" s="292"/>
      <c r="H22" s="292"/>
      <c r="I22" s="292"/>
      <c r="J22" s="292"/>
      <c r="K22" s="292"/>
      <c r="L22" s="292"/>
      <c r="M22" s="295" t="s">
        <v>1363</v>
      </c>
      <c r="N22" s="295" t="s">
        <v>1363</v>
      </c>
      <c r="O22" s="295" t="s">
        <v>1363</v>
      </c>
      <c r="P22" s="295" t="s">
        <v>1363</v>
      </c>
      <c r="Q22" s="295">
        <v>12</v>
      </c>
      <c r="R22" s="295" t="s">
        <v>1362</v>
      </c>
      <c r="S22" s="296" t="s">
        <v>1375</v>
      </c>
      <c r="U22" s="297" t="s">
        <v>1363</v>
      </c>
      <c r="V22" s="297"/>
      <c r="W22" s="297"/>
      <c r="X22" s="297"/>
      <c r="Y22" s="290" t="s">
        <v>1365</v>
      </c>
      <c r="Z22" s="297"/>
      <c r="AA22" s="297"/>
      <c r="AB22" s="297"/>
      <c r="AC22" s="297"/>
      <c r="AD22" s="297"/>
      <c r="AE22" s="297"/>
      <c r="AF22" s="297"/>
      <c r="AG22" s="297"/>
      <c r="AH22" s="297"/>
      <c r="AI22" s="297"/>
      <c r="AJ22" s="297"/>
      <c r="AK22" s="297"/>
      <c r="AL22" s="297"/>
      <c r="AM22" s="297"/>
      <c r="AN22" s="297"/>
      <c r="AO22" s="297"/>
      <c r="AP22" s="297"/>
    </row>
    <row r="23" spans="1:42" ht="10.15" customHeight="1" outlineLevel="1" x14ac:dyDescent="0.25">
      <c r="A23" s="290" t="s">
        <v>1357</v>
      </c>
      <c r="B23" s="291" t="s">
        <v>1101</v>
      </c>
      <c r="C23" s="291" t="s">
        <v>1390</v>
      </c>
      <c r="D23" s="292" t="s">
        <v>673</v>
      </c>
      <c r="E23" s="293">
        <v>20</v>
      </c>
      <c r="F23" s="294" t="s">
        <v>1361</v>
      </c>
      <c r="G23" s="292"/>
      <c r="H23" s="292"/>
      <c r="I23" s="292"/>
      <c r="J23" s="292"/>
      <c r="K23" s="292"/>
      <c r="L23" s="292"/>
      <c r="M23" s="295" t="s">
        <v>1363</v>
      </c>
      <c r="N23" s="295" t="s">
        <v>1363</v>
      </c>
      <c r="O23" s="295" t="s">
        <v>1363</v>
      </c>
      <c r="P23" s="295" t="s">
        <v>1363</v>
      </c>
      <c r="Q23" s="295">
        <v>12</v>
      </c>
      <c r="R23" s="295" t="s">
        <v>1362</v>
      </c>
      <c r="S23" s="296" t="s">
        <v>1375</v>
      </c>
      <c r="U23" s="297" t="s">
        <v>1363</v>
      </c>
      <c r="V23" s="297"/>
      <c r="W23" s="297"/>
      <c r="X23" s="297"/>
      <c r="Y23" s="290" t="s">
        <v>1365</v>
      </c>
      <c r="Z23" s="297"/>
      <c r="AA23" s="297"/>
      <c r="AB23" s="297"/>
      <c r="AC23" s="297"/>
      <c r="AD23" s="297"/>
      <c r="AE23" s="297"/>
      <c r="AF23" s="297"/>
      <c r="AG23" s="297"/>
      <c r="AH23" s="297"/>
      <c r="AI23" s="297"/>
      <c r="AJ23" s="297"/>
      <c r="AK23" s="297"/>
      <c r="AL23" s="297"/>
      <c r="AM23" s="297"/>
      <c r="AN23" s="297"/>
      <c r="AO23" s="297"/>
      <c r="AP23" s="297"/>
    </row>
    <row r="24" spans="1:42" ht="10.15" customHeight="1" outlineLevel="1" x14ac:dyDescent="0.25">
      <c r="A24" s="290" t="s">
        <v>1357</v>
      </c>
      <c r="B24" s="291" t="s">
        <v>1101</v>
      </c>
      <c r="C24" s="291" t="s">
        <v>1390</v>
      </c>
      <c r="D24" s="292" t="s">
        <v>673</v>
      </c>
      <c r="E24" s="293">
        <v>40</v>
      </c>
      <c r="F24" s="294" t="s">
        <v>1361</v>
      </c>
      <c r="G24" s="292"/>
      <c r="H24" s="292"/>
      <c r="I24" s="292"/>
      <c r="J24" s="292"/>
      <c r="K24" s="292"/>
      <c r="L24" s="292"/>
      <c r="M24" s="295" t="s">
        <v>1363</v>
      </c>
      <c r="N24" s="295" t="s">
        <v>1363</v>
      </c>
      <c r="O24" s="295" t="s">
        <v>1363</v>
      </c>
      <c r="P24" s="295" t="s">
        <v>1363</v>
      </c>
      <c r="Q24" s="295">
        <v>12</v>
      </c>
      <c r="R24" s="295" t="s">
        <v>1362</v>
      </c>
      <c r="S24" s="296" t="s">
        <v>1375</v>
      </c>
      <c r="U24" s="297" t="s">
        <v>1363</v>
      </c>
      <c r="V24" s="297"/>
      <c r="W24" s="297"/>
      <c r="X24" s="297"/>
      <c r="Y24" s="290" t="s">
        <v>1365</v>
      </c>
      <c r="Z24" s="297"/>
      <c r="AA24" s="297"/>
      <c r="AB24" s="297"/>
      <c r="AC24" s="297"/>
      <c r="AD24" s="297"/>
      <c r="AE24" s="297"/>
      <c r="AF24" s="297"/>
      <c r="AG24" s="297"/>
      <c r="AH24" s="297"/>
      <c r="AI24" s="297"/>
      <c r="AJ24" s="297"/>
      <c r="AK24" s="297"/>
      <c r="AL24" s="297"/>
      <c r="AM24" s="297"/>
      <c r="AN24" s="297"/>
      <c r="AO24" s="297"/>
      <c r="AP24" s="297"/>
    </row>
    <row r="25" spans="1:42" ht="10.15" customHeight="1" outlineLevel="1" x14ac:dyDescent="0.25">
      <c r="A25" s="290" t="s">
        <v>1357</v>
      </c>
      <c r="B25" s="291" t="s">
        <v>1101</v>
      </c>
      <c r="C25" s="291" t="s">
        <v>1391</v>
      </c>
      <c r="D25" s="292" t="s">
        <v>1392</v>
      </c>
      <c r="E25" s="293">
        <v>20</v>
      </c>
      <c r="F25" s="294" t="s">
        <v>1361</v>
      </c>
      <c r="G25" s="292" t="s">
        <v>1393</v>
      </c>
      <c r="H25" s="292"/>
      <c r="I25" s="292"/>
      <c r="J25" s="292"/>
      <c r="K25" s="292"/>
      <c r="L25" s="292"/>
      <c r="M25" s="295" t="s">
        <v>1363</v>
      </c>
      <c r="N25" s="295" t="s">
        <v>1363</v>
      </c>
      <c r="O25" s="295" t="s">
        <v>1363</v>
      </c>
      <c r="P25" s="295" t="s">
        <v>1363</v>
      </c>
      <c r="Q25" s="295">
        <v>35</v>
      </c>
      <c r="R25" s="295" t="s">
        <v>1362</v>
      </c>
      <c r="S25" s="296" t="s">
        <v>1394</v>
      </c>
      <c r="U25" s="297" t="s">
        <v>1363</v>
      </c>
      <c r="V25" s="297"/>
      <c r="W25" s="297"/>
      <c r="X25" s="297"/>
      <c r="Y25" s="290" t="s">
        <v>1365</v>
      </c>
      <c r="Z25" s="297"/>
      <c r="AA25" s="297"/>
      <c r="AB25" s="297"/>
      <c r="AC25" s="297"/>
      <c r="AD25" s="297"/>
      <c r="AE25" s="297"/>
      <c r="AF25" s="297"/>
      <c r="AG25" s="297"/>
      <c r="AH25" s="297"/>
      <c r="AI25" s="297"/>
      <c r="AJ25" s="297"/>
      <c r="AK25" s="297"/>
      <c r="AL25" s="297"/>
      <c r="AM25" s="297"/>
      <c r="AN25" s="297"/>
      <c r="AO25" s="297"/>
      <c r="AP25" s="297"/>
    </row>
    <row r="26" spans="1:42" ht="10.15" customHeight="1" outlineLevel="1" x14ac:dyDescent="0.25">
      <c r="A26" s="290" t="s">
        <v>1357</v>
      </c>
      <c r="B26" s="291" t="s">
        <v>1101</v>
      </c>
      <c r="C26" s="291" t="s">
        <v>1391</v>
      </c>
      <c r="D26" s="292" t="s">
        <v>1392</v>
      </c>
      <c r="E26" s="293">
        <v>40</v>
      </c>
      <c r="F26" s="294" t="s">
        <v>1361</v>
      </c>
      <c r="G26" s="292" t="s">
        <v>1393</v>
      </c>
      <c r="H26" s="292"/>
      <c r="I26" s="292"/>
      <c r="J26" s="292"/>
      <c r="K26" s="292"/>
      <c r="L26" s="292"/>
      <c r="M26" s="295" t="s">
        <v>1363</v>
      </c>
      <c r="N26" s="295" t="s">
        <v>1363</v>
      </c>
      <c r="O26" s="295" t="s">
        <v>1363</v>
      </c>
      <c r="P26" s="295" t="s">
        <v>1363</v>
      </c>
      <c r="Q26" s="295">
        <v>35</v>
      </c>
      <c r="R26" s="295" t="s">
        <v>1362</v>
      </c>
      <c r="S26" s="296" t="s">
        <v>1394</v>
      </c>
      <c r="U26" s="297" t="s">
        <v>1363</v>
      </c>
      <c r="V26" s="297"/>
      <c r="W26" s="297"/>
      <c r="X26" s="297"/>
      <c r="Y26" s="290" t="s">
        <v>1365</v>
      </c>
      <c r="Z26" s="297"/>
      <c r="AA26" s="297"/>
      <c r="AB26" s="297"/>
      <c r="AC26" s="297"/>
      <c r="AD26" s="297"/>
      <c r="AE26" s="297"/>
      <c r="AF26" s="297"/>
      <c r="AG26" s="297"/>
      <c r="AH26" s="297"/>
      <c r="AI26" s="297"/>
      <c r="AJ26" s="297"/>
      <c r="AK26" s="297"/>
      <c r="AL26" s="297"/>
      <c r="AM26" s="297"/>
      <c r="AN26" s="297"/>
      <c r="AO26" s="297"/>
      <c r="AP26" s="297"/>
    </row>
    <row r="27" spans="1:42" ht="10.15" customHeight="1" outlineLevel="1" x14ac:dyDescent="0.25">
      <c r="A27" s="290" t="s">
        <v>1357</v>
      </c>
      <c r="B27" s="291" t="s">
        <v>1101</v>
      </c>
      <c r="C27" s="291" t="s">
        <v>1395</v>
      </c>
      <c r="D27" s="292" t="s">
        <v>1396</v>
      </c>
      <c r="E27" s="293">
        <v>20</v>
      </c>
      <c r="F27" s="294" t="s">
        <v>1361</v>
      </c>
      <c r="G27" s="292"/>
      <c r="H27" s="292"/>
      <c r="I27" s="292"/>
      <c r="J27" s="292"/>
      <c r="K27" s="292"/>
      <c r="L27" s="292"/>
      <c r="M27" s="295" t="s">
        <v>1363</v>
      </c>
      <c r="N27" s="295" t="s">
        <v>1363</v>
      </c>
      <c r="O27" s="295" t="s">
        <v>1363</v>
      </c>
      <c r="P27" s="295" t="s">
        <v>1363</v>
      </c>
      <c r="Q27" s="295">
        <v>10</v>
      </c>
      <c r="R27" s="295" t="s">
        <v>1362</v>
      </c>
      <c r="S27" s="296" t="s">
        <v>1378</v>
      </c>
      <c r="U27" s="297" t="s">
        <v>1363</v>
      </c>
      <c r="V27" s="297"/>
      <c r="W27" s="297"/>
      <c r="X27" s="297"/>
      <c r="Y27" s="290" t="s">
        <v>1365</v>
      </c>
      <c r="Z27" s="297"/>
      <c r="AA27" s="297"/>
      <c r="AB27" s="297"/>
      <c r="AC27" s="297"/>
      <c r="AD27" s="297"/>
      <c r="AE27" s="297"/>
      <c r="AF27" s="297"/>
      <c r="AG27" s="297"/>
      <c r="AH27" s="297"/>
      <c r="AI27" s="297"/>
      <c r="AJ27" s="297"/>
      <c r="AK27" s="297"/>
      <c r="AL27" s="297"/>
      <c r="AM27" s="297"/>
      <c r="AN27" s="297"/>
      <c r="AO27" s="297"/>
      <c r="AP27" s="297"/>
    </row>
    <row r="28" spans="1:42" ht="10.15" customHeight="1" outlineLevel="1" x14ac:dyDescent="0.25">
      <c r="A28" s="290" t="s">
        <v>1357</v>
      </c>
      <c r="B28" s="291" t="s">
        <v>1101</v>
      </c>
      <c r="C28" s="291" t="s">
        <v>1395</v>
      </c>
      <c r="D28" s="292" t="s">
        <v>1396</v>
      </c>
      <c r="E28" s="293">
        <v>40</v>
      </c>
      <c r="F28" s="294" t="s">
        <v>1361</v>
      </c>
      <c r="G28" s="292"/>
      <c r="H28" s="292"/>
      <c r="I28" s="292"/>
      <c r="J28" s="292"/>
      <c r="K28" s="292"/>
      <c r="L28" s="292"/>
      <c r="M28" s="295" t="s">
        <v>1363</v>
      </c>
      <c r="N28" s="295" t="s">
        <v>1363</v>
      </c>
      <c r="O28" s="295" t="s">
        <v>1363</v>
      </c>
      <c r="P28" s="295" t="s">
        <v>1363</v>
      </c>
      <c r="Q28" s="295">
        <v>10</v>
      </c>
      <c r="R28" s="295" t="s">
        <v>1362</v>
      </c>
      <c r="S28" s="296" t="s">
        <v>1378</v>
      </c>
      <c r="U28" s="297" t="s">
        <v>1363</v>
      </c>
      <c r="V28" s="297"/>
      <c r="W28" s="297"/>
      <c r="X28" s="297"/>
      <c r="Y28" s="290" t="s">
        <v>1365</v>
      </c>
      <c r="Z28" s="297"/>
      <c r="AA28" s="297"/>
      <c r="AB28" s="297"/>
      <c r="AC28" s="297"/>
      <c r="AD28" s="297"/>
      <c r="AE28" s="297"/>
      <c r="AF28" s="297"/>
      <c r="AG28" s="297"/>
      <c r="AH28" s="297"/>
      <c r="AI28" s="297"/>
      <c r="AJ28" s="297"/>
      <c r="AK28" s="297"/>
      <c r="AL28" s="297"/>
      <c r="AM28" s="297"/>
      <c r="AN28" s="297"/>
      <c r="AO28" s="297"/>
      <c r="AP28" s="297"/>
    </row>
    <row r="29" spans="1:42" ht="10.15" customHeight="1" outlineLevel="1" x14ac:dyDescent="0.25">
      <c r="A29" s="290" t="s">
        <v>1357</v>
      </c>
      <c r="B29" s="291" t="s">
        <v>1366</v>
      </c>
      <c r="C29" s="291" t="s">
        <v>1397</v>
      </c>
      <c r="D29" s="292" t="s">
        <v>1398</v>
      </c>
      <c r="E29" s="293">
        <v>20</v>
      </c>
      <c r="F29" s="294" t="s">
        <v>1361</v>
      </c>
      <c r="G29" s="292"/>
      <c r="H29" s="292"/>
      <c r="I29" s="292"/>
      <c r="J29" s="292"/>
      <c r="K29" s="292"/>
      <c r="L29" s="292"/>
      <c r="M29" s="295">
        <v>7</v>
      </c>
      <c r="N29" s="295" t="s">
        <v>1362</v>
      </c>
      <c r="O29" s="295">
        <v>7</v>
      </c>
      <c r="P29" s="295" t="s">
        <v>1362</v>
      </c>
      <c r="Q29" s="295" t="s">
        <v>1363</v>
      </c>
      <c r="R29" s="295" t="s">
        <v>1363</v>
      </c>
      <c r="S29" s="296" t="s">
        <v>1399</v>
      </c>
      <c r="U29" s="297" t="s">
        <v>1363</v>
      </c>
      <c r="V29" s="297"/>
      <c r="W29" s="297"/>
      <c r="X29" s="297"/>
      <c r="Y29" s="290" t="s">
        <v>1365</v>
      </c>
      <c r="Z29" s="297"/>
      <c r="AA29" s="297"/>
      <c r="AB29" s="297"/>
      <c r="AC29" s="297"/>
      <c r="AD29" s="297"/>
      <c r="AE29" s="297"/>
      <c r="AF29" s="297"/>
      <c r="AG29" s="297"/>
      <c r="AH29" s="297"/>
      <c r="AI29" s="297"/>
      <c r="AJ29" s="297"/>
      <c r="AK29" s="297"/>
      <c r="AL29" s="297"/>
      <c r="AM29" s="297"/>
      <c r="AN29" s="297"/>
      <c r="AO29" s="297"/>
      <c r="AP29" s="297"/>
    </row>
    <row r="30" spans="1:42" ht="10.15" customHeight="1" outlineLevel="1" x14ac:dyDescent="0.25">
      <c r="A30" s="290" t="s">
        <v>1357</v>
      </c>
      <c r="B30" s="291" t="s">
        <v>1366</v>
      </c>
      <c r="C30" s="291" t="s">
        <v>1397</v>
      </c>
      <c r="D30" s="292" t="s">
        <v>1398</v>
      </c>
      <c r="E30" s="293">
        <v>40</v>
      </c>
      <c r="F30" s="294" t="s">
        <v>1361</v>
      </c>
      <c r="G30" s="292"/>
      <c r="H30" s="292"/>
      <c r="I30" s="292"/>
      <c r="J30" s="292"/>
      <c r="K30" s="292"/>
      <c r="L30" s="292"/>
      <c r="M30" s="295">
        <v>7</v>
      </c>
      <c r="N30" s="295" t="s">
        <v>1362</v>
      </c>
      <c r="O30" s="295">
        <v>7</v>
      </c>
      <c r="P30" s="295" t="s">
        <v>1362</v>
      </c>
      <c r="Q30" s="295" t="s">
        <v>1363</v>
      </c>
      <c r="R30" s="295" t="s">
        <v>1363</v>
      </c>
      <c r="S30" s="296" t="s">
        <v>1399</v>
      </c>
      <c r="U30" s="297" t="s">
        <v>1363</v>
      </c>
      <c r="V30" s="297"/>
      <c r="W30" s="297"/>
      <c r="X30" s="297"/>
      <c r="Y30" s="290" t="s">
        <v>1365</v>
      </c>
      <c r="Z30" s="297"/>
      <c r="AA30" s="297"/>
      <c r="AB30" s="297"/>
      <c r="AC30" s="297"/>
      <c r="AD30" s="297"/>
      <c r="AE30" s="297"/>
      <c r="AF30" s="297"/>
      <c r="AG30" s="297"/>
      <c r="AH30" s="297"/>
      <c r="AI30" s="297"/>
      <c r="AJ30" s="297"/>
      <c r="AK30" s="297"/>
      <c r="AL30" s="297"/>
      <c r="AM30" s="297"/>
      <c r="AN30" s="297"/>
      <c r="AO30" s="297"/>
      <c r="AP30" s="297"/>
    </row>
    <row r="31" spans="1:42" ht="10.15" customHeight="1" outlineLevel="1" x14ac:dyDescent="0.25">
      <c r="A31" s="290" t="s">
        <v>1357</v>
      </c>
      <c r="B31" s="291" t="s">
        <v>183</v>
      </c>
      <c r="C31" s="291" t="s">
        <v>1400</v>
      </c>
      <c r="D31" s="292" t="s">
        <v>1401</v>
      </c>
      <c r="E31" s="293">
        <v>20</v>
      </c>
      <c r="F31" s="294" t="s">
        <v>1361</v>
      </c>
      <c r="G31" s="292"/>
      <c r="H31" s="292"/>
      <c r="I31" s="292"/>
      <c r="J31" s="292"/>
      <c r="K31" s="292"/>
      <c r="L31" s="292"/>
      <c r="M31" s="295">
        <v>5</v>
      </c>
      <c r="N31" s="295" t="s">
        <v>1402</v>
      </c>
      <c r="O31" s="295">
        <v>4</v>
      </c>
      <c r="P31" s="295" t="s">
        <v>1402</v>
      </c>
      <c r="Q31" s="295" t="s">
        <v>1363</v>
      </c>
      <c r="R31" s="295" t="s">
        <v>1363</v>
      </c>
      <c r="S31" s="296" t="s">
        <v>1403</v>
      </c>
      <c r="U31" s="297" t="s">
        <v>1363</v>
      </c>
      <c r="V31" s="297"/>
      <c r="W31" s="297"/>
      <c r="X31" s="297"/>
      <c r="Y31" s="290" t="s">
        <v>1365</v>
      </c>
      <c r="Z31" s="297"/>
      <c r="AA31" s="297"/>
      <c r="AB31" s="297"/>
      <c r="AC31" s="297"/>
      <c r="AD31" s="297"/>
      <c r="AE31" s="297"/>
      <c r="AF31" s="297"/>
      <c r="AG31" s="297"/>
      <c r="AH31" s="297"/>
      <c r="AI31" s="297"/>
      <c r="AJ31" s="297"/>
      <c r="AK31" s="297"/>
      <c r="AL31" s="297"/>
      <c r="AM31" s="297"/>
      <c r="AN31" s="297"/>
      <c r="AO31" s="297"/>
      <c r="AP31" s="297"/>
    </row>
    <row r="32" spans="1:42" ht="10.15" customHeight="1" outlineLevel="1" x14ac:dyDescent="0.25">
      <c r="A32" s="290" t="s">
        <v>1357</v>
      </c>
      <c r="B32" s="291" t="s">
        <v>183</v>
      </c>
      <c r="C32" s="291" t="s">
        <v>1400</v>
      </c>
      <c r="D32" s="292" t="s">
        <v>1401</v>
      </c>
      <c r="E32" s="293">
        <v>40</v>
      </c>
      <c r="F32" s="294" t="s">
        <v>1361</v>
      </c>
      <c r="G32" s="292"/>
      <c r="H32" s="292"/>
      <c r="I32" s="292"/>
      <c r="J32" s="292"/>
      <c r="K32" s="292"/>
      <c r="L32" s="292"/>
      <c r="M32" s="295">
        <v>5</v>
      </c>
      <c r="N32" s="295" t="s">
        <v>1402</v>
      </c>
      <c r="O32" s="295">
        <v>4</v>
      </c>
      <c r="P32" s="295" t="s">
        <v>1402</v>
      </c>
      <c r="Q32" s="295" t="s">
        <v>1363</v>
      </c>
      <c r="R32" s="295" t="s">
        <v>1363</v>
      </c>
      <c r="S32" s="296" t="s">
        <v>1403</v>
      </c>
      <c r="U32" s="297" t="s">
        <v>1363</v>
      </c>
      <c r="V32" s="297"/>
      <c r="W32" s="297"/>
      <c r="X32" s="297"/>
      <c r="Y32" s="290" t="s">
        <v>1365</v>
      </c>
      <c r="Z32" s="297"/>
      <c r="AA32" s="297"/>
      <c r="AB32" s="297"/>
      <c r="AC32" s="297"/>
      <c r="AD32" s="297"/>
      <c r="AE32" s="297"/>
      <c r="AF32" s="297"/>
      <c r="AG32" s="297"/>
      <c r="AH32" s="297"/>
      <c r="AI32" s="297"/>
      <c r="AJ32" s="297"/>
      <c r="AK32" s="297"/>
      <c r="AL32" s="297"/>
      <c r="AM32" s="297"/>
      <c r="AN32" s="297"/>
      <c r="AO32" s="297"/>
      <c r="AP32" s="297"/>
    </row>
    <row r="33" spans="1:42" ht="10.15" customHeight="1" outlineLevel="1" x14ac:dyDescent="0.25">
      <c r="A33" s="290" t="s">
        <v>1357</v>
      </c>
      <c r="B33" s="291" t="s">
        <v>1358</v>
      </c>
      <c r="C33" s="291" t="s">
        <v>1404</v>
      </c>
      <c r="D33" s="292" t="s">
        <v>1405</v>
      </c>
      <c r="E33" s="293">
        <v>20</v>
      </c>
      <c r="F33" s="294" t="s">
        <v>1361</v>
      </c>
      <c r="G33" s="292"/>
      <c r="H33" s="292"/>
      <c r="I33" s="292"/>
      <c r="J33" s="292"/>
      <c r="K33" s="292"/>
      <c r="L33" s="292"/>
      <c r="M33" s="295">
        <v>2</v>
      </c>
      <c r="N33" s="295" t="s">
        <v>1362</v>
      </c>
      <c r="O33" s="295">
        <v>8</v>
      </c>
      <c r="P33" s="295" t="s">
        <v>1362</v>
      </c>
      <c r="Q33" s="295" t="s">
        <v>1363</v>
      </c>
      <c r="R33" s="295" t="s">
        <v>1363</v>
      </c>
      <c r="S33" s="296" t="s">
        <v>1406</v>
      </c>
      <c r="U33" s="297" t="s">
        <v>1363</v>
      </c>
      <c r="V33" s="297"/>
      <c r="W33" s="297"/>
      <c r="X33" s="297"/>
      <c r="Y33" s="290" t="s">
        <v>1365</v>
      </c>
      <c r="Z33" s="297"/>
      <c r="AA33" s="297"/>
      <c r="AB33" s="297"/>
      <c r="AC33" s="297"/>
      <c r="AD33" s="297"/>
      <c r="AE33" s="297"/>
      <c r="AF33" s="297"/>
      <c r="AG33" s="297"/>
      <c r="AH33" s="297"/>
      <c r="AI33" s="297"/>
      <c r="AJ33" s="297"/>
      <c r="AK33" s="297"/>
      <c r="AL33" s="297"/>
      <c r="AM33" s="297"/>
      <c r="AN33" s="297"/>
      <c r="AO33" s="297"/>
      <c r="AP33" s="297"/>
    </row>
    <row r="34" spans="1:42" ht="10.15" customHeight="1" outlineLevel="1" x14ac:dyDescent="0.25">
      <c r="A34" s="290" t="s">
        <v>1357</v>
      </c>
      <c r="B34" s="291" t="s">
        <v>1358</v>
      </c>
      <c r="C34" s="291" t="s">
        <v>1404</v>
      </c>
      <c r="D34" s="292" t="s">
        <v>1405</v>
      </c>
      <c r="E34" s="293">
        <v>40</v>
      </c>
      <c r="F34" s="294" t="s">
        <v>1361</v>
      </c>
      <c r="G34" s="292"/>
      <c r="H34" s="292"/>
      <c r="I34" s="292"/>
      <c r="J34" s="292"/>
      <c r="K34" s="292"/>
      <c r="L34" s="292"/>
      <c r="M34" s="295">
        <v>2</v>
      </c>
      <c r="N34" s="295" t="s">
        <v>1362</v>
      </c>
      <c r="O34" s="295">
        <v>8</v>
      </c>
      <c r="P34" s="295" t="s">
        <v>1362</v>
      </c>
      <c r="Q34" s="295" t="s">
        <v>1363</v>
      </c>
      <c r="R34" s="295" t="s">
        <v>1363</v>
      </c>
      <c r="S34" s="296" t="s">
        <v>1406</v>
      </c>
      <c r="U34" s="297" t="s">
        <v>1363</v>
      </c>
      <c r="V34" s="297"/>
      <c r="W34" s="297"/>
      <c r="X34" s="297"/>
      <c r="Y34" s="290" t="s">
        <v>1365</v>
      </c>
      <c r="Z34" s="297"/>
      <c r="AA34" s="297"/>
      <c r="AB34" s="297"/>
      <c r="AC34" s="297"/>
      <c r="AD34" s="297"/>
      <c r="AE34" s="297"/>
      <c r="AF34" s="297"/>
      <c r="AG34" s="297"/>
      <c r="AH34" s="297"/>
      <c r="AI34" s="297"/>
      <c r="AJ34" s="297"/>
      <c r="AK34" s="297"/>
      <c r="AL34" s="297"/>
      <c r="AM34" s="297"/>
      <c r="AN34" s="297"/>
      <c r="AO34" s="297"/>
      <c r="AP34" s="297"/>
    </row>
    <row r="35" spans="1:42" ht="10.15" customHeight="1" outlineLevel="1" x14ac:dyDescent="0.25">
      <c r="A35" s="290" t="s">
        <v>1357</v>
      </c>
      <c r="B35" s="291" t="s">
        <v>1101</v>
      </c>
      <c r="C35" s="291" t="s">
        <v>1370</v>
      </c>
      <c r="D35" s="292" t="s">
        <v>1371</v>
      </c>
      <c r="E35" s="293">
        <v>20</v>
      </c>
      <c r="F35" s="294" t="s">
        <v>666</v>
      </c>
      <c r="G35" s="292"/>
      <c r="H35" s="292"/>
      <c r="I35" s="292"/>
      <c r="J35" s="292"/>
      <c r="K35" s="292"/>
      <c r="L35" s="292"/>
      <c r="M35" s="295" t="s">
        <v>1363</v>
      </c>
      <c r="N35" s="295" t="s">
        <v>1363</v>
      </c>
      <c r="O35" s="295" t="s">
        <v>1363</v>
      </c>
      <c r="P35" s="295" t="s">
        <v>1363</v>
      </c>
      <c r="Q35" s="295">
        <v>7</v>
      </c>
      <c r="R35" s="295" t="s">
        <v>1362</v>
      </c>
      <c r="S35" s="296" t="s">
        <v>1369</v>
      </c>
      <c r="U35" s="290"/>
      <c r="V35" s="290"/>
      <c r="W35" s="290"/>
      <c r="X35" s="290"/>
      <c r="Y35" s="290" t="s">
        <v>1365</v>
      </c>
      <c r="Z35" s="290"/>
      <c r="AA35" s="290"/>
      <c r="AB35" s="290"/>
      <c r="AC35" s="290"/>
      <c r="AD35" s="290"/>
      <c r="AE35" s="290"/>
      <c r="AF35" s="290"/>
      <c r="AG35" s="290"/>
      <c r="AH35" s="290"/>
      <c r="AI35" s="290"/>
      <c r="AJ35" s="290"/>
      <c r="AK35" s="290"/>
      <c r="AL35" s="290"/>
      <c r="AM35" s="290"/>
      <c r="AN35" s="290"/>
      <c r="AO35" s="290"/>
      <c r="AP35" s="290"/>
    </row>
    <row r="36" spans="1:42" ht="10.15" customHeight="1" outlineLevel="1" x14ac:dyDescent="0.25">
      <c r="A36" s="290" t="s">
        <v>1357</v>
      </c>
      <c r="B36" s="291" t="s">
        <v>1101</v>
      </c>
      <c r="C36" s="291" t="s">
        <v>1390</v>
      </c>
      <c r="D36" s="292" t="s">
        <v>673</v>
      </c>
      <c r="E36" s="293">
        <v>20</v>
      </c>
      <c r="F36" s="294" t="s">
        <v>666</v>
      </c>
      <c r="G36" s="292"/>
      <c r="H36" s="292"/>
      <c r="I36" s="292"/>
      <c r="J36" s="292"/>
      <c r="K36" s="292"/>
      <c r="L36" s="292"/>
      <c r="M36" s="295" t="s">
        <v>1363</v>
      </c>
      <c r="N36" s="295" t="s">
        <v>1363</v>
      </c>
      <c r="O36" s="295" t="s">
        <v>1363</v>
      </c>
      <c r="P36" s="295" t="s">
        <v>1363</v>
      </c>
      <c r="Q36" s="295">
        <v>7</v>
      </c>
      <c r="R36" s="295" t="s">
        <v>1362</v>
      </c>
      <c r="S36" s="296" t="s">
        <v>1369</v>
      </c>
      <c r="U36" s="290"/>
      <c r="V36" s="290"/>
      <c r="W36" s="290"/>
      <c r="X36" s="290"/>
      <c r="Y36" s="290" t="s">
        <v>1365</v>
      </c>
      <c r="Z36" s="290"/>
      <c r="AA36" s="290"/>
      <c r="AB36" s="290"/>
      <c r="AC36" s="290"/>
      <c r="AD36" s="290"/>
      <c r="AE36" s="290"/>
      <c r="AF36" s="290"/>
      <c r="AG36" s="290"/>
      <c r="AH36" s="290"/>
      <c r="AI36" s="290"/>
      <c r="AJ36" s="290"/>
      <c r="AK36" s="290"/>
      <c r="AL36" s="290"/>
      <c r="AM36" s="290"/>
      <c r="AN36" s="290"/>
      <c r="AO36" s="290"/>
      <c r="AP36" s="290"/>
    </row>
    <row r="37" spans="1:42" ht="10.15" customHeight="1" outlineLevel="1" x14ac:dyDescent="0.25">
      <c r="A37" s="290" t="s">
        <v>1357</v>
      </c>
      <c r="B37" s="291" t="s">
        <v>1101</v>
      </c>
      <c r="C37" s="291" t="s">
        <v>1370</v>
      </c>
      <c r="D37" s="292" t="s">
        <v>1371</v>
      </c>
      <c r="E37" s="293">
        <v>40</v>
      </c>
      <c r="F37" s="294" t="s">
        <v>666</v>
      </c>
      <c r="G37" s="292"/>
      <c r="H37" s="292"/>
      <c r="I37" s="292"/>
      <c r="J37" s="292"/>
      <c r="K37" s="292"/>
      <c r="L37" s="292"/>
      <c r="M37" s="295" t="s">
        <v>1363</v>
      </c>
      <c r="N37" s="295" t="s">
        <v>1363</v>
      </c>
      <c r="O37" s="295" t="s">
        <v>1363</v>
      </c>
      <c r="P37" s="295" t="s">
        <v>1363</v>
      </c>
      <c r="Q37" s="295">
        <v>7</v>
      </c>
      <c r="R37" s="295" t="s">
        <v>1362</v>
      </c>
      <c r="S37" s="296" t="s">
        <v>1369</v>
      </c>
      <c r="U37" s="290"/>
      <c r="V37" s="290"/>
      <c r="W37" s="290"/>
      <c r="X37" s="290"/>
      <c r="Y37" s="290" t="s">
        <v>1365</v>
      </c>
      <c r="Z37" s="290"/>
      <c r="AA37" s="290"/>
      <c r="AB37" s="290"/>
      <c r="AC37" s="290"/>
      <c r="AD37" s="290"/>
      <c r="AE37" s="290"/>
      <c r="AF37" s="290"/>
      <c r="AG37" s="290"/>
      <c r="AH37" s="290"/>
      <c r="AI37" s="290"/>
      <c r="AJ37" s="290"/>
      <c r="AK37" s="290"/>
      <c r="AL37" s="290"/>
      <c r="AM37" s="290"/>
      <c r="AN37" s="290"/>
      <c r="AO37" s="290"/>
      <c r="AP37" s="290"/>
    </row>
    <row r="38" spans="1:42" ht="10.15" customHeight="1" outlineLevel="1" x14ac:dyDescent="0.25">
      <c r="A38" s="290" t="s">
        <v>1357</v>
      </c>
      <c r="B38" s="291" t="s">
        <v>1101</v>
      </c>
      <c r="C38" s="291" t="s">
        <v>1390</v>
      </c>
      <c r="D38" s="292" t="s">
        <v>673</v>
      </c>
      <c r="E38" s="293">
        <v>40</v>
      </c>
      <c r="F38" s="294" t="s">
        <v>666</v>
      </c>
      <c r="G38" s="292"/>
      <c r="H38" s="292"/>
      <c r="I38" s="292"/>
      <c r="J38" s="292"/>
      <c r="K38" s="292"/>
      <c r="L38" s="292"/>
      <c r="M38" s="295" t="s">
        <v>1363</v>
      </c>
      <c r="N38" s="295" t="s">
        <v>1363</v>
      </c>
      <c r="O38" s="295" t="s">
        <v>1363</v>
      </c>
      <c r="P38" s="295" t="s">
        <v>1363</v>
      </c>
      <c r="Q38" s="295">
        <v>7</v>
      </c>
      <c r="R38" s="295" t="s">
        <v>1362</v>
      </c>
      <c r="S38" s="296" t="s">
        <v>1369</v>
      </c>
      <c r="U38" s="290"/>
      <c r="V38" s="290"/>
      <c r="W38" s="290"/>
      <c r="X38" s="290"/>
      <c r="Y38" s="290" t="s">
        <v>1365</v>
      </c>
      <c r="Z38" s="290"/>
      <c r="AA38" s="290"/>
      <c r="AB38" s="290"/>
      <c r="AC38" s="290"/>
      <c r="AD38" s="290"/>
      <c r="AE38" s="290"/>
      <c r="AF38" s="290"/>
      <c r="AG38" s="290"/>
      <c r="AH38" s="290"/>
      <c r="AI38" s="290"/>
      <c r="AJ38" s="290"/>
      <c r="AK38" s="290"/>
      <c r="AL38" s="290"/>
      <c r="AM38" s="290"/>
      <c r="AN38" s="290"/>
      <c r="AO38" s="290"/>
      <c r="AP38" s="290"/>
    </row>
    <row r="39" spans="1:42" ht="10.15" customHeight="1" outlineLevel="1" x14ac:dyDescent="0.25">
      <c r="A39" s="290" t="s">
        <v>1407</v>
      </c>
      <c r="B39" s="291" t="s">
        <v>1095</v>
      </c>
      <c r="C39" s="291" t="s">
        <v>1408</v>
      </c>
      <c r="D39" s="292" t="s">
        <v>1409</v>
      </c>
      <c r="E39" s="293">
        <v>20</v>
      </c>
      <c r="F39" s="298" t="s">
        <v>1361</v>
      </c>
      <c r="G39" s="292"/>
      <c r="H39" s="292"/>
      <c r="I39" s="292"/>
      <c r="J39" s="292"/>
      <c r="K39" s="292"/>
      <c r="L39" s="292"/>
      <c r="M39" s="295" t="s">
        <v>1363</v>
      </c>
      <c r="N39" s="295" t="s">
        <v>1363</v>
      </c>
      <c r="O39" s="295" t="s">
        <v>1363</v>
      </c>
      <c r="P39" s="295" t="s">
        <v>1363</v>
      </c>
      <c r="Q39" s="295">
        <v>10</v>
      </c>
      <c r="R39" s="295" t="s">
        <v>1362</v>
      </c>
      <c r="S39" s="296" t="s">
        <v>1378</v>
      </c>
      <c r="U39" s="297"/>
      <c r="V39" s="297"/>
      <c r="W39" s="297"/>
      <c r="X39" s="297"/>
      <c r="Y39" s="290" t="s">
        <v>1365</v>
      </c>
      <c r="Z39" s="297"/>
      <c r="AA39" s="297"/>
      <c r="AB39" s="297"/>
      <c r="AC39" s="297"/>
      <c r="AD39" s="297"/>
      <c r="AE39" s="297"/>
      <c r="AF39" s="297"/>
      <c r="AG39" s="297"/>
      <c r="AH39" s="297"/>
      <c r="AI39" s="297"/>
      <c r="AJ39" s="297"/>
      <c r="AK39" s="297"/>
      <c r="AL39" s="297"/>
      <c r="AM39" s="297"/>
      <c r="AN39" s="297"/>
      <c r="AO39" s="297"/>
      <c r="AP39" s="297"/>
    </row>
    <row r="40" spans="1:42" ht="10.15" customHeight="1" outlineLevel="1" x14ac:dyDescent="0.25">
      <c r="A40" s="290" t="s">
        <v>1407</v>
      </c>
      <c r="B40" s="291" t="s">
        <v>1095</v>
      </c>
      <c r="C40" s="291" t="s">
        <v>1408</v>
      </c>
      <c r="D40" s="292" t="s">
        <v>1409</v>
      </c>
      <c r="E40" s="293">
        <v>40</v>
      </c>
      <c r="F40" s="298" t="s">
        <v>1361</v>
      </c>
      <c r="G40" s="292"/>
      <c r="H40" s="292"/>
      <c r="I40" s="292"/>
      <c r="J40" s="292"/>
      <c r="K40" s="292"/>
      <c r="L40" s="292"/>
      <c r="M40" s="295" t="s">
        <v>1363</v>
      </c>
      <c r="N40" s="295" t="s">
        <v>1363</v>
      </c>
      <c r="O40" s="295" t="s">
        <v>1363</v>
      </c>
      <c r="P40" s="295" t="s">
        <v>1363</v>
      </c>
      <c r="Q40" s="295">
        <v>10</v>
      </c>
      <c r="R40" s="295" t="s">
        <v>1362</v>
      </c>
      <c r="S40" s="296" t="s">
        <v>1378</v>
      </c>
      <c r="U40" s="297"/>
      <c r="V40" s="297"/>
      <c r="W40" s="297"/>
      <c r="X40" s="297"/>
      <c r="Y40" s="290" t="s">
        <v>1365</v>
      </c>
      <c r="Z40" s="297"/>
      <c r="AA40" s="297"/>
      <c r="AB40" s="297"/>
      <c r="AC40" s="297"/>
      <c r="AD40" s="297"/>
      <c r="AE40" s="297"/>
      <c r="AF40" s="297"/>
      <c r="AG40" s="297"/>
      <c r="AH40" s="297"/>
      <c r="AI40" s="297"/>
      <c r="AJ40" s="297"/>
      <c r="AK40" s="297"/>
      <c r="AL40" s="297"/>
      <c r="AM40" s="297"/>
      <c r="AN40" s="297"/>
      <c r="AO40" s="297"/>
      <c r="AP40" s="297"/>
    </row>
    <row r="41" spans="1:42" ht="10.15" customHeight="1" outlineLevel="1" x14ac:dyDescent="0.25">
      <c r="A41" s="290" t="s">
        <v>1407</v>
      </c>
      <c r="B41" s="291" t="s">
        <v>1410</v>
      </c>
      <c r="C41" s="291" t="s">
        <v>1411</v>
      </c>
      <c r="D41" s="292" t="s">
        <v>1412</v>
      </c>
      <c r="E41" s="293">
        <v>20</v>
      </c>
      <c r="F41" s="298" t="s">
        <v>1361</v>
      </c>
      <c r="G41" s="292"/>
      <c r="H41" s="292"/>
      <c r="I41" s="292"/>
      <c r="J41" s="292"/>
      <c r="K41" s="292"/>
      <c r="L41" s="292"/>
      <c r="M41" s="295" t="s">
        <v>1363</v>
      </c>
      <c r="N41" s="295" t="s">
        <v>1363</v>
      </c>
      <c r="O41" s="295" t="s">
        <v>1363</v>
      </c>
      <c r="P41" s="295" t="s">
        <v>1363</v>
      </c>
      <c r="Q41" s="295">
        <v>15</v>
      </c>
      <c r="R41" s="295" t="s">
        <v>1362</v>
      </c>
      <c r="S41" s="296" t="s">
        <v>1413</v>
      </c>
      <c r="U41" s="297"/>
      <c r="V41" s="297"/>
      <c r="W41" s="297"/>
      <c r="X41" s="297"/>
      <c r="Y41" s="290" t="s">
        <v>1365</v>
      </c>
      <c r="Z41" s="297"/>
      <c r="AA41" s="297"/>
      <c r="AB41" s="297"/>
      <c r="AC41" s="297"/>
      <c r="AD41" s="297"/>
      <c r="AE41" s="297"/>
      <c r="AF41" s="297"/>
      <c r="AG41" s="297"/>
      <c r="AH41" s="297"/>
      <c r="AI41" s="297"/>
      <c r="AJ41" s="297"/>
      <c r="AK41" s="297"/>
      <c r="AL41" s="297"/>
      <c r="AM41" s="297"/>
      <c r="AN41" s="297"/>
      <c r="AO41" s="297"/>
      <c r="AP41" s="297"/>
    </row>
    <row r="42" spans="1:42" ht="10.15" customHeight="1" outlineLevel="1" x14ac:dyDescent="0.25">
      <c r="A42" s="290" t="s">
        <v>1407</v>
      </c>
      <c r="B42" s="291" t="s">
        <v>1410</v>
      </c>
      <c r="C42" s="291" t="s">
        <v>1411</v>
      </c>
      <c r="D42" s="292" t="s">
        <v>1412</v>
      </c>
      <c r="E42" s="293">
        <v>40</v>
      </c>
      <c r="F42" s="298" t="s">
        <v>1361</v>
      </c>
      <c r="G42" s="292"/>
      <c r="H42" s="292"/>
      <c r="I42" s="292"/>
      <c r="J42" s="292"/>
      <c r="K42" s="292"/>
      <c r="L42" s="292"/>
      <c r="M42" s="295" t="s">
        <v>1363</v>
      </c>
      <c r="N42" s="295" t="s">
        <v>1363</v>
      </c>
      <c r="O42" s="295" t="s">
        <v>1363</v>
      </c>
      <c r="P42" s="295" t="s">
        <v>1363</v>
      </c>
      <c r="Q42" s="295">
        <v>15</v>
      </c>
      <c r="R42" s="295" t="s">
        <v>1362</v>
      </c>
      <c r="S42" s="296" t="s">
        <v>1413</v>
      </c>
      <c r="U42" s="297"/>
      <c r="V42" s="297"/>
      <c r="W42" s="297"/>
      <c r="X42" s="297"/>
      <c r="Y42" s="290" t="s">
        <v>1365</v>
      </c>
      <c r="Z42" s="297"/>
      <c r="AA42" s="297"/>
      <c r="AB42" s="297"/>
      <c r="AC42" s="297"/>
      <c r="AD42" s="297"/>
      <c r="AE42" s="297"/>
      <c r="AF42" s="297"/>
      <c r="AG42" s="297"/>
      <c r="AH42" s="297"/>
      <c r="AI42" s="297"/>
      <c r="AJ42" s="297"/>
      <c r="AK42" s="297"/>
      <c r="AL42" s="297"/>
      <c r="AM42" s="297"/>
      <c r="AN42" s="297"/>
      <c r="AO42" s="297"/>
      <c r="AP42" s="297"/>
    </row>
    <row r="43" spans="1:42" ht="10.15" customHeight="1" outlineLevel="1" x14ac:dyDescent="0.25">
      <c r="A43" s="290" t="s">
        <v>1407</v>
      </c>
      <c r="B43" s="291" t="s">
        <v>1358</v>
      </c>
      <c r="C43" s="291" t="s">
        <v>1414</v>
      </c>
      <c r="D43" s="292" t="s">
        <v>1415</v>
      </c>
      <c r="E43" s="293">
        <v>20</v>
      </c>
      <c r="F43" s="298" t="s">
        <v>1361</v>
      </c>
      <c r="G43" s="292"/>
      <c r="H43" s="292"/>
      <c r="I43" s="292"/>
      <c r="J43" s="292"/>
      <c r="K43" s="292"/>
      <c r="L43" s="292"/>
      <c r="M43" s="295" t="s">
        <v>1363</v>
      </c>
      <c r="N43" s="295" t="s">
        <v>1363</v>
      </c>
      <c r="O43" s="295" t="s">
        <v>1363</v>
      </c>
      <c r="P43" s="295" t="s">
        <v>1363</v>
      </c>
      <c r="Q43" s="295">
        <v>10</v>
      </c>
      <c r="R43" s="295" t="s">
        <v>1362</v>
      </c>
      <c r="S43" s="296" t="s">
        <v>1378</v>
      </c>
      <c r="U43" s="297"/>
      <c r="V43" s="297"/>
      <c r="W43" s="297"/>
      <c r="X43" s="297"/>
      <c r="Y43" s="290" t="s">
        <v>1365</v>
      </c>
      <c r="Z43" s="297"/>
      <c r="AA43" s="297"/>
      <c r="AB43" s="297"/>
      <c r="AC43" s="297"/>
      <c r="AD43" s="297"/>
      <c r="AE43" s="297"/>
      <c r="AF43" s="297"/>
      <c r="AG43" s="297"/>
      <c r="AH43" s="297"/>
      <c r="AI43" s="297"/>
      <c r="AJ43" s="297"/>
      <c r="AK43" s="297"/>
      <c r="AL43" s="297"/>
      <c r="AM43" s="297"/>
      <c r="AN43" s="297"/>
      <c r="AO43" s="297"/>
      <c r="AP43" s="297"/>
    </row>
    <row r="44" spans="1:42" ht="10.15" customHeight="1" outlineLevel="1" x14ac:dyDescent="0.25">
      <c r="A44" s="290" t="s">
        <v>1407</v>
      </c>
      <c r="B44" s="291" t="s">
        <v>1358</v>
      </c>
      <c r="C44" s="291" t="s">
        <v>1414</v>
      </c>
      <c r="D44" s="292" t="s">
        <v>1415</v>
      </c>
      <c r="E44" s="293">
        <v>40</v>
      </c>
      <c r="F44" s="298" t="s">
        <v>1361</v>
      </c>
      <c r="G44" s="292"/>
      <c r="H44" s="292"/>
      <c r="I44" s="292"/>
      <c r="J44" s="292"/>
      <c r="K44" s="292"/>
      <c r="L44" s="292"/>
      <c r="M44" s="295" t="s">
        <v>1363</v>
      </c>
      <c r="N44" s="295" t="s">
        <v>1363</v>
      </c>
      <c r="O44" s="295" t="s">
        <v>1363</v>
      </c>
      <c r="P44" s="295" t="s">
        <v>1363</v>
      </c>
      <c r="Q44" s="295">
        <v>10</v>
      </c>
      <c r="R44" s="295" t="s">
        <v>1362</v>
      </c>
      <c r="S44" s="296" t="s">
        <v>1378</v>
      </c>
      <c r="U44" s="297"/>
      <c r="V44" s="297"/>
      <c r="W44" s="297"/>
      <c r="X44" s="297"/>
      <c r="Y44" s="290" t="s">
        <v>1365</v>
      </c>
      <c r="Z44" s="297"/>
      <c r="AA44" s="297"/>
      <c r="AB44" s="297"/>
      <c r="AC44" s="297"/>
      <c r="AD44" s="297"/>
      <c r="AE44" s="297"/>
      <c r="AF44" s="297"/>
      <c r="AG44" s="297"/>
      <c r="AH44" s="297"/>
      <c r="AI44" s="297"/>
      <c r="AJ44" s="297"/>
      <c r="AK44" s="297"/>
      <c r="AL44" s="297"/>
      <c r="AM44" s="297"/>
      <c r="AN44" s="297"/>
      <c r="AO44" s="297"/>
      <c r="AP44" s="297"/>
    </row>
    <row r="45" spans="1:42" ht="10.15" customHeight="1" outlineLevel="1" x14ac:dyDescent="0.25">
      <c r="A45" s="290" t="s">
        <v>1407</v>
      </c>
      <c r="B45" s="291" t="s">
        <v>1101</v>
      </c>
      <c r="C45" s="291" t="s">
        <v>1416</v>
      </c>
      <c r="D45" s="292" t="s">
        <v>1417</v>
      </c>
      <c r="E45" s="293">
        <v>20</v>
      </c>
      <c r="F45" s="298" t="s">
        <v>1361</v>
      </c>
      <c r="G45" s="292"/>
      <c r="H45" s="292"/>
      <c r="I45" s="292"/>
      <c r="J45" s="292"/>
      <c r="K45" s="292"/>
      <c r="L45" s="292"/>
      <c r="M45" s="295" t="s">
        <v>1363</v>
      </c>
      <c r="N45" s="295" t="s">
        <v>1363</v>
      </c>
      <c r="O45" s="295" t="s">
        <v>1363</v>
      </c>
      <c r="P45" s="295" t="s">
        <v>1363</v>
      </c>
      <c r="Q45" s="295">
        <v>7</v>
      </c>
      <c r="R45" s="295" t="s">
        <v>1362</v>
      </c>
      <c r="S45" s="296" t="s">
        <v>1369</v>
      </c>
      <c r="U45" s="297"/>
      <c r="V45" s="297"/>
      <c r="W45" s="297"/>
      <c r="X45" s="297"/>
      <c r="Y45" s="290" t="s">
        <v>1365</v>
      </c>
      <c r="Z45" s="297"/>
      <c r="AA45" s="297"/>
      <c r="AB45" s="297"/>
      <c r="AC45" s="297"/>
      <c r="AD45" s="297"/>
      <c r="AE45" s="297"/>
      <c r="AF45" s="297"/>
      <c r="AG45" s="297"/>
      <c r="AH45" s="297"/>
      <c r="AI45" s="297"/>
      <c r="AJ45" s="297"/>
      <c r="AK45" s="297"/>
      <c r="AL45" s="297"/>
      <c r="AM45" s="297"/>
      <c r="AN45" s="297"/>
      <c r="AO45" s="297"/>
      <c r="AP45" s="297"/>
    </row>
    <row r="46" spans="1:42" ht="10.15" customHeight="1" outlineLevel="1" x14ac:dyDescent="0.25">
      <c r="A46" s="290" t="s">
        <v>1407</v>
      </c>
      <c r="B46" s="291" t="s">
        <v>1101</v>
      </c>
      <c r="C46" s="291" t="s">
        <v>1416</v>
      </c>
      <c r="D46" s="292" t="s">
        <v>1417</v>
      </c>
      <c r="E46" s="293">
        <v>40</v>
      </c>
      <c r="F46" s="298" t="s">
        <v>1361</v>
      </c>
      <c r="G46" s="292"/>
      <c r="H46" s="292"/>
      <c r="I46" s="292"/>
      <c r="J46" s="292"/>
      <c r="K46" s="292"/>
      <c r="L46" s="292"/>
      <c r="M46" s="295" t="s">
        <v>1363</v>
      </c>
      <c r="N46" s="295" t="s">
        <v>1363</v>
      </c>
      <c r="O46" s="295" t="s">
        <v>1363</v>
      </c>
      <c r="P46" s="295" t="s">
        <v>1363</v>
      </c>
      <c r="Q46" s="295">
        <v>7</v>
      </c>
      <c r="R46" s="295" t="s">
        <v>1362</v>
      </c>
      <c r="S46" s="296" t="s">
        <v>1369</v>
      </c>
      <c r="U46" s="297"/>
      <c r="V46" s="297"/>
      <c r="W46" s="297"/>
      <c r="X46" s="297"/>
      <c r="Y46" s="290" t="s">
        <v>1365</v>
      </c>
      <c r="Z46" s="297"/>
      <c r="AA46" s="297"/>
      <c r="AB46" s="297"/>
      <c r="AC46" s="297"/>
      <c r="AD46" s="297"/>
      <c r="AE46" s="297"/>
      <c r="AF46" s="297"/>
      <c r="AG46" s="297"/>
      <c r="AH46" s="297"/>
      <c r="AI46" s="297"/>
      <c r="AJ46" s="297"/>
      <c r="AK46" s="297"/>
      <c r="AL46" s="297"/>
      <c r="AM46" s="297"/>
      <c r="AN46" s="297"/>
      <c r="AO46" s="297"/>
      <c r="AP46" s="297"/>
    </row>
    <row r="47" spans="1:42" ht="10.15" customHeight="1" outlineLevel="1" x14ac:dyDescent="0.25">
      <c r="A47" s="290" t="s">
        <v>1407</v>
      </c>
      <c r="B47" s="291" t="s">
        <v>1418</v>
      </c>
      <c r="C47" s="291" t="s">
        <v>1419</v>
      </c>
      <c r="D47" s="292" t="s">
        <v>1420</v>
      </c>
      <c r="E47" s="293">
        <v>20</v>
      </c>
      <c r="F47" s="298" t="s">
        <v>1361</v>
      </c>
      <c r="G47" s="292"/>
      <c r="H47" s="292"/>
      <c r="I47" s="292"/>
      <c r="J47" s="292"/>
      <c r="K47" s="292"/>
      <c r="L47" s="292"/>
      <c r="M47" s="295" t="s">
        <v>1363</v>
      </c>
      <c r="N47" s="295" t="s">
        <v>1363</v>
      </c>
      <c r="O47" s="295" t="s">
        <v>1363</v>
      </c>
      <c r="P47" s="295" t="s">
        <v>1363</v>
      </c>
      <c r="Q47" s="295">
        <v>14</v>
      </c>
      <c r="R47" s="295" t="s">
        <v>1362</v>
      </c>
      <c r="S47" s="296" t="s">
        <v>1372</v>
      </c>
      <c r="U47" s="297"/>
      <c r="V47" s="297"/>
      <c r="W47" s="297"/>
      <c r="X47" s="297"/>
      <c r="Y47" s="290" t="s">
        <v>1365</v>
      </c>
      <c r="Z47" s="297"/>
      <c r="AA47" s="297"/>
      <c r="AB47" s="297"/>
      <c r="AC47" s="297"/>
      <c r="AD47" s="297"/>
      <c r="AE47" s="297"/>
      <c r="AF47" s="297"/>
      <c r="AG47" s="297"/>
      <c r="AH47" s="297"/>
      <c r="AI47" s="297"/>
      <c r="AJ47" s="297"/>
      <c r="AK47" s="297"/>
      <c r="AL47" s="297"/>
      <c r="AM47" s="297"/>
      <c r="AN47" s="297"/>
      <c r="AO47" s="297"/>
      <c r="AP47" s="297"/>
    </row>
    <row r="48" spans="1:42" ht="10.15" customHeight="1" outlineLevel="1" x14ac:dyDescent="0.25">
      <c r="A48" s="290" t="s">
        <v>1407</v>
      </c>
      <c r="B48" s="291" t="s">
        <v>1418</v>
      </c>
      <c r="C48" s="291" t="s">
        <v>1419</v>
      </c>
      <c r="D48" s="292" t="s">
        <v>1420</v>
      </c>
      <c r="E48" s="293">
        <v>40</v>
      </c>
      <c r="F48" s="298" t="s">
        <v>1361</v>
      </c>
      <c r="G48" s="292"/>
      <c r="H48" s="292"/>
      <c r="I48" s="292"/>
      <c r="J48" s="292"/>
      <c r="K48" s="292"/>
      <c r="L48" s="292"/>
      <c r="M48" s="295" t="s">
        <v>1363</v>
      </c>
      <c r="N48" s="295" t="s">
        <v>1363</v>
      </c>
      <c r="O48" s="295" t="s">
        <v>1363</v>
      </c>
      <c r="P48" s="295" t="s">
        <v>1363</v>
      </c>
      <c r="Q48" s="295">
        <v>14</v>
      </c>
      <c r="R48" s="295" t="s">
        <v>1362</v>
      </c>
      <c r="S48" s="296" t="s">
        <v>1372</v>
      </c>
      <c r="U48" s="297"/>
      <c r="V48" s="297"/>
      <c r="W48" s="297"/>
      <c r="X48" s="297"/>
      <c r="Y48" s="290" t="s">
        <v>1365</v>
      </c>
      <c r="Z48" s="297"/>
      <c r="AA48" s="297"/>
      <c r="AB48" s="297"/>
      <c r="AC48" s="297"/>
      <c r="AD48" s="297"/>
      <c r="AE48" s="297"/>
      <c r="AF48" s="297"/>
      <c r="AG48" s="297"/>
      <c r="AH48" s="297"/>
      <c r="AI48" s="297"/>
      <c r="AJ48" s="297"/>
      <c r="AK48" s="297"/>
      <c r="AL48" s="297"/>
      <c r="AM48" s="297"/>
      <c r="AN48" s="297"/>
      <c r="AO48" s="297"/>
      <c r="AP48" s="297"/>
    </row>
    <row r="49" spans="1:42" ht="10.15" customHeight="1" outlineLevel="1" x14ac:dyDescent="0.25">
      <c r="A49" s="290" t="s">
        <v>1407</v>
      </c>
      <c r="B49" s="291" t="s">
        <v>1101</v>
      </c>
      <c r="C49" s="291" t="s">
        <v>1421</v>
      </c>
      <c r="D49" s="292" t="s">
        <v>1422</v>
      </c>
      <c r="E49" s="293">
        <v>20</v>
      </c>
      <c r="F49" s="298" t="s">
        <v>1361</v>
      </c>
      <c r="G49" s="292"/>
      <c r="H49" s="292"/>
      <c r="I49" s="292"/>
      <c r="J49" s="292"/>
      <c r="K49" s="292"/>
      <c r="L49" s="292"/>
      <c r="M49" s="295" t="s">
        <v>1363</v>
      </c>
      <c r="N49" s="295" t="s">
        <v>1363</v>
      </c>
      <c r="O49" s="295" t="s">
        <v>1363</v>
      </c>
      <c r="P49" s="295" t="s">
        <v>1363</v>
      </c>
      <c r="Q49" s="295">
        <v>10</v>
      </c>
      <c r="R49" s="295" t="s">
        <v>1362</v>
      </c>
      <c r="S49" s="296" t="s">
        <v>1378</v>
      </c>
      <c r="U49" s="297"/>
      <c r="V49" s="297"/>
      <c r="W49" s="297"/>
      <c r="X49" s="297"/>
      <c r="Y49" s="290" t="s">
        <v>1365</v>
      </c>
      <c r="Z49" s="297"/>
      <c r="AA49" s="297"/>
      <c r="AB49" s="297"/>
      <c r="AC49" s="297"/>
      <c r="AD49" s="297"/>
      <c r="AE49" s="297"/>
      <c r="AF49" s="297"/>
      <c r="AG49" s="297"/>
      <c r="AH49" s="297"/>
      <c r="AI49" s="297"/>
      <c r="AJ49" s="297"/>
      <c r="AK49" s="297"/>
      <c r="AL49" s="297"/>
      <c r="AM49" s="297"/>
      <c r="AN49" s="297"/>
      <c r="AO49" s="297"/>
      <c r="AP49" s="297"/>
    </row>
    <row r="50" spans="1:42" ht="10.15" customHeight="1" outlineLevel="1" x14ac:dyDescent="0.25">
      <c r="A50" s="290" t="s">
        <v>1407</v>
      </c>
      <c r="B50" s="291" t="s">
        <v>1101</v>
      </c>
      <c r="C50" s="291" t="s">
        <v>1421</v>
      </c>
      <c r="D50" s="292" t="s">
        <v>1422</v>
      </c>
      <c r="E50" s="293">
        <v>40</v>
      </c>
      <c r="F50" s="298" t="s">
        <v>1361</v>
      </c>
      <c r="G50" s="292"/>
      <c r="H50" s="292"/>
      <c r="I50" s="292"/>
      <c r="J50" s="292"/>
      <c r="K50" s="292"/>
      <c r="L50" s="292"/>
      <c r="M50" s="295" t="s">
        <v>1363</v>
      </c>
      <c r="N50" s="295" t="s">
        <v>1363</v>
      </c>
      <c r="O50" s="295" t="s">
        <v>1363</v>
      </c>
      <c r="P50" s="295" t="s">
        <v>1363</v>
      </c>
      <c r="Q50" s="295">
        <v>10</v>
      </c>
      <c r="R50" s="295" t="s">
        <v>1362</v>
      </c>
      <c r="S50" s="296" t="s">
        <v>1378</v>
      </c>
      <c r="U50" s="297"/>
      <c r="V50" s="297"/>
      <c r="W50" s="297"/>
      <c r="X50" s="297"/>
      <c r="Y50" s="290" t="s">
        <v>1365</v>
      </c>
      <c r="Z50" s="297"/>
      <c r="AA50" s="297"/>
      <c r="AB50" s="297"/>
      <c r="AC50" s="297"/>
      <c r="AD50" s="297"/>
      <c r="AE50" s="297"/>
      <c r="AF50" s="297"/>
      <c r="AG50" s="297"/>
      <c r="AH50" s="297"/>
      <c r="AI50" s="297"/>
      <c r="AJ50" s="297"/>
      <c r="AK50" s="297"/>
      <c r="AL50" s="297"/>
      <c r="AM50" s="297"/>
      <c r="AN50" s="297"/>
      <c r="AO50" s="297"/>
      <c r="AP50" s="297"/>
    </row>
    <row r="51" spans="1:42" ht="10.15" customHeight="1" outlineLevel="1" x14ac:dyDescent="0.25">
      <c r="A51" s="290" t="s">
        <v>1407</v>
      </c>
      <c r="B51" s="291" t="s">
        <v>1095</v>
      </c>
      <c r="C51" s="291" t="s">
        <v>1423</v>
      </c>
      <c r="D51" s="292" t="s">
        <v>1424</v>
      </c>
      <c r="E51" s="293">
        <v>20</v>
      </c>
      <c r="F51" s="298" t="s">
        <v>1361</v>
      </c>
      <c r="G51" s="292"/>
      <c r="H51" s="292"/>
      <c r="I51" s="292"/>
      <c r="J51" s="292"/>
      <c r="K51" s="292"/>
      <c r="L51" s="292"/>
      <c r="M51" s="295" t="s">
        <v>1363</v>
      </c>
      <c r="N51" s="295" t="s">
        <v>1363</v>
      </c>
      <c r="O51" s="295" t="s">
        <v>1363</v>
      </c>
      <c r="P51" s="295" t="s">
        <v>1363</v>
      </c>
      <c r="Q51" s="295">
        <v>10</v>
      </c>
      <c r="R51" s="295" t="s">
        <v>1362</v>
      </c>
      <c r="S51" s="296" t="s">
        <v>1378</v>
      </c>
      <c r="U51" s="297"/>
      <c r="V51" s="297"/>
      <c r="W51" s="297"/>
      <c r="X51" s="297"/>
      <c r="Y51" s="290" t="s">
        <v>1365</v>
      </c>
      <c r="Z51" s="297"/>
      <c r="AA51" s="297"/>
      <c r="AB51" s="297"/>
      <c r="AC51" s="297"/>
      <c r="AD51" s="297"/>
      <c r="AE51" s="297"/>
      <c r="AF51" s="297"/>
      <c r="AG51" s="297"/>
      <c r="AH51" s="297"/>
      <c r="AI51" s="297"/>
      <c r="AJ51" s="297"/>
      <c r="AK51" s="297"/>
      <c r="AL51" s="297"/>
      <c r="AM51" s="297"/>
      <c r="AN51" s="297"/>
      <c r="AO51" s="297"/>
      <c r="AP51" s="297"/>
    </row>
    <row r="52" spans="1:42" ht="10.15" customHeight="1" outlineLevel="1" x14ac:dyDescent="0.25">
      <c r="A52" s="290" t="s">
        <v>1407</v>
      </c>
      <c r="B52" s="291" t="s">
        <v>1095</v>
      </c>
      <c r="C52" s="291" t="s">
        <v>1423</v>
      </c>
      <c r="D52" s="292" t="s">
        <v>1424</v>
      </c>
      <c r="E52" s="293">
        <v>40</v>
      </c>
      <c r="F52" s="298" t="s">
        <v>1361</v>
      </c>
      <c r="G52" s="292"/>
      <c r="H52" s="292"/>
      <c r="I52" s="292"/>
      <c r="J52" s="292"/>
      <c r="K52" s="292"/>
      <c r="L52" s="292"/>
      <c r="M52" s="295" t="s">
        <v>1363</v>
      </c>
      <c r="N52" s="295" t="s">
        <v>1363</v>
      </c>
      <c r="O52" s="295" t="s">
        <v>1363</v>
      </c>
      <c r="P52" s="295" t="s">
        <v>1363</v>
      </c>
      <c r="Q52" s="295">
        <v>10</v>
      </c>
      <c r="R52" s="295" t="s">
        <v>1362</v>
      </c>
      <c r="S52" s="296" t="s">
        <v>1378</v>
      </c>
      <c r="U52" s="297"/>
      <c r="V52" s="297"/>
      <c r="W52" s="297"/>
      <c r="X52" s="297"/>
      <c r="Y52" s="290" t="s">
        <v>1365</v>
      </c>
      <c r="Z52" s="297"/>
      <c r="AA52" s="297"/>
      <c r="AB52" s="297"/>
      <c r="AC52" s="297"/>
      <c r="AD52" s="297"/>
      <c r="AE52" s="297"/>
      <c r="AF52" s="297"/>
      <c r="AG52" s="297"/>
      <c r="AH52" s="297"/>
      <c r="AI52" s="297"/>
      <c r="AJ52" s="297"/>
      <c r="AK52" s="297"/>
      <c r="AL52" s="297"/>
      <c r="AM52" s="297"/>
      <c r="AN52" s="297"/>
      <c r="AO52" s="297"/>
      <c r="AP52" s="297"/>
    </row>
    <row r="53" spans="1:42" ht="10.15" customHeight="1" outlineLevel="1" x14ac:dyDescent="0.25">
      <c r="A53" s="290" t="s">
        <v>1407</v>
      </c>
      <c r="B53" s="291" t="s">
        <v>1410</v>
      </c>
      <c r="C53" s="291" t="s">
        <v>1425</v>
      </c>
      <c r="D53" s="292" t="s">
        <v>1426</v>
      </c>
      <c r="E53" s="293">
        <v>20</v>
      </c>
      <c r="F53" s="298" t="s">
        <v>1361</v>
      </c>
      <c r="G53" s="292"/>
      <c r="H53" s="292"/>
      <c r="I53" s="292"/>
      <c r="J53" s="292"/>
      <c r="K53" s="292"/>
      <c r="L53" s="292"/>
      <c r="M53" s="295" t="s">
        <v>1363</v>
      </c>
      <c r="N53" s="295" t="s">
        <v>1363</v>
      </c>
      <c r="O53" s="295" t="s">
        <v>1363</v>
      </c>
      <c r="P53" s="295" t="s">
        <v>1363</v>
      </c>
      <c r="Q53" s="295">
        <v>14</v>
      </c>
      <c r="R53" s="295" t="s">
        <v>1362</v>
      </c>
      <c r="S53" s="296" t="s">
        <v>1372</v>
      </c>
      <c r="U53" s="297"/>
      <c r="V53" s="297"/>
      <c r="W53" s="297"/>
      <c r="X53" s="297"/>
      <c r="Y53" s="290" t="s">
        <v>1365</v>
      </c>
      <c r="Z53" s="297"/>
      <c r="AA53" s="297"/>
      <c r="AB53" s="297"/>
      <c r="AC53" s="297"/>
      <c r="AD53" s="297"/>
      <c r="AE53" s="297"/>
      <c r="AF53" s="297"/>
      <c r="AG53" s="297"/>
      <c r="AH53" s="297"/>
      <c r="AI53" s="297"/>
      <c r="AJ53" s="297"/>
      <c r="AK53" s="297"/>
      <c r="AL53" s="297"/>
      <c r="AM53" s="297"/>
      <c r="AN53" s="297"/>
      <c r="AO53" s="297"/>
      <c r="AP53" s="297"/>
    </row>
    <row r="54" spans="1:42" ht="10.15" customHeight="1" outlineLevel="1" x14ac:dyDescent="0.25">
      <c r="A54" s="290" t="s">
        <v>1407</v>
      </c>
      <c r="B54" s="291" t="s">
        <v>1410</v>
      </c>
      <c r="C54" s="291" t="s">
        <v>1425</v>
      </c>
      <c r="D54" s="292" t="s">
        <v>1426</v>
      </c>
      <c r="E54" s="293">
        <v>40</v>
      </c>
      <c r="F54" s="298" t="s">
        <v>1361</v>
      </c>
      <c r="G54" s="292"/>
      <c r="H54" s="292"/>
      <c r="I54" s="292"/>
      <c r="J54" s="292"/>
      <c r="K54" s="292"/>
      <c r="L54" s="292"/>
      <c r="M54" s="295" t="s">
        <v>1363</v>
      </c>
      <c r="N54" s="295" t="s">
        <v>1363</v>
      </c>
      <c r="O54" s="295" t="s">
        <v>1363</v>
      </c>
      <c r="P54" s="295" t="s">
        <v>1363</v>
      </c>
      <c r="Q54" s="295">
        <v>14</v>
      </c>
      <c r="R54" s="295" t="s">
        <v>1362</v>
      </c>
      <c r="S54" s="296" t="s">
        <v>1372</v>
      </c>
      <c r="U54" s="297"/>
      <c r="V54" s="297"/>
      <c r="W54" s="297"/>
      <c r="X54" s="297"/>
      <c r="Y54" s="290" t="s">
        <v>1365</v>
      </c>
      <c r="Z54" s="297"/>
      <c r="AA54" s="297"/>
      <c r="AB54" s="297"/>
      <c r="AC54" s="297"/>
      <c r="AD54" s="297"/>
      <c r="AE54" s="297"/>
      <c r="AF54" s="297"/>
      <c r="AG54" s="297"/>
      <c r="AH54" s="297"/>
      <c r="AI54" s="297"/>
      <c r="AJ54" s="297"/>
      <c r="AK54" s="297"/>
      <c r="AL54" s="297"/>
      <c r="AM54" s="297"/>
      <c r="AN54" s="297"/>
      <c r="AO54" s="297"/>
      <c r="AP54" s="297"/>
    </row>
    <row r="55" spans="1:42" ht="10.15" customHeight="1" outlineLevel="1" x14ac:dyDescent="0.25">
      <c r="A55" s="290" t="s">
        <v>1407</v>
      </c>
      <c r="B55" s="291" t="s">
        <v>1358</v>
      </c>
      <c r="C55" s="291" t="s">
        <v>1359</v>
      </c>
      <c r="D55" s="292" t="s">
        <v>1360</v>
      </c>
      <c r="E55" s="293">
        <v>20</v>
      </c>
      <c r="F55" s="298" t="s">
        <v>1361</v>
      </c>
      <c r="G55" s="292"/>
      <c r="H55" s="292"/>
      <c r="I55" s="292"/>
      <c r="J55" s="292"/>
      <c r="K55" s="292"/>
      <c r="L55" s="292"/>
      <c r="M55" s="295" t="s">
        <v>1363</v>
      </c>
      <c r="N55" s="295" t="s">
        <v>1363</v>
      </c>
      <c r="O55" s="295" t="s">
        <v>1363</v>
      </c>
      <c r="P55" s="295" t="s">
        <v>1363</v>
      </c>
      <c r="Q55" s="295">
        <v>10</v>
      </c>
      <c r="R55" s="295" t="s">
        <v>1362</v>
      </c>
      <c r="S55" s="296" t="s">
        <v>1378</v>
      </c>
      <c r="U55" s="297"/>
      <c r="V55" s="297"/>
      <c r="W55" s="297"/>
      <c r="X55" s="297"/>
      <c r="Y55" s="290" t="s">
        <v>1365</v>
      </c>
      <c r="Z55" s="297"/>
      <c r="AA55" s="297"/>
      <c r="AB55" s="297"/>
      <c r="AC55" s="297"/>
      <c r="AD55" s="297"/>
      <c r="AE55" s="297"/>
      <c r="AF55" s="297"/>
      <c r="AG55" s="297"/>
      <c r="AH55" s="297"/>
      <c r="AI55" s="297"/>
      <c r="AJ55" s="297"/>
      <c r="AK55" s="297"/>
      <c r="AL55" s="297"/>
      <c r="AM55" s="297"/>
      <c r="AN55" s="297"/>
      <c r="AO55" s="297"/>
      <c r="AP55" s="297"/>
    </row>
    <row r="56" spans="1:42" ht="10.15" customHeight="1" outlineLevel="1" x14ac:dyDescent="0.25">
      <c r="A56" s="290" t="s">
        <v>1407</v>
      </c>
      <c r="B56" s="291" t="s">
        <v>1358</v>
      </c>
      <c r="C56" s="291" t="s">
        <v>1359</v>
      </c>
      <c r="D56" s="292" t="s">
        <v>1360</v>
      </c>
      <c r="E56" s="293">
        <v>40</v>
      </c>
      <c r="F56" s="298" t="s">
        <v>1361</v>
      </c>
      <c r="G56" s="292"/>
      <c r="H56" s="292"/>
      <c r="I56" s="292"/>
      <c r="J56" s="292"/>
      <c r="K56" s="292"/>
      <c r="L56" s="292"/>
      <c r="M56" s="295" t="s">
        <v>1363</v>
      </c>
      <c r="N56" s="295" t="s">
        <v>1363</v>
      </c>
      <c r="O56" s="295" t="s">
        <v>1363</v>
      </c>
      <c r="P56" s="295" t="s">
        <v>1363</v>
      </c>
      <c r="Q56" s="295">
        <v>10</v>
      </c>
      <c r="R56" s="295" t="s">
        <v>1362</v>
      </c>
      <c r="S56" s="296" t="s">
        <v>1378</v>
      </c>
      <c r="U56" s="297"/>
      <c r="V56" s="297"/>
      <c r="W56" s="297"/>
      <c r="X56" s="297"/>
      <c r="Y56" s="290" t="s">
        <v>1365</v>
      </c>
      <c r="Z56" s="297"/>
      <c r="AA56" s="297"/>
      <c r="AB56" s="297"/>
      <c r="AC56" s="297"/>
      <c r="AD56" s="297"/>
      <c r="AE56" s="297"/>
      <c r="AF56" s="297"/>
      <c r="AG56" s="297"/>
      <c r="AH56" s="297"/>
      <c r="AI56" s="297"/>
      <c r="AJ56" s="297"/>
      <c r="AK56" s="297"/>
      <c r="AL56" s="297"/>
      <c r="AM56" s="297"/>
      <c r="AN56" s="297"/>
      <c r="AO56" s="297"/>
      <c r="AP56" s="297"/>
    </row>
    <row r="57" spans="1:42" ht="10.15" customHeight="1" outlineLevel="1" x14ac:dyDescent="0.25">
      <c r="A57" s="290" t="s">
        <v>1407</v>
      </c>
      <c r="B57" s="291" t="s">
        <v>307</v>
      </c>
      <c r="C57" s="291" t="s">
        <v>1427</v>
      </c>
      <c r="D57" s="292" t="s">
        <v>1428</v>
      </c>
      <c r="E57" s="293">
        <v>20</v>
      </c>
      <c r="F57" s="298" t="s">
        <v>1361</v>
      </c>
      <c r="G57" s="292"/>
      <c r="H57" s="292"/>
      <c r="I57" s="292"/>
      <c r="J57" s="292"/>
      <c r="K57" s="292"/>
      <c r="L57" s="292"/>
      <c r="M57" s="295" t="s">
        <v>1363</v>
      </c>
      <c r="N57" s="295" t="s">
        <v>1363</v>
      </c>
      <c r="O57" s="295" t="s">
        <v>1363</v>
      </c>
      <c r="P57" s="295" t="s">
        <v>1363</v>
      </c>
      <c r="Q57" s="295">
        <v>10</v>
      </c>
      <c r="R57" s="295" t="s">
        <v>1362</v>
      </c>
      <c r="S57" s="296" t="s">
        <v>1378</v>
      </c>
      <c r="U57" s="297"/>
      <c r="V57" s="297"/>
      <c r="W57" s="297"/>
      <c r="X57" s="297"/>
      <c r="Y57" s="290" t="s">
        <v>1365</v>
      </c>
      <c r="Z57" s="297"/>
      <c r="AA57" s="297"/>
      <c r="AB57" s="297"/>
      <c r="AC57" s="297"/>
      <c r="AD57" s="297"/>
      <c r="AE57" s="297"/>
      <c r="AF57" s="297"/>
      <c r="AG57" s="297"/>
      <c r="AH57" s="297"/>
      <c r="AI57" s="297"/>
      <c r="AJ57" s="297"/>
      <c r="AK57" s="297"/>
      <c r="AL57" s="297"/>
      <c r="AM57" s="297"/>
      <c r="AN57" s="297"/>
      <c r="AO57" s="297"/>
      <c r="AP57" s="297"/>
    </row>
    <row r="58" spans="1:42" ht="10.15" customHeight="1" outlineLevel="1" x14ac:dyDescent="0.25">
      <c r="A58" s="290" t="s">
        <v>1407</v>
      </c>
      <c r="B58" s="291" t="s">
        <v>307</v>
      </c>
      <c r="C58" s="291" t="s">
        <v>1427</v>
      </c>
      <c r="D58" s="292" t="s">
        <v>1428</v>
      </c>
      <c r="E58" s="293">
        <v>40</v>
      </c>
      <c r="F58" s="298" t="s">
        <v>1361</v>
      </c>
      <c r="G58" s="292"/>
      <c r="H58" s="292"/>
      <c r="I58" s="292"/>
      <c r="J58" s="292"/>
      <c r="K58" s="292"/>
      <c r="L58" s="292"/>
      <c r="M58" s="295" t="s">
        <v>1363</v>
      </c>
      <c r="N58" s="295" t="s">
        <v>1363</v>
      </c>
      <c r="O58" s="295" t="s">
        <v>1363</v>
      </c>
      <c r="P58" s="295" t="s">
        <v>1363</v>
      </c>
      <c r="Q58" s="295">
        <v>10</v>
      </c>
      <c r="R58" s="295" t="s">
        <v>1362</v>
      </c>
      <c r="S58" s="296" t="s">
        <v>1378</v>
      </c>
      <c r="U58" s="297"/>
      <c r="V58" s="297"/>
      <c r="W58" s="297"/>
      <c r="X58" s="297"/>
      <c r="Y58" s="290" t="s">
        <v>1365</v>
      </c>
      <c r="Z58" s="297"/>
      <c r="AA58" s="297"/>
      <c r="AB58" s="297"/>
      <c r="AC58" s="297"/>
      <c r="AD58" s="297"/>
      <c r="AE58" s="297"/>
      <c r="AF58" s="297"/>
      <c r="AG58" s="297"/>
      <c r="AH58" s="297"/>
      <c r="AI58" s="297"/>
      <c r="AJ58" s="297"/>
      <c r="AK58" s="297"/>
      <c r="AL58" s="297"/>
      <c r="AM58" s="297"/>
      <c r="AN58" s="297"/>
      <c r="AO58" s="297"/>
      <c r="AP58" s="297"/>
    </row>
    <row r="59" spans="1:42" ht="10.15" customHeight="1" outlineLevel="1" x14ac:dyDescent="0.25">
      <c r="A59" s="290" t="s">
        <v>1407</v>
      </c>
      <c r="B59" s="291" t="s">
        <v>183</v>
      </c>
      <c r="C59" s="291" t="s">
        <v>1429</v>
      </c>
      <c r="D59" s="292" t="s">
        <v>1430</v>
      </c>
      <c r="E59" s="293">
        <v>20</v>
      </c>
      <c r="F59" s="298" t="s">
        <v>1361</v>
      </c>
      <c r="G59" s="292"/>
      <c r="H59" s="292"/>
      <c r="I59" s="292"/>
      <c r="J59" s="292"/>
      <c r="K59" s="292"/>
      <c r="L59" s="292"/>
      <c r="M59" s="295">
        <v>5</v>
      </c>
      <c r="N59" s="295" t="s">
        <v>1402</v>
      </c>
      <c r="O59" s="295">
        <v>5</v>
      </c>
      <c r="P59" s="295" t="s">
        <v>1402</v>
      </c>
      <c r="Q59" s="295" t="s">
        <v>1363</v>
      </c>
      <c r="R59" s="295" t="s">
        <v>1363</v>
      </c>
      <c r="S59" s="296" t="s">
        <v>1431</v>
      </c>
      <c r="U59" s="297"/>
      <c r="V59" s="297"/>
      <c r="W59" s="297"/>
      <c r="X59" s="297"/>
      <c r="Y59" s="290" t="s">
        <v>1365</v>
      </c>
      <c r="Z59" s="297"/>
      <c r="AA59" s="297"/>
      <c r="AB59" s="297"/>
      <c r="AC59" s="297"/>
      <c r="AD59" s="297"/>
      <c r="AE59" s="297"/>
      <c r="AF59" s="297"/>
      <c r="AG59" s="297"/>
      <c r="AH59" s="297"/>
      <c r="AI59" s="297"/>
      <c r="AJ59" s="297"/>
      <c r="AK59" s="297"/>
      <c r="AL59" s="297"/>
      <c r="AM59" s="297"/>
      <c r="AN59" s="297"/>
      <c r="AO59" s="297"/>
      <c r="AP59" s="297"/>
    </row>
    <row r="60" spans="1:42" ht="10.15" customHeight="1" outlineLevel="1" x14ac:dyDescent="0.25">
      <c r="A60" s="290" t="s">
        <v>1407</v>
      </c>
      <c r="B60" s="291" t="s">
        <v>183</v>
      </c>
      <c r="C60" s="291" t="s">
        <v>1429</v>
      </c>
      <c r="D60" s="292" t="s">
        <v>1430</v>
      </c>
      <c r="E60" s="293">
        <v>40</v>
      </c>
      <c r="F60" s="298" t="s">
        <v>1361</v>
      </c>
      <c r="G60" s="292"/>
      <c r="H60" s="292"/>
      <c r="I60" s="292"/>
      <c r="J60" s="292"/>
      <c r="K60" s="292"/>
      <c r="L60" s="292"/>
      <c r="M60" s="295">
        <v>5</v>
      </c>
      <c r="N60" s="295" t="s">
        <v>1402</v>
      </c>
      <c r="O60" s="295">
        <v>5</v>
      </c>
      <c r="P60" s="295" t="s">
        <v>1402</v>
      </c>
      <c r="Q60" s="295" t="s">
        <v>1363</v>
      </c>
      <c r="R60" s="295" t="s">
        <v>1363</v>
      </c>
      <c r="S60" s="296" t="s">
        <v>1431</v>
      </c>
      <c r="U60" s="297"/>
      <c r="V60" s="297"/>
      <c r="W60" s="297"/>
      <c r="X60" s="297"/>
      <c r="Y60" s="290" t="s">
        <v>1365</v>
      </c>
      <c r="Z60" s="297"/>
      <c r="AA60" s="297"/>
      <c r="AB60" s="297"/>
      <c r="AC60" s="297"/>
      <c r="AD60" s="297"/>
      <c r="AE60" s="297"/>
      <c r="AF60" s="297"/>
      <c r="AG60" s="297"/>
      <c r="AH60" s="297"/>
      <c r="AI60" s="297"/>
      <c r="AJ60" s="297"/>
      <c r="AK60" s="297"/>
      <c r="AL60" s="297"/>
      <c r="AM60" s="297"/>
      <c r="AN60" s="297"/>
      <c r="AO60" s="297"/>
      <c r="AP60" s="297"/>
    </row>
    <row r="61" spans="1:42" ht="10.15" customHeight="1" outlineLevel="1" x14ac:dyDescent="0.25">
      <c r="A61" s="290" t="s">
        <v>1407</v>
      </c>
      <c r="B61" s="291" t="s">
        <v>1410</v>
      </c>
      <c r="C61" s="291" t="s">
        <v>1432</v>
      </c>
      <c r="D61" s="292" t="s">
        <v>1433</v>
      </c>
      <c r="E61" s="293">
        <v>20</v>
      </c>
      <c r="F61" s="298" t="s">
        <v>1361</v>
      </c>
      <c r="G61" s="292"/>
      <c r="H61" s="292"/>
      <c r="I61" s="292"/>
      <c r="J61" s="292"/>
      <c r="K61" s="292"/>
      <c r="L61" s="292"/>
      <c r="M61" s="295">
        <v>11</v>
      </c>
      <c r="N61" s="295" t="s">
        <v>1362</v>
      </c>
      <c r="O61" s="295">
        <v>3</v>
      </c>
      <c r="P61" s="295" t="s">
        <v>1362</v>
      </c>
      <c r="Q61" s="295" t="s">
        <v>1363</v>
      </c>
      <c r="R61" s="295" t="s">
        <v>1363</v>
      </c>
      <c r="S61" s="296" t="s">
        <v>1434</v>
      </c>
      <c r="U61" s="297"/>
      <c r="V61" s="297"/>
      <c r="W61" s="297"/>
      <c r="X61" s="297"/>
      <c r="Y61" s="290" t="s">
        <v>1365</v>
      </c>
      <c r="Z61" s="297"/>
      <c r="AA61" s="297"/>
      <c r="AB61" s="297"/>
      <c r="AC61" s="297"/>
      <c r="AD61" s="297"/>
      <c r="AE61" s="297"/>
      <c r="AF61" s="297"/>
      <c r="AG61" s="297"/>
      <c r="AH61" s="297"/>
      <c r="AI61" s="297"/>
      <c r="AJ61" s="297"/>
      <c r="AK61" s="297"/>
      <c r="AL61" s="297"/>
      <c r="AM61" s="297"/>
      <c r="AN61" s="297"/>
      <c r="AO61" s="297"/>
      <c r="AP61" s="297"/>
    </row>
    <row r="62" spans="1:42" ht="10.15" customHeight="1" outlineLevel="1" x14ac:dyDescent="0.25">
      <c r="A62" s="290" t="s">
        <v>1407</v>
      </c>
      <c r="B62" s="291" t="s">
        <v>1410</v>
      </c>
      <c r="C62" s="291" t="s">
        <v>1432</v>
      </c>
      <c r="D62" s="292" t="s">
        <v>1433</v>
      </c>
      <c r="E62" s="293">
        <v>40</v>
      </c>
      <c r="F62" s="298" t="s">
        <v>1361</v>
      </c>
      <c r="G62" s="292"/>
      <c r="H62" s="292"/>
      <c r="I62" s="292"/>
      <c r="J62" s="292"/>
      <c r="K62" s="292"/>
      <c r="L62" s="292"/>
      <c r="M62" s="295">
        <v>11</v>
      </c>
      <c r="N62" s="295" t="s">
        <v>1362</v>
      </c>
      <c r="O62" s="295">
        <v>3</v>
      </c>
      <c r="P62" s="295" t="s">
        <v>1362</v>
      </c>
      <c r="Q62" s="295" t="s">
        <v>1363</v>
      </c>
      <c r="R62" s="295" t="s">
        <v>1363</v>
      </c>
      <c r="S62" s="296" t="s">
        <v>1434</v>
      </c>
      <c r="U62" s="297"/>
      <c r="V62" s="297"/>
      <c r="W62" s="297"/>
      <c r="X62" s="297"/>
      <c r="Y62" s="290" t="s">
        <v>1365</v>
      </c>
      <c r="Z62" s="297"/>
      <c r="AA62" s="297"/>
      <c r="AB62" s="297"/>
      <c r="AC62" s="297"/>
      <c r="AD62" s="297"/>
      <c r="AE62" s="297"/>
      <c r="AF62" s="297"/>
      <c r="AG62" s="297"/>
      <c r="AH62" s="297"/>
      <c r="AI62" s="297"/>
      <c r="AJ62" s="297"/>
      <c r="AK62" s="297"/>
      <c r="AL62" s="297"/>
      <c r="AM62" s="297"/>
      <c r="AN62" s="297"/>
      <c r="AO62" s="297"/>
      <c r="AP62" s="297"/>
    </row>
    <row r="63" spans="1:42" ht="10.15" customHeight="1" outlineLevel="1" x14ac:dyDescent="0.25">
      <c r="A63" s="290" t="s">
        <v>1407</v>
      </c>
      <c r="B63" s="291" t="s">
        <v>1410</v>
      </c>
      <c r="C63" s="291" t="s">
        <v>1435</v>
      </c>
      <c r="D63" s="292" t="s">
        <v>1436</v>
      </c>
      <c r="E63" s="293">
        <v>20</v>
      </c>
      <c r="F63" s="298" t="s">
        <v>1361</v>
      </c>
      <c r="G63" s="292"/>
      <c r="H63" s="292"/>
      <c r="I63" s="292"/>
      <c r="J63" s="292"/>
      <c r="K63" s="292"/>
      <c r="L63" s="292"/>
      <c r="M63" s="295">
        <v>6</v>
      </c>
      <c r="N63" s="295" t="s">
        <v>1362</v>
      </c>
      <c r="O63" s="295">
        <v>10</v>
      </c>
      <c r="P63" s="295" t="s">
        <v>1362</v>
      </c>
      <c r="Q63" s="295" t="s">
        <v>1363</v>
      </c>
      <c r="R63" s="295" t="s">
        <v>1363</v>
      </c>
      <c r="S63" s="296" t="s">
        <v>1437</v>
      </c>
      <c r="U63" s="297"/>
      <c r="V63" s="297"/>
      <c r="W63" s="297"/>
      <c r="X63" s="297"/>
      <c r="Y63" s="290" t="s">
        <v>1365</v>
      </c>
      <c r="Z63" s="297"/>
      <c r="AA63" s="297"/>
      <c r="AB63" s="297"/>
      <c r="AC63" s="297"/>
      <c r="AD63" s="297"/>
      <c r="AE63" s="297"/>
      <c r="AF63" s="297"/>
      <c r="AG63" s="297"/>
      <c r="AH63" s="297"/>
      <c r="AI63" s="297"/>
      <c r="AJ63" s="297"/>
      <c r="AK63" s="297"/>
      <c r="AL63" s="297"/>
      <c r="AM63" s="297"/>
      <c r="AN63" s="297"/>
      <c r="AO63" s="297"/>
      <c r="AP63" s="297"/>
    </row>
    <row r="64" spans="1:42" ht="10.15" customHeight="1" outlineLevel="1" x14ac:dyDescent="0.25">
      <c r="A64" s="290" t="s">
        <v>1407</v>
      </c>
      <c r="B64" s="291" t="s">
        <v>1410</v>
      </c>
      <c r="C64" s="291" t="s">
        <v>1435</v>
      </c>
      <c r="D64" s="292" t="s">
        <v>1436</v>
      </c>
      <c r="E64" s="293">
        <v>40</v>
      </c>
      <c r="F64" s="298" t="s">
        <v>1361</v>
      </c>
      <c r="G64" s="292"/>
      <c r="H64" s="292"/>
      <c r="I64" s="292"/>
      <c r="J64" s="292"/>
      <c r="K64" s="292"/>
      <c r="L64" s="292"/>
      <c r="M64" s="295">
        <v>6</v>
      </c>
      <c r="N64" s="295" t="s">
        <v>1362</v>
      </c>
      <c r="O64" s="295">
        <v>10</v>
      </c>
      <c r="P64" s="295" t="s">
        <v>1362</v>
      </c>
      <c r="Q64" s="295" t="s">
        <v>1363</v>
      </c>
      <c r="R64" s="295" t="s">
        <v>1363</v>
      </c>
      <c r="S64" s="296" t="s">
        <v>1437</v>
      </c>
      <c r="U64" s="297"/>
      <c r="V64" s="297"/>
      <c r="W64" s="297"/>
      <c r="X64" s="297"/>
      <c r="Y64" s="290" t="s">
        <v>1365</v>
      </c>
      <c r="Z64" s="297"/>
      <c r="AA64" s="297"/>
      <c r="AB64" s="297"/>
      <c r="AC64" s="297"/>
      <c r="AD64" s="297"/>
      <c r="AE64" s="297"/>
      <c r="AF64" s="297"/>
      <c r="AG64" s="297"/>
      <c r="AH64" s="297"/>
      <c r="AI64" s="297"/>
      <c r="AJ64" s="297"/>
      <c r="AK64" s="297"/>
      <c r="AL64" s="297"/>
      <c r="AM64" s="297"/>
      <c r="AN64" s="297"/>
      <c r="AO64" s="297"/>
      <c r="AP64" s="297"/>
    </row>
    <row r="65" spans="1:42" ht="10.15" customHeight="1" outlineLevel="1" x14ac:dyDescent="0.25">
      <c r="A65" s="290" t="s">
        <v>1407</v>
      </c>
      <c r="B65" s="291" t="s">
        <v>1358</v>
      </c>
      <c r="C65" s="291" t="s">
        <v>1438</v>
      </c>
      <c r="D65" s="292" t="s">
        <v>1439</v>
      </c>
      <c r="E65" s="293">
        <v>20</v>
      </c>
      <c r="F65" s="298" t="s">
        <v>1361</v>
      </c>
      <c r="G65" s="292"/>
      <c r="H65" s="292"/>
      <c r="I65" s="292"/>
      <c r="J65" s="292"/>
      <c r="K65" s="292"/>
      <c r="L65" s="292"/>
      <c r="M65" s="295" t="s">
        <v>1363</v>
      </c>
      <c r="N65" s="295" t="s">
        <v>1363</v>
      </c>
      <c r="O65" s="295" t="s">
        <v>1363</v>
      </c>
      <c r="P65" s="295" t="s">
        <v>1363</v>
      </c>
      <c r="Q65" s="295">
        <v>10</v>
      </c>
      <c r="R65" s="295" t="s">
        <v>1362</v>
      </c>
      <c r="S65" s="296" t="s">
        <v>1378</v>
      </c>
      <c r="U65" s="297"/>
      <c r="V65" s="297"/>
      <c r="W65" s="297"/>
      <c r="X65" s="297"/>
      <c r="Y65" s="290" t="s">
        <v>1365</v>
      </c>
      <c r="Z65" s="297"/>
      <c r="AA65" s="297"/>
      <c r="AB65" s="297"/>
      <c r="AC65" s="297"/>
      <c r="AD65" s="297"/>
      <c r="AE65" s="297"/>
      <c r="AF65" s="297"/>
      <c r="AG65" s="297"/>
      <c r="AH65" s="297"/>
      <c r="AI65" s="297"/>
      <c r="AJ65" s="297"/>
      <c r="AK65" s="297"/>
      <c r="AL65" s="297"/>
      <c r="AM65" s="297"/>
      <c r="AN65" s="297"/>
      <c r="AO65" s="297"/>
      <c r="AP65" s="297"/>
    </row>
    <row r="66" spans="1:42" ht="10.15" customHeight="1" outlineLevel="1" x14ac:dyDescent="0.25">
      <c r="A66" s="290" t="s">
        <v>1407</v>
      </c>
      <c r="B66" s="291" t="s">
        <v>1358</v>
      </c>
      <c r="C66" s="291" t="s">
        <v>1438</v>
      </c>
      <c r="D66" s="292" t="s">
        <v>1439</v>
      </c>
      <c r="E66" s="293">
        <v>40</v>
      </c>
      <c r="F66" s="298" t="s">
        <v>1361</v>
      </c>
      <c r="G66" s="292"/>
      <c r="H66" s="292"/>
      <c r="I66" s="292"/>
      <c r="J66" s="292"/>
      <c r="K66" s="292"/>
      <c r="L66" s="292"/>
      <c r="M66" s="295" t="s">
        <v>1363</v>
      </c>
      <c r="N66" s="295" t="s">
        <v>1363</v>
      </c>
      <c r="O66" s="295" t="s">
        <v>1363</v>
      </c>
      <c r="P66" s="295" t="s">
        <v>1363</v>
      </c>
      <c r="Q66" s="295">
        <v>10</v>
      </c>
      <c r="R66" s="295" t="s">
        <v>1362</v>
      </c>
      <c r="S66" s="296" t="s">
        <v>1378</v>
      </c>
      <c r="U66" s="297"/>
      <c r="V66" s="297"/>
      <c r="W66" s="297"/>
      <c r="X66" s="297"/>
      <c r="Y66" s="290" t="s">
        <v>1365</v>
      </c>
      <c r="Z66" s="297"/>
      <c r="AA66" s="297"/>
      <c r="AB66" s="297"/>
      <c r="AC66" s="297"/>
      <c r="AD66" s="297"/>
      <c r="AE66" s="297"/>
      <c r="AF66" s="297"/>
      <c r="AG66" s="297"/>
      <c r="AH66" s="297"/>
      <c r="AI66" s="297"/>
      <c r="AJ66" s="297"/>
      <c r="AK66" s="297"/>
      <c r="AL66" s="297"/>
      <c r="AM66" s="297"/>
      <c r="AN66" s="297"/>
      <c r="AO66" s="297"/>
      <c r="AP66" s="297"/>
    </row>
    <row r="67" spans="1:42" ht="10.15" customHeight="1" outlineLevel="1" x14ac:dyDescent="0.25">
      <c r="A67" s="290" t="s">
        <v>1407</v>
      </c>
      <c r="B67" s="291" t="s">
        <v>1410</v>
      </c>
      <c r="C67" s="291" t="s">
        <v>1440</v>
      </c>
      <c r="D67" s="292" t="s">
        <v>1441</v>
      </c>
      <c r="E67" s="293">
        <v>20</v>
      </c>
      <c r="F67" s="298" t="s">
        <v>1361</v>
      </c>
      <c r="G67" s="292"/>
      <c r="H67" s="292"/>
      <c r="I67" s="292"/>
      <c r="J67" s="292"/>
      <c r="K67" s="292"/>
      <c r="L67" s="292"/>
      <c r="M67" s="295">
        <v>11</v>
      </c>
      <c r="N67" s="295" t="s">
        <v>1362</v>
      </c>
      <c r="O67" s="295">
        <v>3</v>
      </c>
      <c r="P67" s="295" t="s">
        <v>1362</v>
      </c>
      <c r="Q67" s="295" t="s">
        <v>1363</v>
      </c>
      <c r="R67" s="295" t="s">
        <v>1363</v>
      </c>
      <c r="S67" s="296" t="s">
        <v>1434</v>
      </c>
      <c r="U67" s="297"/>
      <c r="V67" s="297"/>
      <c r="W67" s="297"/>
      <c r="X67" s="297"/>
      <c r="Y67" s="290" t="s">
        <v>1365</v>
      </c>
      <c r="Z67" s="297"/>
      <c r="AA67" s="297"/>
      <c r="AB67" s="297"/>
      <c r="AC67" s="297"/>
      <c r="AD67" s="297"/>
      <c r="AE67" s="297"/>
      <c r="AF67" s="297"/>
      <c r="AG67" s="297"/>
      <c r="AH67" s="297"/>
      <c r="AI67" s="297"/>
      <c r="AJ67" s="297"/>
      <c r="AK67" s="297"/>
      <c r="AL67" s="297"/>
      <c r="AM67" s="297"/>
      <c r="AN67" s="297"/>
      <c r="AO67" s="297"/>
      <c r="AP67" s="297"/>
    </row>
    <row r="68" spans="1:42" ht="10.15" customHeight="1" outlineLevel="1" x14ac:dyDescent="0.25">
      <c r="A68" s="290" t="s">
        <v>1407</v>
      </c>
      <c r="B68" s="291" t="s">
        <v>1410</v>
      </c>
      <c r="C68" s="291" t="s">
        <v>1440</v>
      </c>
      <c r="D68" s="292" t="s">
        <v>1441</v>
      </c>
      <c r="E68" s="293">
        <v>40</v>
      </c>
      <c r="F68" s="298" t="s">
        <v>1361</v>
      </c>
      <c r="G68" s="292"/>
      <c r="H68" s="292"/>
      <c r="I68" s="292"/>
      <c r="J68" s="292"/>
      <c r="K68" s="292"/>
      <c r="L68" s="292"/>
      <c r="M68" s="295">
        <v>11</v>
      </c>
      <c r="N68" s="295" t="s">
        <v>1362</v>
      </c>
      <c r="O68" s="295">
        <v>3</v>
      </c>
      <c r="P68" s="295" t="s">
        <v>1362</v>
      </c>
      <c r="Q68" s="295" t="s">
        <v>1363</v>
      </c>
      <c r="R68" s="295" t="s">
        <v>1363</v>
      </c>
      <c r="S68" s="296" t="s">
        <v>1434</v>
      </c>
      <c r="U68" s="297"/>
      <c r="V68" s="297"/>
      <c r="W68" s="297"/>
      <c r="X68" s="297"/>
      <c r="Y68" s="290" t="s">
        <v>1365</v>
      </c>
      <c r="Z68" s="297"/>
      <c r="AA68" s="297"/>
      <c r="AB68" s="297"/>
      <c r="AC68" s="297"/>
      <c r="AD68" s="297"/>
      <c r="AE68" s="297"/>
      <c r="AF68" s="297"/>
      <c r="AG68" s="297"/>
      <c r="AH68" s="297"/>
      <c r="AI68" s="297"/>
      <c r="AJ68" s="297"/>
      <c r="AK68" s="297"/>
      <c r="AL68" s="297"/>
      <c r="AM68" s="297"/>
      <c r="AN68" s="297"/>
      <c r="AO68" s="297"/>
      <c r="AP68" s="297"/>
    </row>
    <row r="69" spans="1:42" ht="10.15" customHeight="1" outlineLevel="1" x14ac:dyDescent="0.25">
      <c r="A69" s="290" t="s">
        <v>1407</v>
      </c>
      <c r="B69" s="291" t="s">
        <v>1366</v>
      </c>
      <c r="C69" s="291" t="s">
        <v>1367</v>
      </c>
      <c r="D69" s="292" t="s">
        <v>1368</v>
      </c>
      <c r="E69" s="293">
        <v>20</v>
      </c>
      <c r="F69" s="298" t="s">
        <v>1361</v>
      </c>
      <c r="G69" s="292"/>
      <c r="H69" s="292"/>
      <c r="I69" s="292"/>
      <c r="J69" s="292"/>
      <c r="K69" s="292"/>
      <c r="L69" s="292"/>
      <c r="M69" s="295" t="s">
        <v>1363</v>
      </c>
      <c r="N69" s="295" t="s">
        <v>1363</v>
      </c>
      <c r="O69" s="295" t="s">
        <v>1363</v>
      </c>
      <c r="P69" s="295" t="s">
        <v>1363</v>
      </c>
      <c r="Q69" s="295">
        <v>10</v>
      </c>
      <c r="R69" s="295" t="s">
        <v>1362</v>
      </c>
      <c r="S69" s="296" t="s">
        <v>1378</v>
      </c>
      <c r="U69" s="297"/>
      <c r="V69" s="297"/>
      <c r="W69" s="297"/>
      <c r="X69" s="297"/>
      <c r="Y69" s="290" t="s">
        <v>1365</v>
      </c>
      <c r="Z69" s="297"/>
      <c r="AA69" s="297"/>
      <c r="AB69" s="297"/>
      <c r="AC69" s="297"/>
      <c r="AD69" s="297"/>
      <c r="AE69" s="297"/>
      <c r="AF69" s="297"/>
      <c r="AG69" s="297"/>
      <c r="AH69" s="297"/>
      <c r="AI69" s="297"/>
      <c r="AJ69" s="297"/>
      <c r="AK69" s="297"/>
      <c r="AL69" s="297"/>
      <c r="AM69" s="297"/>
      <c r="AN69" s="297"/>
      <c r="AO69" s="297"/>
      <c r="AP69" s="297"/>
    </row>
    <row r="70" spans="1:42" ht="10.15" customHeight="1" outlineLevel="1" x14ac:dyDescent="0.25">
      <c r="A70" s="290" t="s">
        <v>1407</v>
      </c>
      <c r="B70" s="291" t="s">
        <v>1366</v>
      </c>
      <c r="C70" s="291" t="s">
        <v>1367</v>
      </c>
      <c r="D70" s="292" t="s">
        <v>1368</v>
      </c>
      <c r="E70" s="293">
        <v>40</v>
      </c>
      <c r="F70" s="298" t="s">
        <v>1361</v>
      </c>
      <c r="G70" s="292"/>
      <c r="H70" s="292"/>
      <c r="I70" s="292"/>
      <c r="J70" s="292"/>
      <c r="K70" s="292"/>
      <c r="L70" s="292"/>
      <c r="M70" s="295" t="s">
        <v>1363</v>
      </c>
      <c r="N70" s="295" t="s">
        <v>1363</v>
      </c>
      <c r="O70" s="295" t="s">
        <v>1363</v>
      </c>
      <c r="P70" s="295" t="s">
        <v>1363</v>
      </c>
      <c r="Q70" s="295">
        <v>10</v>
      </c>
      <c r="R70" s="295" t="s">
        <v>1362</v>
      </c>
      <c r="S70" s="296" t="s">
        <v>1378</v>
      </c>
      <c r="U70" s="297"/>
      <c r="V70" s="297"/>
      <c r="W70" s="297"/>
      <c r="X70" s="297"/>
      <c r="Y70" s="290" t="s">
        <v>1365</v>
      </c>
      <c r="Z70" s="297"/>
      <c r="AA70" s="297"/>
      <c r="AB70" s="297"/>
      <c r="AC70" s="297"/>
      <c r="AD70" s="297"/>
      <c r="AE70" s="297"/>
      <c r="AF70" s="297"/>
      <c r="AG70" s="297"/>
      <c r="AH70" s="297"/>
      <c r="AI70" s="297"/>
      <c r="AJ70" s="297"/>
      <c r="AK70" s="297"/>
      <c r="AL70" s="297"/>
      <c r="AM70" s="297"/>
      <c r="AN70" s="297"/>
      <c r="AO70" s="297"/>
      <c r="AP70" s="297"/>
    </row>
    <row r="71" spans="1:42" ht="10.15" customHeight="1" outlineLevel="1" x14ac:dyDescent="0.25">
      <c r="A71" s="290" t="s">
        <v>1407</v>
      </c>
      <c r="B71" s="291" t="s">
        <v>1358</v>
      </c>
      <c r="C71" s="291" t="s">
        <v>1442</v>
      </c>
      <c r="D71" s="292" t="s">
        <v>1443</v>
      </c>
      <c r="E71" s="293">
        <v>20</v>
      </c>
      <c r="F71" s="298" t="s">
        <v>1361</v>
      </c>
      <c r="G71" s="292"/>
      <c r="H71" s="292"/>
      <c r="I71" s="292"/>
      <c r="J71" s="292"/>
      <c r="K71" s="292"/>
      <c r="L71" s="292"/>
      <c r="M71" s="295" t="s">
        <v>1363</v>
      </c>
      <c r="N71" s="295" t="s">
        <v>1363</v>
      </c>
      <c r="O71" s="295" t="s">
        <v>1363</v>
      </c>
      <c r="P71" s="295" t="s">
        <v>1363</v>
      </c>
      <c r="Q71" s="295">
        <v>10</v>
      </c>
      <c r="R71" s="295" t="s">
        <v>1362</v>
      </c>
      <c r="S71" s="296" t="s">
        <v>1378</v>
      </c>
      <c r="U71" s="297"/>
      <c r="V71" s="297"/>
      <c r="W71" s="297"/>
      <c r="X71" s="297"/>
      <c r="Y71" s="290" t="s">
        <v>1365</v>
      </c>
      <c r="Z71" s="297"/>
      <c r="AA71" s="297"/>
      <c r="AB71" s="297"/>
      <c r="AC71" s="297"/>
      <c r="AD71" s="297"/>
      <c r="AE71" s="297"/>
      <c r="AF71" s="297"/>
      <c r="AG71" s="297"/>
      <c r="AH71" s="297"/>
      <c r="AI71" s="297"/>
      <c r="AJ71" s="297"/>
      <c r="AK71" s="297"/>
      <c r="AL71" s="297"/>
      <c r="AM71" s="297"/>
      <c r="AN71" s="297"/>
      <c r="AO71" s="297"/>
      <c r="AP71" s="297"/>
    </row>
    <row r="72" spans="1:42" ht="10.15" customHeight="1" outlineLevel="1" x14ac:dyDescent="0.25">
      <c r="A72" s="290" t="s">
        <v>1407</v>
      </c>
      <c r="B72" s="291" t="s">
        <v>1358</v>
      </c>
      <c r="C72" s="291" t="s">
        <v>1442</v>
      </c>
      <c r="D72" s="292" t="s">
        <v>1443</v>
      </c>
      <c r="E72" s="293">
        <v>40</v>
      </c>
      <c r="F72" s="298" t="s">
        <v>1361</v>
      </c>
      <c r="G72" s="292"/>
      <c r="H72" s="292"/>
      <c r="I72" s="292"/>
      <c r="J72" s="292"/>
      <c r="K72" s="292"/>
      <c r="L72" s="292"/>
      <c r="M72" s="295" t="s">
        <v>1363</v>
      </c>
      <c r="N72" s="295" t="s">
        <v>1363</v>
      </c>
      <c r="O72" s="295" t="s">
        <v>1363</v>
      </c>
      <c r="P72" s="295" t="s">
        <v>1363</v>
      </c>
      <c r="Q72" s="295">
        <v>10</v>
      </c>
      <c r="R72" s="295" t="s">
        <v>1362</v>
      </c>
      <c r="S72" s="296" t="s">
        <v>1378</v>
      </c>
      <c r="U72" s="297"/>
      <c r="V72" s="297"/>
      <c r="W72" s="297"/>
      <c r="X72" s="297"/>
      <c r="Y72" s="290" t="s">
        <v>1365</v>
      </c>
      <c r="Z72" s="297"/>
      <c r="AA72" s="297"/>
      <c r="AB72" s="297"/>
      <c r="AC72" s="297"/>
      <c r="AD72" s="297"/>
      <c r="AE72" s="297"/>
      <c r="AF72" s="297"/>
      <c r="AG72" s="297"/>
      <c r="AH72" s="297"/>
      <c r="AI72" s="297"/>
      <c r="AJ72" s="297"/>
      <c r="AK72" s="297"/>
      <c r="AL72" s="297"/>
      <c r="AM72" s="297"/>
      <c r="AN72" s="297"/>
      <c r="AO72" s="297"/>
      <c r="AP72" s="297"/>
    </row>
    <row r="73" spans="1:42" ht="10.15" customHeight="1" outlineLevel="1" x14ac:dyDescent="0.25">
      <c r="A73" s="290" t="s">
        <v>1407</v>
      </c>
      <c r="B73" s="291" t="s">
        <v>307</v>
      </c>
      <c r="C73" s="291" t="s">
        <v>1444</v>
      </c>
      <c r="D73" s="292" t="s">
        <v>1445</v>
      </c>
      <c r="E73" s="293">
        <v>20</v>
      </c>
      <c r="F73" s="298" t="s">
        <v>1361</v>
      </c>
      <c r="G73" s="292"/>
      <c r="H73" s="292"/>
      <c r="I73" s="292"/>
      <c r="J73" s="292"/>
      <c r="K73" s="292"/>
      <c r="L73" s="292"/>
      <c r="M73" s="295" t="s">
        <v>1363</v>
      </c>
      <c r="N73" s="295" t="s">
        <v>1363</v>
      </c>
      <c r="O73" s="295" t="s">
        <v>1363</v>
      </c>
      <c r="P73" s="295" t="s">
        <v>1363</v>
      </c>
      <c r="Q73" s="295">
        <v>10</v>
      </c>
      <c r="R73" s="295" t="s">
        <v>1362</v>
      </c>
      <c r="S73" s="296" t="s">
        <v>1378</v>
      </c>
      <c r="U73" s="297"/>
      <c r="V73" s="297"/>
      <c r="W73" s="297"/>
      <c r="X73" s="297"/>
      <c r="Y73" s="290" t="s">
        <v>1365</v>
      </c>
      <c r="Z73" s="297"/>
      <c r="AA73" s="297"/>
      <c r="AB73" s="297"/>
      <c r="AC73" s="297"/>
      <c r="AD73" s="297"/>
      <c r="AE73" s="297"/>
      <c r="AF73" s="297"/>
      <c r="AG73" s="297"/>
      <c r="AH73" s="297"/>
      <c r="AI73" s="297"/>
      <c r="AJ73" s="297"/>
      <c r="AK73" s="297"/>
      <c r="AL73" s="297"/>
      <c r="AM73" s="297"/>
      <c r="AN73" s="297"/>
      <c r="AO73" s="297"/>
      <c r="AP73" s="297"/>
    </row>
    <row r="74" spans="1:42" ht="10.15" customHeight="1" outlineLevel="1" x14ac:dyDescent="0.25">
      <c r="A74" s="290" t="s">
        <v>1407</v>
      </c>
      <c r="B74" s="291" t="s">
        <v>307</v>
      </c>
      <c r="C74" s="291" t="s">
        <v>1444</v>
      </c>
      <c r="D74" s="292" t="s">
        <v>1445</v>
      </c>
      <c r="E74" s="293">
        <v>40</v>
      </c>
      <c r="F74" s="298" t="s">
        <v>1361</v>
      </c>
      <c r="G74" s="292"/>
      <c r="H74" s="292"/>
      <c r="I74" s="292"/>
      <c r="J74" s="292"/>
      <c r="K74" s="292"/>
      <c r="L74" s="292"/>
      <c r="M74" s="295" t="s">
        <v>1363</v>
      </c>
      <c r="N74" s="295" t="s">
        <v>1363</v>
      </c>
      <c r="O74" s="295" t="s">
        <v>1363</v>
      </c>
      <c r="P74" s="295" t="s">
        <v>1363</v>
      </c>
      <c r="Q74" s="295">
        <v>10</v>
      </c>
      <c r="R74" s="295" t="s">
        <v>1362</v>
      </c>
      <c r="S74" s="296" t="s">
        <v>1378</v>
      </c>
      <c r="U74" s="297"/>
      <c r="V74" s="297"/>
      <c r="W74" s="297"/>
      <c r="X74" s="297"/>
      <c r="Y74" s="290" t="s">
        <v>1365</v>
      </c>
      <c r="Z74" s="297"/>
      <c r="AA74" s="297"/>
      <c r="AB74" s="297"/>
      <c r="AC74" s="297"/>
      <c r="AD74" s="297"/>
      <c r="AE74" s="297"/>
      <c r="AF74" s="297"/>
      <c r="AG74" s="297"/>
      <c r="AH74" s="297"/>
      <c r="AI74" s="297"/>
      <c r="AJ74" s="297"/>
      <c r="AK74" s="297"/>
      <c r="AL74" s="297"/>
      <c r="AM74" s="297"/>
      <c r="AN74" s="297"/>
      <c r="AO74" s="297"/>
      <c r="AP74" s="297"/>
    </row>
    <row r="75" spans="1:42" ht="10.15" customHeight="1" outlineLevel="1" x14ac:dyDescent="0.25">
      <c r="A75" s="290" t="s">
        <v>1407</v>
      </c>
      <c r="B75" s="291" t="s">
        <v>1101</v>
      </c>
      <c r="C75" s="291" t="s">
        <v>1446</v>
      </c>
      <c r="D75" s="292" t="s">
        <v>1254</v>
      </c>
      <c r="E75" s="293">
        <v>20</v>
      </c>
      <c r="F75" s="298" t="s">
        <v>1361</v>
      </c>
      <c r="G75" s="292"/>
      <c r="H75" s="292"/>
      <c r="I75" s="292"/>
      <c r="J75" s="292"/>
      <c r="K75" s="292"/>
      <c r="L75" s="292"/>
      <c r="M75" s="295" t="s">
        <v>1363</v>
      </c>
      <c r="N75" s="295" t="s">
        <v>1363</v>
      </c>
      <c r="O75" s="295" t="s">
        <v>1363</v>
      </c>
      <c r="P75" s="295" t="s">
        <v>1363</v>
      </c>
      <c r="Q75" s="295">
        <v>7</v>
      </c>
      <c r="R75" s="295" t="s">
        <v>1362</v>
      </c>
      <c r="S75" s="296" t="s">
        <v>1369</v>
      </c>
      <c r="U75" s="297"/>
      <c r="V75" s="297"/>
      <c r="W75" s="297"/>
      <c r="X75" s="297"/>
      <c r="Y75" s="290" t="s">
        <v>1365</v>
      </c>
      <c r="Z75" s="297"/>
      <c r="AA75" s="297"/>
      <c r="AB75" s="297"/>
      <c r="AC75" s="297"/>
      <c r="AD75" s="297"/>
      <c r="AE75" s="297"/>
      <c r="AF75" s="297"/>
      <c r="AG75" s="297"/>
      <c r="AH75" s="297"/>
      <c r="AI75" s="297"/>
      <c r="AJ75" s="297"/>
      <c r="AK75" s="297"/>
      <c r="AL75" s="297"/>
      <c r="AM75" s="297"/>
      <c r="AN75" s="297"/>
      <c r="AO75" s="297"/>
      <c r="AP75" s="297"/>
    </row>
    <row r="76" spans="1:42" ht="10.15" customHeight="1" outlineLevel="1" x14ac:dyDescent="0.25">
      <c r="A76" s="290" t="s">
        <v>1407</v>
      </c>
      <c r="B76" s="291" t="s">
        <v>1101</v>
      </c>
      <c r="C76" s="291" t="s">
        <v>1446</v>
      </c>
      <c r="D76" s="292" t="s">
        <v>1254</v>
      </c>
      <c r="E76" s="293">
        <v>40</v>
      </c>
      <c r="F76" s="298" t="s">
        <v>1361</v>
      </c>
      <c r="G76" s="292"/>
      <c r="H76" s="292"/>
      <c r="I76" s="292"/>
      <c r="J76" s="292"/>
      <c r="K76" s="292"/>
      <c r="L76" s="292"/>
      <c r="M76" s="295" t="s">
        <v>1363</v>
      </c>
      <c r="N76" s="295" t="s">
        <v>1363</v>
      </c>
      <c r="O76" s="295" t="s">
        <v>1363</v>
      </c>
      <c r="P76" s="295" t="s">
        <v>1363</v>
      </c>
      <c r="Q76" s="295">
        <v>7</v>
      </c>
      <c r="R76" s="295" t="s">
        <v>1362</v>
      </c>
      <c r="S76" s="296" t="s">
        <v>1369</v>
      </c>
      <c r="U76" s="297"/>
      <c r="V76" s="297"/>
      <c r="W76" s="297"/>
      <c r="X76" s="297"/>
      <c r="Y76" s="290" t="s">
        <v>1365</v>
      </c>
      <c r="Z76" s="297"/>
      <c r="AA76" s="297"/>
      <c r="AB76" s="297"/>
      <c r="AC76" s="297"/>
      <c r="AD76" s="297"/>
      <c r="AE76" s="297"/>
      <c r="AF76" s="297"/>
      <c r="AG76" s="297"/>
      <c r="AH76" s="297"/>
      <c r="AI76" s="297"/>
      <c r="AJ76" s="297"/>
      <c r="AK76" s="297"/>
      <c r="AL76" s="297"/>
      <c r="AM76" s="297"/>
      <c r="AN76" s="297"/>
      <c r="AO76" s="297"/>
      <c r="AP76" s="297"/>
    </row>
    <row r="77" spans="1:42" ht="10.15" customHeight="1" outlineLevel="1" x14ac:dyDescent="0.25">
      <c r="A77" s="290" t="s">
        <v>1407</v>
      </c>
      <c r="B77" s="291" t="s">
        <v>1101</v>
      </c>
      <c r="C77" s="291" t="s">
        <v>1370</v>
      </c>
      <c r="D77" s="292" t="s">
        <v>1371</v>
      </c>
      <c r="E77" s="293">
        <v>20</v>
      </c>
      <c r="F77" s="298" t="s">
        <v>1361</v>
      </c>
      <c r="G77" s="292"/>
      <c r="H77" s="292"/>
      <c r="I77" s="292"/>
      <c r="J77" s="292"/>
      <c r="K77" s="292"/>
      <c r="L77" s="292"/>
      <c r="M77" s="295" t="s">
        <v>1363</v>
      </c>
      <c r="N77" s="295" t="s">
        <v>1363</v>
      </c>
      <c r="O77" s="295" t="s">
        <v>1363</v>
      </c>
      <c r="P77" s="295" t="s">
        <v>1363</v>
      </c>
      <c r="Q77" s="295">
        <v>7</v>
      </c>
      <c r="R77" s="295" t="s">
        <v>1362</v>
      </c>
      <c r="S77" s="296" t="s">
        <v>1369</v>
      </c>
      <c r="U77" s="297"/>
      <c r="V77" s="297"/>
      <c r="W77" s="297"/>
      <c r="X77" s="297"/>
      <c r="Y77" s="290" t="s">
        <v>1365</v>
      </c>
      <c r="Z77" s="297"/>
      <c r="AA77" s="297"/>
      <c r="AB77" s="297"/>
      <c r="AC77" s="297"/>
      <c r="AD77" s="297"/>
      <c r="AE77" s="297"/>
      <c r="AF77" s="297"/>
      <c r="AG77" s="297"/>
      <c r="AH77" s="297"/>
      <c r="AI77" s="297"/>
      <c r="AJ77" s="297"/>
      <c r="AK77" s="297"/>
      <c r="AL77" s="297"/>
      <c r="AM77" s="297"/>
      <c r="AN77" s="297"/>
      <c r="AO77" s="297"/>
      <c r="AP77" s="297"/>
    </row>
    <row r="78" spans="1:42" ht="10.15" customHeight="1" outlineLevel="1" x14ac:dyDescent="0.25">
      <c r="A78" s="290" t="s">
        <v>1407</v>
      </c>
      <c r="B78" s="291" t="s">
        <v>1101</v>
      </c>
      <c r="C78" s="291" t="s">
        <v>1370</v>
      </c>
      <c r="D78" s="292" t="s">
        <v>1371</v>
      </c>
      <c r="E78" s="293">
        <v>40</v>
      </c>
      <c r="F78" s="298" t="s">
        <v>1361</v>
      </c>
      <c r="G78" s="292"/>
      <c r="H78" s="292"/>
      <c r="I78" s="292"/>
      <c r="J78" s="292"/>
      <c r="K78" s="292"/>
      <c r="L78" s="292"/>
      <c r="M78" s="295" t="s">
        <v>1363</v>
      </c>
      <c r="N78" s="295" t="s">
        <v>1363</v>
      </c>
      <c r="O78" s="295" t="s">
        <v>1363</v>
      </c>
      <c r="P78" s="295" t="s">
        <v>1363</v>
      </c>
      <c r="Q78" s="295">
        <v>7</v>
      </c>
      <c r="R78" s="295" t="s">
        <v>1362</v>
      </c>
      <c r="S78" s="296" t="s">
        <v>1369</v>
      </c>
      <c r="U78" s="297"/>
      <c r="V78" s="297"/>
      <c r="W78" s="297"/>
      <c r="X78" s="297"/>
      <c r="Y78" s="290" t="s">
        <v>1365</v>
      </c>
      <c r="Z78" s="297"/>
      <c r="AA78" s="297"/>
      <c r="AB78" s="297"/>
      <c r="AC78" s="297"/>
      <c r="AD78" s="297"/>
      <c r="AE78" s="297"/>
      <c r="AF78" s="297"/>
      <c r="AG78" s="297"/>
      <c r="AH78" s="297"/>
      <c r="AI78" s="297"/>
      <c r="AJ78" s="297"/>
      <c r="AK78" s="297"/>
      <c r="AL78" s="297"/>
      <c r="AM78" s="297"/>
      <c r="AN78" s="297"/>
      <c r="AO78" s="297"/>
      <c r="AP78" s="297"/>
    </row>
    <row r="79" spans="1:42" ht="10.15" customHeight="1" outlineLevel="1" x14ac:dyDescent="0.25">
      <c r="A79" s="290" t="s">
        <v>1407</v>
      </c>
      <c r="B79" s="291" t="s">
        <v>307</v>
      </c>
      <c r="C79" s="291" t="s">
        <v>1447</v>
      </c>
      <c r="D79" s="292" t="s">
        <v>1448</v>
      </c>
      <c r="E79" s="293">
        <v>20</v>
      </c>
      <c r="F79" s="298" t="s">
        <v>1361</v>
      </c>
      <c r="G79" s="292"/>
      <c r="H79" s="292"/>
      <c r="I79" s="292"/>
      <c r="J79" s="292"/>
      <c r="K79" s="292"/>
      <c r="L79" s="292"/>
      <c r="M79" s="295" t="s">
        <v>1363</v>
      </c>
      <c r="N79" s="295" t="s">
        <v>1363</v>
      </c>
      <c r="O79" s="295" t="s">
        <v>1363</v>
      </c>
      <c r="P79" s="295" t="s">
        <v>1363</v>
      </c>
      <c r="Q79" s="295">
        <v>10</v>
      </c>
      <c r="R79" s="295" t="s">
        <v>1362</v>
      </c>
      <c r="S79" s="296" t="s">
        <v>1378</v>
      </c>
      <c r="U79" s="297"/>
      <c r="V79" s="297"/>
      <c r="W79" s="297"/>
      <c r="X79" s="297"/>
      <c r="Y79" s="290" t="s">
        <v>1365</v>
      </c>
      <c r="Z79" s="297"/>
      <c r="AA79" s="297"/>
      <c r="AB79" s="297"/>
      <c r="AC79" s="297"/>
      <c r="AD79" s="297"/>
      <c r="AE79" s="297"/>
      <c r="AF79" s="297"/>
      <c r="AG79" s="297"/>
      <c r="AH79" s="297"/>
      <c r="AI79" s="297"/>
      <c r="AJ79" s="297"/>
      <c r="AK79" s="297"/>
      <c r="AL79" s="297"/>
      <c r="AM79" s="297"/>
      <c r="AN79" s="297"/>
      <c r="AO79" s="297"/>
      <c r="AP79" s="297"/>
    </row>
    <row r="80" spans="1:42" ht="10.15" customHeight="1" outlineLevel="1" x14ac:dyDescent="0.25">
      <c r="A80" s="290" t="s">
        <v>1407</v>
      </c>
      <c r="B80" s="291" t="s">
        <v>307</v>
      </c>
      <c r="C80" s="291" t="s">
        <v>1447</v>
      </c>
      <c r="D80" s="292" t="s">
        <v>1448</v>
      </c>
      <c r="E80" s="293">
        <v>40</v>
      </c>
      <c r="F80" s="298" t="s">
        <v>1361</v>
      </c>
      <c r="G80" s="292"/>
      <c r="H80" s="292"/>
      <c r="I80" s="292"/>
      <c r="J80" s="292"/>
      <c r="K80" s="292"/>
      <c r="L80" s="292"/>
      <c r="M80" s="295" t="s">
        <v>1363</v>
      </c>
      <c r="N80" s="295" t="s">
        <v>1363</v>
      </c>
      <c r="O80" s="295" t="s">
        <v>1363</v>
      </c>
      <c r="P80" s="295" t="s">
        <v>1363</v>
      </c>
      <c r="Q80" s="295">
        <v>10</v>
      </c>
      <c r="R80" s="295" t="s">
        <v>1362</v>
      </c>
      <c r="S80" s="296" t="s">
        <v>1378</v>
      </c>
      <c r="U80" s="297"/>
      <c r="V80" s="297"/>
      <c r="W80" s="297"/>
      <c r="X80" s="297"/>
      <c r="Y80" s="290" t="s">
        <v>1365</v>
      </c>
      <c r="Z80" s="297"/>
      <c r="AA80" s="297"/>
      <c r="AB80" s="297"/>
      <c r="AC80" s="297"/>
      <c r="AD80" s="297"/>
      <c r="AE80" s="297"/>
      <c r="AF80" s="297"/>
      <c r="AG80" s="297"/>
      <c r="AH80" s="297"/>
      <c r="AI80" s="297"/>
      <c r="AJ80" s="297"/>
      <c r="AK80" s="297"/>
      <c r="AL80" s="297"/>
      <c r="AM80" s="297"/>
      <c r="AN80" s="297"/>
      <c r="AO80" s="297"/>
      <c r="AP80" s="297"/>
    </row>
    <row r="81" spans="1:42" ht="10.15" customHeight="1" outlineLevel="1" x14ac:dyDescent="0.25">
      <c r="A81" s="290" t="s">
        <v>1407</v>
      </c>
      <c r="B81" s="291" t="s">
        <v>1410</v>
      </c>
      <c r="C81" s="291" t="s">
        <v>1449</v>
      </c>
      <c r="D81" s="292" t="s">
        <v>1450</v>
      </c>
      <c r="E81" s="293">
        <v>20</v>
      </c>
      <c r="F81" s="298" t="s">
        <v>1361</v>
      </c>
      <c r="G81" s="292"/>
      <c r="H81" s="292"/>
      <c r="I81" s="292"/>
      <c r="J81" s="292"/>
      <c r="K81" s="292"/>
      <c r="L81" s="292"/>
      <c r="M81" s="295" t="s">
        <v>1363</v>
      </c>
      <c r="N81" s="295" t="s">
        <v>1363</v>
      </c>
      <c r="O81" s="295" t="s">
        <v>1363</v>
      </c>
      <c r="P81" s="295" t="s">
        <v>1363</v>
      </c>
      <c r="Q81" s="295">
        <v>15</v>
      </c>
      <c r="R81" s="295" t="s">
        <v>1362</v>
      </c>
      <c r="S81" s="296" t="s">
        <v>1413</v>
      </c>
      <c r="U81" s="297"/>
      <c r="V81" s="297"/>
      <c r="W81" s="297"/>
      <c r="X81" s="297"/>
      <c r="Y81" s="290" t="s">
        <v>1365</v>
      </c>
      <c r="Z81" s="297"/>
      <c r="AA81" s="297"/>
      <c r="AB81" s="297"/>
      <c r="AC81" s="297"/>
      <c r="AD81" s="297"/>
      <c r="AE81" s="297"/>
      <c r="AF81" s="297"/>
      <c r="AG81" s="297"/>
      <c r="AH81" s="297"/>
      <c r="AI81" s="297"/>
      <c r="AJ81" s="297"/>
      <c r="AK81" s="297"/>
      <c r="AL81" s="297"/>
      <c r="AM81" s="297"/>
      <c r="AN81" s="297"/>
      <c r="AO81" s="297"/>
      <c r="AP81" s="297"/>
    </row>
    <row r="82" spans="1:42" ht="10.15" customHeight="1" outlineLevel="1" x14ac:dyDescent="0.25">
      <c r="A82" s="290" t="s">
        <v>1407</v>
      </c>
      <c r="B82" s="291" t="s">
        <v>1410</v>
      </c>
      <c r="C82" s="291" t="s">
        <v>1449</v>
      </c>
      <c r="D82" s="292" t="s">
        <v>1450</v>
      </c>
      <c r="E82" s="293">
        <v>40</v>
      </c>
      <c r="F82" s="298" t="s">
        <v>1361</v>
      </c>
      <c r="G82" s="292"/>
      <c r="H82" s="292"/>
      <c r="I82" s="292"/>
      <c r="J82" s="292"/>
      <c r="K82" s="292"/>
      <c r="L82" s="292"/>
      <c r="M82" s="295" t="s">
        <v>1363</v>
      </c>
      <c r="N82" s="295" t="s">
        <v>1363</v>
      </c>
      <c r="O82" s="295" t="s">
        <v>1363</v>
      </c>
      <c r="P82" s="295" t="s">
        <v>1363</v>
      </c>
      <c r="Q82" s="295">
        <v>15</v>
      </c>
      <c r="R82" s="295" t="s">
        <v>1362</v>
      </c>
      <c r="S82" s="296" t="s">
        <v>1413</v>
      </c>
      <c r="U82" s="297"/>
      <c r="V82" s="297"/>
      <c r="W82" s="297"/>
      <c r="X82" s="297"/>
      <c r="Y82" s="290" t="s">
        <v>1365</v>
      </c>
      <c r="Z82" s="297"/>
      <c r="AA82" s="297"/>
      <c r="AB82" s="297"/>
      <c r="AC82" s="297"/>
      <c r="AD82" s="297"/>
      <c r="AE82" s="297"/>
      <c r="AF82" s="297"/>
      <c r="AG82" s="297"/>
      <c r="AH82" s="297"/>
      <c r="AI82" s="297"/>
      <c r="AJ82" s="297"/>
      <c r="AK82" s="297"/>
      <c r="AL82" s="297"/>
      <c r="AM82" s="297"/>
      <c r="AN82" s="297"/>
      <c r="AO82" s="297"/>
      <c r="AP82" s="297"/>
    </row>
    <row r="83" spans="1:42" ht="10.15" customHeight="1" outlineLevel="1" x14ac:dyDescent="0.25">
      <c r="A83" s="290" t="s">
        <v>1407</v>
      </c>
      <c r="B83" s="291" t="s">
        <v>1358</v>
      </c>
      <c r="C83" s="291" t="s">
        <v>1451</v>
      </c>
      <c r="D83" s="292" t="s">
        <v>1452</v>
      </c>
      <c r="E83" s="293">
        <v>20</v>
      </c>
      <c r="F83" s="298" t="s">
        <v>1361</v>
      </c>
      <c r="G83" s="292"/>
      <c r="H83" s="292"/>
      <c r="I83" s="292"/>
      <c r="J83" s="292"/>
      <c r="K83" s="292"/>
      <c r="L83" s="292"/>
      <c r="M83" s="295" t="s">
        <v>1363</v>
      </c>
      <c r="N83" s="295" t="s">
        <v>1363</v>
      </c>
      <c r="O83" s="295" t="s">
        <v>1363</v>
      </c>
      <c r="P83" s="295" t="s">
        <v>1363</v>
      </c>
      <c r="Q83" s="295">
        <v>10</v>
      </c>
      <c r="R83" s="295" t="s">
        <v>1362</v>
      </c>
      <c r="S83" s="296" t="s">
        <v>1378</v>
      </c>
      <c r="U83" s="297"/>
      <c r="V83" s="297"/>
      <c r="W83" s="297"/>
      <c r="X83" s="297"/>
      <c r="Y83" s="290" t="s">
        <v>1365</v>
      </c>
      <c r="Z83" s="297"/>
      <c r="AA83" s="297"/>
      <c r="AB83" s="297"/>
      <c r="AC83" s="297"/>
      <c r="AD83" s="297"/>
      <c r="AE83" s="297"/>
      <c r="AF83" s="297"/>
      <c r="AG83" s="297"/>
      <c r="AH83" s="297"/>
      <c r="AI83" s="297"/>
      <c r="AJ83" s="297"/>
      <c r="AK83" s="297"/>
      <c r="AL83" s="297"/>
      <c r="AM83" s="297"/>
      <c r="AN83" s="297"/>
      <c r="AO83" s="297"/>
      <c r="AP83" s="297"/>
    </row>
    <row r="84" spans="1:42" ht="10.15" customHeight="1" outlineLevel="1" x14ac:dyDescent="0.25">
      <c r="A84" s="290" t="s">
        <v>1407</v>
      </c>
      <c r="B84" s="291" t="s">
        <v>1358</v>
      </c>
      <c r="C84" s="291" t="s">
        <v>1451</v>
      </c>
      <c r="D84" s="292" t="s">
        <v>1452</v>
      </c>
      <c r="E84" s="293">
        <v>40</v>
      </c>
      <c r="F84" s="298" t="s">
        <v>1361</v>
      </c>
      <c r="G84" s="292"/>
      <c r="H84" s="292"/>
      <c r="I84" s="292"/>
      <c r="J84" s="292"/>
      <c r="K84" s="292"/>
      <c r="L84" s="292"/>
      <c r="M84" s="295" t="s">
        <v>1363</v>
      </c>
      <c r="N84" s="295" t="s">
        <v>1363</v>
      </c>
      <c r="O84" s="295" t="s">
        <v>1363</v>
      </c>
      <c r="P84" s="295" t="s">
        <v>1363</v>
      </c>
      <c r="Q84" s="295">
        <v>10</v>
      </c>
      <c r="R84" s="295" t="s">
        <v>1362</v>
      </c>
      <c r="S84" s="296" t="s">
        <v>1378</v>
      </c>
      <c r="U84" s="297"/>
      <c r="V84" s="297"/>
      <c r="W84" s="297"/>
      <c r="X84" s="297"/>
      <c r="Y84" s="290" t="s">
        <v>1365</v>
      </c>
      <c r="Z84" s="297"/>
      <c r="AA84" s="297"/>
      <c r="AB84" s="297"/>
      <c r="AC84" s="297"/>
      <c r="AD84" s="297"/>
      <c r="AE84" s="297"/>
      <c r="AF84" s="297"/>
      <c r="AG84" s="297"/>
      <c r="AH84" s="297"/>
      <c r="AI84" s="297"/>
      <c r="AJ84" s="297"/>
      <c r="AK84" s="297"/>
      <c r="AL84" s="297"/>
      <c r="AM84" s="297"/>
      <c r="AN84" s="297"/>
      <c r="AO84" s="297"/>
      <c r="AP84" s="297"/>
    </row>
    <row r="85" spans="1:42" ht="10.15" customHeight="1" outlineLevel="1" x14ac:dyDescent="0.25">
      <c r="A85" s="290" t="s">
        <v>1407</v>
      </c>
      <c r="B85" s="291" t="s">
        <v>1410</v>
      </c>
      <c r="C85" s="291" t="s">
        <v>1453</v>
      </c>
      <c r="D85" s="292" t="s">
        <v>1454</v>
      </c>
      <c r="E85" s="293">
        <v>20</v>
      </c>
      <c r="F85" s="298" t="s">
        <v>1361</v>
      </c>
      <c r="G85" s="292"/>
      <c r="H85" s="292"/>
      <c r="I85" s="292"/>
      <c r="J85" s="292"/>
      <c r="K85" s="292"/>
      <c r="L85" s="292"/>
      <c r="M85" s="295" t="s">
        <v>1363</v>
      </c>
      <c r="N85" s="295" t="s">
        <v>1363</v>
      </c>
      <c r="O85" s="295" t="s">
        <v>1363</v>
      </c>
      <c r="P85" s="295" t="s">
        <v>1363</v>
      </c>
      <c r="Q85" s="295">
        <v>14</v>
      </c>
      <c r="R85" s="295" t="s">
        <v>1362</v>
      </c>
      <c r="S85" s="296" t="s">
        <v>1372</v>
      </c>
      <c r="U85" s="297"/>
      <c r="V85" s="297"/>
      <c r="W85" s="297"/>
      <c r="X85" s="297"/>
      <c r="Y85" s="290" t="s">
        <v>1365</v>
      </c>
      <c r="Z85" s="297"/>
      <c r="AA85" s="297"/>
      <c r="AB85" s="297"/>
      <c r="AC85" s="297"/>
      <c r="AD85" s="297"/>
      <c r="AE85" s="297"/>
      <c r="AF85" s="297"/>
      <c r="AG85" s="297"/>
      <c r="AH85" s="297"/>
      <c r="AI85" s="297"/>
      <c r="AJ85" s="297"/>
      <c r="AK85" s="297"/>
      <c r="AL85" s="297"/>
      <c r="AM85" s="297"/>
      <c r="AN85" s="297"/>
      <c r="AO85" s="297"/>
      <c r="AP85" s="297"/>
    </row>
    <row r="86" spans="1:42" ht="10.15" customHeight="1" outlineLevel="1" x14ac:dyDescent="0.25">
      <c r="A86" s="290" t="s">
        <v>1407</v>
      </c>
      <c r="B86" s="291" t="s">
        <v>1410</v>
      </c>
      <c r="C86" s="291" t="s">
        <v>1453</v>
      </c>
      <c r="D86" s="292" t="s">
        <v>1454</v>
      </c>
      <c r="E86" s="293">
        <v>40</v>
      </c>
      <c r="F86" s="298" t="s">
        <v>1361</v>
      </c>
      <c r="G86" s="292"/>
      <c r="H86" s="292"/>
      <c r="I86" s="292"/>
      <c r="J86" s="292"/>
      <c r="K86" s="292"/>
      <c r="L86" s="292"/>
      <c r="M86" s="295" t="s">
        <v>1363</v>
      </c>
      <c r="N86" s="295" t="s">
        <v>1363</v>
      </c>
      <c r="O86" s="295" t="s">
        <v>1363</v>
      </c>
      <c r="P86" s="295" t="s">
        <v>1363</v>
      </c>
      <c r="Q86" s="295">
        <v>14</v>
      </c>
      <c r="R86" s="295" t="s">
        <v>1362</v>
      </c>
      <c r="S86" s="296" t="s">
        <v>1372</v>
      </c>
      <c r="U86" s="297"/>
      <c r="V86" s="297"/>
      <c r="W86" s="297"/>
      <c r="X86" s="297"/>
      <c r="Y86" s="290" t="s">
        <v>1365</v>
      </c>
      <c r="Z86" s="297"/>
      <c r="AA86" s="297"/>
      <c r="AB86" s="297"/>
      <c r="AC86" s="297"/>
      <c r="AD86" s="297"/>
      <c r="AE86" s="297"/>
      <c r="AF86" s="297"/>
      <c r="AG86" s="297"/>
      <c r="AH86" s="297"/>
      <c r="AI86" s="297"/>
      <c r="AJ86" s="297"/>
      <c r="AK86" s="297"/>
      <c r="AL86" s="297"/>
      <c r="AM86" s="297"/>
      <c r="AN86" s="297"/>
      <c r="AO86" s="297"/>
      <c r="AP86" s="297"/>
    </row>
    <row r="87" spans="1:42" ht="10.15" customHeight="1" outlineLevel="1" x14ac:dyDescent="0.25">
      <c r="A87" s="290" t="s">
        <v>1407</v>
      </c>
      <c r="B87" s="291" t="s">
        <v>1101</v>
      </c>
      <c r="C87" s="291" t="s">
        <v>1373</v>
      </c>
      <c r="D87" s="292" t="s">
        <v>1374</v>
      </c>
      <c r="E87" s="293">
        <v>20</v>
      </c>
      <c r="F87" s="298" t="s">
        <v>1361</v>
      </c>
      <c r="G87" s="292"/>
      <c r="H87" s="292"/>
      <c r="I87" s="292"/>
      <c r="J87" s="292"/>
      <c r="K87" s="292"/>
      <c r="L87" s="292"/>
      <c r="M87" s="295" t="s">
        <v>1363</v>
      </c>
      <c r="N87" s="295" t="s">
        <v>1363</v>
      </c>
      <c r="O87" s="295" t="s">
        <v>1363</v>
      </c>
      <c r="P87" s="295" t="s">
        <v>1363</v>
      </c>
      <c r="Q87" s="295">
        <v>7</v>
      </c>
      <c r="R87" s="295" t="s">
        <v>1362</v>
      </c>
      <c r="S87" s="296" t="s">
        <v>1369</v>
      </c>
      <c r="U87" s="297"/>
      <c r="V87" s="297"/>
      <c r="W87" s="297"/>
      <c r="X87" s="297"/>
      <c r="Y87" s="290" t="s">
        <v>1365</v>
      </c>
      <c r="Z87" s="297"/>
      <c r="AA87" s="297"/>
      <c r="AB87" s="297"/>
      <c r="AC87" s="297"/>
      <c r="AD87" s="297"/>
      <c r="AE87" s="297"/>
      <c r="AF87" s="297"/>
      <c r="AG87" s="297"/>
      <c r="AH87" s="297"/>
      <c r="AI87" s="297"/>
      <c r="AJ87" s="297"/>
      <c r="AK87" s="297"/>
      <c r="AL87" s="297"/>
      <c r="AM87" s="297"/>
      <c r="AN87" s="297"/>
      <c r="AO87" s="297"/>
      <c r="AP87" s="297"/>
    </row>
    <row r="88" spans="1:42" ht="10.15" customHeight="1" outlineLevel="1" x14ac:dyDescent="0.25">
      <c r="A88" s="290" t="s">
        <v>1407</v>
      </c>
      <c r="B88" s="291" t="s">
        <v>1101</v>
      </c>
      <c r="C88" s="291" t="s">
        <v>1373</v>
      </c>
      <c r="D88" s="292" t="s">
        <v>1374</v>
      </c>
      <c r="E88" s="293">
        <v>40</v>
      </c>
      <c r="F88" s="298" t="s">
        <v>1361</v>
      </c>
      <c r="G88" s="292"/>
      <c r="H88" s="292"/>
      <c r="I88" s="292"/>
      <c r="J88" s="292"/>
      <c r="K88" s="292"/>
      <c r="L88" s="292"/>
      <c r="M88" s="295" t="s">
        <v>1363</v>
      </c>
      <c r="N88" s="295" t="s">
        <v>1363</v>
      </c>
      <c r="O88" s="295" t="s">
        <v>1363</v>
      </c>
      <c r="P88" s="295" t="s">
        <v>1363</v>
      </c>
      <c r="Q88" s="295">
        <v>7</v>
      </c>
      <c r="R88" s="295" t="s">
        <v>1362</v>
      </c>
      <c r="S88" s="296" t="s">
        <v>1369</v>
      </c>
      <c r="U88" s="297"/>
      <c r="V88" s="297"/>
      <c r="W88" s="297"/>
      <c r="X88" s="297"/>
      <c r="Y88" s="290" t="s">
        <v>1365</v>
      </c>
      <c r="Z88" s="297"/>
      <c r="AA88" s="297"/>
      <c r="AB88" s="297"/>
      <c r="AC88" s="297"/>
      <c r="AD88" s="297"/>
      <c r="AE88" s="297"/>
      <c r="AF88" s="297"/>
      <c r="AG88" s="297"/>
      <c r="AH88" s="297"/>
      <c r="AI88" s="297"/>
      <c r="AJ88" s="297"/>
      <c r="AK88" s="297"/>
      <c r="AL88" s="297"/>
      <c r="AM88" s="297"/>
      <c r="AN88" s="297"/>
      <c r="AO88" s="297"/>
      <c r="AP88" s="297"/>
    </row>
    <row r="89" spans="1:42" ht="10.15" customHeight="1" outlineLevel="1" x14ac:dyDescent="0.25">
      <c r="A89" s="290" t="s">
        <v>1407</v>
      </c>
      <c r="B89" s="291" t="s">
        <v>1101</v>
      </c>
      <c r="C89" s="291" t="s">
        <v>1376</v>
      </c>
      <c r="D89" s="292" t="s">
        <v>1377</v>
      </c>
      <c r="E89" s="293">
        <v>20</v>
      </c>
      <c r="F89" s="298" t="s">
        <v>1361</v>
      </c>
      <c r="G89" s="292"/>
      <c r="H89" s="292"/>
      <c r="I89" s="292"/>
      <c r="J89" s="292"/>
      <c r="K89" s="292"/>
      <c r="L89" s="292"/>
      <c r="M89" s="295" t="s">
        <v>1363</v>
      </c>
      <c r="N89" s="295" t="s">
        <v>1363</v>
      </c>
      <c r="O89" s="295" t="s">
        <v>1363</v>
      </c>
      <c r="P89" s="295" t="s">
        <v>1363</v>
      </c>
      <c r="Q89" s="295">
        <v>7</v>
      </c>
      <c r="R89" s="295" t="s">
        <v>1362</v>
      </c>
      <c r="S89" s="296" t="s">
        <v>1369</v>
      </c>
      <c r="U89" s="297"/>
      <c r="V89" s="297"/>
      <c r="W89" s="297"/>
      <c r="X89" s="297"/>
      <c r="Y89" s="290" t="s">
        <v>1365</v>
      </c>
      <c r="Z89" s="297"/>
      <c r="AA89" s="297"/>
      <c r="AB89" s="297"/>
      <c r="AC89" s="297"/>
      <c r="AD89" s="297"/>
      <c r="AE89" s="297"/>
      <c r="AF89" s="297"/>
      <c r="AG89" s="297"/>
      <c r="AH89" s="297"/>
      <c r="AI89" s="297"/>
      <c r="AJ89" s="297"/>
      <c r="AK89" s="297"/>
      <c r="AL89" s="297"/>
      <c r="AM89" s="297"/>
      <c r="AN89" s="297"/>
      <c r="AO89" s="297"/>
      <c r="AP89" s="297"/>
    </row>
    <row r="90" spans="1:42" ht="10.15" customHeight="1" outlineLevel="1" x14ac:dyDescent="0.25">
      <c r="A90" s="290" t="s">
        <v>1407</v>
      </c>
      <c r="B90" s="291" t="s">
        <v>1101</v>
      </c>
      <c r="C90" s="291" t="s">
        <v>1376</v>
      </c>
      <c r="D90" s="292" t="s">
        <v>1377</v>
      </c>
      <c r="E90" s="293">
        <v>40</v>
      </c>
      <c r="F90" s="298" t="s">
        <v>1361</v>
      </c>
      <c r="G90" s="292"/>
      <c r="H90" s="292"/>
      <c r="I90" s="292"/>
      <c r="J90" s="292"/>
      <c r="K90" s="292"/>
      <c r="L90" s="292"/>
      <c r="M90" s="295" t="s">
        <v>1363</v>
      </c>
      <c r="N90" s="295" t="s">
        <v>1363</v>
      </c>
      <c r="O90" s="295" t="s">
        <v>1363</v>
      </c>
      <c r="P90" s="295" t="s">
        <v>1363</v>
      </c>
      <c r="Q90" s="295">
        <v>7</v>
      </c>
      <c r="R90" s="295" t="s">
        <v>1362</v>
      </c>
      <c r="S90" s="296" t="s">
        <v>1369</v>
      </c>
      <c r="U90" s="297"/>
      <c r="V90" s="297"/>
      <c r="W90" s="297"/>
      <c r="X90" s="297"/>
      <c r="Y90" s="290" t="s">
        <v>1365</v>
      </c>
      <c r="Z90" s="297"/>
      <c r="AA90" s="297"/>
      <c r="AB90" s="297"/>
      <c r="AC90" s="297"/>
      <c r="AD90" s="297"/>
      <c r="AE90" s="297"/>
      <c r="AF90" s="297"/>
      <c r="AG90" s="297"/>
      <c r="AH90" s="297"/>
      <c r="AI90" s="297"/>
      <c r="AJ90" s="297"/>
      <c r="AK90" s="297"/>
      <c r="AL90" s="297"/>
      <c r="AM90" s="297"/>
      <c r="AN90" s="297"/>
      <c r="AO90" s="297"/>
      <c r="AP90" s="297"/>
    </row>
    <row r="91" spans="1:42" ht="10.15" customHeight="1" outlineLevel="1" x14ac:dyDescent="0.25">
      <c r="A91" s="290" t="s">
        <v>1407</v>
      </c>
      <c r="B91" s="291" t="s">
        <v>1410</v>
      </c>
      <c r="C91" s="291" t="s">
        <v>1455</v>
      </c>
      <c r="D91" s="292" t="s">
        <v>1456</v>
      </c>
      <c r="E91" s="293">
        <v>20</v>
      </c>
      <c r="F91" s="298" t="s">
        <v>1361</v>
      </c>
      <c r="G91" s="292"/>
      <c r="H91" s="292"/>
      <c r="I91" s="292"/>
      <c r="J91" s="292"/>
      <c r="K91" s="292"/>
      <c r="L91" s="292"/>
      <c r="M91" s="295" t="s">
        <v>1363</v>
      </c>
      <c r="N91" s="295" t="s">
        <v>1363</v>
      </c>
      <c r="O91" s="295" t="s">
        <v>1363</v>
      </c>
      <c r="P91" s="295" t="s">
        <v>1363</v>
      </c>
      <c r="Q91" s="295">
        <v>14</v>
      </c>
      <c r="R91" s="295" t="s">
        <v>1362</v>
      </c>
      <c r="S91" s="296" t="s">
        <v>1372</v>
      </c>
      <c r="U91" s="297"/>
      <c r="V91" s="297"/>
      <c r="W91" s="297"/>
      <c r="X91" s="297"/>
      <c r="Y91" s="290" t="s">
        <v>1365</v>
      </c>
      <c r="Z91" s="297"/>
      <c r="AA91" s="297"/>
      <c r="AB91" s="297"/>
      <c r="AC91" s="297"/>
      <c r="AD91" s="297"/>
      <c r="AE91" s="297"/>
      <c r="AF91" s="297"/>
      <c r="AG91" s="297"/>
      <c r="AH91" s="297"/>
      <c r="AI91" s="297"/>
      <c r="AJ91" s="297"/>
      <c r="AK91" s="297"/>
      <c r="AL91" s="297"/>
      <c r="AM91" s="297"/>
      <c r="AN91" s="297"/>
      <c r="AO91" s="297"/>
      <c r="AP91" s="297"/>
    </row>
    <row r="92" spans="1:42" ht="10.15" customHeight="1" outlineLevel="1" x14ac:dyDescent="0.25">
      <c r="A92" s="290" t="s">
        <v>1407</v>
      </c>
      <c r="B92" s="291" t="s">
        <v>1410</v>
      </c>
      <c r="C92" s="291" t="s">
        <v>1455</v>
      </c>
      <c r="D92" s="292" t="s">
        <v>1456</v>
      </c>
      <c r="E92" s="293">
        <v>40</v>
      </c>
      <c r="F92" s="298" t="s">
        <v>1361</v>
      </c>
      <c r="G92" s="292"/>
      <c r="H92" s="292"/>
      <c r="I92" s="292"/>
      <c r="J92" s="292"/>
      <c r="K92" s="292"/>
      <c r="L92" s="292"/>
      <c r="M92" s="295" t="s">
        <v>1363</v>
      </c>
      <c r="N92" s="295" t="s">
        <v>1363</v>
      </c>
      <c r="O92" s="295" t="s">
        <v>1363</v>
      </c>
      <c r="P92" s="295" t="s">
        <v>1363</v>
      </c>
      <c r="Q92" s="295">
        <v>14</v>
      </c>
      <c r="R92" s="295" t="s">
        <v>1362</v>
      </c>
      <c r="S92" s="296" t="s">
        <v>1372</v>
      </c>
      <c r="U92" s="297"/>
      <c r="V92" s="297"/>
      <c r="W92" s="297"/>
      <c r="X92" s="297"/>
      <c r="Y92" s="290" t="s">
        <v>1365</v>
      </c>
      <c r="Z92" s="297"/>
      <c r="AA92" s="297"/>
      <c r="AB92" s="297"/>
      <c r="AC92" s="297"/>
      <c r="AD92" s="297"/>
      <c r="AE92" s="297"/>
      <c r="AF92" s="297"/>
      <c r="AG92" s="297"/>
      <c r="AH92" s="297"/>
      <c r="AI92" s="297"/>
      <c r="AJ92" s="297"/>
      <c r="AK92" s="297"/>
      <c r="AL92" s="297"/>
      <c r="AM92" s="297"/>
      <c r="AN92" s="297"/>
      <c r="AO92" s="297"/>
      <c r="AP92" s="297"/>
    </row>
    <row r="93" spans="1:42" ht="10.15" customHeight="1" outlineLevel="1" x14ac:dyDescent="0.25">
      <c r="A93" s="290" t="s">
        <v>1407</v>
      </c>
      <c r="B93" s="291" t="s">
        <v>307</v>
      </c>
      <c r="C93" s="291" t="s">
        <v>1457</v>
      </c>
      <c r="D93" s="292" t="s">
        <v>1361</v>
      </c>
      <c r="E93" s="293">
        <v>20</v>
      </c>
      <c r="F93" s="298" t="s">
        <v>1361</v>
      </c>
      <c r="G93" s="292"/>
      <c r="H93" s="292"/>
      <c r="I93" s="292"/>
      <c r="J93" s="292"/>
      <c r="K93" s="292"/>
      <c r="L93" s="292"/>
      <c r="M93" s="295" t="s">
        <v>1363</v>
      </c>
      <c r="N93" s="295" t="s">
        <v>1363</v>
      </c>
      <c r="O93" s="295" t="s">
        <v>1363</v>
      </c>
      <c r="P93" s="295" t="s">
        <v>1363</v>
      </c>
      <c r="Q93" s="295">
        <v>10</v>
      </c>
      <c r="R93" s="295" t="s">
        <v>1362</v>
      </c>
      <c r="S93" s="296" t="s">
        <v>1378</v>
      </c>
      <c r="U93" s="297"/>
      <c r="V93" s="297"/>
      <c r="W93" s="297"/>
      <c r="X93" s="297"/>
      <c r="Y93" s="290" t="s">
        <v>1365</v>
      </c>
      <c r="Z93" s="297"/>
      <c r="AA93" s="297"/>
      <c r="AB93" s="297"/>
      <c r="AC93" s="297"/>
      <c r="AD93" s="297"/>
      <c r="AE93" s="297"/>
      <c r="AF93" s="297"/>
      <c r="AG93" s="297"/>
      <c r="AH93" s="297"/>
      <c r="AI93" s="297"/>
      <c r="AJ93" s="297"/>
      <c r="AK93" s="297"/>
      <c r="AL93" s="297"/>
      <c r="AM93" s="297"/>
      <c r="AN93" s="297"/>
      <c r="AO93" s="297"/>
      <c r="AP93" s="297"/>
    </row>
    <row r="94" spans="1:42" ht="10.15" customHeight="1" outlineLevel="1" x14ac:dyDescent="0.25">
      <c r="A94" s="290" t="s">
        <v>1407</v>
      </c>
      <c r="B94" s="291" t="s">
        <v>307</v>
      </c>
      <c r="C94" s="291" t="s">
        <v>1457</v>
      </c>
      <c r="D94" s="292" t="s">
        <v>1361</v>
      </c>
      <c r="E94" s="293">
        <v>40</v>
      </c>
      <c r="F94" s="298" t="s">
        <v>1361</v>
      </c>
      <c r="G94" s="292"/>
      <c r="H94" s="292"/>
      <c r="I94" s="292"/>
      <c r="J94" s="292"/>
      <c r="K94" s="292"/>
      <c r="L94" s="292"/>
      <c r="M94" s="295" t="s">
        <v>1363</v>
      </c>
      <c r="N94" s="295" t="s">
        <v>1363</v>
      </c>
      <c r="O94" s="295" t="s">
        <v>1363</v>
      </c>
      <c r="P94" s="295" t="s">
        <v>1363</v>
      </c>
      <c r="Q94" s="295">
        <v>10</v>
      </c>
      <c r="R94" s="295" t="s">
        <v>1362</v>
      </c>
      <c r="S94" s="296" t="s">
        <v>1378</v>
      </c>
      <c r="U94" s="297"/>
      <c r="V94" s="297"/>
      <c r="W94" s="297"/>
      <c r="X94" s="297"/>
      <c r="Y94" s="290" t="s">
        <v>1365</v>
      </c>
      <c r="Z94" s="297"/>
      <c r="AA94" s="297"/>
      <c r="AB94" s="297"/>
      <c r="AC94" s="297"/>
      <c r="AD94" s="297"/>
      <c r="AE94" s="297"/>
      <c r="AF94" s="297"/>
      <c r="AG94" s="297"/>
      <c r="AH94" s="297"/>
      <c r="AI94" s="297"/>
      <c r="AJ94" s="297"/>
      <c r="AK94" s="297"/>
      <c r="AL94" s="297"/>
      <c r="AM94" s="297"/>
      <c r="AN94" s="297"/>
      <c r="AO94" s="297"/>
      <c r="AP94" s="297"/>
    </row>
    <row r="95" spans="1:42" ht="10.15" customHeight="1" outlineLevel="1" x14ac:dyDescent="0.25">
      <c r="A95" s="290" t="s">
        <v>1407</v>
      </c>
      <c r="B95" s="291" t="s">
        <v>307</v>
      </c>
      <c r="C95" s="291" t="s">
        <v>1458</v>
      </c>
      <c r="D95" s="292" t="s">
        <v>1459</v>
      </c>
      <c r="E95" s="293">
        <v>20</v>
      </c>
      <c r="F95" s="298" t="s">
        <v>1361</v>
      </c>
      <c r="G95" s="292"/>
      <c r="H95" s="292"/>
      <c r="I95" s="292"/>
      <c r="J95" s="292"/>
      <c r="K95" s="292"/>
      <c r="L95" s="292"/>
      <c r="M95" s="295" t="s">
        <v>1363</v>
      </c>
      <c r="N95" s="295" t="s">
        <v>1363</v>
      </c>
      <c r="O95" s="295" t="s">
        <v>1363</v>
      </c>
      <c r="P95" s="295" t="s">
        <v>1363</v>
      </c>
      <c r="Q95" s="295">
        <v>10</v>
      </c>
      <c r="R95" s="295" t="s">
        <v>1362</v>
      </c>
      <c r="S95" s="296" t="s">
        <v>1378</v>
      </c>
      <c r="U95" s="297"/>
      <c r="V95" s="297"/>
      <c r="W95" s="297"/>
      <c r="X95" s="297"/>
      <c r="Y95" s="290" t="s">
        <v>1365</v>
      </c>
      <c r="Z95" s="297"/>
      <c r="AA95" s="297"/>
      <c r="AB95" s="297"/>
      <c r="AC95" s="297"/>
      <c r="AD95" s="297"/>
      <c r="AE95" s="297"/>
      <c r="AF95" s="297"/>
      <c r="AG95" s="297"/>
      <c r="AH95" s="297"/>
      <c r="AI95" s="297"/>
      <c r="AJ95" s="297"/>
      <c r="AK95" s="297"/>
      <c r="AL95" s="297"/>
      <c r="AM95" s="297"/>
      <c r="AN95" s="297"/>
      <c r="AO95" s="297"/>
      <c r="AP95" s="297"/>
    </row>
    <row r="96" spans="1:42" ht="10.15" customHeight="1" outlineLevel="1" x14ac:dyDescent="0.25">
      <c r="A96" s="290" t="s">
        <v>1407</v>
      </c>
      <c r="B96" s="291" t="s">
        <v>307</v>
      </c>
      <c r="C96" s="291" t="s">
        <v>1458</v>
      </c>
      <c r="D96" s="292" t="s">
        <v>1459</v>
      </c>
      <c r="E96" s="293">
        <v>40</v>
      </c>
      <c r="F96" s="298" t="s">
        <v>1361</v>
      </c>
      <c r="G96" s="292"/>
      <c r="H96" s="292"/>
      <c r="I96" s="292"/>
      <c r="J96" s="292"/>
      <c r="K96" s="292"/>
      <c r="L96" s="292"/>
      <c r="M96" s="295" t="s">
        <v>1363</v>
      </c>
      <c r="N96" s="295" t="s">
        <v>1363</v>
      </c>
      <c r="O96" s="295" t="s">
        <v>1363</v>
      </c>
      <c r="P96" s="295" t="s">
        <v>1363</v>
      </c>
      <c r="Q96" s="295">
        <v>10</v>
      </c>
      <c r="R96" s="295" t="s">
        <v>1362</v>
      </c>
      <c r="S96" s="296" t="s">
        <v>1378</v>
      </c>
      <c r="U96" s="297"/>
      <c r="V96" s="297"/>
      <c r="W96" s="297"/>
      <c r="X96" s="297"/>
      <c r="Y96" s="290" t="s">
        <v>1365</v>
      </c>
      <c r="Z96" s="297"/>
      <c r="AA96" s="297"/>
      <c r="AB96" s="297"/>
      <c r="AC96" s="297"/>
      <c r="AD96" s="297"/>
      <c r="AE96" s="297"/>
      <c r="AF96" s="297"/>
      <c r="AG96" s="297"/>
      <c r="AH96" s="297"/>
      <c r="AI96" s="297"/>
      <c r="AJ96" s="297"/>
      <c r="AK96" s="297"/>
      <c r="AL96" s="297"/>
      <c r="AM96" s="297"/>
      <c r="AN96" s="297"/>
      <c r="AO96" s="297"/>
      <c r="AP96" s="297"/>
    </row>
    <row r="97" spans="1:42" ht="10.15" customHeight="1" outlineLevel="1" x14ac:dyDescent="0.25">
      <c r="A97" s="290" t="s">
        <v>1407</v>
      </c>
      <c r="B97" s="291" t="s">
        <v>1358</v>
      </c>
      <c r="C97" s="291" t="s">
        <v>1460</v>
      </c>
      <c r="D97" s="292" t="s">
        <v>1461</v>
      </c>
      <c r="E97" s="293">
        <v>20</v>
      </c>
      <c r="F97" s="298" t="s">
        <v>1361</v>
      </c>
      <c r="G97" s="292"/>
      <c r="H97" s="292"/>
      <c r="I97" s="292"/>
      <c r="J97" s="292"/>
      <c r="K97" s="292"/>
      <c r="L97" s="292"/>
      <c r="M97" s="295" t="s">
        <v>1363</v>
      </c>
      <c r="N97" s="295" t="s">
        <v>1363</v>
      </c>
      <c r="O97" s="295" t="s">
        <v>1363</v>
      </c>
      <c r="P97" s="295" t="s">
        <v>1363</v>
      </c>
      <c r="Q97" s="295">
        <v>15</v>
      </c>
      <c r="R97" s="295" t="s">
        <v>1362</v>
      </c>
      <c r="S97" s="296" t="s">
        <v>1413</v>
      </c>
      <c r="U97" s="297"/>
      <c r="V97" s="297"/>
      <c r="W97" s="297"/>
      <c r="X97" s="297"/>
      <c r="Y97" s="290" t="s">
        <v>1365</v>
      </c>
      <c r="Z97" s="297"/>
      <c r="AA97" s="297"/>
      <c r="AB97" s="297"/>
      <c r="AC97" s="297"/>
      <c r="AD97" s="297"/>
      <c r="AE97" s="297"/>
      <c r="AF97" s="297"/>
      <c r="AG97" s="297"/>
      <c r="AH97" s="297"/>
      <c r="AI97" s="297"/>
      <c r="AJ97" s="297"/>
      <c r="AK97" s="297"/>
      <c r="AL97" s="297"/>
      <c r="AM97" s="297"/>
      <c r="AN97" s="297"/>
      <c r="AO97" s="297"/>
      <c r="AP97" s="297"/>
    </row>
    <row r="98" spans="1:42" ht="10.15" customHeight="1" outlineLevel="1" x14ac:dyDescent="0.25">
      <c r="A98" s="290" t="s">
        <v>1407</v>
      </c>
      <c r="B98" s="291" t="s">
        <v>1358</v>
      </c>
      <c r="C98" s="291" t="s">
        <v>1460</v>
      </c>
      <c r="D98" s="292" t="s">
        <v>1461</v>
      </c>
      <c r="E98" s="293">
        <v>40</v>
      </c>
      <c r="F98" s="298" t="s">
        <v>1361</v>
      </c>
      <c r="G98" s="292"/>
      <c r="H98" s="292"/>
      <c r="I98" s="292"/>
      <c r="J98" s="292"/>
      <c r="K98" s="292"/>
      <c r="L98" s="292"/>
      <c r="M98" s="295" t="s">
        <v>1363</v>
      </c>
      <c r="N98" s="295" t="s">
        <v>1363</v>
      </c>
      <c r="O98" s="295" t="s">
        <v>1363</v>
      </c>
      <c r="P98" s="295" t="s">
        <v>1363</v>
      </c>
      <c r="Q98" s="295">
        <v>15</v>
      </c>
      <c r="R98" s="295" t="s">
        <v>1362</v>
      </c>
      <c r="S98" s="296" t="s">
        <v>1413</v>
      </c>
      <c r="U98" s="297"/>
      <c r="V98" s="297"/>
      <c r="W98" s="297"/>
      <c r="X98" s="297"/>
      <c r="Y98" s="290" t="s">
        <v>1365</v>
      </c>
      <c r="Z98" s="297"/>
      <c r="AA98" s="297"/>
      <c r="AB98" s="297"/>
      <c r="AC98" s="297"/>
      <c r="AD98" s="297"/>
      <c r="AE98" s="297"/>
      <c r="AF98" s="297"/>
      <c r="AG98" s="297"/>
      <c r="AH98" s="297"/>
      <c r="AI98" s="297"/>
      <c r="AJ98" s="297"/>
      <c r="AK98" s="297"/>
      <c r="AL98" s="297"/>
      <c r="AM98" s="297"/>
      <c r="AN98" s="297"/>
      <c r="AO98" s="297"/>
      <c r="AP98" s="297"/>
    </row>
    <row r="99" spans="1:42" ht="10.15" customHeight="1" outlineLevel="1" x14ac:dyDescent="0.25">
      <c r="A99" s="290" t="s">
        <v>1407</v>
      </c>
      <c r="B99" s="291" t="s">
        <v>1366</v>
      </c>
      <c r="C99" s="291" t="s">
        <v>1462</v>
      </c>
      <c r="D99" s="292" t="s">
        <v>165</v>
      </c>
      <c r="E99" s="293">
        <v>20</v>
      </c>
      <c r="F99" s="298" t="s">
        <v>1361</v>
      </c>
      <c r="G99" s="292"/>
      <c r="H99" s="292"/>
      <c r="I99" s="292"/>
      <c r="J99" s="292"/>
      <c r="K99" s="292"/>
      <c r="L99" s="292"/>
      <c r="M99" s="295">
        <v>5</v>
      </c>
      <c r="N99" s="295" t="s">
        <v>1362</v>
      </c>
      <c r="O99" s="295">
        <v>5</v>
      </c>
      <c r="P99" s="295" t="s">
        <v>1362</v>
      </c>
      <c r="Q99" s="295" t="s">
        <v>1363</v>
      </c>
      <c r="R99" s="295" t="s">
        <v>1363</v>
      </c>
      <c r="S99" s="296" t="s">
        <v>1463</v>
      </c>
      <c r="U99" s="297"/>
      <c r="V99" s="297"/>
      <c r="W99" s="297"/>
      <c r="X99" s="297"/>
      <c r="Y99" s="290" t="s">
        <v>1365</v>
      </c>
      <c r="Z99" s="297"/>
      <c r="AA99" s="297"/>
      <c r="AB99" s="297"/>
      <c r="AC99" s="297"/>
      <c r="AD99" s="297"/>
      <c r="AE99" s="297"/>
      <c r="AF99" s="297"/>
      <c r="AG99" s="297"/>
      <c r="AH99" s="297"/>
      <c r="AI99" s="297"/>
      <c r="AJ99" s="297"/>
      <c r="AK99" s="297"/>
      <c r="AL99" s="297"/>
      <c r="AM99" s="297"/>
      <c r="AN99" s="297"/>
      <c r="AO99" s="297"/>
      <c r="AP99" s="297"/>
    </row>
    <row r="100" spans="1:42" ht="10.15" customHeight="1" outlineLevel="1" x14ac:dyDescent="0.25">
      <c r="A100" s="290" t="s">
        <v>1407</v>
      </c>
      <c r="B100" s="291" t="s">
        <v>1366</v>
      </c>
      <c r="C100" s="291" t="s">
        <v>1462</v>
      </c>
      <c r="D100" s="292" t="s">
        <v>165</v>
      </c>
      <c r="E100" s="293">
        <v>40</v>
      </c>
      <c r="F100" s="298" t="s">
        <v>1361</v>
      </c>
      <c r="G100" s="292"/>
      <c r="H100" s="292"/>
      <c r="I100" s="292"/>
      <c r="J100" s="292"/>
      <c r="K100" s="292"/>
      <c r="L100" s="292"/>
      <c r="M100" s="295">
        <v>5</v>
      </c>
      <c r="N100" s="295" t="s">
        <v>1362</v>
      </c>
      <c r="O100" s="295">
        <v>5</v>
      </c>
      <c r="P100" s="295" t="s">
        <v>1362</v>
      </c>
      <c r="Q100" s="295" t="s">
        <v>1363</v>
      </c>
      <c r="R100" s="295" t="s">
        <v>1363</v>
      </c>
      <c r="S100" s="296" t="s">
        <v>1463</v>
      </c>
      <c r="U100" s="297"/>
      <c r="V100" s="297"/>
      <c r="W100" s="297"/>
      <c r="X100" s="297"/>
      <c r="Y100" s="290" t="s">
        <v>1365</v>
      </c>
      <c r="Z100" s="297"/>
      <c r="AA100" s="297"/>
      <c r="AB100" s="297"/>
      <c r="AC100" s="297"/>
      <c r="AD100" s="297"/>
      <c r="AE100" s="297"/>
      <c r="AF100" s="297"/>
      <c r="AG100" s="297"/>
      <c r="AH100" s="297"/>
      <c r="AI100" s="297"/>
      <c r="AJ100" s="297"/>
      <c r="AK100" s="297"/>
      <c r="AL100" s="297"/>
      <c r="AM100" s="297"/>
      <c r="AN100" s="297"/>
      <c r="AO100" s="297"/>
      <c r="AP100" s="297"/>
    </row>
    <row r="101" spans="1:42" ht="10.15" customHeight="1" outlineLevel="1" x14ac:dyDescent="0.25">
      <c r="A101" s="290" t="s">
        <v>1407</v>
      </c>
      <c r="B101" s="291" t="s">
        <v>1366</v>
      </c>
      <c r="C101" s="291" t="s">
        <v>1462</v>
      </c>
      <c r="D101" s="292" t="s">
        <v>165</v>
      </c>
      <c r="E101" s="293">
        <v>20</v>
      </c>
      <c r="F101" s="298" t="s">
        <v>1361</v>
      </c>
      <c r="G101" s="292"/>
      <c r="H101" s="292"/>
      <c r="I101" s="292"/>
      <c r="J101" s="292"/>
      <c r="K101" s="292" t="s">
        <v>1256</v>
      </c>
      <c r="L101" s="292"/>
      <c r="M101" s="295">
        <v>2</v>
      </c>
      <c r="N101" s="295" t="s">
        <v>1362</v>
      </c>
      <c r="O101" s="295">
        <v>5</v>
      </c>
      <c r="P101" s="295" t="s">
        <v>1362</v>
      </c>
      <c r="Q101" s="295" t="s">
        <v>1363</v>
      </c>
      <c r="R101" s="295" t="s">
        <v>1363</v>
      </c>
      <c r="S101" s="296" t="s">
        <v>1464</v>
      </c>
      <c r="U101" s="297"/>
      <c r="V101" s="297"/>
      <c r="W101" s="297"/>
      <c r="X101" s="297"/>
      <c r="Y101" s="290" t="s">
        <v>1365</v>
      </c>
      <c r="Z101" s="297"/>
      <c r="AA101" s="297"/>
      <c r="AB101" s="297"/>
      <c r="AC101" s="297"/>
      <c r="AD101" s="297"/>
      <c r="AE101" s="297"/>
      <c r="AF101" s="297"/>
      <c r="AG101" s="297"/>
      <c r="AH101" s="297"/>
      <c r="AI101" s="297"/>
      <c r="AJ101" s="297"/>
      <c r="AK101" s="297"/>
      <c r="AL101" s="297"/>
      <c r="AM101" s="297"/>
      <c r="AN101" s="297"/>
      <c r="AO101" s="297"/>
      <c r="AP101" s="297"/>
    </row>
    <row r="102" spans="1:42" ht="10.15" customHeight="1" outlineLevel="1" x14ac:dyDescent="0.25">
      <c r="A102" s="290" t="s">
        <v>1407</v>
      </c>
      <c r="B102" s="291" t="s">
        <v>1366</v>
      </c>
      <c r="C102" s="291" t="s">
        <v>1462</v>
      </c>
      <c r="D102" s="292" t="s">
        <v>165</v>
      </c>
      <c r="E102" s="293">
        <v>40</v>
      </c>
      <c r="F102" s="298" t="s">
        <v>1361</v>
      </c>
      <c r="G102" s="292"/>
      <c r="H102" s="292"/>
      <c r="I102" s="292"/>
      <c r="J102" s="292"/>
      <c r="K102" s="292" t="s">
        <v>1256</v>
      </c>
      <c r="L102" s="292"/>
      <c r="M102" s="295">
        <v>2</v>
      </c>
      <c r="N102" s="295" t="s">
        <v>1362</v>
      </c>
      <c r="O102" s="295">
        <v>5</v>
      </c>
      <c r="P102" s="295" t="s">
        <v>1362</v>
      </c>
      <c r="Q102" s="295" t="s">
        <v>1363</v>
      </c>
      <c r="R102" s="295" t="s">
        <v>1363</v>
      </c>
      <c r="S102" s="296" t="s">
        <v>1464</v>
      </c>
      <c r="U102" s="297"/>
      <c r="V102" s="297"/>
      <c r="W102" s="297"/>
      <c r="X102" s="297"/>
      <c r="Y102" s="290" t="s">
        <v>1365</v>
      </c>
      <c r="Z102" s="297"/>
      <c r="AA102" s="297"/>
      <c r="AB102" s="297"/>
      <c r="AC102" s="297"/>
      <c r="AD102" s="297"/>
      <c r="AE102" s="297"/>
      <c r="AF102" s="297"/>
      <c r="AG102" s="297"/>
      <c r="AH102" s="297"/>
      <c r="AI102" s="297"/>
      <c r="AJ102" s="297"/>
      <c r="AK102" s="297"/>
      <c r="AL102" s="297"/>
      <c r="AM102" s="297"/>
      <c r="AN102" s="297"/>
      <c r="AO102" s="297"/>
      <c r="AP102" s="297"/>
    </row>
    <row r="103" spans="1:42" ht="10.15" customHeight="1" outlineLevel="1" x14ac:dyDescent="0.25">
      <c r="A103" s="290" t="s">
        <v>1407</v>
      </c>
      <c r="B103" s="291" t="s">
        <v>307</v>
      </c>
      <c r="C103" s="291" t="s">
        <v>1465</v>
      </c>
      <c r="D103" s="292" t="s">
        <v>1466</v>
      </c>
      <c r="E103" s="293">
        <v>20</v>
      </c>
      <c r="F103" s="298" t="s">
        <v>1361</v>
      </c>
      <c r="G103" s="292"/>
      <c r="H103" s="292"/>
      <c r="I103" s="292"/>
      <c r="J103" s="292"/>
      <c r="K103" s="292"/>
      <c r="L103" s="292"/>
      <c r="M103" s="295" t="s">
        <v>1363</v>
      </c>
      <c r="N103" s="295" t="s">
        <v>1363</v>
      </c>
      <c r="O103" s="295" t="s">
        <v>1363</v>
      </c>
      <c r="P103" s="295" t="s">
        <v>1363</v>
      </c>
      <c r="Q103" s="295">
        <v>10</v>
      </c>
      <c r="R103" s="295" t="s">
        <v>1362</v>
      </c>
      <c r="S103" s="296" t="s">
        <v>1378</v>
      </c>
      <c r="U103" s="297"/>
      <c r="V103" s="297"/>
      <c r="W103" s="297"/>
      <c r="X103" s="297"/>
      <c r="Y103" s="290" t="s">
        <v>1365</v>
      </c>
      <c r="Z103" s="297"/>
      <c r="AA103" s="297"/>
      <c r="AB103" s="297"/>
      <c r="AC103" s="297"/>
      <c r="AD103" s="297"/>
      <c r="AE103" s="297"/>
      <c r="AF103" s="297"/>
      <c r="AG103" s="297"/>
      <c r="AH103" s="297"/>
      <c r="AI103" s="297"/>
      <c r="AJ103" s="297"/>
      <c r="AK103" s="297"/>
      <c r="AL103" s="297"/>
      <c r="AM103" s="297"/>
      <c r="AN103" s="297"/>
      <c r="AO103" s="297"/>
      <c r="AP103" s="297"/>
    </row>
    <row r="104" spans="1:42" ht="10.15" customHeight="1" outlineLevel="1" x14ac:dyDescent="0.25">
      <c r="A104" s="290" t="s">
        <v>1407</v>
      </c>
      <c r="B104" s="291" t="s">
        <v>307</v>
      </c>
      <c r="C104" s="291" t="s">
        <v>1465</v>
      </c>
      <c r="D104" s="292" t="s">
        <v>1466</v>
      </c>
      <c r="E104" s="293">
        <v>40</v>
      </c>
      <c r="F104" s="298" t="s">
        <v>1361</v>
      </c>
      <c r="G104" s="292"/>
      <c r="H104" s="292"/>
      <c r="I104" s="292"/>
      <c r="J104" s="292"/>
      <c r="K104" s="292"/>
      <c r="L104" s="292"/>
      <c r="M104" s="295" t="s">
        <v>1363</v>
      </c>
      <c r="N104" s="295" t="s">
        <v>1363</v>
      </c>
      <c r="O104" s="295" t="s">
        <v>1363</v>
      </c>
      <c r="P104" s="295" t="s">
        <v>1363</v>
      </c>
      <c r="Q104" s="295">
        <v>10</v>
      </c>
      <c r="R104" s="295" t="s">
        <v>1362</v>
      </c>
      <c r="S104" s="296" t="s">
        <v>1378</v>
      </c>
      <c r="U104" s="297"/>
      <c r="V104" s="297"/>
      <c r="W104" s="297"/>
      <c r="X104" s="297"/>
      <c r="Y104" s="290" t="s">
        <v>1365</v>
      </c>
      <c r="Z104" s="297"/>
      <c r="AA104" s="297"/>
      <c r="AB104" s="297"/>
      <c r="AC104" s="297"/>
      <c r="AD104" s="297"/>
      <c r="AE104" s="297"/>
      <c r="AF104" s="297"/>
      <c r="AG104" s="297"/>
      <c r="AH104" s="297"/>
      <c r="AI104" s="297"/>
      <c r="AJ104" s="297"/>
      <c r="AK104" s="297"/>
      <c r="AL104" s="297"/>
      <c r="AM104" s="297"/>
      <c r="AN104" s="297"/>
      <c r="AO104" s="297"/>
      <c r="AP104" s="297"/>
    </row>
    <row r="105" spans="1:42" ht="10.15" customHeight="1" outlineLevel="1" x14ac:dyDescent="0.25">
      <c r="A105" s="290" t="s">
        <v>1407</v>
      </c>
      <c r="B105" s="291" t="s">
        <v>1366</v>
      </c>
      <c r="C105" s="291" t="s">
        <v>1381</v>
      </c>
      <c r="D105" s="292" t="s">
        <v>1382</v>
      </c>
      <c r="E105" s="293">
        <v>20</v>
      </c>
      <c r="F105" s="298" t="s">
        <v>1361</v>
      </c>
      <c r="G105" s="292"/>
      <c r="H105" s="292"/>
      <c r="I105" s="292"/>
      <c r="J105" s="292"/>
      <c r="K105" s="292"/>
      <c r="L105" s="292"/>
      <c r="M105" s="295" t="s">
        <v>1363</v>
      </c>
      <c r="N105" s="295" t="s">
        <v>1363</v>
      </c>
      <c r="O105" s="295" t="s">
        <v>1363</v>
      </c>
      <c r="P105" s="295" t="s">
        <v>1363</v>
      </c>
      <c r="Q105" s="295">
        <v>14</v>
      </c>
      <c r="R105" s="295" t="s">
        <v>1362</v>
      </c>
      <c r="S105" s="296" t="s">
        <v>1372</v>
      </c>
      <c r="U105" s="297"/>
      <c r="V105" s="297"/>
      <c r="W105" s="297"/>
      <c r="X105" s="297"/>
      <c r="Y105" s="290" t="s">
        <v>1365</v>
      </c>
      <c r="Z105" s="297"/>
      <c r="AA105" s="297"/>
      <c r="AB105" s="297"/>
      <c r="AC105" s="297"/>
      <c r="AD105" s="297"/>
      <c r="AE105" s="297"/>
      <c r="AF105" s="297"/>
      <c r="AG105" s="297"/>
      <c r="AH105" s="297"/>
      <c r="AI105" s="297"/>
      <c r="AJ105" s="297"/>
      <c r="AK105" s="297"/>
      <c r="AL105" s="297"/>
      <c r="AM105" s="297"/>
      <c r="AN105" s="297"/>
      <c r="AO105" s="297"/>
      <c r="AP105" s="297"/>
    </row>
    <row r="106" spans="1:42" ht="10.15" customHeight="1" outlineLevel="1" x14ac:dyDescent="0.25">
      <c r="A106" s="290" t="s">
        <v>1407</v>
      </c>
      <c r="B106" s="291" t="s">
        <v>1366</v>
      </c>
      <c r="C106" s="291" t="s">
        <v>1381</v>
      </c>
      <c r="D106" s="292" t="s">
        <v>1382</v>
      </c>
      <c r="E106" s="293">
        <v>40</v>
      </c>
      <c r="F106" s="298" t="s">
        <v>1361</v>
      </c>
      <c r="G106" s="292"/>
      <c r="H106" s="292"/>
      <c r="I106" s="292"/>
      <c r="J106" s="292"/>
      <c r="K106" s="292"/>
      <c r="L106" s="292"/>
      <c r="M106" s="295" t="s">
        <v>1363</v>
      </c>
      <c r="N106" s="295" t="s">
        <v>1363</v>
      </c>
      <c r="O106" s="295" t="s">
        <v>1363</v>
      </c>
      <c r="P106" s="295" t="s">
        <v>1363</v>
      </c>
      <c r="Q106" s="295">
        <v>14</v>
      </c>
      <c r="R106" s="295" t="s">
        <v>1362</v>
      </c>
      <c r="S106" s="296" t="s">
        <v>1372</v>
      </c>
      <c r="U106" s="297"/>
      <c r="V106" s="297"/>
      <c r="W106" s="297"/>
      <c r="X106" s="297"/>
      <c r="Y106" s="290" t="s">
        <v>1365</v>
      </c>
      <c r="Z106" s="297"/>
      <c r="AA106" s="297"/>
      <c r="AB106" s="297"/>
      <c r="AC106" s="297"/>
      <c r="AD106" s="297"/>
      <c r="AE106" s="297"/>
      <c r="AF106" s="297"/>
      <c r="AG106" s="297"/>
      <c r="AH106" s="297"/>
      <c r="AI106" s="297"/>
      <c r="AJ106" s="297"/>
      <c r="AK106" s="297"/>
      <c r="AL106" s="297"/>
      <c r="AM106" s="297"/>
      <c r="AN106" s="297"/>
      <c r="AO106" s="297"/>
      <c r="AP106" s="297"/>
    </row>
    <row r="107" spans="1:42" ht="10.15" customHeight="1" outlineLevel="1" x14ac:dyDescent="0.25">
      <c r="A107" s="290" t="s">
        <v>1407</v>
      </c>
      <c r="B107" s="291" t="s">
        <v>1102</v>
      </c>
      <c r="C107" s="291" t="s">
        <v>1467</v>
      </c>
      <c r="D107" s="292" t="s">
        <v>1468</v>
      </c>
      <c r="E107" s="293">
        <v>20</v>
      </c>
      <c r="F107" s="298" t="s">
        <v>1361</v>
      </c>
      <c r="G107" s="292"/>
      <c r="H107" s="292"/>
      <c r="I107" s="292"/>
      <c r="J107" s="292"/>
      <c r="K107" s="292"/>
      <c r="L107" s="292"/>
      <c r="M107" s="295" t="s">
        <v>1363</v>
      </c>
      <c r="N107" s="295" t="s">
        <v>1363</v>
      </c>
      <c r="O107" s="295" t="s">
        <v>1363</v>
      </c>
      <c r="P107" s="295" t="s">
        <v>1363</v>
      </c>
      <c r="Q107" s="295">
        <v>14</v>
      </c>
      <c r="R107" s="295" t="s">
        <v>1362</v>
      </c>
      <c r="S107" s="296" t="s">
        <v>1372</v>
      </c>
      <c r="U107" s="297"/>
      <c r="V107" s="297"/>
      <c r="W107" s="297"/>
      <c r="X107" s="297"/>
      <c r="Y107" s="290" t="s">
        <v>1365</v>
      </c>
      <c r="Z107" s="297"/>
      <c r="AA107" s="297"/>
      <c r="AB107" s="297"/>
      <c r="AC107" s="297"/>
      <c r="AD107" s="297"/>
      <c r="AE107" s="297"/>
      <c r="AF107" s="297"/>
      <c r="AG107" s="297"/>
      <c r="AH107" s="297"/>
      <c r="AI107" s="297"/>
      <c r="AJ107" s="297"/>
      <c r="AK107" s="297"/>
      <c r="AL107" s="297"/>
      <c r="AM107" s="297"/>
      <c r="AN107" s="297"/>
      <c r="AO107" s="297"/>
      <c r="AP107" s="297"/>
    </row>
    <row r="108" spans="1:42" ht="10.15" customHeight="1" outlineLevel="1" x14ac:dyDescent="0.25">
      <c r="A108" s="290" t="s">
        <v>1407</v>
      </c>
      <c r="B108" s="291" t="s">
        <v>1102</v>
      </c>
      <c r="C108" s="291" t="s">
        <v>1467</v>
      </c>
      <c r="D108" s="292" t="s">
        <v>1468</v>
      </c>
      <c r="E108" s="293">
        <v>40</v>
      </c>
      <c r="F108" s="298" t="s">
        <v>1361</v>
      </c>
      <c r="G108" s="292"/>
      <c r="H108" s="292"/>
      <c r="I108" s="292"/>
      <c r="J108" s="292"/>
      <c r="K108" s="292"/>
      <c r="L108" s="292"/>
      <c r="M108" s="295" t="s">
        <v>1363</v>
      </c>
      <c r="N108" s="295" t="s">
        <v>1363</v>
      </c>
      <c r="O108" s="295" t="s">
        <v>1363</v>
      </c>
      <c r="P108" s="295" t="s">
        <v>1363</v>
      </c>
      <c r="Q108" s="295">
        <v>14</v>
      </c>
      <c r="R108" s="295" t="s">
        <v>1362</v>
      </c>
      <c r="S108" s="296" t="s">
        <v>1372</v>
      </c>
      <c r="U108" s="297"/>
      <c r="V108" s="297"/>
      <c r="W108" s="297"/>
      <c r="X108" s="297"/>
      <c r="Y108" s="290" t="s">
        <v>1365</v>
      </c>
      <c r="Z108" s="297"/>
      <c r="AA108" s="297"/>
      <c r="AB108" s="297"/>
      <c r="AC108" s="297"/>
      <c r="AD108" s="297"/>
      <c r="AE108" s="297"/>
      <c r="AF108" s="297"/>
      <c r="AG108" s="297"/>
      <c r="AH108" s="297"/>
      <c r="AI108" s="297"/>
      <c r="AJ108" s="297"/>
      <c r="AK108" s="297"/>
      <c r="AL108" s="297"/>
      <c r="AM108" s="297"/>
      <c r="AN108" s="297"/>
      <c r="AO108" s="297"/>
      <c r="AP108" s="297"/>
    </row>
    <row r="109" spans="1:42" ht="10.15" customHeight="1" outlineLevel="1" x14ac:dyDescent="0.25">
      <c r="A109" s="290" t="s">
        <v>1407</v>
      </c>
      <c r="B109" s="291" t="s">
        <v>307</v>
      </c>
      <c r="C109" s="291" t="s">
        <v>1469</v>
      </c>
      <c r="D109" s="292" t="s">
        <v>1470</v>
      </c>
      <c r="E109" s="293">
        <v>20</v>
      </c>
      <c r="F109" s="298" t="s">
        <v>1361</v>
      </c>
      <c r="G109" s="292"/>
      <c r="H109" s="292"/>
      <c r="I109" s="292"/>
      <c r="J109" s="292"/>
      <c r="K109" s="292"/>
      <c r="L109" s="292"/>
      <c r="M109" s="295" t="s">
        <v>1363</v>
      </c>
      <c r="N109" s="295" t="s">
        <v>1363</v>
      </c>
      <c r="O109" s="295" t="s">
        <v>1363</v>
      </c>
      <c r="P109" s="295" t="s">
        <v>1363</v>
      </c>
      <c r="Q109" s="295">
        <v>10</v>
      </c>
      <c r="R109" s="295" t="s">
        <v>1362</v>
      </c>
      <c r="S109" s="296" t="s">
        <v>1378</v>
      </c>
      <c r="U109" s="297"/>
      <c r="V109" s="297"/>
      <c r="W109" s="297"/>
      <c r="X109" s="297"/>
      <c r="Y109" s="290" t="s">
        <v>1365</v>
      </c>
      <c r="Z109" s="297"/>
      <c r="AA109" s="297"/>
      <c r="AB109" s="297"/>
      <c r="AC109" s="297"/>
      <c r="AD109" s="297"/>
      <c r="AE109" s="297"/>
      <c r="AF109" s="297"/>
      <c r="AG109" s="297"/>
      <c r="AH109" s="297"/>
      <c r="AI109" s="297"/>
      <c r="AJ109" s="297"/>
      <c r="AK109" s="297"/>
      <c r="AL109" s="297"/>
      <c r="AM109" s="297"/>
      <c r="AN109" s="297"/>
      <c r="AO109" s="297"/>
      <c r="AP109" s="297"/>
    </row>
    <row r="110" spans="1:42" ht="10.15" customHeight="1" outlineLevel="1" x14ac:dyDescent="0.25">
      <c r="A110" s="290" t="s">
        <v>1407</v>
      </c>
      <c r="B110" s="291" t="s">
        <v>307</v>
      </c>
      <c r="C110" s="291" t="s">
        <v>1469</v>
      </c>
      <c r="D110" s="292" t="s">
        <v>1470</v>
      </c>
      <c r="E110" s="293">
        <v>40</v>
      </c>
      <c r="F110" s="298" t="s">
        <v>1361</v>
      </c>
      <c r="G110" s="292"/>
      <c r="H110" s="292"/>
      <c r="I110" s="292"/>
      <c r="J110" s="292"/>
      <c r="K110" s="292"/>
      <c r="L110" s="292"/>
      <c r="M110" s="295" t="s">
        <v>1363</v>
      </c>
      <c r="N110" s="295" t="s">
        <v>1363</v>
      </c>
      <c r="O110" s="295" t="s">
        <v>1363</v>
      </c>
      <c r="P110" s="295" t="s">
        <v>1363</v>
      </c>
      <c r="Q110" s="295">
        <v>10</v>
      </c>
      <c r="R110" s="295" t="s">
        <v>1362</v>
      </c>
      <c r="S110" s="296" t="s">
        <v>1378</v>
      </c>
      <c r="U110" s="297"/>
      <c r="V110" s="297"/>
      <c r="W110" s="297"/>
      <c r="X110" s="297"/>
      <c r="Y110" s="290" t="s">
        <v>1365</v>
      </c>
      <c r="Z110" s="297"/>
      <c r="AA110" s="297"/>
      <c r="AB110" s="297"/>
      <c r="AC110" s="297"/>
      <c r="AD110" s="297"/>
      <c r="AE110" s="297"/>
      <c r="AF110" s="297"/>
      <c r="AG110" s="297"/>
      <c r="AH110" s="297"/>
      <c r="AI110" s="297"/>
      <c r="AJ110" s="297"/>
      <c r="AK110" s="297"/>
      <c r="AL110" s="297"/>
      <c r="AM110" s="297"/>
      <c r="AN110" s="297"/>
      <c r="AO110" s="297"/>
      <c r="AP110" s="297"/>
    </row>
    <row r="111" spans="1:42" ht="10.15" customHeight="1" outlineLevel="1" x14ac:dyDescent="0.25">
      <c r="A111" s="290" t="s">
        <v>1407</v>
      </c>
      <c r="B111" s="291" t="s">
        <v>1366</v>
      </c>
      <c r="C111" s="291" t="s">
        <v>1471</v>
      </c>
      <c r="D111" s="292" t="s">
        <v>1472</v>
      </c>
      <c r="E111" s="293">
        <v>20</v>
      </c>
      <c r="F111" s="298" t="s">
        <v>1361</v>
      </c>
      <c r="G111" s="292"/>
      <c r="H111" s="292"/>
      <c r="I111" s="292"/>
      <c r="J111" s="292"/>
      <c r="K111" s="292"/>
      <c r="L111" s="292"/>
      <c r="M111" s="295">
        <v>7</v>
      </c>
      <c r="N111" s="295" t="s">
        <v>1362</v>
      </c>
      <c r="O111" s="295">
        <v>7</v>
      </c>
      <c r="P111" s="295" t="s">
        <v>1362</v>
      </c>
      <c r="Q111" s="295" t="s">
        <v>1363</v>
      </c>
      <c r="R111" s="295" t="s">
        <v>1363</v>
      </c>
      <c r="S111" s="296" t="s">
        <v>1399</v>
      </c>
      <c r="U111" s="297"/>
      <c r="V111" s="297"/>
      <c r="W111" s="297"/>
      <c r="X111" s="297"/>
      <c r="Y111" s="290" t="s">
        <v>1365</v>
      </c>
      <c r="Z111" s="297"/>
      <c r="AA111" s="297"/>
      <c r="AB111" s="297"/>
      <c r="AC111" s="297"/>
      <c r="AD111" s="297"/>
      <c r="AE111" s="297"/>
      <c r="AF111" s="297"/>
      <c r="AG111" s="297"/>
      <c r="AH111" s="297"/>
      <c r="AI111" s="297"/>
      <c r="AJ111" s="297"/>
      <c r="AK111" s="297"/>
      <c r="AL111" s="297"/>
      <c r="AM111" s="297"/>
      <c r="AN111" s="297"/>
      <c r="AO111" s="297"/>
      <c r="AP111" s="297"/>
    </row>
    <row r="112" spans="1:42" ht="10.15" customHeight="1" outlineLevel="1" x14ac:dyDescent="0.25">
      <c r="A112" s="290" t="s">
        <v>1407</v>
      </c>
      <c r="B112" s="291" t="s">
        <v>1366</v>
      </c>
      <c r="C112" s="291" t="s">
        <v>1471</v>
      </c>
      <c r="D112" s="292" t="s">
        <v>1472</v>
      </c>
      <c r="E112" s="293">
        <v>40</v>
      </c>
      <c r="F112" s="298" t="s">
        <v>1361</v>
      </c>
      <c r="G112" s="292"/>
      <c r="H112" s="292"/>
      <c r="I112" s="292"/>
      <c r="J112" s="292"/>
      <c r="K112" s="292"/>
      <c r="L112" s="292"/>
      <c r="M112" s="295">
        <v>7</v>
      </c>
      <c r="N112" s="295" t="s">
        <v>1362</v>
      </c>
      <c r="O112" s="295">
        <v>7</v>
      </c>
      <c r="P112" s="295" t="s">
        <v>1362</v>
      </c>
      <c r="Q112" s="295" t="s">
        <v>1363</v>
      </c>
      <c r="R112" s="295" t="s">
        <v>1363</v>
      </c>
      <c r="S112" s="296" t="s">
        <v>1399</v>
      </c>
      <c r="U112" s="297"/>
      <c r="V112" s="297"/>
      <c r="W112" s="297"/>
      <c r="X112" s="297"/>
      <c r="Y112" s="290" t="s">
        <v>1365</v>
      </c>
      <c r="Z112" s="297"/>
      <c r="AA112" s="297"/>
      <c r="AB112" s="297"/>
      <c r="AC112" s="297"/>
      <c r="AD112" s="297"/>
      <c r="AE112" s="297"/>
      <c r="AF112" s="297"/>
      <c r="AG112" s="297"/>
      <c r="AH112" s="297"/>
      <c r="AI112" s="297"/>
      <c r="AJ112" s="297"/>
      <c r="AK112" s="297"/>
      <c r="AL112" s="297"/>
      <c r="AM112" s="297"/>
      <c r="AN112" s="297"/>
      <c r="AO112" s="297"/>
      <c r="AP112" s="297"/>
    </row>
    <row r="113" spans="1:42" ht="10.15" customHeight="1" outlineLevel="1" x14ac:dyDescent="0.25">
      <c r="A113" s="290" t="s">
        <v>1407</v>
      </c>
      <c r="B113" s="291" t="s">
        <v>1410</v>
      </c>
      <c r="C113" s="291" t="s">
        <v>1473</v>
      </c>
      <c r="D113" s="292" t="s">
        <v>1474</v>
      </c>
      <c r="E113" s="293">
        <v>20</v>
      </c>
      <c r="F113" s="298" t="s">
        <v>1361</v>
      </c>
      <c r="G113" s="292"/>
      <c r="H113" s="292"/>
      <c r="I113" s="292"/>
      <c r="J113" s="292"/>
      <c r="K113" s="292"/>
      <c r="L113" s="292"/>
      <c r="M113" s="295" t="s">
        <v>1363</v>
      </c>
      <c r="N113" s="295" t="s">
        <v>1363</v>
      </c>
      <c r="O113" s="295" t="s">
        <v>1363</v>
      </c>
      <c r="P113" s="295" t="s">
        <v>1363</v>
      </c>
      <c r="Q113" s="295">
        <v>14</v>
      </c>
      <c r="R113" s="295" t="s">
        <v>1362</v>
      </c>
      <c r="S113" s="296" t="s">
        <v>1372</v>
      </c>
      <c r="U113" s="297"/>
      <c r="V113" s="297"/>
      <c r="W113" s="297"/>
      <c r="X113" s="297"/>
      <c r="Y113" s="290" t="s">
        <v>1365</v>
      </c>
      <c r="Z113" s="297"/>
      <c r="AA113" s="297"/>
      <c r="AB113" s="297"/>
      <c r="AC113" s="297"/>
      <c r="AD113" s="297"/>
      <c r="AE113" s="297"/>
      <c r="AF113" s="297"/>
      <c r="AG113" s="297"/>
      <c r="AH113" s="297"/>
      <c r="AI113" s="297"/>
      <c r="AJ113" s="297"/>
      <c r="AK113" s="297"/>
      <c r="AL113" s="297"/>
      <c r="AM113" s="297"/>
      <c r="AN113" s="297"/>
      <c r="AO113" s="297"/>
      <c r="AP113" s="297"/>
    </row>
    <row r="114" spans="1:42" ht="10.15" customHeight="1" outlineLevel="1" x14ac:dyDescent="0.25">
      <c r="A114" s="290" t="s">
        <v>1407</v>
      </c>
      <c r="B114" s="291" t="s">
        <v>1410</v>
      </c>
      <c r="C114" s="291" t="s">
        <v>1473</v>
      </c>
      <c r="D114" s="292" t="s">
        <v>1474</v>
      </c>
      <c r="E114" s="293">
        <v>40</v>
      </c>
      <c r="F114" s="298" t="s">
        <v>1361</v>
      </c>
      <c r="G114" s="292"/>
      <c r="H114" s="292"/>
      <c r="I114" s="292"/>
      <c r="J114" s="292"/>
      <c r="K114" s="292"/>
      <c r="L114" s="292"/>
      <c r="M114" s="295" t="s">
        <v>1363</v>
      </c>
      <c r="N114" s="295" t="s">
        <v>1363</v>
      </c>
      <c r="O114" s="295" t="s">
        <v>1363</v>
      </c>
      <c r="P114" s="295" t="s">
        <v>1363</v>
      </c>
      <c r="Q114" s="295">
        <v>14</v>
      </c>
      <c r="R114" s="295" t="s">
        <v>1362</v>
      </c>
      <c r="S114" s="296" t="s">
        <v>1372</v>
      </c>
      <c r="U114" s="297"/>
      <c r="V114" s="297"/>
      <c r="W114" s="297"/>
      <c r="X114" s="297"/>
      <c r="Y114" s="290" t="s">
        <v>1365</v>
      </c>
      <c r="Z114" s="297"/>
      <c r="AA114" s="297"/>
      <c r="AB114" s="297"/>
      <c r="AC114" s="297"/>
      <c r="AD114" s="297"/>
      <c r="AE114" s="297"/>
      <c r="AF114" s="297"/>
      <c r="AG114" s="297"/>
      <c r="AH114" s="297"/>
      <c r="AI114" s="297"/>
      <c r="AJ114" s="297"/>
      <c r="AK114" s="297"/>
      <c r="AL114" s="297"/>
      <c r="AM114" s="297"/>
      <c r="AN114" s="297"/>
      <c r="AO114" s="297"/>
      <c r="AP114" s="297"/>
    </row>
    <row r="115" spans="1:42" ht="10.15" customHeight="1" outlineLevel="1" x14ac:dyDescent="0.25">
      <c r="A115" s="290" t="s">
        <v>1407</v>
      </c>
      <c r="B115" s="291" t="s">
        <v>1366</v>
      </c>
      <c r="C115" s="291" t="s">
        <v>1385</v>
      </c>
      <c r="D115" s="292" t="s">
        <v>1386</v>
      </c>
      <c r="E115" s="293">
        <v>20</v>
      </c>
      <c r="F115" s="298" t="s">
        <v>1361</v>
      </c>
      <c r="G115" s="292"/>
      <c r="H115" s="292"/>
      <c r="I115" s="292"/>
      <c r="J115" s="292"/>
      <c r="K115" s="292"/>
      <c r="L115" s="292"/>
      <c r="M115" s="295">
        <v>7</v>
      </c>
      <c r="N115" s="295" t="s">
        <v>1362</v>
      </c>
      <c r="O115" s="295">
        <v>5</v>
      </c>
      <c r="P115" s="295" t="s">
        <v>1362</v>
      </c>
      <c r="Q115" s="295" t="s">
        <v>1363</v>
      </c>
      <c r="R115" s="295" t="s">
        <v>1363</v>
      </c>
      <c r="S115" s="296" t="s">
        <v>1475</v>
      </c>
      <c r="U115" s="297"/>
      <c r="V115" s="297"/>
      <c r="W115" s="297"/>
      <c r="X115" s="297"/>
      <c r="Y115" s="290" t="s">
        <v>1365</v>
      </c>
      <c r="Z115" s="297"/>
      <c r="AA115" s="297"/>
      <c r="AB115" s="297"/>
      <c r="AC115" s="297"/>
      <c r="AD115" s="297"/>
      <c r="AE115" s="297"/>
      <c r="AF115" s="297"/>
      <c r="AG115" s="297"/>
      <c r="AH115" s="297"/>
      <c r="AI115" s="297"/>
      <c r="AJ115" s="297"/>
      <c r="AK115" s="297"/>
      <c r="AL115" s="297"/>
      <c r="AM115" s="297"/>
      <c r="AN115" s="297"/>
      <c r="AO115" s="297"/>
      <c r="AP115" s="297"/>
    </row>
    <row r="116" spans="1:42" ht="10.15" customHeight="1" outlineLevel="1" x14ac:dyDescent="0.25">
      <c r="A116" s="290" t="s">
        <v>1407</v>
      </c>
      <c r="B116" s="291" t="s">
        <v>1366</v>
      </c>
      <c r="C116" s="291" t="s">
        <v>1385</v>
      </c>
      <c r="D116" s="292" t="s">
        <v>1386</v>
      </c>
      <c r="E116" s="293">
        <v>40</v>
      </c>
      <c r="F116" s="298" t="s">
        <v>1361</v>
      </c>
      <c r="G116" s="292"/>
      <c r="H116" s="292"/>
      <c r="I116" s="292"/>
      <c r="J116" s="292"/>
      <c r="K116" s="292"/>
      <c r="L116" s="292"/>
      <c r="M116" s="295">
        <v>7</v>
      </c>
      <c r="N116" s="295" t="s">
        <v>1362</v>
      </c>
      <c r="O116" s="295">
        <v>5</v>
      </c>
      <c r="P116" s="295" t="s">
        <v>1362</v>
      </c>
      <c r="Q116" s="295" t="s">
        <v>1363</v>
      </c>
      <c r="R116" s="295" t="s">
        <v>1363</v>
      </c>
      <c r="S116" s="296" t="s">
        <v>1475</v>
      </c>
      <c r="U116" s="297"/>
      <c r="V116" s="297"/>
      <c r="W116" s="297"/>
      <c r="X116" s="297"/>
      <c r="Y116" s="290" t="s">
        <v>1365</v>
      </c>
      <c r="Z116" s="297"/>
      <c r="AA116" s="297"/>
      <c r="AB116" s="297"/>
      <c r="AC116" s="297"/>
      <c r="AD116" s="297"/>
      <c r="AE116" s="297"/>
      <c r="AF116" s="297"/>
      <c r="AG116" s="297"/>
      <c r="AH116" s="297"/>
      <c r="AI116" s="297"/>
      <c r="AJ116" s="297"/>
      <c r="AK116" s="297"/>
      <c r="AL116" s="297"/>
      <c r="AM116" s="297"/>
      <c r="AN116" s="297"/>
      <c r="AO116" s="297"/>
      <c r="AP116" s="297"/>
    </row>
    <row r="117" spans="1:42" ht="10.15" customHeight="1" outlineLevel="1" x14ac:dyDescent="0.25">
      <c r="A117" s="290" t="s">
        <v>1407</v>
      </c>
      <c r="B117" s="291" t="s">
        <v>1095</v>
      </c>
      <c r="C117" s="291" t="s">
        <v>1476</v>
      </c>
      <c r="D117" s="292" t="s">
        <v>1477</v>
      </c>
      <c r="E117" s="293">
        <v>20</v>
      </c>
      <c r="F117" s="298" t="s">
        <v>1361</v>
      </c>
      <c r="G117" s="292"/>
      <c r="H117" s="292"/>
      <c r="I117" s="292"/>
      <c r="J117" s="292"/>
      <c r="K117" s="292"/>
      <c r="L117" s="292"/>
      <c r="M117" s="295" t="s">
        <v>1363</v>
      </c>
      <c r="N117" s="295" t="s">
        <v>1363</v>
      </c>
      <c r="O117" s="295" t="s">
        <v>1363</v>
      </c>
      <c r="P117" s="295" t="s">
        <v>1363</v>
      </c>
      <c r="Q117" s="295">
        <v>10</v>
      </c>
      <c r="R117" s="295" t="s">
        <v>1362</v>
      </c>
      <c r="S117" s="296" t="s">
        <v>1378</v>
      </c>
      <c r="U117" s="297"/>
      <c r="V117" s="297"/>
      <c r="W117" s="297"/>
      <c r="X117" s="297"/>
      <c r="Y117" s="290" t="s">
        <v>1365</v>
      </c>
      <c r="Z117" s="297"/>
      <c r="AA117" s="297"/>
      <c r="AB117" s="297"/>
      <c r="AC117" s="297"/>
      <c r="AD117" s="297"/>
      <c r="AE117" s="297"/>
      <c r="AF117" s="297"/>
      <c r="AG117" s="297"/>
      <c r="AH117" s="297"/>
      <c r="AI117" s="297"/>
      <c r="AJ117" s="297"/>
      <c r="AK117" s="297"/>
      <c r="AL117" s="297"/>
      <c r="AM117" s="297"/>
      <c r="AN117" s="297"/>
      <c r="AO117" s="297"/>
      <c r="AP117" s="297"/>
    </row>
    <row r="118" spans="1:42" ht="10.15" customHeight="1" outlineLevel="1" x14ac:dyDescent="0.25">
      <c r="A118" s="290" t="s">
        <v>1407</v>
      </c>
      <c r="B118" s="291" t="s">
        <v>1095</v>
      </c>
      <c r="C118" s="291" t="s">
        <v>1476</v>
      </c>
      <c r="D118" s="292" t="s">
        <v>1477</v>
      </c>
      <c r="E118" s="293">
        <v>40</v>
      </c>
      <c r="F118" s="298" t="s">
        <v>1361</v>
      </c>
      <c r="G118" s="292"/>
      <c r="H118" s="292"/>
      <c r="I118" s="292"/>
      <c r="J118" s="292"/>
      <c r="K118" s="292"/>
      <c r="L118" s="292"/>
      <c r="M118" s="295" t="s">
        <v>1363</v>
      </c>
      <c r="N118" s="295" t="s">
        <v>1363</v>
      </c>
      <c r="O118" s="295" t="s">
        <v>1363</v>
      </c>
      <c r="P118" s="295" t="s">
        <v>1363</v>
      </c>
      <c r="Q118" s="295">
        <v>10</v>
      </c>
      <c r="R118" s="295" t="s">
        <v>1362</v>
      </c>
      <c r="S118" s="296" t="s">
        <v>1378</v>
      </c>
      <c r="U118" s="297"/>
      <c r="V118" s="297"/>
      <c r="W118" s="297"/>
      <c r="X118" s="297"/>
      <c r="Y118" s="290" t="s">
        <v>1365</v>
      </c>
      <c r="Z118" s="297"/>
      <c r="AA118" s="297"/>
      <c r="AB118" s="297"/>
      <c r="AC118" s="297"/>
      <c r="AD118" s="297"/>
      <c r="AE118" s="297"/>
      <c r="AF118" s="297"/>
      <c r="AG118" s="297"/>
      <c r="AH118" s="297"/>
      <c r="AI118" s="297"/>
      <c r="AJ118" s="297"/>
      <c r="AK118" s="297"/>
      <c r="AL118" s="297"/>
      <c r="AM118" s="297"/>
      <c r="AN118" s="297"/>
      <c r="AO118" s="297"/>
      <c r="AP118" s="297"/>
    </row>
    <row r="119" spans="1:42" ht="10.15" customHeight="1" outlineLevel="1" x14ac:dyDescent="0.25">
      <c r="A119" s="290" t="s">
        <v>1407</v>
      </c>
      <c r="B119" s="291" t="s">
        <v>307</v>
      </c>
      <c r="C119" s="291" t="s">
        <v>1478</v>
      </c>
      <c r="D119" s="292" t="s">
        <v>1479</v>
      </c>
      <c r="E119" s="293">
        <v>20</v>
      </c>
      <c r="F119" s="298" t="s">
        <v>1361</v>
      </c>
      <c r="G119" s="292"/>
      <c r="H119" s="292"/>
      <c r="I119" s="292"/>
      <c r="J119" s="292"/>
      <c r="K119" s="292"/>
      <c r="L119" s="292"/>
      <c r="M119" s="295" t="s">
        <v>1363</v>
      </c>
      <c r="N119" s="295" t="s">
        <v>1363</v>
      </c>
      <c r="O119" s="295" t="s">
        <v>1363</v>
      </c>
      <c r="P119" s="295" t="s">
        <v>1363</v>
      </c>
      <c r="Q119" s="295">
        <v>12</v>
      </c>
      <c r="R119" s="295" t="s">
        <v>1362</v>
      </c>
      <c r="S119" s="296" t="s">
        <v>1375</v>
      </c>
      <c r="U119" s="297"/>
      <c r="V119" s="297"/>
      <c r="W119" s="297"/>
      <c r="X119" s="297"/>
      <c r="Y119" s="290" t="s">
        <v>1365</v>
      </c>
      <c r="Z119" s="297"/>
      <c r="AA119" s="297"/>
      <c r="AB119" s="297"/>
      <c r="AC119" s="297"/>
      <c r="AD119" s="297"/>
      <c r="AE119" s="297"/>
      <c r="AF119" s="297"/>
      <c r="AG119" s="297"/>
      <c r="AH119" s="297"/>
      <c r="AI119" s="297"/>
      <c r="AJ119" s="297"/>
      <c r="AK119" s="297"/>
      <c r="AL119" s="297"/>
      <c r="AM119" s="297"/>
      <c r="AN119" s="297"/>
      <c r="AO119" s="297"/>
      <c r="AP119" s="297"/>
    </row>
    <row r="120" spans="1:42" ht="10.15" customHeight="1" outlineLevel="1" x14ac:dyDescent="0.25">
      <c r="A120" s="290" t="s">
        <v>1407</v>
      </c>
      <c r="B120" s="291" t="s">
        <v>307</v>
      </c>
      <c r="C120" s="291" t="s">
        <v>1478</v>
      </c>
      <c r="D120" s="292" t="s">
        <v>1479</v>
      </c>
      <c r="E120" s="293">
        <v>40</v>
      </c>
      <c r="F120" s="298" t="s">
        <v>1361</v>
      </c>
      <c r="G120" s="292"/>
      <c r="H120" s="292"/>
      <c r="I120" s="292"/>
      <c r="J120" s="292"/>
      <c r="K120" s="292"/>
      <c r="L120" s="292"/>
      <c r="M120" s="295" t="s">
        <v>1363</v>
      </c>
      <c r="N120" s="295" t="s">
        <v>1363</v>
      </c>
      <c r="O120" s="295" t="s">
        <v>1363</v>
      </c>
      <c r="P120" s="295" t="s">
        <v>1363</v>
      </c>
      <c r="Q120" s="295">
        <v>12</v>
      </c>
      <c r="R120" s="295" t="s">
        <v>1362</v>
      </c>
      <c r="S120" s="296" t="s">
        <v>1375</v>
      </c>
      <c r="U120" s="297"/>
      <c r="V120" s="297"/>
      <c r="W120" s="297"/>
      <c r="X120" s="297"/>
      <c r="Y120" s="290" t="s">
        <v>1365</v>
      </c>
      <c r="Z120" s="297"/>
      <c r="AA120" s="297"/>
      <c r="AB120" s="297"/>
      <c r="AC120" s="297"/>
      <c r="AD120" s="297"/>
      <c r="AE120" s="297"/>
      <c r="AF120" s="297"/>
      <c r="AG120" s="297"/>
      <c r="AH120" s="297"/>
      <c r="AI120" s="297"/>
      <c r="AJ120" s="297"/>
      <c r="AK120" s="297"/>
      <c r="AL120" s="297"/>
      <c r="AM120" s="297"/>
      <c r="AN120" s="297"/>
      <c r="AO120" s="297"/>
      <c r="AP120" s="297"/>
    </row>
    <row r="121" spans="1:42" ht="10.15" customHeight="1" outlineLevel="1" x14ac:dyDescent="0.25">
      <c r="A121" s="290" t="s">
        <v>1407</v>
      </c>
      <c r="B121" s="291" t="s">
        <v>1410</v>
      </c>
      <c r="C121" s="291" t="s">
        <v>1480</v>
      </c>
      <c r="D121" s="292" t="s">
        <v>1481</v>
      </c>
      <c r="E121" s="293">
        <v>20</v>
      </c>
      <c r="F121" s="298" t="s">
        <v>1361</v>
      </c>
      <c r="G121" s="292"/>
      <c r="H121" s="292"/>
      <c r="I121" s="292"/>
      <c r="J121" s="292"/>
      <c r="K121" s="292"/>
      <c r="L121" s="292"/>
      <c r="M121" s="295" t="s">
        <v>1363</v>
      </c>
      <c r="N121" s="295" t="s">
        <v>1363</v>
      </c>
      <c r="O121" s="295" t="s">
        <v>1363</v>
      </c>
      <c r="P121" s="295" t="s">
        <v>1363</v>
      </c>
      <c r="Q121" s="295">
        <v>14</v>
      </c>
      <c r="R121" s="295" t="s">
        <v>1362</v>
      </c>
      <c r="S121" s="296" t="s">
        <v>1372</v>
      </c>
      <c r="U121" s="297"/>
      <c r="V121" s="297"/>
      <c r="W121" s="297"/>
      <c r="X121" s="297"/>
      <c r="Y121" s="290" t="s">
        <v>1365</v>
      </c>
      <c r="Z121" s="297"/>
      <c r="AA121" s="297"/>
      <c r="AB121" s="297"/>
      <c r="AC121" s="297"/>
      <c r="AD121" s="297"/>
      <c r="AE121" s="297"/>
      <c r="AF121" s="297"/>
      <c r="AG121" s="297"/>
      <c r="AH121" s="297"/>
      <c r="AI121" s="297"/>
      <c r="AJ121" s="297"/>
      <c r="AK121" s="297"/>
      <c r="AL121" s="297"/>
      <c r="AM121" s="297"/>
      <c r="AN121" s="297"/>
      <c r="AO121" s="297"/>
      <c r="AP121" s="297"/>
    </row>
    <row r="122" spans="1:42" ht="10.15" customHeight="1" outlineLevel="1" x14ac:dyDescent="0.25">
      <c r="A122" s="290" t="s">
        <v>1407</v>
      </c>
      <c r="B122" s="291" t="s">
        <v>1410</v>
      </c>
      <c r="C122" s="291" t="s">
        <v>1480</v>
      </c>
      <c r="D122" s="292" t="s">
        <v>1481</v>
      </c>
      <c r="E122" s="293">
        <v>40</v>
      </c>
      <c r="F122" s="298" t="s">
        <v>1361</v>
      </c>
      <c r="G122" s="292"/>
      <c r="H122" s="292"/>
      <c r="I122" s="292"/>
      <c r="J122" s="292"/>
      <c r="K122" s="292"/>
      <c r="L122" s="292"/>
      <c r="M122" s="295" t="s">
        <v>1363</v>
      </c>
      <c r="N122" s="295" t="s">
        <v>1363</v>
      </c>
      <c r="O122" s="295" t="s">
        <v>1363</v>
      </c>
      <c r="P122" s="295" t="s">
        <v>1363</v>
      </c>
      <c r="Q122" s="295">
        <v>14</v>
      </c>
      <c r="R122" s="295" t="s">
        <v>1362</v>
      </c>
      <c r="S122" s="296" t="s">
        <v>1372</v>
      </c>
      <c r="U122" s="297"/>
      <c r="V122" s="297"/>
      <c r="W122" s="297"/>
      <c r="X122" s="297"/>
      <c r="Y122" s="290" t="s">
        <v>1365</v>
      </c>
      <c r="Z122" s="297"/>
      <c r="AA122" s="297"/>
      <c r="AB122" s="297"/>
      <c r="AC122" s="297"/>
      <c r="AD122" s="297"/>
      <c r="AE122" s="297"/>
      <c r="AF122" s="297"/>
      <c r="AG122" s="297"/>
      <c r="AH122" s="297"/>
      <c r="AI122" s="297"/>
      <c r="AJ122" s="297"/>
      <c r="AK122" s="297"/>
      <c r="AL122" s="297"/>
      <c r="AM122" s="297"/>
      <c r="AN122" s="297"/>
      <c r="AO122" s="297"/>
      <c r="AP122" s="297"/>
    </row>
    <row r="123" spans="1:42" ht="10.15" customHeight="1" outlineLevel="1" x14ac:dyDescent="0.25">
      <c r="A123" s="290" t="s">
        <v>1407</v>
      </c>
      <c r="B123" s="291" t="s">
        <v>307</v>
      </c>
      <c r="C123" s="291" t="s">
        <v>1482</v>
      </c>
      <c r="D123" s="292" t="s">
        <v>1483</v>
      </c>
      <c r="E123" s="293">
        <v>20</v>
      </c>
      <c r="F123" s="298" t="s">
        <v>1361</v>
      </c>
      <c r="G123" s="292"/>
      <c r="H123" s="292"/>
      <c r="I123" s="292"/>
      <c r="J123" s="292"/>
      <c r="K123" s="292"/>
      <c r="L123" s="292"/>
      <c r="M123" s="295" t="s">
        <v>1363</v>
      </c>
      <c r="N123" s="295" t="s">
        <v>1363</v>
      </c>
      <c r="O123" s="295" t="s">
        <v>1363</v>
      </c>
      <c r="P123" s="295" t="s">
        <v>1363</v>
      </c>
      <c r="Q123" s="295">
        <v>13</v>
      </c>
      <c r="R123" s="295" t="s">
        <v>1362</v>
      </c>
      <c r="S123" s="296" t="s">
        <v>1484</v>
      </c>
      <c r="U123" s="297"/>
      <c r="V123" s="297"/>
      <c r="W123" s="297"/>
      <c r="X123" s="297"/>
      <c r="Y123" s="290" t="s">
        <v>1365</v>
      </c>
      <c r="Z123" s="297"/>
      <c r="AA123" s="297"/>
      <c r="AB123" s="297"/>
      <c r="AC123" s="297"/>
      <c r="AD123" s="297"/>
      <c r="AE123" s="297"/>
      <c r="AF123" s="297"/>
      <c r="AG123" s="297"/>
      <c r="AH123" s="297"/>
      <c r="AI123" s="297"/>
      <c r="AJ123" s="297"/>
      <c r="AK123" s="297"/>
      <c r="AL123" s="297"/>
      <c r="AM123" s="297"/>
      <c r="AN123" s="297"/>
      <c r="AO123" s="297"/>
      <c r="AP123" s="297"/>
    </row>
    <row r="124" spans="1:42" ht="10.15" customHeight="1" outlineLevel="1" x14ac:dyDescent="0.25">
      <c r="A124" s="290" t="s">
        <v>1407</v>
      </c>
      <c r="B124" s="291" t="s">
        <v>307</v>
      </c>
      <c r="C124" s="291" t="s">
        <v>1482</v>
      </c>
      <c r="D124" s="292" t="s">
        <v>1483</v>
      </c>
      <c r="E124" s="293">
        <v>40</v>
      </c>
      <c r="F124" s="298" t="s">
        <v>1361</v>
      </c>
      <c r="G124" s="292"/>
      <c r="H124" s="292"/>
      <c r="I124" s="292"/>
      <c r="J124" s="292"/>
      <c r="K124" s="292"/>
      <c r="L124" s="292"/>
      <c r="M124" s="295" t="s">
        <v>1363</v>
      </c>
      <c r="N124" s="295" t="s">
        <v>1363</v>
      </c>
      <c r="O124" s="295" t="s">
        <v>1363</v>
      </c>
      <c r="P124" s="295" t="s">
        <v>1363</v>
      </c>
      <c r="Q124" s="295">
        <v>13</v>
      </c>
      <c r="R124" s="295" t="s">
        <v>1362</v>
      </c>
      <c r="S124" s="296" t="s">
        <v>1484</v>
      </c>
      <c r="U124" s="297"/>
      <c r="V124" s="297"/>
      <c r="W124" s="297"/>
      <c r="X124" s="297"/>
      <c r="Y124" s="290" t="s">
        <v>1365</v>
      </c>
      <c r="Z124" s="297"/>
      <c r="AA124" s="297"/>
      <c r="AB124" s="297"/>
      <c r="AC124" s="297"/>
      <c r="AD124" s="297"/>
      <c r="AE124" s="297"/>
      <c r="AF124" s="297"/>
      <c r="AG124" s="297"/>
      <c r="AH124" s="297"/>
      <c r="AI124" s="297"/>
      <c r="AJ124" s="297"/>
      <c r="AK124" s="297"/>
      <c r="AL124" s="297"/>
      <c r="AM124" s="297"/>
      <c r="AN124" s="297"/>
      <c r="AO124" s="297"/>
      <c r="AP124" s="297"/>
    </row>
    <row r="125" spans="1:42" ht="10.15" customHeight="1" outlineLevel="1" x14ac:dyDescent="0.25">
      <c r="A125" s="290" t="s">
        <v>1407</v>
      </c>
      <c r="B125" s="291" t="s">
        <v>1410</v>
      </c>
      <c r="C125" s="291" t="s">
        <v>1485</v>
      </c>
      <c r="D125" s="292" t="s">
        <v>1486</v>
      </c>
      <c r="E125" s="293">
        <v>20</v>
      </c>
      <c r="F125" s="298" t="s">
        <v>1361</v>
      </c>
      <c r="G125" s="292"/>
      <c r="H125" s="292"/>
      <c r="I125" s="292"/>
      <c r="J125" s="292"/>
      <c r="K125" s="292"/>
      <c r="L125" s="292"/>
      <c r="M125" s="295" t="s">
        <v>1363</v>
      </c>
      <c r="N125" s="295" t="s">
        <v>1363</v>
      </c>
      <c r="O125" s="295" t="s">
        <v>1363</v>
      </c>
      <c r="P125" s="295" t="s">
        <v>1363</v>
      </c>
      <c r="Q125" s="295">
        <v>14</v>
      </c>
      <c r="R125" s="295" t="s">
        <v>1362</v>
      </c>
      <c r="S125" s="296" t="s">
        <v>1372</v>
      </c>
      <c r="U125" s="297"/>
      <c r="V125" s="297"/>
      <c r="W125" s="297"/>
      <c r="X125" s="297"/>
      <c r="Y125" s="290" t="s">
        <v>1365</v>
      </c>
      <c r="Z125" s="297"/>
      <c r="AA125" s="297"/>
      <c r="AB125" s="297"/>
      <c r="AC125" s="297"/>
      <c r="AD125" s="297"/>
      <c r="AE125" s="297"/>
      <c r="AF125" s="297"/>
      <c r="AG125" s="297"/>
      <c r="AH125" s="297"/>
      <c r="AI125" s="297"/>
      <c r="AJ125" s="297"/>
      <c r="AK125" s="297"/>
      <c r="AL125" s="297"/>
      <c r="AM125" s="297"/>
      <c r="AN125" s="297"/>
      <c r="AO125" s="297"/>
      <c r="AP125" s="297"/>
    </row>
    <row r="126" spans="1:42" ht="10.15" customHeight="1" outlineLevel="1" x14ac:dyDescent="0.25">
      <c r="A126" s="290" t="s">
        <v>1407</v>
      </c>
      <c r="B126" s="291" t="s">
        <v>1410</v>
      </c>
      <c r="C126" s="291" t="s">
        <v>1485</v>
      </c>
      <c r="D126" s="292" t="s">
        <v>1486</v>
      </c>
      <c r="E126" s="293">
        <v>40</v>
      </c>
      <c r="F126" s="298" t="s">
        <v>1361</v>
      </c>
      <c r="G126" s="292"/>
      <c r="H126" s="292"/>
      <c r="I126" s="292"/>
      <c r="J126" s="292"/>
      <c r="K126" s="292"/>
      <c r="L126" s="292"/>
      <c r="M126" s="295" t="s">
        <v>1363</v>
      </c>
      <c r="N126" s="295" t="s">
        <v>1363</v>
      </c>
      <c r="O126" s="295" t="s">
        <v>1363</v>
      </c>
      <c r="P126" s="295" t="s">
        <v>1363</v>
      </c>
      <c r="Q126" s="295">
        <v>14</v>
      </c>
      <c r="R126" s="295" t="s">
        <v>1362</v>
      </c>
      <c r="S126" s="296" t="s">
        <v>1372</v>
      </c>
      <c r="U126" s="297"/>
      <c r="V126" s="297"/>
      <c r="W126" s="297"/>
      <c r="X126" s="297"/>
      <c r="Y126" s="290" t="s">
        <v>1365</v>
      </c>
      <c r="Z126" s="297"/>
      <c r="AA126" s="297"/>
      <c r="AB126" s="297"/>
      <c r="AC126" s="297"/>
      <c r="AD126" s="297"/>
      <c r="AE126" s="297"/>
      <c r="AF126" s="297"/>
      <c r="AG126" s="297"/>
      <c r="AH126" s="297"/>
      <c r="AI126" s="297"/>
      <c r="AJ126" s="297"/>
      <c r="AK126" s="297"/>
      <c r="AL126" s="297"/>
      <c r="AM126" s="297"/>
      <c r="AN126" s="297"/>
      <c r="AO126" s="297"/>
      <c r="AP126" s="297"/>
    </row>
    <row r="127" spans="1:42" ht="10.15" customHeight="1" outlineLevel="1" x14ac:dyDescent="0.25">
      <c r="A127" s="290" t="s">
        <v>1407</v>
      </c>
      <c r="B127" s="291" t="s">
        <v>183</v>
      </c>
      <c r="C127" s="291" t="s">
        <v>1487</v>
      </c>
      <c r="D127" s="292" t="s">
        <v>1488</v>
      </c>
      <c r="E127" s="293">
        <v>20</v>
      </c>
      <c r="F127" s="298" t="s">
        <v>1361</v>
      </c>
      <c r="G127" s="292"/>
      <c r="H127" s="292"/>
      <c r="I127" s="292"/>
      <c r="J127" s="292"/>
      <c r="K127" s="292"/>
      <c r="L127" s="292"/>
      <c r="M127" s="295" t="s">
        <v>1363</v>
      </c>
      <c r="N127" s="295" t="s">
        <v>1363</v>
      </c>
      <c r="O127" s="295" t="s">
        <v>1363</v>
      </c>
      <c r="P127" s="295" t="s">
        <v>1363</v>
      </c>
      <c r="Q127" s="295">
        <v>10</v>
      </c>
      <c r="R127" s="295" t="s">
        <v>1362</v>
      </c>
      <c r="S127" s="296" t="s">
        <v>1378</v>
      </c>
      <c r="U127" s="297"/>
      <c r="V127" s="297"/>
      <c r="W127" s="297"/>
      <c r="X127" s="297"/>
      <c r="Y127" s="290" t="s">
        <v>1365</v>
      </c>
      <c r="Z127" s="297"/>
      <c r="AA127" s="297"/>
      <c r="AB127" s="297"/>
      <c r="AC127" s="297"/>
      <c r="AD127" s="297"/>
      <c r="AE127" s="297"/>
      <c r="AF127" s="297"/>
      <c r="AG127" s="297"/>
      <c r="AH127" s="297"/>
      <c r="AI127" s="297"/>
      <c r="AJ127" s="297"/>
      <c r="AK127" s="297"/>
      <c r="AL127" s="297"/>
      <c r="AM127" s="297"/>
      <c r="AN127" s="297"/>
      <c r="AO127" s="297"/>
      <c r="AP127" s="297"/>
    </row>
    <row r="128" spans="1:42" ht="10.15" customHeight="1" outlineLevel="1" x14ac:dyDescent="0.25">
      <c r="A128" s="290" t="s">
        <v>1407</v>
      </c>
      <c r="B128" s="291" t="s">
        <v>183</v>
      </c>
      <c r="C128" s="291" t="s">
        <v>1487</v>
      </c>
      <c r="D128" s="292" t="s">
        <v>1488</v>
      </c>
      <c r="E128" s="293">
        <v>40</v>
      </c>
      <c r="F128" s="298" t="s">
        <v>1361</v>
      </c>
      <c r="G128" s="292"/>
      <c r="H128" s="292"/>
      <c r="I128" s="292"/>
      <c r="J128" s="292"/>
      <c r="K128" s="292"/>
      <c r="L128" s="292"/>
      <c r="M128" s="295" t="s">
        <v>1363</v>
      </c>
      <c r="N128" s="295" t="s">
        <v>1363</v>
      </c>
      <c r="O128" s="295" t="s">
        <v>1363</v>
      </c>
      <c r="P128" s="295" t="s">
        <v>1363</v>
      </c>
      <c r="Q128" s="295">
        <v>10</v>
      </c>
      <c r="R128" s="295" t="s">
        <v>1362</v>
      </c>
      <c r="S128" s="296" t="s">
        <v>1378</v>
      </c>
      <c r="U128" s="297"/>
      <c r="V128" s="297"/>
      <c r="W128" s="297"/>
      <c r="X128" s="297"/>
      <c r="Y128" s="290" t="s">
        <v>1365</v>
      </c>
      <c r="Z128" s="297"/>
      <c r="AA128" s="297"/>
      <c r="AB128" s="297"/>
      <c r="AC128" s="297"/>
      <c r="AD128" s="297"/>
      <c r="AE128" s="297"/>
      <c r="AF128" s="297"/>
      <c r="AG128" s="297"/>
      <c r="AH128" s="297"/>
      <c r="AI128" s="297"/>
      <c r="AJ128" s="297"/>
      <c r="AK128" s="297"/>
      <c r="AL128" s="297"/>
      <c r="AM128" s="297"/>
      <c r="AN128" s="297"/>
      <c r="AO128" s="297"/>
      <c r="AP128" s="297"/>
    </row>
    <row r="129" spans="1:42" ht="10.15" customHeight="1" outlineLevel="1" x14ac:dyDescent="0.25">
      <c r="A129" s="290" t="s">
        <v>1407</v>
      </c>
      <c r="B129" s="291" t="s">
        <v>1366</v>
      </c>
      <c r="C129" s="291" t="s">
        <v>1489</v>
      </c>
      <c r="D129" s="292" t="s">
        <v>1490</v>
      </c>
      <c r="E129" s="293">
        <v>20</v>
      </c>
      <c r="F129" s="298" t="s">
        <v>1361</v>
      </c>
      <c r="G129" s="292"/>
      <c r="H129" s="292"/>
      <c r="I129" s="292"/>
      <c r="J129" s="292"/>
      <c r="K129" s="292"/>
      <c r="L129" s="292"/>
      <c r="M129" s="295" t="s">
        <v>1363</v>
      </c>
      <c r="N129" s="295" t="s">
        <v>1363</v>
      </c>
      <c r="O129" s="295" t="s">
        <v>1363</v>
      </c>
      <c r="P129" s="295" t="s">
        <v>1363</v>
      </c>
      <c r="Q129" s="295">
        <v>12</v>
      </c>
      <c r="R129" s="295" t="s">
        <v>1362</v>
      </c>
      <c r="S129" s="296" t="s">
        <v>1375</v>
      </c>
      <c r="U129" s="297"/>
      <c r="V129" s="297"/>
      <c r="W129" s="297"/>
      <c r="X129" s="297"/>
      <c r="Y129" s="290" t="s">
        <v>1365</v>
      </c>
      <c r="Z129" s="297"/>
      <c r="AA129" s="297"/>
      <c r="AB129" s="297"/>
      <c r="AC129" s="297"/>
      <c r="AD129" s="297"/>
      <c r="AE129" s="297"/>
      <c r="AF129" s="297"/>
      <c r="AG129" s="297"/>
      <c r="AH129" s="297"/>
      <c r="AI129" s="297"/>
      <c r="AJ129" s="297"/>
      <c r="AK129" s="297"/>
      <c r="AL129" s="297"/>
      <c r="AM129" s="297"/>
      <c r="AN129" s="297"/>
      <c r="AO129" s="297"/>
      <c r="AP129" s="297"/>
    </row>
    <row r="130" spans="1:42" ht="10.15" customHeight="1" outlineLevel="1" x14ac:dyDescent="0.25">
      <c r="A130" s="290" t="s">
        <v>1407</v>
      </c>
      <c r="B130" s="291" t="s">
        <v>1366</v>
      </c>
      <c r="C130" s="291" t="s">
        <v>1489</v>
      </c>
      <c r="D130" s="292" t="s">
        <v>1490</v>
      </c>
      <c r="E130" s="293">
        <v>40</v>
      </c>
      <c r="F130" s="298" t="s">
        <v>1361</v>
      </c>
      <c r="G130" s="292"/>
      <c r="H130" s="292"/>
      <c r="I130" s="292"/>
      <c r="J130" s="292"/>
      <c r="K130" s="292"/>
      <c r="L130" s="292"/>
      <c r="M130" s="295" t="s">
        <v>1363</v>
      </c>
      <c r="N130" s="295" t="s">
        <v>1363</v>
      </c>
      <c r="O130" s="295" t="s">
        <v>1363</v>
      </c>
      <c r="P130" s="295" t="s">
        <v>1363</v>
      </c>
      <c r="Q130" s="295">
        <v>12</v>
      </c>
      <c r="R130" s="295" t="s">
        <v>1362</v>
      </c>
      <c r="S130" s="296" t="s">
        <v>1375</v>
      </c>
      <c r="U130" s="297"/>
      <c r="V130" s="297"/>
      <c r="W130" s="297"/>
      <c r="X130" s="297"/>
      <c r="Y130" s="290" t="s">
        <v>1365</v>
      </c>
      <c r="Z130" s="297"/>
      <c r="AA130" s="297"/>
      <c r="AB130" s="297"/>
      <c r="AC130" s="297"/>
      <c r="AD130" s="297"/>
      <c r="AE130" s="297"/>
      <c r="AF130" s="297"/>
      <c r="AG130" s="297"/>
      <c r="AH130" s="297"/>
      <c r="AI130" s="297"/>
      <c r="AJ130" s="297"/>
      <c r="AK130" s="297"/>
      <c r="AL130" s="297"/>
      <c r="AM130" s="297"/>
      <c r="AN130" s="297"/>
      <c r="AO130" s="297"/>
      <c r="AP130" s="297"/>
    </row>
    <row r="131" spans="1:42" ht="10.15" customHeight="1" outlineLevel="1" x14ac:dyDescent="0.25">
      <c r="A131" s="290" t="s">
        <v>1407</v>
      </c>
      <c r="B131" s="291" t="s">
        <v>1410</v>
      </c>
      <c r="C131" s="291" t="s">
        <v>1491</v>
      </c>
      <c r="D131" s="292" t="s">
        <v>1492</v>
      </c>
      <c r="E131" s="293">
        <v>20</v>
      </c>
      <c r="F131" s="298" t="s">
        <v>1361</v>
      </c>
      <c r="G131" s="292"/>
      <c r="H131" s="292"/>
      <c r="I131" s="292"/>
      <c r="J131" s="292"/>
      <c r="K131" s="292"/>
      <c r="L131" s="292"/>
      <c r="M131" s="295" t="s">
        <v>1363</v>
      </c>
      <c r="N131" s="295" t="s">
        <v>1363</v>
      </c>
      <c r="O131" s="295" t="s">
        <v>1363</v>
      </c>
      <c r="P131" s="295" t="s">
        <v>1363</v>
      </c>
      <c r="Q131" s="295">
        <v>14</v>
      </c>
      <c r="R131" s="295" t="s">
        <v>1362</v>
      </c>
      <c r="S131" s="296" t="s">
        <v>1372</v>
      </c>
      <c r="U131" s="297"/>
      <c r="V131" s="297"/>
      <c r="W131" s="297"/>
      <c r="X131" s="297"/>
      <c r="Y131" s="290" t="s">
        <v>1365</v>
      </c>
      <c r="Z131" s="297"/>
      <c r="AA131" s="297"/>
      <c r="AB131" s="297"/>
      <c r="AC131" s="297"/>
      <c r="AD131" s="297"/>
      <c r="AE131" s="297"/>
      <c r="AF131" s="297"/>
      <c r="AG131" s="297"/>
      <c r="AH131" s="297"/>
      <c r="AI131" s="297"/>
      <c r="AJ131" s="297"/>
      <c r="AK131" s="297"/>
      <c r="AL131" s="297"/>
      <c r="AM131" s="297"/>
      <c r="AN131" s="297"/>
      <c r="AO131" s="297"/>
      <c r="AP131" s="297"/>
    </row>
    <row r="132" spans="1:42" ht="10.15" customHeight="1" outlineLevel="1" x14ac:dyDescent="0.25">
      <c r="A132" s="290" t="s">
        <v>1407</v>
      </c>
      <c r="B132" s="291" t="s">
        <v>1410</v>
      </c>
      <c r="C132" s="291" t="s">
        <v>1491</v>
      </c>
      <c r="D132" s="292" t="s">
        <v>1492</v>
      </c>
      <c r="E132" s="293">
        <v>40</v>
      </c>
      <c r="F132" s="298" t="s">
        <v>1361</v>
      </c>
      <c r="G132" s="292"/>
      <c r="H132" s="292"/>
      <c r="I132" s="292"/>
      <c r="J132" s="292"/>
      <c r="K132" s="292"/>
      <c r="L132" s="292"/>
      <c r="M132" s="295" t="s">
        <v>1363</v>
      </c>
      <c r="N132" s="295" t="s">
        <v>1363</v>
      </c>
      <c r="O132" s="295" t="s">
        <v>1363</v>
      </c>
      <c r="P132" s="295" t="s">
        <v>1363</v>
      </c>
      <c r="Q132" s="295">
        <v>14</v>
      </c>
      <c r="R132" s="295" t="s">
        <v>1362</v>
      </c>
      <c r="S132" s="296" t="s">
        <v>1372</v>
      </c>
      <c r="U132" s="297"/>
      <c r="V132" s="297"/>
      <c r="W132" s="297"/>
      <c r="X132" s="297"/>
      <c r="Y132" s="290" t="s">
        <v>1365</v>
      </c>
      <c r="Z132" s="297"/>
      <c r="AA132" s="297"/>
      <c r="AB132" s="297"/>
      <c r="AC132" s="297"/>
      <c r="AD132" s="297"/>
      <c r="AE132" s="297"/>
      <c r="AF132" s="297"/>
      <c r="AG132" s="297"/>
      <c r="AH132" s="297"/>
      <c r="AI132" s="297"/>
      <c r="AJ132" s="297"/>
      <c r="AK132" s="297"/>
      <c r="AL132" s="297"/>
      <c r="AM132" s="297"/>
      <c r="AN132" s="297"/>
      <c r="AO132" s="297"/>
      <c r="AP132" s="297"/>
    </row>
    <row r="133" spans="1:42" ht="10.15" customHeight="1" outlineLevel="1" x14ac:dyDescent="0.25">
      <c r="A133" s="290" t="s">
        <v>1407</v>
      </c>
      <c r="B133" s="291" t="s">
        <v>1101</v>
      </c>
      <c r="C133" s="291" t="s">
        <v>1388</v>
      </c>
      <c r="D133" s="292" t="s">
        <v>1389</v>
      </c>
      <c r="E133" s="293">
        <v>20</v>
      </c>
      <c r="F133" s="298" t="s">
        <v>1361</v>
      </c>
      <c r="G133" s="292"/>
      <c r="H133" s="292"/>
      <c r="I133" s="292"/>
      <c r="J133" s="292"/>
      <c r="K133" s="292"/>
      <c r="L133" s="292"/>
      <c r="M133" s="295" t="s">
        <v>1363</v>
      </c>
      <c r="N133" s="295" t="s">
        <v>1363</v>
      </c>
      <c r="O133" s="295" t="s">
        <v>1363</v>
      </c>
      <c r="P133" s="295" t="s">
        <v>1363</v>
      </c>
      <c r="Q133" s="295">
        <v>7</v>
      </c>
      <c r="R133" s="295" t="s">
        <v>1362</v>
      </c>
      <c r="S133" s="296" t="s">
        <v>1369</v>
      </c>
      <c r="U133" s="297"/>
      <c r="V133" s="297"/>
      <c r="W133" s="297"/>
      <c r="X133" s="297"/>
      <c r="Y133" s="290" t="s">
        <v>1365</v>
      </c>
      <c r="Z133" s="297"/>
      <c r="AA133" s="297"/>
      <c r="AB133" s="297"/>
      <c r="AC133" s="297"/>
      <c r="AD133" s="297"/>
      <c r="AE133" s="297"/>
      <c r="AF133" s="297"/>
      <c r="AG133" s="297"/>
      <c r="AH133" s="297"/>
      <c r="AI133" s="297"/>
      <c r="AJ133" s="297"/>
      <c r="AK133" s="297"/>
      <c r="AL133" s="297"/>
      <c r="AM133" s="297"/>
      <c r="AN133" s="297"/>
      <c r="AO133" s="297"/>
      <c r="AP133" s="297"/>
    </row>
    <row r="134" spans="1:42" ht="10.15" customHeight="1" outlineLevel="1" x14ac:dyDescent="0.25">
      <c r="A134" s="290" t="s">
        <v>1407</v>
      </c>
      <c r="B134" s="291" t="s">
        <v>1101</v>
      </c>
      <c r="C134" s="291" t="s">
        <v>1388</v>
      </c>
      <c r="D134" s="292" t="s">
        <v>1389</v>
      </c>
      <c r="E134" s="293">
        <v>40</v>
      </c>
      <c r="F134" s="298" t="s">
        <v>1361</v>
      </c>
      <c r="G134" s="292"/>
      <c r="H134" s="292"/>
      <c r="I134" s="292"/>
      <c r="J134" s="292"/>
      <c r="K134" s="292"/>
      <c r="L134" s="292"/>
      <c r="M134" s="295" t="s">
        <v>1363</v>
      </c>
      <c r="N134" s="295" t="s">
        <v>1363</v>
      </c>
      <c r="O134" s="295" t="s">
        <v>1363</v>
      </c>
      <c r="P134" s="295" t="s">
        <v>1363</v>
      </c>
      <c r="Q134" s="295">
        <v>7</v>
      </c>
      <c r="R134" s="295" t="s">
        <v>1362</v>
      </c>
      <c r="S134" s="296" t="s">
        <v>1369</v>
      </c>
      <c r="U134" s="297"/>
      <c r="V134" s="297"/>
      <c r="W134" s="297"/>
      <c r="X134" s="297"/>
      <c r="Y134" s="290" t="s">
        <v>1365</v>
      </c>
      <c r="Z134" s="297"/>
      <c r="AA134" s="297"/>
      <c r="AB134" s="297"/>
      <c r="AC134" s="297"/>
      <c r="AD134" s="297"/>
      <c r="AE134" s="297"/>
      <c r="AF134" s="297"/>
      <c r="AG134" s="297"/>
      <c r="AH134" s="297"/>
      <c r="AI134" s="297"/>
      <c r="AJ134" s="297"/>
      <c r="AK134" s="297"/>
      <c r="AL134" s="297"/>
      <c r="AM134" s="297"/>
      <c r="AN134" s="297"/>
      <c r="AO134" s="297"/>
      <c r="AP134" s="297"/>
    </row>
    <row r="135" spans="1:42" ht="10.15" customHeight="1" outlineLevel="1" x14ac:dyDescent="0.25">
      <c r="A135" s="290" t="s">
        <v>1407</v>
      </c>
      <c r="B135" s="291" t="s">
        <v>1418</v>
      </c>
      <c r="C135" s="291" t="s">
        <v>1493</v>
      </c>
      <c r="D135" s="292" t="s">
        <v>1494</v>
      </c>
      <c r="E135" s="293">
        <v>20</v>
      </c>
      <c r="F135" s="298" t="s">
        <v>1361</v>
      </c>
      <c r="G135" s="292"/>
      <c r="H135" s="292"/>
      <c r="I135" s="292"/>
      <c r="J135" s="292"/>
      <c r="K135" s="292"/>
      <c r="L135" s="292"/>
      <c r="M135" s="295" t="s">
        <v>1363</v>
      </c>
      <c r="N135" s="295" t="s">
        <v>1363</v>
      </c>
      <c r="O135" s="295" t="s">
        <v>1363</v>
      </c>
      <c r="P135" s="295" t="s">
        <v>1363</v>
      </c>
      <c r="Q135" s="295">
        <v>14</v>
      </c>
      <c r="R135" s="295" t="s">
        <v>1362</v>
      </c>
      <c r="S135" s="296" t="s">
        <v>1372</v>
      </c>
      <c r="U135" s="297"/>
      <c r="V135" s="297"/>
      <c r="W135" s="297"/>
      <c r="X135" s="297"/>
      <c r="Y135" s="290" t="s">
        <v>1365</v>
      </c>
      <c r="Z135" s="297"/>
      <c r="AA135" s="297"/>
      <c r="AB135" s="297"/>
      <c r="AC135" s="297"/>
      <c r="AD135" s="297"/>
      <c r="AE135" s="297"/>
      <c r="AF135" s="297"/>
      <c r="AG135" s="297"/>
      <c r="AH135" s="297"/>
      <c r="AI135" s="297"/>
      <c r="AJ135" s="297"/>
      <c r="AK135" s="297"/>
      <c r="AL135" s="297"/>
      <c r="AM135" s="297"/>
      <c r="AN135" s="297"/>
      <c r="AO135" s="297"/>
      <c r="AP135" s="297"/>
    </row>
    <row r="136" spans="1:42" ht="10.15" customHeight="1" outlineLevel="1" x14ac:dyDescent="0.25">
      <c r="A136" s="290" t="s">
        <v>1407</v>
      </c>
      <c r="B136" s="291" t="s">
        <v>1418</v>
      </c>
      <c r="C136" s="291" t="s">
        <v>1493</v>
      </c>
      <c r="D136" s="292" t="s">
        <v>1494</v>
      </c>
      <c r="E136" s="293">
        <v>40</v>
      </c>
      <c r="F136" s="298" t="s">
        <v>1361</v>
      </c>
      <c r="G136" s="292"/>
      <c r="H136" s="292"/>
      <c r="I136" s="292"/>
      <c r="J136" s="292"/>
      <c r="K136" s="292"/>
      <c r="L136" s="292"/>
      <c r="M136" s="295" t="s">
        <v>1363</v>
      </c>
      <c r="N136" s="295" t="s">
        <v>1363</v>
      </c>
      <c r="O136" s="295" t="s">
        <v>1363</v>
      </c>
      <c r="P136" s="295" t="s">
        <v>1363</v>
      </c>
      <c r="Q136" s="295">
        <v>14</v>
      </c>
      <c r="R136" s="295" t="s">
        <v>1362</v>
      </c>
      <c r="S136" s="296" t="s">
        <v>1372</v>
      </c>
      <c r="U136" s="297"/>
      <c r="V136" s="297"/>
      <c r="W136" s="297"/>
      <c r="X136" s="297"/>
      <c r="Y136" s="290" t="s">
        <v>1365</v>
      </c>
      <c r="Z136" s="297"/>
      <c r="AA136" s="297"/>
      <c r="AB136" s="297"/>
      <c r="AC136" s="297"/>
      <c r="AD136" s="297"/>
      <c r="AE136" s="297"/>
      <c r="AF136" s="297"/>
      <c r="AG136" s="297"/>
      <c r="AH136" s="297"/>
      <c r="AI136" s="297"/>
      <c r="AJ136" s="297"/>
      <c r="AK136" s="297"/>
      <c r="AL136" s="297"/>
      <c r="AM136" s="297"/>
      <c r="AN136" s="297"/>
      <c r="AO136" s="297"/>
      <c r="AP136" s="297"/>
    </row>
    <row r="137" spans="1:42" ht="10.15" customHeight="1" outlineLevel="1" x14ac:dyDescent="0.25">
      <c r="A137" s="290" t="s">
        <v>1407</v>
      </c>
      <c r="B137" s="291" t="s">
        <v>1358</v>
      </c>
      <c r="C137" s="291" t="s">
        <v>1495</v>
      </c>
      <c r="D137" s="292" t="s">
        <v>1496</v>
      </c>
      <c r="E137" s="293">
        <v>20</v>
      </c>
      <c r="F137" s="298" t="s">
        <v>1361</v>
      </c>
      <c r="G137" s="292"/>
      <c r="H137" s="292"/>
      <c r="I137" s="292"/>
      <c r="J137" s="292"/>
      <c r="K137" s="292"/>
      <c r="L137" s="292"/>
      <c r="M137" s="295" t="s">
        <v>1363</v>
      </c>
      <c r="N137" s="295" t="s">
        <v>1363</v>
      </c>
      <c r="O137" s="295" t="s">
        <v>1363</v>
      </c>
      <c r="P137" s="295" t="s">
        <v>1363</v>
      </c>
      <c r="Q137" s="295">
        <v>10</v>
      </c>
      <c r="R137" s="295" t="s">
        <v>1362</v>
      </c>
      <c r="S137" s="296" t="s">
        <v>1378</v>
      </c>
      <c r="U137" s="297"/>
      <c r="V137" s="297"/>
      <c r="W137" s="297"/>
      <c r="X137" s="297"/>
      <c r="Y137" s="290" t="s">
        <v>1365</v>
      </c>
      <c r="Z137" s="297"/>
      <c r="AA137" s="297"/>
      <c r="AB137" s="297"/>
      <c r="AC137" s="297"/>
      <c r="AD137" s="297"/>
      <c r="AE137" s="297"/>
      <c r="AF137" s="297"/>
      <c r="AG137" s="297"/>
      <c r="AH137" s="297"/>
      <c r="AI137" s="297"/>
      <c r="AJ137" s="297"/>
      <c r="AK137" s="297"/>
      <c r="AL137" s="297"/>
      <c r="AM137" s="297"/>
      <c r="AN137" s="297"/>
      <c r="AO137" s="297"/>
      <c r="AP137" s="297"/>
    </row>
    <row r="138" spans="1:42" ht="10.15" customHeight="1" outlineLevel="1" x14ac:dyDescent="0.25">
      <c r="A138" s="290" t="s">
        <v>1407</v>
      </c>
      <c r="B138" s="291" t="s">
        <v>1358</v>
      </c>
      <c r="C138" s="291" t="s">
        <v>1495</v>
      </c>
      <c r="D138" s="292" t="s">
        <v>1496</v>
      </c>
      <c r="E138" s="293">
        <v>40</v>
      </c>
      <c r="F138" s="298" t="s">
        <v>1361</v>
      </c>
      <c r="G138" s="292"/>
      <c r="H138" s="292"/>
      <c r="I138" s="292"/>
      <c r="J138" s="292"/>
      <c r="K138" s="292"/>
      <c r="L138" s="292"/>
      <c r="M138" s="295" t="s">
        <v>1363</v>
      </c>
      <c r="N138" s="295" t="s">
        <v>1363</v>
      </c>
      <c r="O138" s="295" t="s">
        <v>1363</v>
      </c>
      <c r="P138" s="295" t="s">
        <v>1363</v>
      </c>
      <c r="Q138" s="295">
        <v>10</v>
      </c>
      <c r="R138" s="295" t="s">
        <v>1362</v>
      </c>
      <c r="S138" s="296" t="s">
        <v>1378</v>
      </c>
      <c r="U138" s="297"/>
      <c r="V138" s="297"/>
      <c r="W138" s="297"/>
      <c r="X138" s="297"/>
      <c r="Y138" s="290" t="s">
        <v>1365</v>
      </c>
      <c r="Z138" s="297"/>
      <c r="AA138" s="297"/>
      <c r="AB138" s="297"/>
      <c r="AC138" s="297"/>
      <c r="AD138" s="297"/>
      <c r="AE138" s="297"/>
      <c r="AF138" s="297"/>
      <c r="AG138" s="297"/>
      <c r="AH138" s="297"/>
      <c r="AI138" s="297"/>
      <c r="AJ138" s="297"/>
      <c r="AK138" s="297"/>
      <c r="AL138" s="297"/>
      <c r="AM138" s="297"/>
      <c r="AN138" s="297"/>
      <c r="AO138" s="297"/>
      <c r="AP138" s="297"/>
    </row>
    <row r="139" spans="1:42" ht="10.15" customHeight="1" outlineLevel="1" x14ac:dyDescent="0.25">
      <c r="A139" s="290" t="s">
        <v>1407</v>
      </c>
      <c r="B139" s="291" t="s">
        <v>307</v>
      </c>
      <c r="C139" s="291" t="s">
        <v>1497</v>
      </c>
      <c r="D139" s="292" t="s">
        <v>1498</v>
      </c>
      <c r="E139" s="293">
        <v>20</v>
      </c>
      <c r="F139" s="298" t="s">
        <v>1361</v>
      </c>
      <c r="G139" s="292"/>
      <c r="H139" s="292"/>
      <c r="I139" s="292"/>
      <c r="J139" s="292"/>
      <c r="K139" s="292"/>
      <c r="L139" s="292"/>
      <c r="M139" s="295">
        <v>6</v>
      </c>
      <c r="N139" s="295" t="s">
        <v>1362</v>
      </c>
      <c r="O139" s="295">
        <v>5</v>
      </c>
      <c r="P139" s="295" t="s">
        <v>1362</v>
      </c>
      <c r="Q139" s="295" t="s">
        <v>1363</v>
      </c>
      <c r="R139" s="295" t="s">
        <v>1363</v>
      </c>
      <c r="S139" s="296" t="s">
        <v>1499</v>
      </c>
      <c r="U139" s="297"/>
      <c r="V139" s="297"/>
      <c r="W139" s="297"/>
      <c r="X139" s="297"/>
      <c r="Y139" s="290" t="s">
        <v>1365</v>
      </c>
      <c r="Z139" s="297"/>
      <c r="AA139" s="297"/>
      <c r="AB139" s="297"/>
      <c r="AC139" s="297"/>
      <c r="AD139" s="297"/>
      <c r="AE139" s="297"/>
      <c r="AF139" s="297"/>
      <c r="AG139" s="297"/>
      <c r="AH139" s="297"/>
      <c r="AI139" s="297"/>
      <c r="AJ139" s="297"/>
      <c r="AK139" s="297"/>
      <c r="AL139" s="297"/>
      <c r="AM139" s="297"/>
      <c r="AN139" s="297"/>
      <c r="AO139" s="297"/>
      <c r="AP139" s="297"/>
    </row>
    <row r="140" spans="1:42" ht="10.15" customHeight="1" outlineLevel="1" x14ac:dyDescent="0.25">
      <c r="A140" s="290" t="s">
        <v>1407</v>
      </c>
      <c r="B140" s="291" t="s">
        <v>307</v>
      </c>
      <c r="C140" s="291" t="s">
        <v>1497</v>
      </c>
      <c r="D140" s="292" t="s">
        <v>1498</v>
      </c>
      <c r="E140" s="293">
        <v>40</v>
      </c>
      <c r="F140" s="298" t="s">
        <v>1361</v>
      </c>
      <c r="G140" s="292"/>
      <c r="H140" s="292"/>
      <c r="I140" s="292"/>
      <c r="J140" s="292"/>
      <c r="K140" s="292"/>
      <c r="L140" s="292"/>
      <c r="M140" s="295">
        <v>6</v>
      </c>
      <c r="N140" s="295" t="s">
        <v>1362</v>
      </c>
      <c r="O140" s="295">
        <v>5</v>
      </c>
      <c r="P140" s="295" t="s">
        <v>1362</v>
      </c>
      <c r="Q140" s="295" t="s">
        <v>1363</v>
      </c>
      <c r="R140" s="295" t="s">
        <v>1363</v>
      </c>
      <c r="S140" s="296" t="s">
        <v>1499</v>
      </c>
      <c r="U140" s="297"/>
      <c r="V140" s="297"/>
      <c r="W140" s="297"/>
      <c r="X140" s="297"/>
      <c r="Y140" s="290" t="s">
        <v>1365</v>
      </c>
      <c r="Z140" s="297"/>
      <c r="AA140" s="297"/>
      <c r="AB140" s="297"/>
      <c r="AC140" s="297"/>
      <c r="AD140" s="297"/>
      <c r="AE140" s="297"/>
      <c r="AF140" s="297"/>
      <c r="AG140" s="297"/>
      <c r="AH140" s="297"/>
      <c r="AI140" s="297"/>
      <c r="AJ140" s="297"/>
      <c r="AK140" s="297"/>
      <c r="AL140" s="297"/>
      <c r="AM140" s="297"/>
      <c r="AN140" s="297"/>
      <c r="AO140" s="297"/>
      <c r="AP140" s="297"/>
    </row>
    <row r="141" spans="1:42" ht="10.15" customHeight="1" outlineLevel="1" x14ac:dyDescent="0.25">
      <c r="A141" s="290" t="s">
        <v>1407</v>
      </c>
      <c r="B141" s="291" t="s">
        <v>1358</v>
      </c>
      <c r="C141" s="291" t="s">
        <v>1500</v>
      </c>
      <c r="D141" s="292" t="s">
        <v>1501</v>
      </c>
      <c r="E141" s="293">
        <v>20</v>
      </c>
      <c r="F141" s="298" t="s">
        <v>1361</v>
      </c>
      <c r="G141" s="292"/>
      <c r="H141" s="292"/>
      <c r="I141" s="292"/>
      <c r="J141" s="292"/>
      <c r="K141" s="292"/>
      <c r="L141" s="292"/>
      <c r="M141" s="295" t="s">
        <v>1363</v>
      </c>
      <c r="N141" s="295" t="s">
        <v>1363</v>
      </c>
      <c r="O141" s="295" t="s">
        <v>1363</v>
      </c>
      <c r="P141" s="295" t="s">
        <v>1363</v>
      </c>
      <c r="Q141" s="295">
        <v>10</v>
      </c>
      <c r="R141" s="295" t="s">
        <v>1362</v>
      </c>
      <c r="S141" s="296" t="s">
        <v>1378</v>
      </c>
      <c r="U141" s="297"/>
      <c r="V141" s="297"/>
      <c r="W141" s="297"/>
      <c r="X141" s="297"/>
      <c r="Y141" s="290" t="s">
        <v>1365</v>
      </c>
      <c r="Z141" s="297"/>
      <c r="AA141" s="297"/>
      <c r="AB141" s="297"/>
      <c r="AC141" s="297"/>
      <c r="AD141" s="297"/>
      <c r="AE141" s="297"/>
      <c r="AF141" s="297"/>
      <c r="AG141" s="297"/>
      <c r="AH141" s="297"/>
      <c r="AI141" s="297"/>
      <c r="AJ141" s="297"/>
      <c r="AK141" s="297"/>
      <c r="AL141" s="297"/>
      <c r="AM141" s="297"/>
      <c r="AN141" s="297"/>
      <c r="AO141" s="297"/>
      <c r="AP141" s="297"/>
    </row>
    <row r="142" spans="1:42" ht="10.15" customHeight="1" outlineLevel="1" x14ac:dyDescent="0.25">
      <c r="A142" s="290" t="s">
        <v>1407</v>
      </c>
      <c r="B142" s="291" t="s">
        <v>1358</v>
      </c>
      <c r="C142" s="291" t="s">
        <v>1500</v>
      </c>
      <c r="D142" s="292" t="s">
        <v>1501</v>
      </c>
      <c r="E142" s="293">
        <v>40</v>
      </c>
      <c r="F142" s="298" t="s">
        <v>1361</v>
      </c>
      <c r="G142" s="292"/>
      <c r="H142" s="292"/>
      <c r="I142" s="292"/>
      <c r="J142" s="292"/>
      <c r="K142" s="292"/>
      <c r="L142" s="292"/>
      <c r="M142" s="295" t="s">
        <v>1363</v>
      </c>
      <c r="N142" s="295" t="s">
        <v>1363</v>
      </c>
      <c r="O142" s="295" t="s">
        <v>1363</v>
      </c>
      <c r="P142" s="295" t="s">
        <v>1363</v>
      </c>
      <c r="Q142" s="295">
        <v>10</v>
      </c>
      <c r="R142" s="295" t="s">
        <v>1362</v>
      </c>
      <c r="S142" s="296" t="s">
        <v>1378</v>
      </c>
      <c r="U142" s="297"/>
      <c r="V142" s="297"/>
      <c r="W142" s="297"/>
      <c r="X142" s="297"/>
      <c r="Y142" s="290" t="s">
        <v>1365</v>
      </c>
      <c r="Z142" s="297"/>
      <c r="AA142" s="297"/>
      <c r="AB142" s="297"/>
      <c r="AC142" s="297"/>
      <c r="AD142" s="297"/>
      <c r="AE142" s="297"/>
      <c r="AF142" s="297"/>
      <c r="AG142" s="297"/>
      <c r="AH142" s="297"/>
      <c r="AI142" s="297"/>
      <c r="AJ142" s="297"/>
      <c r="AK142" s="297"/>
      <c r="AL142" s="297"/>
      <c r="AM142" s="297"/>
      <c r="AN142" s="297"/>
      <c r="AO142" s="297"/>
      <c r="AP142" s="297"/>
    </row>
    <row r="143" spans="1:42" ht="10.15" customHeight="1" outlineLevel="1" x14ac:dyDescent="0.25">
      <c r="A143" s="290" t="s">
        <v>1407</v>
      </c>
      <c r="B143" s="291" t="s">
        <v>1095</v>
      </c>
      <c r="C143" s="291" t="s">
        <v>1502</v>
      </c>
      <c r="D143" s="292" t="s">
        <v>1503</v>
      </c>
      <c r="E143" s="293">
        <v>20</v>
      </c>
      <c r="F143" s="298" t="s">
        <v>1361</v>
      </c>
      <c r="G143" s="292"/>
      <c r="H143" s="292"/>
      <c r="I143" s="292"/>
      <c r="J143" s="292"/>
      <c r="K143" s="292"/>
      <c r="L143" s="292"/>
      <c r="M143" s="295" t="s">
        <v>1363</v>
      </c>
      <c r="N143" s="295" t="s">
        <v>1363</v>
      </c>
      <c r="O143" s="295" t="s">
        <v>1363</v>
      </c>
      <c r="P143" s="295" t="s">
        <v>1363</v>
      </c>
      <c r="Q143" s="295">
        <v>10</v>
      </c>
      <c r="R143" s="295" t="s">
        <v>1362</v>
      </c>
      <c r="S143" s="296" t="s">
        <v>1378</v>
      </c>
      <c r="U143" s="297"/>
      <c r="V143" s="297"/>
      <c r="W143" s="297"/>
      <c r="X143" s="297"/>
      <c r="Y143" s="290" t="s">
        <v>1365</v>
      </c>
      <c r="Z143" s="297"/>
      <c r="AA143" s="297"/>
      <c r="AB143" s="297"/>
      <c r="AC143" s="297"/>
      <c r="AD143" s="297"/>
      <c r="AE143" s="297"/>
      <c r="AF143" s="297"/>
      <c r="AG143" s="297"/>
      <c r="AH143" s="297"/>
      <c r="AI143" s="297"/>
      <c r="AJ143" s="297"/>
      <c r="AK143" s="297"/>
      <c r="AL143" s="297"/>
      <c r="AM143" s="297"/>
      <c r="AN143" s="297"/>
      <c r="AO143" s="297"/>
      <c r="AP143" s="297"/>
    </row>
    <row r="144" spans="1:42" ht="10.15" customHeight="1" outlineLevel="1" x14ac:dyDescent="0.25">
      <c r="A144" s="290" t="s">
        <v>1407</v>
      </c>
      <c r="B144" s="291" t="s">
        <v>1095</v>
      </c>
      <c r="C144" s="291" t="s">
        <v>1502</v>
      </c>
      <c r="D144" s="292" t="s">
        <v>1503</v>
      </c>
      <c r="E144" s="293">
        <v>40</v>
      </c>
      <c r="F144" s="298" t="s">
        <v>1361</v>
      </c>
      <c r="G144" s="292"/>
      <c r="H144" s="292"/>
      <c r="I144" s="292"/>
      <c r="J144" s="292"/>
      <c r="K144" s="292"/>
      <c r="L144" s="292"/>
      <c r="M144" s="295" t="s">
        <v>1363</v>
      </c>
      <c r="N144" s="295" t="s">
        <v>1363</v>
      </c>
      <c r="O144" s="295" t="s">
        <v>1363</v>
      </c>
      <c r="P144" s="295" t="s">
        <v>1363</v>
      </c>
      <c r="Q144" s="295">
        <v>10</v>
      </c>
      <c r="R144" s="295" t="s">
        <v>1362</v>
      </c>
      <c r="S144" s="296" t="s">
        <v>1378</v>
      </c>
      <c r="U144" s="297"/>
      <c r="V144" s="297"/>
      <c r="W144" s="297"/>
      <c r="X144" s="297"/>
      <c r="Y144" s="290" t="s">
        <v>1365</v>
      </c>
      <c r="Z144" s="297"/>
      <c r="AA144" s="297"/>
      <c r="AB144" s="297"/>
      <c r="AC144" s="297"/>
      <c r="AD144" s="297"/>
      <c r="AE144" s="297"/>
      <c r="AF144" s="297"/>
      <c r="AG144" s="297"/>
      <c r="AH144" s="297"/>
      <c r="AI144" s="297"/>
      <c r="AJ144" s="297"/>
      <c r="AK144" s="297"/>
      <c r="AL144" s="297"/>
      <c r="AM144" s="297"/>
      <c r="AN144" s="297"/>
      <c r="AO144" s="297"/>
      <c r="AP144" s="297"/>
    </row>
    <row r="145" spans="1:42" ht="10.15" customHeight="1" outlineLevel="1" x14ac:dyDescent="0.25">
      <c r="A145" s="290" t="s">
        <v>1407</v>
      </c>
      <c r="B145" s="291" t="s">
        <v>1410</v>
      </c>
      <c r="C145" s="291" t="s">
        <v>1504</v>
      </c>
      <c r="D145" s="292" t="s">
        <v>1505</v>
      </c>
      <c r="E145" s="293">
        <v>20</v>
      </c>
      <c r="F145" s="298" t="s">
        <v>1361</v>
      </c>
      <c r="G145" s="292"/>
      <c r="H145" s="292"/>
      <c r="I145" s="292"/>
      <c r="J145" s="292"/>
      <c r="K145" s="292"/>
      <c r="L145" s="292"/>
      <c r="M145" s="295" t="s">
        <v>1363</v>
      </c>
      <c r="N145" s="295" t="s">
        <v>1363</v>
      </c>
      <c r="O145" s="295" t="s">
        <v>1363</v>
      </c>
      <c r="P145" s="295" t="s">
        <v>1363</v>
      </c>
      <c r="Q145" s="295">
        <v>21</v>
      </c>
      <c r="R145" s="295" t="s">
        <v>1362</v>
      </c>
      <c r="S145" s="296" t="s">
        <v>1506</v>
      </c>
      <c r="U145" s="297"/>
      <c r="V145" s="297"/>
      <c r="W145" s="297"/>
      <c r="X145" s="297"/>
      <c r="Y145" s="290" t="s">
        <v>1365</v>
      </c>
      <c r="Z145" s="297"/>
      <c r="AA145" s="297"/>
      <c r="AB145" s="297"/>
      <c r="AC145" s="297"/>
      <c r="AD145" s="297"/>
      <c r="AE145" s="297"/>
      <c r="AF145" s="297"/>
      <c r="AG145" s="297"/>
      <c r="AH145" s="297"/>
      <c r="AI145" s="297"/>
      <c r="AJ145" s="297"/>
      <c r="AK145" s="297"/>
      <c r="AL145" s="297"/>
      <c r="AM145" s="297"/>
      <c r="AN145" s="297"/>
      <c r="AO145" s="297"/>
      <c r="AP145" s="297"/>
    </row>
    <row r="146" spans="1:42" ht="10.15" customHeight="1" outlineLevel="1" x14ac:dyDescent="0.25">
      <c r="A146" s="290" t="s">
        <v>1407</v>
      </c>
      <c r="B146" s="291" t="s">
        <v>1410</v>
      </c>
      <c r="C146" s="291" t="s">
        <v>1504</v>
      </c>
      <c r="D146" s="292" t="s">
        <v>1505</v>
      </c>
      <c r="E146" s="293">
        <v>40</v>
      </c>
      <c r="F146" s="298" t="s">
        <v>1361</v>
      </c>
      <c r="G146" s="292"/>
      <c r="H146" s="292"/>
      <c r="I146" s="292"/>
      <c r="J146" s="292"/>
      <c r="K146" s="292"/>
      <c r="L146" s="292"/>
      <c r="M146" s="295" t="s">
        <v>1363</v>
      </c>
      <c r="N146" s="295" t="s">
        <v>1363</v>
      </c>
      <c r="O146" s="295" t="s">
        <v>1363</v>
      </c>
      <c r="P146" s="295" t="s">
        <v>1363</v>
      </c>
      <c r="Q146" s="295">
        <v>21</v>
      </c>
      <c r="R146" s="295" t="s">
        <v>1362</v>
      </c>
      <c r="S146" s="296" t="s">
        <v>1506</v>
      </c>
      <c r="U146" s="297"/>
      <c r="V146" s="297"/>
      <c r="W146" s="297"/>
      <c r="X146" s="297"/>
      <c r="Y146" s="290" t="s">
        <v>1365</v>
      </c>
      <c r="Z146" s="297"/>
      <c r="AA146" s="297"/>
      <c r="AB146" s="297"/>
      <c r="AC146" s="297"/>
      <c r="AD146" s="297"/>
      <c r="AE146" s="297"/>
      <c r="AF146" s="297"/>
      <c r="AG146" s="297"/>
      <c r="AH146" s="297"/>
      <c r="AI146" s="297"/>
      <c r="AJ146" s="297"/>
      <c r="AK146" s="297"/>
      <c r="AL146" s="297"/>
      <c r="AM146" s="297"/>
      <c r="AN146" s="297"/>
      <c r="AO146" s="297"/>
      <c r="AP146" s="297"/>
    </row>
    <row r="147" spans="1:42" ht="10.15" customHeight="1" outlineLevel="1" x14ac:dyDescent="0.25">
      <c r="A147" s="290" t="s">
        <v>1407</v>
      </c>
      <c r="B147" s="291" t="s">
        <v>1101</v>
      </c>
      <c r="C147" s="291" t="s">
        <v>1395</v>
      </c>
      <c r="D147" s="292" t="s">
        <v>1396</v>
      </c>
      <c r="E147" s="293">
        <v>20</v>
      </c>
      <c r="F147" s="298" t="s">
        <v>1361</v>
      </c>
      <c r="G147" s="292"/>
      <c r="H147" s="292"/>
      <c r="I147" s="292"/>
      <c r="J147" s="292"/>
      <c r="K147" s="292"/>
      <c r="L147" s="292"/>
      <c r="M147" s="295" t="s">
        <v>1363</v>
      </c>
      <c r="N147" s="295" t="s">
        <v>1363</v>
      </c>
      <c r="O147" s="295" t="s">
        <v>1363</v>
      </c>
      <c r="P147" s="295" t="s">
        <v>1363</v>
      </c>
      <c r="Q147" s="295">
        <v>14</v>
      </c>
      <c r="R147" s="295" t="s">
        <v>1362</v>
      </c>
      <c r="S147" s="296" t="s">
        <v>1372</v>
      </c>
      <c r="U147" s="297"/>
      <c r="V147" s="297"/>
      <c r="W147" s="297"/>
      <c r="X147" s="297"/>
      <c r="Y147" s="290" t="s">
        <v>1365</v>
      </c>
      <c r="Z147" s="297"/>
      <c r="AA147" s="297"/>
      <c r="AB147" s="297"/>
      <c r="AC147" s="297"/>
      <c r="AD147" s="297"/>
      <c r="AE147" s="297"/>
      <c r="AF147" s="297"/>
      <c r="AG147" s="297"/>
      <c r="AH147" s="297"/>
      <c r="AI147" s="297"/>
      <c r="AJ147" s="297"/>
      <c r="AK147" s="297"/>
      <c r="AL147" s="297"/>
      <c r="AM147" s="297"/>
      <c r="AN147" s="297"/>
      <c r="AO147" s="297"/>
      <c r="AP147" s="297"/>
    </row>
    <row r="148" spans="1:42" ht="10.15" customHeight="1" outlineLevel="1" x14ac:dyDescent="0.25">
      <c r="A148" s="290" t="s">
        <v>1407</v>
      </c>
      <c r="B148" s="291" t="s">
        <v>1101</v>
      </c>
      <c r="C148" s="291" t="s">
        <v>1395</v>
      </c>
      <c r="D148" s="292" t="s">
        <v>1396</v>
      </c>
      <c r="E148" s="293">
        <v>40</v>
      </c>
      <c r="F148" s="298" t="s">
        <v>1361</v>
      </c>
      <c r="G148" s="292"/>
      <c r="H148" s="292"/>
      <c r="I148" s="292"/>
      <c r="J148" s="292"/>
      <c r="K148" s="292"/>
      <c r="L148" s="292"/>
      <c r="M148" s="295" t="s">
        <v>1363</v>
      </c>
      <c r="N148" s="295" t="s">
        <v>1363</v>
      </c>
      <c r="O148" s="295" t="s">
        <v>1363</v>
      </c>
      <c r="P148" s="295" t="s">
        <v>1363</v>
      </c>
      <c r="Q148" s="295">
        <v>14</v>
      </c>
      <c r="R148" s="295" t="s">
        <v>1362</v>
      </c>
      <c r="S148" s="296" t="s">
        <v>1372</v>
      </c>
      <c r="U148" s="297"/>
      <c r="V148" s="297"/>
      <c r="W148" s="297"/>
      <c r="X148" s="297"/>
      <c r="Y148" s="290" t="s">
        <v>1365</v>
      </c>
      <c r="Z148" s="297"/>
      <c r="AA148" s="297"/>
      <c r="AB148" s="297"/>
      <c r="AC148" s="297"/>
      <c r="AD148" s="297"/>
      <c r="AE148" s="297"/>
      <c r="AF148" s="297"/>
      <c r="AG148" s="297"/>
      <c r="AH148" s="297"/>
      <c r="AI148" s="297"/>
      <c r="AJ148" s="297"/>
      <c r="AK148" s="297"/>
      <c r="AL148" s="297"/>
      <c r="AM148" s="297"/>
      <c r="AN148" s="297"/>
      <c r="AO148" s="297"/>
      <c r="AP148" s="297"/>
    </row>
    <row r="149" spans="1:42" ht="10.15" customHeight="1" outlineLevel="1" x14ac:dyDescent="0.25">
      <c r="A149" s="290" t="s">
        <v>1407</v>
      </c>
      <c r="B149" s="291" t="s">
        <v>1366</v>
      </c>
      <c r="C149" s="291" t="s">
        <v>1507</v>
      </c>
      <c r="D149" s="292" t="s">
        <v>1508</v>
      </c>
      <c r="E149" s="293">
        <v>20</v>
      </c>
      <c r="F149" s="298" t="s">
        <v>1361</v>
      </c>
      <c r="G149" s="292"/>
      <c r="H149" s="292"/>
      <c r="I149" s="292"/>
      <c r="J149" s="292"/>
      <c r="K149" s="292"/>
      <c r="L149" s="292"/>
      <c r="M149" s="295" t="s">
        <v>1363</v>
      </c>
      <c r="N149" s="295" t="s">
        <v>1363</v>
      </c>
      <c r="O149" s="295" t="s">
        <v>1363</v>
      </c>
      <c r="P149" s="295" t="s">
        <v>1363</v>
      </c>
      <c r="Q149" s="295">
        <v>14</v>
      </c>
      <c r="R149" s="295" t="s">
        <v>1362</v>
      </c>
      <c r="S149" s="296" t="s">
        <v>1372</v>
      </c>
      <c r="U149" s="297"/>
      <c r="V149" s="297"/>
      <c r="W149" s="297"/>
      <c r="X149" s="297"/>
      <c r="Y149" s="290" t="s">
        <v>1365</v>
      </c>
      <c r="Z149" s="297"/>
      <c r="AA149" s="297"/>
      <c r="AB149" s="297"/>
      <c r="AC149" s="297"/>
      <c r="AD149" s="297"/>
      <c r="AE149" s="297"/>
      <c r="AF149" s="297"/>
      <c r="AG149" s="297"/>
      <c r="AH149" s="297"/>
      <c r="AI149" s="297"/>
      <c r="AJ149" s="297"/>
      <c r="AK149" s="297"/>
      <c r="AL149" s="297"/>
      <c r="AM149" s="297"/>
      <c r="AN149" s="297"/>
      <c r="AO149" s="297"/>
      <c r="AP149" s="297"/>
    </row>
    <row r="150" spans="1:42" ht="10.15" customHeight="1" outlineLevel="1" x14ac:dyDescent="0.25">
      <c r="A150" s="290" t="s">
        <v>1407</v>
      </c>
      <c r="B150" s="291" t="s">
        <v>1366</v>
      </c>
      <c r="C150" s="291" t="s">
        <v>1507</v>
      </c>
      <c r="D150" s="292" t="s">
        <v>1508</v>
      </c>
      <c r="E150" s="293">
        <v>40</v>
      </c>
      <c r="F150" s="298" t="s">
        <v>1361</v>
      </c>
      <c r="G150" s="292"/>
      <c r="H150" s="292"/>
      <c r="I150" s="292"/>
      <c r="J150" s="292"/>
      <c r="K150" s="292"/>
      <c r="L150" s="292"/>
      <c r="M150" s="295" t="s">
        <v>1363</v>
      </c>
      <c r="N150" s="295" t="s">
        <v>1363</v>
      </c>
      <c r="O150" s="295" t="s">
        <v>1363</v>
      </c>
      <c r="P150" s="295" t="s">
        <v>1363</v>
      </c>
      <c r="Q150" s="295">
        <v>14</v>
      </c>
      <c r="R150" s="295" t="s">
        <v>1362</v>
      </c>
      <c r="S150" s="296" t="s">
        <v>1372</v>
      </c>
      <c r="U150" s="297"/>
      <c r="V150" s="297"/>
      <c r="W150" s="297"/>
      <c r="X150" s="297"/>
      <c r="Y150" s="290" t="s">
        <v>1365</v>
      </c>
      <c r="Z150" s="297"/>
      <c r="AA150" s="297"/>
      <c r="AB150" s="297"/>
      <c r="AC150" s="297"/>
      <c r="AD150" s="297"/>
      <c r="AE150" s="297"/>
      <c r="AF150" s="297"/>
      <c r="AG150" s="297"/>
      <c r="AH150" s="297"/>
      <c r="AI150" s="297"/>
      <c r="AJ150" s="297"/>
      <c r="AK150" s="297"/>
      <c r="AL150" s="297"/>
      <c r="AM150" s="297"/>
      <c r="AN150" s="297"/>
      <c r="AO150" s="297"/>
      <c r="AP150" s="297"/>
    </row>
    <row r="151" spans="1:42" ht="10.15" customHeight="1" outlineLevel="1" x14ac:dyDescent="0.25">
      <c r="A151" s="290" t="s">
        <v>1407</v>
      </c>
      <c r="B151" s="291" t="s">
        <v>1410</v>
      </c>
      <c r="C151" s="291" t="s">
        <v>1509</v>
      </c>
      <c r="D151" s="292" t="s">
        <v>1510</v>
      </c>
      <c r="E151" s="293">
        <v>20</v>
      </c>
      <c r="F151" s="298" t="s">
        <v>1361</v>
      </c>
      <c r="G151" s="292"/>
      <c r="H151" s="292"/>
      <c r="I151" s="292"/>
      <c r="J151" s="292"/>
      <c r="K151" s="292"/>
      <c r="L151" s="292"/>
      <c r="M151" s="295">
        <v>10</v>
      </c>
      <c r="N151" s="295" t="s">
        <v>1362</v>
      </c>
      <c r="O151" s="295">
        <v>4</v>
      </c>
      <c r="P151" s="295" t="s">
        <v>1362</v>
      </c>
      <c r="Q151" s="295" t="s">
        <v>1363</v>
      </c>
      <c r="R151" s="295" t="s">
        <v>1363</v>
      </c>
      <c r="S151" s="296" t="s">
        <v>1511</v>
      </c>
      <c r="U151" s="297"/>
      <c r="V151" s="297"/>
      <c r="W151" s="297"/>
      <c r="X151" s="297"/>
      <c r="Y151" s="290" t="s">
        <v>1365</v>
      </c>
      <c r="Z151" s="297"/>
      <c r="AA151" s="297"/>
      <c r="AB151" s="297"/>
      <c r="AC151" s="297"/>
      <c r="AD151" s="297"/>
      <c r="AE151" s="297"/>
      <c r="AF151" s="297"/>
      <c r="AG151" s="297"/>
      <c r="AH151" s="297"/>
      <c r="AI151" s="297"/>
      <c r="AJ151" s="297"/>
      <c r="AK151" s="297"/>
      <c r="AL151" s="297"/>
      <c r="AM151" s="297"/>
      <c r="AN151" s="297"/>
      <c r="AO151" s="297"/>
      <c r="AP151" s="297"/>
    </row>
    <row r="152" spans="1:42" ht="10.15" customHeight="1" outlineLevel="1" x14ac:dyDescent="0.25">
      <c r="A152" s="290" t="s">
        <v>1407</v>
      </c>
      <c r="B152" s="291" t="s">
        <v>1410</v>
      </c>
      <c r="C152" s="291" t="s">
        <v>1509</v>
      </c>
      <c r="D152" s="292" t="s">
        <v>1510</v>
      </c>
      <c r="E152" s="293">
        <v>40</v>
      </c>
      <c r="F152" s="298" t="s">
        <v>1361</v>
      </c>
      <c r="G152" s="292"/>
      <c r="H152" s="292"/>
      <c r="I152" s="292"/>
      <c r="J152" s="292"/>
      <c r="K152" s="292"/>
      <c r="L152" s="292"/>
      <c r="M152" s="295">
        <v>10</v>
      </c>
      <c r="N152" s="295" t="s">
        <v>1362</v>
      </c>
      <c r="O152" s="295">
        <v>4</v>
      </c>
      <c r="P152" s="295" t="s">
        <v>1362</v>
      </c>
      <c r="Q152" s="295" t="s">
        <v>1363</v>
      </c>
      <c r="R152" s="295" t="s">
        <v>1363</v>
      </c>
      <c r="S152" s="296" t="s">
        <v>1511</v>
      </c>
      <c r="U152" s="297"/>
      <c r="V152" s="297"/>
      <c r="W152" s="297"/>
      <c r="X152" s="297"/>
      <c r="Y152" s="290" t="s">
        <v>1365</v>
      </c>
      <c r="Z152" s="297"/>
      <c r="AA152" s="297"/>
      <c r="AB152" s="297"/>
      <c r="AC152" s="297"/>
      <c r="AD152" s="297"/>
      <c r="AE152" s="297"/>
      <c r="AF152" s="297"/>
      <c r="AG152" s="297"/>
      <c r="AH152" s="297"/>
      <c r="AI152" s="297"/>
      <c r="AJ152" s="297"/>
      <c r="AK152" s="297"/>
      <c r="AL152" s="297"/>
      <c r="AM152" s="297"/>
      <c r="AN152" s="297"/>
      <c r="AO152" s="297"/>
      <c r="AP152" s="297"/>
    </row>
    <row r="153" spans="1:42" ht="10.15" customHeight="1" outlineLevel="1" x14ac:dyDescent="0.25">
      <c r="A153" s="290" t="s">
        <v>1407</v>
      </c>
      <c r="B153" s="291" t="s">
        <v>1366</v>
      </c>
      <c r="C153" s="291" t="s">
        <v>1512</v>
      </c>
      <c r="D153" s="292" t="s">
        <v>672</v>
      </c>
      <c r="E153" s="293">
        <v>20</v>
      </c>
      <c r="F153" s="298" t="s">
        <v>1361</v>
      </c>
      <c r="G153" s="292"/>
      <c r="H153" s="292"/>
      <c r="I153" s="292"/>
      <c r="J153" s="292"/>
      <c r="K153" s="292"/>
      <c r="L153" s="292"/>
      <c r="M153" s="295">
        <v>6</v>
      </c>
      <c r="N153" s="295" t="s">
        <v>1362</v>
      </c>
      <c r="O153" s="295">
        <v>8</v>
      </c>
      <c r="P153" s="295" t="s">
        <v>1362</v>
      </c>
      <c r="Q153" s="295" t="s">
        <v>1363</v>
      </c>
      <c r="R153" s="295" t="s">
        <v>1363</v>
      </c>
      <c r="S153" s="296" t="s">
        <v>1513</v>
      </c>
      <c r="U153" s="297"/>
      <c r="V153" s="297"/>
      <c r="W153" s="297"/>
      <c r="X153" s="297"/>
      <c r="Y153" s="290" t="s">
        <v>1365</v>
      </c>
      <c r="Z153" s="297"/>
      <c r="AA153" s="297"/>
      <c r="AB153" s="297"/>
      <c r="AC153" s="297"/>
      <c r="AD153" s="297"/>
      <c r="AE153" s="297"/>
      <c r="AF153" s="297"/>
      <c r="AG153" s="297"/>
      <c r="AH153" s="297"/>
      <c r="AI153" s="297"/>
      <c r="AJ153" s="297"/>
      <c r="AK153" s="297"/>
      <c r="AL153" s="297"/>
      <c r="AM153" s="297"/>
      <c r="AN153" s="297"/>
      <c r="AO153" s="297"/>
      <c r="AP153" s="297"/>
    </row>
    <row r="154" spans="1:42" ht="10.15" customHeight="1" outlineLevel="1" x14ac:dyDescent="0.25">
      <c r="A154" s="290" t="s">
        <v>1407</v>
      </c>
      <c r="B154" s="291" t="s">
        <v>1366</v>
      </c>
      <c r="C154" s="291" t="s">
        <v>1512</v>
      </c>
      <c r="D154" s="292" t="s">
        <v>672</v>
      </c>
      <c r="E154" s="293">
        <v>40</v>
      </c>
      <c r="F154" s="298" t="s">
        <v>1361</v>
      </c>
      <c r="G154" s="292"/>
      <c r="H154" s="292"/>
      <c r="I154" s="292"/>
      <c r="J154" s="292"/>
      <c r="K154" s="292"/>
      <c r="L154" s="292"/>
      <c r="M154" s="295">
        <v>6</v>
      </c>
      <c r="N154" s="295" t="s">
        <v>1362</v>
      </c>
      <c r="O154" s="295">
        <v>8</v>
      </c>
      <c r="P154" s="295" t="s">
        <v>1362</v>
      </c>
      <c r="Q154" s="295" t="s">
        <v>1363</v>
      </c>
      <c r="R154" s="295" t="s">
        <v>1363</v>
      </c>
      <c r="S154" s="296" t="s">
        <v>1513</v>
      </c>
      <c r="U154" s="297"/>
      <c r="V154" s="297"/>
      <c r="W154" s="297"/>
      <c r="X154" s="297"/>
      <c r="Y154" s="290" t="s">
        <v>1365</v>
      </c>
      <c r="Z154" s="297"/>
      <c r="AA154" s="297"/>
      <c r="AB154" s="297"/>
      <c r="AC154" s="297"/>
      <c r="AD154" s="297"/>
      <c r="AE154" s="297"/>
      <c r="AF154" s="297"/>
      <c r="AG154" s="297"/>
      <c r="AH154" s="297"/>
      <c r="AI154" s="297"/>
      <c r="AJ154" s="297"/>
      <c r="AK154" s="297"/>
      <c r="AL154" s="297"/>
      <c r="AM154" s="297"/>
      <c r="AN154" s="297"/>
      <c r="AO154" s="297"/>
      <c r="AP154" s="297"/>
    </row>
    <row r="155" spans="1:42" ht="10.15" customHeight="1" outlineLevel="1" x14ac:dyDescent="0.25">
      <c r="A155" s="290" t="s">
        <v>1407</v>
      </c>
      <c r="B155" s="291" t="s">
        <v>1095</v>
      </c>
      <c r="C155" s="291" t="s">
        <v>1514</v>
      </c>
      <c r="D155" s="292" t="s">
        <v>1515</v>
      </c>
      <c r="E155" s="293">
        <v>20</v>
      </c>
      <c r="F155" s="298" t="s">
        <v>1361</v>
      </c>
      <c r="G155" s="292"/>
      <c r="H155" s="292"/>
      <c r="I155" s="292"/>
      <c r="J155" s="292"/>
      <c r="K155" s="292"/>
      <c r="L155" s="292"/>
      <c r="M155" s="295" t="s">
        <v>1363</v>
      </c>
      <c r="N155" s="295" t="s">
        <v>1363</v>
      </c>
      <c r="O155" s="295" t="s">
        <v>1363</v>
      </c>
      <c r="P155" s="295" t="s">
        <v>1363</v>
      </c>
      <c r="Q155" s="295">
        <v>7</v>
      </c>
      <c r="R155" s="295" t="s">
        <v>1362</v>
      </c>
      <c r="S155" s="296" t="s">
        <v>1369</v>
      </c>
      <c r="U155" s="297"/>
      <c r="V155" s="297"/>
      <c r="W155" s="297"/>
      <c r="X155" s="297"/>
      <c r="Y155" s="290" t="s">
        <v>1365</v>
      </c>
      <c r="Z155" s="297"/>
      <c r="AA155" s="297"/>
      <c r="AB155" s="297"/>
      <c r="AC155" s="297"/>
      <c r="AD155" s="297"/>
      <c r="AE155" s="297"/>
      <c r="AF155" s="297"/>
      <c r="AG155" s="297"/>
      <c r="AH155" s="297"/>
      <c r="AI155" s="297"/>
      <c r="AJ155" s="297"/>
      <c r="AK155" s="297"/>
      <c r="AL155" s="297"/>
      <c r="AM155" s="297"/>
      <c r="AN155" s="297"/>
      <c r="AO155" s="297"/>
      <c r="AP155" s="297"/>
    </row>
    <row r="156" spans="1:42" ht="10.15" customHeight="1" outlineLevel="1" x14ac:dyDescent="0.25">
      <c r="A156" s="290" t="s">
        <v>1407</v>
      </c>
      <c r="B156" s="291" t="s">
        <v>1095</v>
      </c>
      <c r="C156" s="291" t="s">
        <v>1514</v>
      </c>
      <c r="D156" s="292" t="s">
        <v>1515</v>
      </c>
      <c r="E156" s="293">
        <v>40</v>
      </c>
      <c r="F156" s="298" t="s">
        <v>1361</v>
      </c>
      <c r="G156" s="292"/>
      <c r="H156" s="292"/>
      <c r="I156" s="292"/>
      <c r="J156" s="292"/>
      <c r="K156" s="292"/>
      <c r="L156" s="292"/>
      <c r="M156" s="295" t="s">
        <v>1363</v>
      </c>
      <c r="N156" s="295" t="s">
        <v>1363</v>
      </c>
      <c r="O156" s="295" t="s">
        <v>1363</v>
      </c>
      <c r="P156" s="295" t="s">
        <v>1363</v>
      </c>
      <c r="Q156" s="295">
        <v>7</v>
      </c>
      <c r="R156" s="295" t="s">
        <v>1362</v>
      </c>
      <c r="S156" s="296" t="s">
        <v>1369</v>
      </c>
      <c r="U156" s="297"/>
      <c r="V156" s="297"/>
      <c r="W156" s="297"/>
      <c r="X156" s="297"/>
      <c r="Y156" s="290" t="s">
        <v>1365</v>
      </c>
      <c r="Z156" s="297"/>
      <c r="AA156" s="297"/>
      <c r="AB156" s="297"/>
      <c r="AC156" s="297"/>
      <c r="AD156" s="297"/>
      <c r="AE156" s="297"/>
      <c r="AF156" s="297"/>
      <c r="AG156" s="297"/>
      <c r="AH156" s="297"/>
      <c r="AI156" s="297"/>
      <c r="AJ156" s="297"/>
      <c r="AK156" s="297"/>
      <c r="AL156" s="297"/>
      <c r="AM156" s="297"/>
      <c r="AN156" s="297"/>
      <c r="AO156" s="297"/>
      <c r="AP156" s="297"/>
    </row>
    <row r="157" spans="1:42" ht="10.15" customHeight="1" outlineLevel="1" x14ac:dyDescent="0.25">
      <c r="A157" s="290" t="s">
        <v>1407</v>
      </c>
      <c r="B157" s="291" t="s">
        <v>307</v>
      </c>
      <c r="C157" s="291" t="s">
        <v>1516</v>
      </c>
      <c r="D157" s="292" t="s">
        <v>1517</v>
      </c>
      <c r="E157" s="293">
        <v>20</v>
      </c>
      <c r="F157" s="298" t="s">
        <v>1361</v>
      </c>
      <c r="G157" s="292"/>
      <c r="H157" s="292"/>
      <c r="I157" s="292"/>
      <c r="J157" s="292"/>
      <c r="K157" s="292"/>
      <c r="L157" s="292"/>
      <c r="M157" s="295" t="s">
        <v>1363</v>
      </c>
      <c r="N157" s="295" t="s">
        <v>1363</v>
      </c>
      <c r="O157" s="295" t="s">
        <v>1363</v>
      </c>
      <c r="P157" s="295" t="s">
        <v>1363</v>
      </c>
      <c r="Q157" s="295">
        <v>12</v>
      </c>
      <c r="R157" s="295" t="s">
        <v>1362</v>
      </c>
      <c r="S157" s="296" t="s">
        <v>1375</v>
      </c>
      <c r="U157" s="297"/>
      <c r="V157" s="297"/>
      <c r="W157" s="297"/>
      <c r="X157" s="297"/>
      <c r="Y157" s="290" t="s">
        <v>1365</v>
      </c>
      <c r="Z157" s="297"/>
      <c r="AA157" s="297"/>
      <c r="AB157" s="297"/>
      <c r="AC157" s="297"/>
      <c r="AD157" s="297"/>
      <c r="AE157" s="297"/>
      <c r="AF157" s="297"/>
      <c r="AG157" s="297"/>
      <c r="AH157" s="297"/>
      <c r="AI157" s="297"/>
      <c r="AJ157" s="297"/>
      <c r="AK157" s="297"/>
      <c r="AL157" s="297"/>
      <c r="AM157" s="297"/>
      <c r="AN157" s="297"/>
      <c r="AO157" s="297"/>
      <c r="AP157" s="297"/>
    </row>
    <row r="158" spans="1:42" ht="10.15" customHeight="1" outlineLevel="1" x14ac:dyDescent="0.25">
      <c r="A158" s="290" t="s">
        <v>1407</v>
      </c>
      <c r="B158" s="291" t="s">
        <v>307</v>
      </c>
      <c r="C158" s="291" t="s">
        <v>1516</v>
      </c>
      <c r="D158" s="292" t="s">
        <v>1517</v>
      </c>
      <c r="E158" s="293">
        <v>40</v>
      </c>
      <c r="F158" s="298" t="s">
        <v>1361</v>
      </c>
      <c r="G158" s="292"/>
      <c r="H158" s="292"/>
      <c r="I158" s="292"/>
      <c r="J158" s="292"/>
      <c r="K158" s="292"/>
      <c r="L158" s="292"/>
      <c r="M158" s="295" t="s">
        <v>1363</v>
      </c>
      <c r="N158" s="295" t="s">
        <v>1363</v>
      </c>
      <c r="O158" s="295" t="s">
        <v>1363</v>
      </c>
      <c r="P158" s="295" t="s">
        <v>1363</v>
      </c>
      <c r="Q158" s="295">
        <v>12</v>
      </c>
      <c r="R158" s="295" t="s">
        <v>1362</v>
      </c>
      <c r="S158" s="296" t="s">
        <v>1375</v>
      </c>
      <c r="U158" s="297"/>
      <c r="V158" s="297"/>
      <c r="W158" s="297"/>
      <c r="X158" s="297"/>
      <c r="Y158" s="290" t="s">
        <v>1365</v>
      </c>
      <c r="Z158" s="297"/>
      <c r="AA158" s="297"/>
      <c r="AB158" s="297"/>
      <c r="AC158" s="297"/>
      <c r="AD158" s="297"/>
      <c r="AE158" s="297"/>
      <c r="AF158" s="297"/>
      <c r="AG158" s="297"/>
      <c r="AH158" s="297"/>
      <c r="AI158" s="297"/>
      <c r="AJ158" s="297"/>
      <c r="AK158" s="297"/>
      <c r="AL158" s="297"/>
      <c r="AM158" s="297"/>
      <c r="AN158" s="297"/>
      <c r="AO158" s="297"/>
      <c r="AP158" s="297"/>
    </row>
    <row r="159" spans="1:42" ht="10.15" customHeight="1" outlineLevel="1" x14ac:dyDescent="0.25">
      <c r="A159" s="290" t="s">
        <v>1407</v>
      </c>
      <c r="B159" s="291" t="s">
        <v>1366</v>
      </c>
      <c r="C159" s="291" t="s">
        <v>1397</v>
      </c>
      <c r="D159" s="292" t="s">
        <v>1398</v>
      </c>
      <c r="E159" s="293">
        <v>20</v>
      </c>
      <c r="F159" s="298" t="s">
        <v>1361</v>
      </c>
      <c r="G159" s="292"/>
      <c r="H159" s="292"/>
      <c r="I159" s="292"/>
      <c r="J159" s="292"/>
      <c r="K159" s="292"/>
      <c r="L159" s="292"/>
      <c r="M159" s="295">
        <v>7</v>
      </c>
      <c r="N159" s="295" t="s">
        <v>1362</v>
      </c>
      <c r="O159" s="295">
        <v>5</v>
      </c>
      <c r="P159" s="295" t="s">
        <v>1362</v>
      </c>
      <c r="Q159" s="295" t="s">
        <v>1363</v>
      </c>
      <c r="R159" s="295" t="s">
        <v>1363</v>
      </c>
      <c r="S159" s="296" t="s">
        <v>1475</v>
      </c>
      <c r="U159" s="297"/>
      <c r="V159" s="297"/>
      <c r="W159" s="297"/>
      <c r="X159" s="297"/>
      <c r="Y159" s="290" t="s">
        <v>1365</v>
      </c>
      <c r="Z159" s="297"/>
      <c r="AA159" s="297"/>
      <c r="AB159" s="297"/>
      <c r="AC159" s="297"/>
      <c r="AD159" s="297"/>
      <c r="AE159" s="297"/>
      <c r="AF159" s="297"/>
      <c r="AG159" s="297"/>
      <c r="AH159" s="297"/>
      <c r="AI159" s="297"/>
      <c r="AJ159" s="297"/>
      <c r="AK159" s="297"/>
      <c r="AL159" s="297"/>
      <c r="AM159" s="297"/>
      <c r="AN159" s="297"/>
      <c r="AO159" s="297"/>
      <c r="AP159" s="297"/>
    </row>
    <row r="160" spans="1:42" ht="10.15" customHeight="1" outlineLevel="1" x14ac:dyDescent="0.25">
      <c r="A160" s="290" t="s">
        <v>1407</v>
      </c>
      <c r="B160" s="291" t="s">
        <v>1366</v>
      </c>
      <c r="C160" s="291" t="s">
        <v>1397</v>
      </c>
      <c r="D160" s="292" t="s">
        <v>1398</v>
      </c>
      <c r="E160" s="293">
        <v>40</v>
      </c>
      <c r="F160" s="298" t="s">
        <v>1361</v>
      </c>
      <c r="G160" s="292"/>
      <c r="H160" s="292"/>
      <c r="I160" s="292"/>
      <c r="J160" s="292"/>
      <c r="K160" s="292"/>
      <c r="L160" s="292"/>
      <c r="M160" s="295">
        <v>7</v>
      </c>
      <c r="N160" s="295" t="s">
        <v>1362</v>
      </c>
      <c r="O160" s="295">
        <v>5</v>
      </c>
      <c r="P160" s="295" t="s">
        <v>1362</v>
      </c>
      <c r="Q160" s="295" t="s">
        <v>1363</v>
      </c>
      <c r="R160" s="295" t="s">
        <v>1363</v>
      </c>
      <c r="S160" s="296" t="s">
        <v>1475</v>
      </c>
      <c r="U160" s="297"/>
      <c r="V160" s="297"/>
      <c r="W160" s="297"/>
      <c r="X160" s="297"/>
      <c r="Y160" s="290" t="s">
        <v>1365</v>
      </c>
      <c r="Z160" s="297"/>
      <c r="AA160" s="297"/>
      <c r="AB160" s="297"/>
      <c r="AC160" s="297"/>
      <c r="AD160" s="297"/>
      <c r="AE160" s="297"/>
      <c r="AF160" s="297"/>
      <c r="AG160" s="297"/>
      <c r="AH160" s="297"/>
      <c r="AI160" s="297"/>
      <c r="AJ160" s="297"/>
      <c r="AK160" s="297"/>
      <c r="AL160" s="297"/>
      <c r="AM160" s="297"/>
      <c r="AN160" s="297"/>
      <c r="AO160" s="297"/>
      <c r="AP160" s="297"/>
    </row>
    <row r="161" spans="1:42" ht="10.15" customHeight="1" outlineLevel="1" x14ac:dyDescent="0.25">
      <c r="A161" s="290" t="s">
        <v>1407</v>
      </c>
      <c r="B161" s="291" t="s">
        <v>1366</v>
      </c>
      <c r="C161" s="291" t="s">
        <v>1397</v>
      </c>
      <c r="D161" s="292" t="s">
        <v>1398</v>
      </c>
      <c r="E161" s="293">
        <v>20</v>
      </c>
      <c r="F161" s="298" t="s">
        <v>1361</v>
      </c>
      <c r="G161" s="292"/>
      <c r="H161" s="292"/>
      <c r="I161" s="292"/>
      <c r="J161" s="292"/>
      <c r="K161" s="292" t="s">
        <v>1256</v>
      </c>
      <c r="L161" s="292"/>
      <c r="M161" s="295">
        <v>4</v>
      </c>
      <c r="N161" s="295" t="s">
        <v>1362</v>
      </c>
      <c r="O161" s="295">
        <v>5</v>
      </c>
      <c r="P161" s="295" t="s">
        <v>1362</v>
      </c>
      <c r="Q161" s="295" t="s">
        <v>1363</v>
      </c>
      <c r="R161" s="295" t="s">
        <v>1363</v>
      </c>
      <c r="S161" s="296" t="s">
        <v>1518</v>
      </c>
      <c r="U161" s="297"/>
      <c r="V161" s="297"/>
      <c r="W161" s="297"/>
      <c r="X161" s="297"/>
      <c r="Y161" s="290" t="s">
        <v>1365</v>
      </c>
      <c r="Z161" s="297"/>
      <c r="AA161" s="297"/>
      <c r="AB161" s="297"/>
      <c r="AC161" s="297"/>
      <c r="AD161" s="297"/>
      <c r="AE161" s="297"/>
      <c r="AF161" s="297"/>
      <c r="AG161" s="297"/>
      <c r="AH161" s="297"/>
      <c r="AI161" s="297"/>
      <c r="AJ161" s="297"/>
      <c r="AK161" s="297"/>
      <c r="AL161" s="297"/>
      <c r="AM161" s="297"/>
      <c r="AN161" s="297"/>
      <c r="AO161" s="297"/>
      <c r="AP161" s="297"/>
    </row>
    <row r="162" spans="1:42" ht="10.15" customHeight="1" outlineLevel="1" x14ac:dyDescent="0.25">
      <c r="A162" s="290" t="s">
        <v>1407</v>
      </c>
      <c r="B162" s="291" t="s">
        <v>1366</v>
      </c>
      <c r="C162" s="291" t="s">
        <v>1397</v>
      </c>
      <c r="D162" s="292" t="s">
        <v>1398</v>
      </c>
      <c r="E162" s="293">
        <v>40</v>
      </c>
      <c r="F162" s="298" t="s">
        <v>1361</v>
      </c>
      <c r="G162" s="292"/>
      <c r="H162" s="292"/>
      <c r="I162" s="292"/>
      <c r="J162" s="292"/>
      <c r="K162" s="292" t="s">
        <v>1256</v>
      </c>
      <c r="L162" s="292"/>
      <c r="M162" s="295">
        <v>4</v>
      </c>
      <c r="N162" s="295" t="s">
        <v>1362</v>
      </c>
      <c r="O162" s="295">
        <v>5</v>
      </c>
      <c r="P162" s="295" t="s">
        <v>1362</v>
      </c>
      <c r="Q162" s="295" t="s">
        <v>1363</v>
      </c>
      <c r="R162" s="295" t="s">
        <v>1363</v>
      </c>
      <c r="S162" s="296" t="s">
        <v>1518</v>
      </c>
      <c r="U162" s="297"/>
      <c r="V162" s="297"/>
      <c r="W162" s="297"/>
      <c r="X162" s="297"/>
      <c r="Y162" s="290" t="s">
        <v>1365</v>
      </c>
      <c r="Z162" s="297"/>
      <c r="AA162" s="297"/>
      <c r="AB162" s="297"/>
      <c r="AC162" s="297"/>
      <c r="AD162" s="297"/>
      <c r="AE162" s="297"/>
      <c r="AF162" s="297"/>
      <c r="AG162" s="297"/>
      <c r="AH162" s="297"/>
      <c r="AI162" s="297"/>
      <c r="AJ162" s="297"/>
      <c r="AK162" s="297"/>
      <c r="AL162" s="297"/>
      <c r="AM162" s="297"/>
      <c r="AN162" s="297"/>
      <c r="AO162" s="297"/>
      <c r="AP162" s="297"/>
    </row>
    <row r="163" spans="1:42" ht="10.15" customHeight="1" outlineLevel="1" x14ac:dyDescent="0.25">
      <c r="A163" s="290" t="s">
        <v>1407</v>
      </c>
      <c r="B163" s="291" t="s">
        <v>183</v>
      </c>
      <c r="C163" s="291" t="s">
        <v>1400</v>
      </c>
      <c r="D163" s="292" t="s">
        <v>1401</v>
      </c>
      <c r="E163" s="293">
        <v>20</v>
      </c>
      <c r="F163" s="298" t="s">
        <v>1361</v>
      </c>
      <c r="G163" s="292"/>
      <c r="H163" s="292"/>
      <c r="I163" s="292"/>
      <c r="J163" s="292"/>
      <c r="K163" s="292"/>
      <c r="L163" s="292"/>
      <c r="M163" s="295">
        <v>4</v>
      </c>
      <c r="N163" s="295" t="s">
        <v>1402</v>
      </c>
      <c r="O163" s="295">
        <v>4</v>
      </c>
      <c r="P163" s="295" t="s">
        <v>1402</v>
      </c>
      <c r="Q163" s="295" t="s">
        <v>1363</v>
      </c>
      <c r="R163" s="295" t="s">
        <v>1363</v>
      </c>
      <c r="S163" s="296" t="s">
        <v>1519</v>
      </c>
      <c r="U163" s="297"/>
      <c r="V163" s="297"/>
      <c r="W163" s="297"/>
      <c r="X163" s="297"/>
      <c r="Y163" s="290" t="s">
        <v>1365</v>
      </c>
      <c r="Z163" s="297"/>
      <c r="AA163" s="297"/>
      <c r="AB163" s="297"/>
      <c r="AC163" s="297"/>
      <c r="AD163" s="297"/>
      <c r="AE163" s="297"/>
      <c r="AF163" s="297"/>
      <c r="AG163" s="297"/>
      <c r="AH163" s="297"/>
      <c r="AI163" s="297"/>
      <c r="AJ163" s="297"/>
      <c r="AK163" s="297"/>
      <c r="AL163" s="297"/>
      <c r="AM163" s="297"/>
      <c r="AN163" s="297"/>
      <c r="AO163" s="297"/>
      <c r="AP163" s="297"/>
    </row>
    <row r="164" spans="1:42" ht="10.15" customHeight="1" outlineLevel="1" x14ac:dyDescent="0.25">
      <c r="A164" s="290" t="s">
        <v>1407</v>
      </c>
      <c r="B164" s="291" t="s">
        <v>183</v>
      </c>
      <c r="C164" s="291" t="s">
        <v>1400</v>
      </c>
      <c r="D164" s="292" t="s">
        <v>1401</v>
      </c>
      <c r="E164" s="293">
        <v>40</v>
      </c>
      <c r="F164" s="298" t="s">
        <v>1361</v>
      </c>
      <c r="G164" s="292"/>
      <c r="H164" s="292"/>
      <c r="I164" s="292"/>
      <c r="J164" s="292"/>
      <c r="K164" s="292"/>
      <c r="L164" s="292"/>
      <c r="M164" s="295">
        <v>4</v>
      </c>
      <c r="N164" s="295" t="s">
        <v>1402</v>
      </c>
      <c r="O164" s="295">
        <v>4</v>
      </c>
      <c r="P164" s="295" t="s">
        <v>1402</v>
      </c>
      <c r="Q164" s="295" t="s">
        <v>1363</v>
      </c>
      <c r="R164" s="295" t="s">
        <v>1363</v>
      </c>
      <c r="S164" s="296" t="s">
        <v>1519</v>
      </c>
      <c r="U164" s="297"/>
      <c r="V164" s="297"/>
      <c r="W164" s="297"/>
      <c r="X164" s="297"/>
      <c r="Y164" s="290" t="s">
        <v>1365</v>
      </c>
      <c r="Z164" s="297"/>
      <c r="AA164" s="297"/>
      <c r="AB164" s="297"/>
      <c r="AC164" s="297"/>
      <c r="AD164" s="297"/>
      <c r="AE164" s="297"/>
      <c r="AF164" s="297"/>
      <c r="AG164" s="297"/>
      <c r="AH164" s="297"/>
      <c r="AI164" s="297"/>
      <c r="AJ164" s="297"/>
      <c r="AK164" s="297"/>
      <c r="AL164" s="297"/>
      <c r="AM164" s="297"/>
      <c r="AN164" s="297"/>
      <c r="AO164" s="297"/>
      <c r="AP164" s="297"/>
    </row>
    <row r="165" spans="1:42" ht="10.15" customHeight="1" outlineLevel="1" x14ac:dyDescent="0.25">
      <c r="A165" s="290" t="s">
        <v>1407</v>
      </c>
      <c r="B165" s="291" t="s">
        <v>183</v>
      </c>
      <c r="C165" s="291" t="s">
        <v>1400</v>
      </c>
      <c r="D165" s="292" t="s">
        <v>1401</v>
      </c>
      <c r="E165" s="293">
        <v>20</v>
      </c>
      <c r="F165" s="298" t="s">
        <v>1361</v>
      </c>
      <c r="G165" s="292" t="s">
        <v>1520</v>
      </c>
      <c r="H165" s="292"/>
      <c r="I165" s="292"/>
      <c r="J165" s="292"/>
      <c r="K165" s="292"/>
      <c r="L165" s="292"/>
      <c r="M165" s="295">
        <v>2</v>
      </c>
      <c r="N165" s="295" t="s">
        <v>1402</v>
      </c>
      <c r="O165" s="295">
        <v>4</v>
      </c>
      <c r="P165" s="295" t="s">
        <v>1402</v>
      </c>
      <c r="Q165" s="295" t="s">
        <v>1363</v>
      </c>
      <c r="R165" s="295" t="s">
        <v>1363</v>
      </c>
      <c r="S165" s="296" t="s">
        <v>1521</v>
      </c>
      <c r="U165" s="297"/>
      <c r="V165" s="297"/>
      <c r="W165" s="297"/>
      <c r="X165" s="297"/>
      <c r="Y165" s="290" t="s">
        <v>1365</v>
      </c>
      <c r="Z165" s="297"/>
      <c r="AA165" s="297"/>
      <c r="AB165" s="297"/>
      <c r="AC165" s="297"/>
      <c r="AD165" s="297"/>
      <c r="AE165" s="297"/>
      <c r="AF165" s="297"/>
      <c r="AG165" s="297"/>
      <c r="AH165" s="297"/>
      <c r="AI165" s="297"/>
      <c r="AJ165" s="297"/>
      <c r="AK165" s="297"/>
      <c r="AL165" s="297"/>
      <c r="AM165" s="297"/>
      <c r="AN165" s="297"/>
      <c r="AO165" s="297"/>
      <c r="AP165" s="297"/>
    </row>
    <row r="166" spans="1:42" ht="10.15" customHeight="1" outlineLevel="1" x14ac:dyDescent="0.25">
      <c r="A166" s="290" t="s">
        <v>1407</v>
      </c>
      <c r="B166" s="291" t="s">
        <v>183</v>
      </c>
      <c r="C166" s="291" t="s">
        <v>1400</v>
      </c>
      <c r="D166" s="292" t="s">
        <v>1401</v>
      </c>
      <c r="E166" s="293">
        <v>40</v>
      </c>
      <c r="F166" s="298" t="s">
        <v>1361</v>
      </c>
      <c r="G166" s="292" t="s">
        <v>1520</v>
      </c>
      <c r="H166" s="292"/>
      <c r="I166" s="292"/>
      <c r="J166" s="292"/>
      <c r="K166" s="292"/>
      <c r="L166" s="292"/>
      <c r="M166" s="295">
        <v>2</v>
      </c>
      <c r="N166" s="295" t="s">
        <v>1402</v>
      </c>
      <c r="O166" s="295">
        <v>4</v>
      </c>
      <c r="P166" s="295" t="s">
        <v>1402</v>
      </c>
      <c r="Q166" s="295" t="s">
        <v>1363</v>
      </c>
      <c r="R166" s="295" t="s">
        <v>1363</v>
      </c>
      <c r="S166" s="296" t="s">
        <v>1521</v>
      </c>
      <c r="U166" s="297"/>
      <c r="V166" s="297"/>
      <c r="W166" s="297"/>
      <c r="X166" s="297"/>
      <c r="Y166" s="290" t="s">
        <v>1365</v>
      </c>
      <c r="Z166" s="297"/>
      <c r="AA166" s="297"/>
      <c r="AB166" s="297"/>
      <c r="AC166" s="297"/>
      <c r="AD166" s="297"/>
      <c r="AE166" s="297"/>
      <c r="AF166" s="297"/>
      <c r="AG166" s="297"/>
      <c r="AH166" s="297"/>
      <c r="AI166" s="297"/>
      <c r="AJ166" s="297"/>
      <c r="AK166" s="297"/>
      <c r="AL166" s="297"/>
      <c r="AM166" s="297"/>
      <c r="AN166" s="297"/>
      <c r="AO166" s="297"/>
      <c r="AP166" s="297"/>
    </row>
    <row r="167" spans="1:42" ht="10.15" customHeight="1" outlineLevel="1" x14ac:dyDescent="0.25">
      <c r="A167" s="290" t="s">
        <v>1407</v>
      </c>
      <c r="B167" s="291" t="s">
        <v>183</v>
      </c>
      <c r="C167" s="291" t="s">
        <v>1400</v>
      </c>
      <c r="D167" s="292" t="s">
        <v>1401</v>
      </c>
      <c r="E167" s="293">
        <v>20</v>
      </c>
      <c r="F167" s="298" t="s">
        <v>1361</v>
      </c>
      <c r="G167" s="292" t="s">
        <v>1522</v>
      </c>
      <c r="H167" s="292"/>
      <c r="I167" s="292"/>
      <c r="J167" s="292"/>
      <c r="K167" s="292"/>
      <c r="L167" s="292"/>
      <c r="M167" s="295">
        <v>2</v>
      </c>
      <c r="N167" s="295" t="s">
        <v>1402</v>
      </c>
      <c r="O167" s="295">
        <v>4</v>
      </c>
      <c r="P167" s="295" t="s">
        <v>1402</v>
      </c>
      <c r="Q167" s="295" t="s">
        <v>1363</v>
      </c>
      <c r="R167" s="295" t="s">
        <v>1363</v>
      </c>
      <c r="S167" s="296" t="s">
        <v>1521</v>
      </c>
      <c r="U167" s="297"/>
      <c r="V167" s="297"/>
      <c r="W167" s="297"/>
      <c r="X167" s="297"/>
      <c r="Y167" s="290" t="s">
        <v>1365</v>
      </c>
      <c r="Z167" s="297"/>
      <c r="AA167" s="297"/>
      <c r="AB167" s="297"/>
      <c r="AC167" s="297"/>
      <c r="AD167" s="297"/>
      <c r="AE167" s="297"/>
      <c r="AF167" s="297"/>
      <c r="AG167" s="297"/>
      <c r="AH167" s="297"/>
      <c r="AI167" s="297"/>
      <c r="AJ167" s="297"/>
      <c r="AK167" s="297"/>
      <c r="AL167" s="297"/>
      <c r="AM167" s="297"/>
      <c r="AN167" s="297"/>
      <c r="AO167" s="297"/>
      <c r="AP167" s="297"/>
    </row>
    <row r="168" spans="1:42" ht="10.15" customHeight="1" outlineLevel="1" x14ac:dyDescent="0.25">
      <c r="A168" s="290" t="s">
        <v>1407</v>
      </c>
      <c r="B168" s="291" t="s">
        <v>183</v>
      </c>
      <c r="C168" s="291" t="s">
        <v>1400</v>
      </c>
      <c r="D168" s="292" t="s">
        <v>1401</v>
      </c>
      <c r="E168" s="293">
        <v>40</v>
      </c>
      <c r="F168" s="298" t="s">
        <v>1361</v>
      </c>
      <c r="G168" s="292" t="s">
        <v>1522</v>
      </c>
      <c r="H168" s="292"/>
      <c r="I168" s="292"/>
      <c r="J168" s="292"/>
      <c r="K168" s="292"/>
      <c r="L168" s="292"/>
      <c r="M168" s="295">
        <v>2</v>
      </c>
      <c r="N168" s="295" t="s">
        <v>1402</v>
      </c>
      <c r="O168" s="295">
        <v>4</v>
      </c>
      <c r="P168" s="295" t="s">
        <v>1402</v>
      </c>
      <c r="Q168" s="295" t="s">
        <v>1363</v>
      </c>
      <c r="R168" s="295" t="s">
        <v>1363</v>
      </c>
      <c r="S168" s="296" t="s">
        <v>1521</v>
      </c>
      <c r="U168" s="297"/>
      <c r="V168" s="297"/>
      <c r="W168" s="297"/>
      <c r="X168" s="297"/>
      <c r="Y168" s="290" t="s">
        <v>1365</v>
      </c>
      <c r="Z168" s="297"/>
      <c r="AA168" s="297"/>
      <c r="AB168" s="297"/>
      <c r="AC168" s="297"/>
      <c r="AD168" s="297"/>
      <c r="AE168" s="297"/>
      <c r="AF168" s="297"/>
      <c r="AG168" s="297"/>
      <c r="AH168" s="297"/>
      <c r="AI168" s="297"/>
      <c r="AJ168" s="297"/>
      <c r="AK168" s="297"/>
      <c r="AL168" s="297"/>
      <c r="AM168" s="297"/>
      <c r="AN168" s="297"/>
      <c r="AO168" s="297"/>
      <c r="AP168" s="297"/>
    </row>
    <row r="169" spans="1:42" ht="10.15" customHeight="1" outlineLevel="1" x14ac:dyDescent="0.25">
      <c r="A169" s="290" t="s">
        <v>1407</v>
      </c>
      <c r="B169" s="291" t="s">
        <v>1358</v>
      </c>
      <c r="C169" s="291" t="s">
        <v>1404</v>
      </c>
      <c r="D169" s="292" t="s">
        <v>1405</v>
      </c>
      <c r="E169" s="293">
        <v>20</v>
      </c>
      <c r="F169" s="298" t="s">
        <v>1361</v>
      </c>
      <c r="G169" s="292"/>
      <c r="H169" s="292"/>
      <c r="I169" s="292"/>
      <c r="J169" s="292"/>
      <c r="K169" s="292"/>
      <c r="L169" s="292"/>
      <c r="M169" s="295" t="s">
        <v>1363</v>
      </c>
      <c r="N169" s="295" t="s">
        <v>1363</v>
      </c>
      <c r="O169" s="295" t="s">
        <v>1363</v>
      </c>
      <c r="P169" s="295" t="s">
        <v>1363</v>
      </c>
      <c r="Q169" s="295">
        <v>10</v>
      </c>
      <c r="R169" s="295" t="s">
        <v>1362</v>
      </c>
      <c r="S169" s="296" t="s">
        <v>1378</v>
      </c>
      <c r="U169" s="297"/>
      <c r="V169" s="297"/>
      <c r="W169" s="297"/>
      <c r="X169" s="297"/>
      <c r="Y169" s="290" t="s">
        <v>1365</v>
      </c>
      <c r="Z169" s="297"/>
      <c r="AA169" s="297"/>
      <c r="AB169" s="297"/>
      <c r="AC169" s="297"/>
      <c r="AD169" s="297"/>
      <c r="AE169" s="297"/>
      <c r="AF169" s="297"/>
      <c r="AG169" s="297"/>
      <c r="AH169" s="297"/>
      <c r="AI169" s="297"/>
      <c r="AJ169" s="297"/>
      <c r="AK169" s="297"/>
      <c r="AL169" s="297"/>
      <c r="AM169" s="297"/>
      <c r="AN169" s="297"/>
      <c r="AO169" s="297"/>
      <c r="AP169" s="297"/>
    </row>
    <row r="170" spans="1:42" ht="10.15" customHeight="1" outlineLevel="1" x14ac:dyDescent="0.25">
      <c r="A170" s="290" t="s">
        <v>1407</v>
      </c>
      <c r="B170" s="291" t="s">
        <v>1358</v>
      </c>
      <c r="C170" s="291" t="s">
        <v>1404</v>
      </c>
      <c r="D170" s="292" t="s">
        <v>1405</v>
      </c>
      <c r="E170" s="293">
        <v>40</v>
      </c>
      <c r="F170" s="298" t="s">
        <v>1361</v>
      </c>
      <c r="G170" s="292"/>
      <c r="H170" s="292"/>
      <c r="I170" s="292"/>
      <c r="J170" s="292"/>
      <c r="K170" s="292"/>
      <c r="L170" s="292"/>
      <c r="M170" s="295" t="s">
        <v>1363</v>
      </c>
      <c r="N170" s="295" t="s">
        <v>1363</v>
      </c>
      <c r="O170" s="295" t="s">
        <v>1363</v>
      </c>
      <c r="P170" s="295" t="s">
        <v>1363</v>
      </c>
      <c r="Q170" s="295">
        <v>10</v>
      </c>
      <c r="R170" s="295" t="s">
        <v>1362</v>
      </c>
      <c r="S170" s="296" t="s">
        <v>1378</v>
      </c>
      <c r="U170" s="297"/>
      <c r="V170" s="297"/>
      <c r="W170" s="297"/>
      <c r="X170" s="297"/>
      <c r="Y170" s="290" t="s">
        <v>1365</v>
      </c>
      <c r="Z170" s="297"/>
      <c r="AA170" s="297"/>
      <c r="AB170" s="297"/>
      <c r="AC170" s="297"/>
      <c r="AD170" s="297"/>
      <c r="AE170" s="297"/>
      <c r="AF170" s="297"/>
      <c r="AG170" s="297"/>
      <c r="AH170" s="297"/>
      <c r="AI170" s="297"/>
      <c r="AJ170" s="297"/>
      <c r="AK170" s="297"/>
      <c r="AL170" s="297"/>
      <c r="AM170" s="297"/>
      <c r="AN170" s="297"/>
      <c r="AO170" s="297"/>
      <c r="AP170" s="297"/>
    </row>
    <row r="171" spans="1:42" ht="10.15" customHeight="1" outlineLevel="1" x14ac:dyDescent="0.25">
      <c r="A171" s="290" t="s">
        <v>1407</v>
      </c>
      <c r="B171" s="291" t="s">
        <v>1358</v>
      </c>
      <c r="C171" s="291" t="s">
        <v>1523</v>
      </c>
      <c r="D171" s="292" t="s">
        <v>1524</v>
      </c>
      <c r="E171" s="293">
        <v>20</v>
      </c>
      <c r="F171" s="298" t="s">
        <v>1361</v>
      </c>
      <c r="G171" s="292"/>
      <c r="H171" s="292"/>
      <c r="I171" s="292"/>
      <c r="J171" s="292"/>
      <c r="K171" s="292"/>
      <c r="L171" s="292"/>
      <c r="M171" s="295" t="s">
        <v>1363</v>
      </c>
      <c r="N171" s="295" t="s">
        <v>1363</v>
      </c>
      <c r="O171" s="295" t="s">
        <v>1363</v>
      </c>
      <c r="P171" s="295" t="s">
        <v>1363</v>
      </c>
      <c r="Q171" s="295">
        <v>10</v>
      </c>
      <c r="R171" s="295" t="s">
        <v>1362</v>
      </c>
      <c r="S171" s="296" t="s">
        <v>1378</v>
      </c>
      <c r="U171" s="297"/>
      <c r="V171" s="297"/>
      <c r="W171" s="297"/>
      <c r="X171" s="297"/>
      <c r="Y171" s="290" t="s">
        <v>1365</v>
      </c>
      <c r="Z171" s="297"/>
      <c r="AA171" s="297"/>
      <c r="AB171" s="297"/>
      <c r="AC171" s="297"/>
      <c r="AD171" s="297"/>
      <c r="AE171" s="297"/>
      <c r="AF171" s="297"/>
      <c r="AG171" s="297"/>
      <c r="AH171" s="297"/>
      <c r="AI171" s="297"/>
      <c r="AJ171" s="297"/>
      <c r="AK171" s="297"/>
      <c r="AL171" s="297"/>
      <c r="AM171" s="297"/>
      <c r="AN171" s="297"/>
      <c r="AO171" s="297"/>
      <c r="AP171" s="297"/>
    </row>
    <row r="172" spans="1:42" ht="10.15" customHeight="1" outlineLevel="1" x14ac:dyDescent="0.25">
      <c r="A172" s="290" t="s">
        <v>1407</v>
      </c>
      <c r="B172" s="291" t="s">
        <v>1358</v>
      </c>
      <c r="C172" s="291" t="s">
        <v>1523</v>
      </c>
      <c r="D172" s="292" t="s">
        <v>1524</v>
      </c>
      <c r="E172" s="293">
        <v>40</v>
      </c>
      <c r="F172" s="298" t="s">
        <v>1361</v>
      </c>
      <c r="G172" s="292"/>
      <c r="H172" s="292"/>
      <c r="I172" s="292"/>
      <c r="J172" s="292"/>
      <c r="K172" s="292"/>
      <c r="L172" s="292"/>
      <c r="M172" s="295" t="s">
        <v>1363</v>
      </c>
      <c r="N172" s="295" t="s">
        <v>1363</v>
      </c>
      <c r="O172" s="295" t="s">
        <v>1363</v>
      </c>
      <c r="P172" s="295" t="s">
        <v>1363</v>
      </c>
      <c r="Q172" s="295">
        <v>10</v>
      </c>
      <c r="R172" s="295" t="s">
        <v>1362</v>
      </c>
      <c r="S172" s="296" t="s">
        <v>1378</v>
      </c>
      <c r="U172" s="297"/>
      <c r="V172" s="297"/>
      <c r="W172" s="297"/>
      <c r="X172" s="297"/>
      <c r="Y172" s="290" t="s">
        <v>1365</v>
      </c>
      <c r="Z172" s="297"/>
      <c r="AA172" s="297"/>
      <c r="AB172" s="297"/>
      <c r="AC172" s="297"/>
      <c r="AD172" s="297"/>
      <c r="AE172" s="297"/>
      <c r="AF172" s="297"/>
      <c r="AG172" s="297"/>
      <c r="AH172" s="297"/>
      <c r="AI172" s="297"/>
      <c r="AJ172" s="297"/>
      <c r="AK172" s="297"/>
      <c r="AL172" s="297"/>
      <c r="AM172" s="297"/>
      <c r="AN172" s="297"/>
      <c r="AO172" s="297"/>
      <c r="AP172" s="297"/>
    </row>
    <row r="173" spans="1:42" ht="10.15" customHeight="1" outlineLevel="1" x14ac:dyDescent="0.25">
      <c r="A173" s="290" t="s">
        <v>1407</v>
      </c>
      <c r="B173" s="291" t="s">
        <v>1366</v>
      </c>
      <c r="C173" s="291" t="s">
        <v>1525</v>
      </c>
      <c r="D173" s="292" t="s">
        <v>1526</v>
      </c>
      <c r="E173" s="293">
        <v>20</v>
      </c>
      <c r="F173" s="298" t="s">
        <v>1361</v>
      </c>
      <c r="G173" s="292"/>
      <c r="H173" s="292"/>
      <c r="I173" s="292"/>
      <c r="J173" s="292"/>
      <c r="K173" s="292"/>
      <c r="L173" s="292"/>
      <c r="M173" s="295" t="s">
        <v>1363</v>
      </c>
      <c r="N173" s="295" t="s">
        <v>1363</v>
      </c>
      <c r="O173" s="295" t="s">
        <v>1363</v>
      </c>
      <c r="P173" s="295" t="s">
        <v>1363</v>
      </c>
      <c r="Q173" s="295">
        <v>12</v>
      </c>
      <c r="R173" s="295" t="s">
        <v>1362</v>
      </c>
      <c r="S173" s="296" t="s">
        <v>1375</v>
      </c>
      <c r="U173" s="297"/>
      <c r="V173" s="297"/>
      <c r="W173" s="297"/>
      <c r="X173" s="297"/>
      <c r="Y173" s="290" t="s">
        <v>1365</v>
      </c>
      <c r="Z173" s="297"/>
      <c r="AA173" s="297"/>
      <c r="AB173" s="297"/>
      <c r="AC173" s="297"/>
      <c r="AD173" s="297"/>
      <c r="AE173" s="297"/>
      <c r="AF173" s="297"/>
      <c r="AG173" s="297"/>
      <c r="AH173" s="297"/>
      <c r="AI173" s="297"/>
      <c r="AJ173" s="297"/>
      <c r="AK173" s="297"/>
      <c r="AL173" s="297"/>
      <c r="AM173" s="297"/>
      <c r="AN173" s="297"/>
      <c r="AO173" s="297"/>
      <c r="AP173" s="297"/>
    </row>
    <row r="174" spans="1:42" ht="10.15" customHeight="1" outlineLevel="1" x14ac:dyDescent="0.25">
      <c r="A174" s="290" t="s">
        <v>1407</v>
      </c>
      <c r="B174" s="291" t="s">
        <v>1366</v>
      </c>
      <c r="C174" s="291" t="s">
        <v>1525</v>
      </c>
      <c r="D174" s="292" t="s">
        <v>1526</v>
      </c>
      <c r="E174" s="293">
        <v>40</v>
      </c>
      <c r="F174" s="298" t="s">
        <v>1361</v>
      </c>
      <c r="G174" s="292"/>
      <c r="H174" s="292"/>
      <c r="I174" s="292"/>
      <c r="J174" s="292"/>
      <c r="K174" s="292"/>
      <c r="L174" s="292"/>
      <c r="M174" s="295" t="s">
        <v>1363</v>
      </c>
      <c r="N174" s="295" t="s">
        <v>1363</v>
      </c>
      <c r="O174" s="295" t="s">
        <v>1363</v>
      </c>
      <c r="P174" s="295" t="s">
        <v>1363</v>
      </c>
      <c r="Q174" s="295">
        <v>12</v>
      </c>
      <c r="R174" s="295" t="s">
        <v>1362</v>
      </c>
      <c r="S174" s="296" t="s">
        <v>1375</v>
      </c>
      <c r="U174" s="297"/>
      <c r="V174" s="297"/>
      <c r="W174" s="297"/>
      <c r="X174" s="297"/>
      <c r="Y174" s="290" t="s">
        <v>1365</v>
      </c>
      <c r="Z174" s="297"/>
      <c r="AA174" s="297"/>
      <c r="AB174" s="297"/>
      <c r="AC174" s="297"/>
      <c r="AD174" s="297"/>
      <c r="AE174" s="297"/>
      <c r="AF174" s="297"/>
      <c r="AG174" s="297"/>
      <c r="AH174" s="297"/>
      <c r="AI174" s="297"/>
      <c r="AJ174" s="297"/>
      <c r="AK174" s="297"/>
      <c r="AL174" s="297"/>
      <c r="AM174" s="297"/>
      <c r="AN174" s="297"/>
      <c r="AO174" s="297"/>
      <c r="AP174" s="297"/>
    </row>
    <row r="175" spans="1:42" ht="10.15" customHeight="1" outlineLevel="1" x14ac:dyDescent="0.25">
      <c r="A175" s="290" t="s">
        <v>1407</v>
      </c>
      <c r="B175" s="291" t="s">
        <v>1410</v>
      </c>
      <c r="C175" s="291" t="s">
        <v>1527</v>
      </c>
      <c r="D175" s="292" t="s">
        <v>1528</v>
      </c>
      <c r="E175" s="293">
        <v>20</v>
      </c>
      <c r="F175" s="298" t="s">
        <v>1361</v>
      </c>
      <c r="G175" s="292"/>
      <c r="H175" s="292"/>
      <c r="I175" s="292"/>
      <c r="J175" s="292"/>
      <c r="K175" s="292"/>
      <c r="L175" s="292"/>
      <c r="M175" s="295" t="s">
        <v>1363</v>
      </c>
      <c r="N175" s="295" t="s">
        <v>1363</v>
      </c>
      <c r="O175" s="295" t="s">
        <v>1363</v>
      </c>
      <c r="P175" s="295" t="s">
        <v>1363</v>
      </c>
      <c r="Q175" s="295">
        <v>14</v>
      </c>
      <c r="R175" s="295" t="s">
        <v>1362</v>
      </c>
      <c r="S175" s="296" t="s">
        <v>1372</v>
      </c>
      <c r="U175" s="297"/>
      <c r="V175" s="297"/>
      <c r="W175" s="297"/>
      <c r="X175" s="297"/>
      <c r="Y175" s="290" t="s">
        <v>1365</v>
      </c>
      <c r="Z175" s="297"/>
      <c r="AA175" s="297"/>
      <c r="AB175" s="297"/>
      <c r="AC175" s="297"/>
      <c r="AD175" s="297"/>
      <c r="AE175" s="297"/>
      <c r="AF175" s="297"/>
      <c r="AG175" s="297"/>
      <c r="AH175" s="297"/>
      <c r="AI175" s="297"/>
      <c r="AJ175" s="297"/>
      <c r="AK175" s="297"/>
      <c r="AL175" s="297"/>
      <c r="AM175" s="297"/>
      <c r="AN175" s="297"/>
      <c r="AO175" s="297"/>
      <c r="AP175" s="297"/>
    </row>
    <row r="176" spans="1:42" ht="10.15" customHeight="1" outlineLevel="1" x14ac:dyDescent="0.25">
      <c r="A176" s="290" t="s">
        <v>1407</v>
      </c>
      <c r="B176" s="291" t="s">
        <v>1410</v>
      </c>
      <c r="C176" s="291" t="s">
        <v>1527</v>
      </c>
      <c r="D176" s="292" t="s">
        <v>1528</v>
      </c>
      <c r="E176" s="293">
        <v>40</v>
      </c>
      <c r="F176" s="298" t="s">
        <v>1361</v>
      </c>
      <c r="G176" s="292"/>
      <c r="H176" s="292"/>
      <c r="I176" s="292"/>
      <c r="J176" s="292"/>
      <c r="K176" s="292"/>
      <c r="L176" s="292"/>
      <c r="M176" s="295" t="s">
        <v>1363</v>
      </c>
      <c r="N176" s="295" t="s">
        <v>1363</v>
      </c>
      <c r="O176" s="295" t="s">
        <v>1363</v>
      </c>
      <c r="P176" s="295" t="s">
        <v>1363</v>
      </c>
      <c r="Q176" s="295">
        <v>14</v>
      </c>
      <c r="R176" s="295" t="s">
        <v>1362</v>
      </c>
      <c r="S176" s="296" t="s">
        <v>1372</v>
      </c>
      <c r="U176" s="297"/>
      <c r="V176" s="297"/>
      <c r="W176" s="297"/>
      <c r="X176" s="297"/>
      <c r="Y176" s="290" t="s">
        <v>1365</v>
      </c>
      <c r="Z176" s="297"/>
      <c r="AA176" s="297"/>
      <c r="AB176" s="297"/>
      <c r="AC176" s="297"/>
      <c r="AD176" s="297"/>
      <c r="AE176" s="297"/>
      <c r="AF176" s="297"/>
      <c r="AG176" s="297"/>
      <c r="AH176" s="297"/>
      <c r="AI176" s="297"/>
      <c r="AJ176" s="297"/>
      <c r="AK176" s="297"/>
      <c r="AL176" s="297"/>
      <c r="AM176" s="297"/>
      <c r="AN176" s="297"/>
      <c r="AO176" s="297"/>
      <c r="AP176" s="297"/>
    </row>
    <row r="177" spans="1:42" ht="10.15" customHeight="1" outlineLevel="1" x14ac:dyDescent="0.25">
      <c r="A177" s="290" t="s">
        <v>1407</v>
      </c>
      <c r="B177" s="291" t="s">
        <v>1095</v>
      </c>
      <c r="C177" s="291" t="s">
        <v>1408</v>
      </c>
      <c r="D177" s="292" t="s">
        <v>1409</v>
      </c>
      <c r="E177" s="293">
        <v>20</v>
      </c>
      <c r="F177" s="298" t="s">
        <v>666</v>
      </c>
      <c r="G177" s="292"/>
      <c r="H177" s="292"/>
      <c r="I177" s="292"/>
      <c r="J177" s="292"/>
      <c r="K177" s="292"/>
      <c r="L177" s="292"/>
      <c r="M177" s="295" t="s">
        <v>1363</v>
      </c>
      <c r="N177" s="295" t="s">
        <v>1363</v>
      </c>
      <c r="O177" s="295" t="s">
        <v>1363</v>
      </c>
      <c r="P177" s="295" t="s">
        <v>1363</v>
      </c>
      <c r="Q177" s="295">
        <v>10</v>
      </c>
      <c r="R177" s="295" t="s">
        <v>1362</v>
      </c>
      <c r="S177" s="296" t="s">
        <v>1378</v>
      </c>
      <c r="U177" s="297"/>
      <c r="V177" s="297"/>
      <c r="W177" s="297"/>
      <c r="X177" s="297"/>
      <c r="Y177" s="290" t="s">
        <v>1365</v>
      </c>
      <c r="Z177" s="297"/>
      <c r="AA177" s="297"/>
      <c r="AB177" s="297"/>
      <c r="AC177" s="297"/>
      <c r="AD177" s="297"/>
      <c r="AE177" s="297"/>
      <c r="AF177" s="297"/>
      <c r="AG177" s="297"/>
      <c r="AH177" s="297"/>
      <c r="AI177" s="297"/>
      <c r="AJ177" s="297"/>
      <c r="AK177" s="297"/>
      <c r="AL177" s="297"/>
      <c r="AM177" s="297"/>
      <c r="AN177" s="297"/>
      <c r="AO177" s="297"/>
      <c r="AP177" s="297"/>
    </row>
    <row r="178" spans="1:42" ht="10.15" customHeight="1" outlineLevel="1" x14ac:dyDescent="0.25">
      <c r="A178" s="290" t="s">
        <v>1407</v>
      </c>
      <c r="B178" s="291" t="s">
        <v>1095</v>
      </c>
      <c r="C178" s="291" t="s">
        <v>1408</v>
      </c>
      <c r="D178" s="292" t="s">
        <v>1409</v>
      </c>
      <c r="E178" s="293">
        <v>40</v>
      </c>
      <c r="F178" s="298" t="s">
        <v>666</v>
      </c>
      <c r="G178" s="292"/>
      <c r="H178" s="292"/>
      <c r="I178" s="292"/>
      <c r="J178" s="292"/>
      <c r="K178" s="292"/>
      <c r="L178" s="292"/>
      <c r="M178" s="295" t="s">
        <v>1363</v>
      </c>
      <c r="N178" s="295" t="s">
        <v>1363</v>
      </c>
      <c r="O178" s="295" t="s">
        <v>1363</v>
      </c>
      <c r="P178" s="295" t="s">
        <v>1363</v>
      </c>
      <c r="Q178" s="295">
        <v>10</v>
      </c>
      <c r="R178" s="295" t="s">
        <v>1362</v>
      </c>
      <c r="S178" s="296" t="s">
        <v>1378</v>
      </c>
      <c r="U178" s="297"/>
      <c r="V178" s="297"/>
      <c r="W178" s="297"/>
      <c r="X178" s="297"/>
      <c r="Y178" s="290" t="s">
        <v>1365</v>
      </c>
      <c r="Z178" s="297"/>
      <c r="AA178" s="297"/>
      <c r="AB178" s="297"/>
      <c r="AC178" s="297"/>
      <c r="AD178" s="297"/>
      <c r="AE178" s="297"/>
      <c r="AF178" s="297"/>
      <c r="AG178" s="297"/>
      <c r="AH178" s="297"/>
      <c r="AI178" s="297"/>
      <c r="AJ178" s="297"/>
      <c r="AK178" s="297"/>
      <c r="AL178" s="297"/>
      <c r="AM178" s="297"/>
      <c r="AN178" s="297"/>
      <c r="AO178" s="297"/>
      <c r="AP178" s="297"/>
    </row>
    <row r="179" spans="1:42" ht="10.15" customHeight="1" outlineLevel="1" x14ac:dyDescent="0.25">
      <c r="A179" s="290" t="s">
        <v>1407</v>
      </c>
      <c r="B179" s="291" t="s">
        <v>1366</v>
      </c>
      <c r="C179" s="291" t="s">
        <v>1367</v>
      </c>
      <c r="D179" s="292" t="s">
        <v>1368</v>
      </c>
      <c r="E179" s="293">
        <v>20</v>
      </c>
      <c r="F179" s="298" t="s">
        <v>666</v>
      </c>
      <c r="G179" s="292"/>
      <c r="H179" s="292"/>
      <c r="I179" s="292"/>
      <c r="J179" s="292"/>
      <c r="K179" s="292"/>
      <c r="L179" s="292"/>
      <c r="M179" s="295" t="s">
        <v>1363</v>
      </c>
      <c r="N179" s="295" t="s">
        <v>1363</v>
      </c>
      <c r="O179" s="295" t="s">
        <v>1363</v>
      </c>
      <c r="P179" s="295" t="s">
        <v>1363</v>
      </c>
      <c r="Q179" s="295">
        <v>10</v>
      </c>
      <c r="R179" s="295" t="s">
        <v>1362</v>
      </c>
      <c r="S179" s="296" t="s">
        <v>1378</v>
      </c>
      <c r="U179" s="297"/>
      <c r="V179" s="297"/>
      <c r="W179" s="297"/>
      <c r="X179" s="297"/>
      <c r="Y179" s="290" t="s">
        <v>1365</v>
      </c>
      <c r="Z179" s="297"/>
      <c r="AA179" s="297"/>
      <c r="AB179" s="297"/>
      <c r="AC179" s="297"/>
      <c r="AD179" s="297"/>
      <c r="AE179" s="297"/>
      <c r="AF179" s="297"/>
      <c r="AG179" s="297"/>
      <c r="AH179" s="297"/>
      <c r="AI179" s="297"/>
      <c r="AJ179" s="297"/>
      <c r="AK179" s="297"/>
      <c r="AL179" s="297"/>
      <c r="AM179" s="297"/>
      <c r="AN179" s="297"/>
      <c r="AO179" s="297"/>
      <c r="AP179" s="297"/>
    </row>
    <row r="180" spans="1:42" ht="10.15" customHeight="1" outlineLevel="1" x14ac:dyDescent="0.25">
      <c r="A180" s="290" t="s">
        <v>1407</v>
      </c>
      <c r="B180" s="291" t="s">
        <v>1366</v>
      </c>
      <c r="C180" s="291" t="s">
        <v>1367</v>
      </c>
      <c r="D180" s="292" t="s">
        <v>1368</v>
      </c>
      <c r="E180" s="293">
        <v>40</v>
      </c>
      <c r="F180" s="298" t="s">
        <v>666</v>
      </c>
      <c r="G180" s="292"/>
      <c r="H180" s="292"/>
      <c r="I180" s="292"/>
      <c r="J180" s="292"/>
      <c r="K180" s="292"/>
      <c r="L180" s="292"/>
      <c r="M180" s="295" t="s">
        <v>1363</v>
      </c>
      <c r="N180" s="295" t="s">
        <v>1363</v>
      </c>
      <c r="O180" s="295" t="s">
        <v>1363</v>
      </c>
      <c r="P180" s="295" t="s">
        <v>1363</v>
      </c>
      <c r="Q180" s="295">
        <v>10</v>
      </c>
      <c r="R180" s="295" t="s">
        <v>1362</v>
      </c>
      <c r="S180" s="296" t="s">
        <v>1378</v>
      </c>
      <c r="U180" s="297"/>
      <c r="V180" s="297"/>
      <c r="W180" s="297"/>
      <c r="X180" s="297"/>
      <c r="Y180" s="290" t="s">
        <v>1365</v>
      </c>
      <c r="Z180" s="297"/>
      <c r="AA180" s="297"/>
      <c r="AB180" s="297"/>
      <c r="AC180" s="297"/>
      <c r="AD180" s="297"/>
      <c r="AE180" s="297"/>
      <c r="AF180" s="297"/>
      <c r="AG180" s="297"/>
      <c r="AH180" s="297"/>
      <c r="AI180" s="297"/>
      <c r="AJ180" s="297"/>
      <c r="AK180" s="297"/>
      <c r="AL180" s="297"/>
      <c r="AM180" s="297"/>
      <c r="AN180" s="297"/>
      <c r="AO180" s="297"/>
      <c r="AP180" s="297"/>
    </row>
    <row r="181" spans="1:42" ht="10.15" customHeight="1" outlineLevel="1" x14ac:dyDescent="0.25">
      <c r="A181" s="290" t="s">
        <v>1407</v>
      </c>
      <c r="B181" s="291" t="s">
        <v>1095</v>
      </c>
      <c r="C181" s="291" t="s">
        <v>1514</v>
      </c>
      <c r="D181" s="292" t="s">
        <v>1515</v>
      </c>
      <c r="E181" s="293">
        <v>20</v>
      </c>
      <c r="F181" s="298" t="s">
        <v>666</v>
      </c>
      <c r="G181" s="292"/>
      <c r="H181" s="292"/>
      <c r="I181" s="292"/>
      <c r="J181" s="292"/>
      <c r="K181" s="292"/>
      <c r="L181" s="292"/>
      <c r="M181" s="295" t="s">
        <v>1363</v>
      </c>
      <c r="N181" s="295" t="s">
        <v>1363</v>
      </c>
      <c r="O181" s="295" t="s">
        <v>1363</v>
      </c>
      <c r="P181" s="295" t="s">
        <v>1363</v>
      </c>
      <c r="Q181" s="295">
        <v>7</v>
      </c>
      <c r="R181" s="295" t="s">
        <v>1362</v>
      </c>
      <c r="S181" s="296" t="s">
        <v>1369</v>
      </c>
      <c r="U181" s="297"/>
      <c r="V181" s="297"/>
      <c r="W181" s="297"/>
      <c r="X181" s="297"/>
      <c r="Y181" s="290" t="s">
        <v>1365</v>
      </c>
      <c r="Z181" s="297"/>
      <c r="AA181" s="297"/>
      <c r="AB181" s="297"/>
      <c r="AC181" s="297"/>
      <c r="AD181" s="297"/>
      <c r="AE181" s="297"/>
      <c r="AF181" s="297"/>
      <c r="AG181" s="297"/>
      <c r="AH181" s="297"/>
      <c r="AI181" s="297"/>
      <c r="AJ181" s="297"/>
      <c r="AK181" s="297"/>
      <c r="AL181" s="297"/>
      <c r="AM181" s="297"/>
      <c r="AN181" s="297"/>
      <c r="AO181" s="297"/>
      <c r="AP181" s="297"/>
    </row>
    <row r="182" spans="1:42" ht="10.15" customHeight="1" outlineLevel="1" x14ac:dyDescent="0.25">
      <c r="A182" s="290" t="s">
        <v>1407</v>
      </c>
      <c r="B182" s="291" t="s">
        <v>1095</v>
      </c>
      <c r="C182" s="291" t="s">
        <v>1514</v>
      </c>
      <c r="D182" s="292" t="s">
        <v>1515</v>
      </c>
      <c r="E182" s="293">
        <v>40</v>
      </c>
      <c r="F182" s="298" t="s">
        <v>666</v>
      </c>
      <c r="G182" s="292"/>
      <c r="H182" s="292"/>
      <c r="I182" s="292"/>
      <c r="J182" s="292"/>
      <c r="K182" s="292"/>
      <c r="L182" s="292"/>
      <c r="M182" s="295" t="s">
        <v>1363</v>
      </c>
      <c r="N182" s="295" t="s">
        <v>1363</v>
      </c>
      <c r="O182" s="295" t="s">
        <v>1363</v>
      </c>
      <c r="P182" s="295" t="s">
        <v>1363</v>
      </c>
      <c r="Q182" s="295">
        <v>7</v>
      </c>
      <c r="R182" s="295" t="s">
        <v>1362</v>
      </c>
      <c r="S182" s="296" t="s">
        <v>1369</v>
      </c>
      <c r="U182" s="297"/>
      <c r="V182" s="297"/>
      <c r="W182" s="297"/>
      <c r="X182" s="297"/>
      <c r="Y182" s="290" t="s">
        <v>1365</v>
      </c>
      <c r="Z182" s="297"/>
      <c r="AA182" s="297"/>
      <c r="AB182" s="297"/>
      <c r="AC182" s="297"/>
      <c r="AD182" s="297"/>
      <c r="AE182" s="297"/>
      <c r="AF182" s="297"/>
      <c r="AG182" s="297"/>
      <c r="AH182" s="297"/>
      <c r="AI182" s="297"/>
      <c r="AJ182" s="297"/>
      <c r="AK182" s="297"/>
      <c r="AL182" s="297"/>
      <c r="AM182" s="297"/>
      <c r="AN182" s="297"/>
      <c r="AO182" s="297"/>
      <c r="AP182" s="297"/>
    </row>
    <row r="183" spans="1:42" ht="13.5" customHeight="1" x14ac:dyDescent="0.25"/>
  </sheetData>
  <mergeCells count="2">
    <mergeCell ref="B1:S1"/>
    <mergeCell ref="U1:Z1"/>
  </mergeCells>
  <dataValidations count="1">
    <dataValidation type="list" allowBlank="1" showInputMessage="1" showErrorMessage="1" sqref="AE1" xr:uid="{00000000-0002-0000-0A00-000000000000}">
      <formula1>"LARA, USD"</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78"/>
  <sheetViews>
    <sheetView workbookViewId="0">
      <selection activeCell="A7" sqref="A7"/>
    </sheetView>
  </sheetViews>
  <sheetFormatPr defaultColWidth="9.453125" defaultRowHeight="12.5" x14ac:dyDescent="0.25"/>
  <cols>
    <col min="8" max="8" width="18.26953125" bestFit="1" customWidth="1"/>
  </cols>
  <sheetData>
    <row r="1" spans="1:8" x14ac:dyDescent="0.25">
      <c r="A1" t="s">
        <v>234</v>
      </c>
      <c r="B1" t="s">
        <v>1196</v>
      </c>
    </row>
    <row r="2" spans="1:8" ht="25.5" x14ac:dyDescent="0.3">
      <c r="A2" s="742" t="s">
        <v>52</v>
      </c>
      <c r="B2" s="743"/>
      <c r="C2" s="744"/>
      <c r="D2" s="240" t="s">
        <v>323</v>
      </c>
      <c r="E2" s="231" t="s">
        <v>570</v>
      </c>
      <c r="F2" s="269" t="s">
        <v>869</v>
      </c>
      <c r="H2" s="225" t="s">
        <v>442</v>
      </c>
    </row>
    <row r="3" spans="1:8" ht="50" x14ac:dyDescent="0.25">
      <c r="A3" s="189" t="s">
        <v>775</v>
      </c>
      <c r="B3" s="98" t="s">
        <v>1289</v>
      </c>
      <c r="C3" s="216" t="s">
        <v>987</v>
      </c>
      <c r="D3" s="205" t="s">
        <v>238</v>
      </c>
      <c r="E3" s="109" t="s">
        <v>346</v>
      </c>
      <c r="F3" s="250" t="s">
        <v>355</v>
      </c>
      <c r="H3" s="272" t="s">
        <v>775</v>
      </c>
    </row>
    <row r="4" spans="1:8" ht="50" x14ac:dyDescent="0.25">
      <c r="A4" s="189" t="s">
        <v>1064</v>
      </c>
      <c r="B4" s="98" t="s">
        <v>167</v>
      </c>
      <c r="C4" s="216" t="s">
        <v>279</v>
      </c>
      <c r="D4" s="205" t="s">
        <v>238</v>
      </c>
      <c r="E4" s="109" t="s">
        <v>346</v>
      </c>
      <c r="F4" s="250" t="s">
        <v>355</v>
      </c>
      <c r="H4" s="272" t="s">
        <v>1064</v>
      </c>
    </row>
    <row r="5" spans="1:8" ht="25" x14ac:dyDescent="0.25">
      <c r="A5" s="189" t="s">
        <v>1082</v>
      </c>
      <c r="B5" s="98" t="s">
        <v>1082</v>
      </c>
      <c r="C5" s="216" t="s">
        <v>1239</v>
      </c>
      <c r="D5" s="205" t="s">
        <v>238</v>
      </c>
      <c r="E5" s="109" t="s">
        <v>346</v>
      </c>
      <c r="F5" s="250" t="s">
        <v>355</v>
      </c>
      <c r="H5" s="105" t="s">
        <v>1082</v>
      </c>
    </row>
    <row r="6" spans="1:8" ht="62.5" x14ac:dyDescent="0.25">
      <c r="A6" s="189" t="s">
        <v>1140</v>
      </c>
      <c r="B6" s="98" t="s">
        <v>325</v>
      </c>
      <c r="C6" s="216" t="s">
        <v>29</v>
      </c>
      <c r="D6" s="205" t="s">
        <v>87</v>
      </c>
      <c r="E6" s="109" t="s">
        <v>346</v>
      </c>
      <c r="F6" s="250" t="s">
        <v>355</v>
      </c>
      <c r="H6" s="105" t="s">
        <v>1140</v>
      </c>
    </row>
    <row r="7" spans="1:8" ht="62.5" x14ac:dyDescent="0.25">
      <c r="A7" s="189" t="s">
        <v>536</v>
      </c>
      <c r="B7" s="98" t="s">
        <v>136</v>
      </c>
      <c r="C7" s="216" t="s">
        <v>240</v>
      </c>
      <c r="D7" s="205" t="s">
        <v>238</v>
      </c>
      <c r="E7" s="109" t="s">
        <v>346</v>
      </c>
      <c r="F7" s="250" t="s">
        <v>355</v>
      </c>
      <c r="H7" s="105" t="s">
        <v>536</v>
      </c>
    </row>
    <row r="8" spans="1:8" ht="25" x14ac:dyDescent="0.25">
      <c r="A8" s="189" t="s">
        <v>1147</v>
      </c>
      <c r="B8" s="98" t="s">
        <v>450</v>
      </c>
      <c r="C8" s="216" t="s">
        <v>1190</v>
      </c>
      <c r="D8" s="205" t="s">
        <v>238</v>
      </c>
      <c r="E8" s="109" t="s">
        <v>346</v>
      </c>
      <c r="F8" s="250" t="s">
        <v>355</v>
      </c>
      <c r="H8" s="105" t="s">
        <v>1147</v>
      </c>
    </row>
    <row r="9" spans="1:8" ht="62.5" x14ac:dyDescent="0.25">
      <c r="A9" s="189" t="s">
        <v>260</v>
      </c>
      <c r="B9" s="98" t="s">
        <v>899</v>
      </c>
      <c r="C9" s="216" t="s">
        <v>388</v>
      </c>
      <c r="D9" s="205" t="s">
        <v>238</v>
      </c>
      <c r="E9" s="109" t="s">
        <v>346</v>
      </c>
      <c r="F9" s="250" t="s">
        <v>355</v>
      </c>
      <c r="H9" s="105" t="s">
        <v>260</v>
      </c>
    </row>
    <row r="10" spans="1:8" ht="37.5" x14ac:dyDescent="0.25">
      <c r="A10" s="189" t="s">
        <v>1105</v>
      </c>
      <c r="B10" s="98" t="s">
        <v>694</v>
      </c>
      <c r="C10" s="216" t="s">
        <v>379</v>
      </c>
      <c r="D10" s="205" t="s">
        <v>238</v>
      </c>
      <c r="E10" s="109" t="s">
        <v>346</v>
      </c>
      <c r="F10" s="250" t="s">
        <v>355</v>
      </c>
      <c r="H10" s="105" t="s">
        <v>1105</v>
      </c>
    </row>
    <row r="11" spans="1:8" ht="37.5" x14ac:dyDescent="0.25">
      <c r="A11" s="189" t="s">
        <v>213</v>
      </c>
      <c r="B11" s="98" t="s">
        <v>508</v>
      </c>
      <c r="C11" s="216" t="s">
        <v>194</v>
      </c>
      <c r="D11" s="205" t="s">
        <v>238</v>
      </c>
      <c r="E11" s="109" t="s">
        <v>346</v>
      </c>
      <c r="F11" s="250" t="s">
        <v>355</v>
      </c>
      <c r="H11" s="105" t="s">
        <v>213</v>
      </c>
    </row>
    <row r="12" spans="1:8" ht="50" x14ac:dyDescent="0.25">
      <c r="A12" s="189" t="s">
        <v>1104</v>
      </c>
      <c r="B12" s="98" t="s">
        <v>637</v>
      </c>
      <c r="C12" s="216" t="s">
        <v>410</v>
      </c>
      <c r="D12" s="205" t="s">
        <v>238</v>
      </c>
      <c r="E12" s="109" t="s">
        <v>346</v>
      </c>
      <c r="F12" s="250" t="s">
        <v>355</v>
      </c>
      <c r="H12" s="105" t="s">
        <v>1104</v>
      </c>
    </row>
    <row r="13" spans="1:8" ht="50" x14ac:dyDescent="0.25">
      <c r="A13" s="189" t="s">
        <v>1081</v>
      </c>
      <c r="B13" s="98" t="s">
        <v>507</v>
      </c>
      <c r="C13" s="216" t="s">
        <v>1157</v>
      </c>
      <c r="D13" s="205" t="s">
        <v>238</v>
      </c>
      <c r="E13" s="109" t="s">
        <v>346</v>
      </c>
      <c r="F13" s="250" t="s">
        <v>355</v>
      </c>
      <c r="H13" s="105" t="s">
        <v>1081</v>
      </c>
    </row>
    <row r="14" spans="1:8" ht="50" x14ac:dyDescent="0.25">
      <c r="A14" s="189" t="s">
        <v>959</v>
      </c>
      <c r="B14" s="98" t="s">
        <v>449</v>
      </c>
      <c r="C14" s="216" t="s">
        <v>638</v>
      </c>
      <c r="D14" s="205" t="s">
        <v>238</v>
      </c>
      <c r="E14" s="109" t="s">
        <v>346</v>
      </c>
      <c r="F14" s="250" t="s">
        <v>1191</v>
      </c>
      <c r="H14" s="105" t="s">
        <v>959</v>
      </c>
    </row>
    <row r="15" spans="1:8" ht="50" x14ac:dyDescent="0.25">
      <c r="A15" s="189" t="s">
        <v>1199</v>
      </c>
      <c r="B15" s="98" t="s">
        <v>953</v>
      </c>
      <c r="C15" s="216" t="s">
        <v>874</v>
      </c>
      <c r="D15" s="205" t="s">
        <v>238</v>
      </c>
      <c r="E15" s="109" t="s">
        <v>346</v>
      </c>
      <c r="F15" s="250" t="s">
        <v>1191</v>
      </c>
      <c r="H15" s="105" t="s">
        <v>1199</v>
      </c>
    </row>
    <row r="16" spans="1:8" ht="37.5" x14ac:dyDescent="0.25">
      <c r="A16" s="189" t="s">
        <v>1098</v>
      </c>
      <c r="B16" s="98" t="s">
        <v>1098</v>
      </c>
      <c r="C16" s="216" t="s">
        <v>725</v>
      </c>
      <c r="D16" s="205" t="s">
        <v>238</v>
      </c>
      <c r="E16" s="109" t="s">
        <v>346</v>
      </c>
      <c r="F16" s="250" t="s">
        <v>355</v>
      </c>
      <c r="H16" s="105" t="s">
        <v>1098</v>
      </c>
    </row>
    <row r="17" spans="1:8" ht="37.5" x14ac:dyDescent="0.25">
      <c r="A17" s="189" t="s">
        <v>541</v>
      </c>
      <c r="B17" s="98" t="s">
        <v>597</v>
      </c>
      <c r="C17" s="216" t="s">
        <v>1267</v>
      </c>
      <c r="D17" s="205" t="s">
        <v>238</v>
      </c>
      <c r="E17" s="109" t="s">
        <v>346</v>
      </c>
      <c r="F17" s="250" t="s">
        <v>355</v>
      </c>
      <c r="H17" s="105" t="s">
        <v>541</v>
      </c>
    </row>
    <row r="18" spans="1:8" ht="25" x14ac:dyDescent="0.25">
      <c r="A18" s="189" t="s">
        <v>842</v>
      </c>
      <c r="B18" s="98" t="s">
        <v>842</v>
      </c>
      <c r="C18" s="216" t="s">
        <v>250</v>
      </c>
      <c r="D18" s="205" t="s">
        <v>238</v>
      </c>
      <c r="E18" s="109" t="s">
        <v>346</v>
      </c>
      <c r="F18" s="250" t="s">
        <v>355</v>
      </c>
      <c r="H18" s="105" t="s">
        <v>842</v>
      </c>
    </row>
    <row r="19" spans="1:8" ht="37.5" x14ac:dyDescent="0.25">
      <c r="A19" s="189" t="s">
        <v>546</v>
      </c>
      <c r="B19" s="98" t="s">
        <v>898</v>
      </c>
      <c r="C19" s="216" t="s">
        <v>1268</v>
      </c>
      <c r="D19" s="205" t="s">
        <v>238</v>
      </c>
      <c r="E19" s="109" t="s">
        <v>346</v>
      </c>
      <c r="F19" s="250" t="s">
        <v>355</v>
      </c>
      <c r="H19" s="105" t="s">
        <v>546</v>
      </c>
    </row>
    <row r="20" spans="1:8" ht="62.5" x14ac:dyDescent="0.25">
      <c r="A20" s="189" t="s">
        <v>202</v>
      </c>
      <c r="B20" s="196" t="s">
        <v>448</v>
      </c>
      <c r="C20" s="216" t="s">
        <v>1005</v>
      </c>
      <c r="D20" s="205" t="s">
        <v>87</v>
      </c>
      <c r="E20" s="109" t="s">
        <v>346</v>
      </c>
      <c r="F20" s="250" t="s">
        <v>355</v>
      </c>
      <c r="H20" s="105" t="s">
        <v>202</v>
      </c>
    </row>
    <row r="21" spans="1:8" ht="62.5" x14ac:dyDescent="0.25">
      <c r="A21" s="189" t="s">
        <v>1110</v>
      </c>
      <c r="B21" s="196" t="s">
        <v>38</v>
      </c>
      <c r="C21" s="216" t="s">
        <v>1277</v>
      </c>
      <c r="D21" s="205" t="s">
        <v>238</v>
      </c>
      <c r="E21" s="109" t="s">
        <v>346</v>
      </c>
      <c r="F21" s="250" t="s">
        <v>355</v>
      </c>
      <c r="H21" s="105" t="s">
        <v>1110</v>
      </c>
    </row>
    <row r="22" spans="1:8" ht="37.5" x14ac:dyDescent="0.25">
      <c r="A22" s="189" t="s">
        <v>1078</v>
      </c>
      <c r="B22" s="98" t="s">
        <v>1078</v>
      </c>
      <c r="C22" s="216" t="s">
        <v>542</v>
      </c>
      <c r="D22" s="205" t="s">
        <v>238</v>
      </c>
      <c r="E22" s="109" t="s">
        <v>346</v>
      </c>
      <c r="F22" s="250" t="s">
        <v>355</v>
      </c>
      <c r="H22" s="105" t="s">
        <v>1078</v>
      </c>
    </row>
    <row r="23" spans="1:8" ht="37.5" x14ac:dyDescent="0.25">
      <c r="A23" s="189" t="s">
        <v>1270</v>
      </c>
      <c r="B23" s="98" t="s">
        <v>1270</v>
      </c>
      <c r="C23" s="216" t="s">
        <v>1158</v>
      </c>
      <c r="D23" s="205" t="s">
        <v>238</v>
      </c>
      <c r="E23" s="109" t="s">
        <v>346</v>
      </c>
      <c r="F23" s="250" t="s">
        <v>355</v>
      </c>
      <c r="H23" s="105" t="s">
        <v>1270</v>
      </c>
    </row>
    <row r="24" spans="1:8" ht="50" x14ac:dyDescent="0.25">
      <c r="A24" s="189" t="s">
        <v>1015</v>
      </c>
      <c r="B24" s="98" t="s">
        <v>1015</v>
      </c>
      <c r="C24" s="216" t="s">
        <v>171</v>
      </c>
      <c r="D24" s="205" t="s">
        <v>238</v>
      </c>
      <c r="E24" s="109" t="s">
        <v>346</v>
      </c>
      <c r="F24" s="250" t="s">
        <v>355</v>
      </c>
      <c r="H24" s="105" t="s">
        <v>1015</v>
      </c>
    </row>
    <row r="25" spans="1:8" ht="75" x14ac:dyDescent="0.25">
      <c r="A25" s="189" t="s">
        <v>423</v>
      </c>
      <c r="B25" s="98" t="s">
        <v>268</v>
      </c>
      <c r="C25" s="216" t="s">
        <v>139</v>
      </c>
      <c r="D25" s="205" t="s">
        <v>238</v>
      </c>
      <c r="E25" s="109" t="s">
        <v>346</v>
      </c>
      <c r="F25" s="250" t="s">
        <v>355</v>
      </c>
      <c r="H25" s="105" t="s">
        <v>423</v>
      </c>
    </row>
    <row r="26" spans="1:8" ht="62.5" x14ac:dyDescent="0.25">
      <c r="A26" s="189" t="s">
        <v>492</v>
      </c>
      <c r="B26" s="98" t="s">
        <v>447</v>
      </c>
      <c r="C26" s="216" t="s">
        <v>198</v>
      </c>
      <c r="D26" s="205" t="s">
        <v>238</v>
      </c>
      <c r="E26" s="109" t="s">
        <v>346</v>
      </c>
      <c r="F26" s="250" t="s">
        <v>355</v>
      </c>
      <c r="H26" s="105" t="s">
        <v>492</v>
      </c>
    </row>
    <row r="27" spans="1:8" ht="50" x14ac:dyDescent="0.25">
      <c r="A27" s="189" t="s">
        <v>175</v>
      </c>
      <c r="B27" s="98" t="s">
        <v>591</v>
      </c>
      <c r="C27" s="216" t="s">
        <v>256</v>
      </c>
      <c r="D27" s="205" t="s">
        <v>238</v>
      </c>
      <c r="E27" s="109" t="s">
        <v>346</v>
      </c>
      <c r="F27" s="250" t="s">
        <v>355</v>
      </c>
      <c r="H27" s="105" t="s">
        <v>175</v>
      </c>
    </row>
    <row r="28" spans="1:8" ht="37.5" x14ac:dyDescent="0.25">
      <c r="A28" s="189" t="s">
        <v>956</v>
      </c>
      <c r="B28" s="98" t="s">
        <v>956</v>
      </c>
      <c r="C28" s="216" t="s">
        <v>944</v>
      </c>
      <c r="D28" s="205" t="s">
        <v>238</v>
      </c>
      <c r="E28" s="109" t="s">
        <v>346</v>
      </c>
      <c r="F28" s="250" t="s">
        <v>355</v>
      </c>
      <c r="H28" s="105" t="s">
        <v>956</v>
      </c>
    </row>
    <row r="29" spans="1:8" ht="50" x14ac:dyDescent="0.25">
      <c r="A29" s="189" t="s">
        <v>866</v>
      </c>
      <c r="B29" s="98" t="s">
        <v>367</v>
      </c>
      <c r="C29" s="216" t="s">
        <v>1006</v>
      </c>
      <c r="D29" s="205" t="s">
        <v>87</v>
      </c>
      <c r="E29" s="109" t="s">
        <v>346</v>
      </c>
      <c r="F29" s="250" t="s">
        <v>355</v>
      </c>
      <c r="H29" s="105" t="s">
        <v>866</v>
      </c>
    </row>
    <row r="30" spans="1:8" ht="37.5" x14ac:dyDescent="0.25">
      <c r="A30" s="243" t="s">
        <v>875</v>
      </c>
      <c r="B30" s="98" t="s">
        <v>875</v>
      </c>
      <c r="C30" s="216" t="s">
        <v>565</v>
      </c>
      <c r="D30" s="205" t="s">
        <v>87</v>
      </c>
      <c r="E30" s="109" t="s">
        <v>346</v>
      </c>
      <c r="F30" s="250" t="s">
        <v>355</v>
      </c>
      <c r="H30" s="105" t="s">
        <v>875</v>
      </c>
    </row>
    <row r="31" spans="1:8" ht="37.5" x14ac:dyDescent="0.25">
      <c r="A31" s="189" t="s">
        <v>465</v>
      </c>
      <c r="B31" s="98" t="s">
        <v>736</v>
      </c>
      <c r="C31" s="216" t="s">
        <v>552</v>
      </c>
      <c r="D31" s="205" t="s">
        <v>238</v>
      </c>
      <c r="E31" s="109" t="s">
        <v>346</v>
      </c>
      <c r="F31" s="250" t="s">
        <v>355</v>
      </c>
      <c r="H31" s="105" t="s">
        <v>465</v>
      </c>
    </row>
    <row r="32" spans="1:8" ht="37.5" x14ac:dyDescent="0.25">
      <c r="A32" s="189" t="s">
        <v>18</v>
      </c>
      <c r="B32" s="98" t="s">
        <v>1111</v>
      </c>
      <c r="C32" s="216" t="s">
        <v>1040</v>
      </c>
      <c r="D32" s="205" t="s">
        <v>238</v>
      </c>
      <c r="E32" s="109" t="s">
        <v>346</v>
      </c>
      <c r="F32" s="250" t="s">
        <v>355</v>
      </c>
      <c r="H32" s="105" t="s">
        <v>18</v>
      </c>
    </row>
    <row r="33" spans="1:8" ht="37.5" x14ac:dyDescent="0.25">
      <c r="A33" s="189" t="s">
        <v>36</v>
      </c>
      <c r="B33" s="98" t="s">
        <v>26</v>
      </c>
      <c r="C33" s="216" t="s">
        <v>653</v>
      </c>
      <c r="D33" s="205" t="s">
        <v>238</v>
      </c>
      <c r="E33" s="109" t="s">
        <v>346</v>
      </c>
      <c r="F33" s="250" t="s">
        <v>355</v>
      </c>
      <c r="H33" s="105" t="s">
        <v>36</v>
      </c>
    </row>
    <row r="34" spans="1:8" ht="62.5" x14ac:dyDescent="0.25">
      <c r="A34" s="189" t="s">
        <v>871</v>
      </c>
      <c r="B34" s="98" t="s">
        <v>897</v>
      </c>
      <c r="C34" s="216" t="s">
        <v>1160</v>
      </c>
      <c r="D34" s="205" t="s">
        <v>87</v>
      </c>
      <c r="E34" s="109" t="s">
        <v>346</v>
      </c>
      <c r="F34" s="250" t="s">
        <v>355</v>
      </c>
      <c r="H34" s="105" t="s">
        <v>871</v>
      </c>
    </row>
    <row r="35" spans="1:8" ht="50" x14ac:dyDescent="0.25">
      <c r="A35" s="189" t="s">
        <v>621</v>
      </c>
      <c r="B35" s="98" t="s">
        <v>324</v>
      </c>
      <c r="C35" s="216" t="s">
        <v>550</v>
      </c>
      <c r="D35" s="205" t="s">
        <v>87</v>
      </c>
      <c r="E35" s="109" t="s">
        <v>346</v>
      </c>
      <c r="F35" s="250" t="s">
        <v>355</v>
      </c>
      <c r="H35" s="105" t="s">
        <v>621</v>
      </c>
    </row>
    <row r="36" spans="1:8" ht="62.5" x14ac:dyDescent="0.25">
      <c r="A36" s="189" t="s">
        <v>130</v>
      </c>
      <c r="B36" s="98" t="s">
        <v>13</v>
      </c>
      <c r="C36" s="216" t="s">
        <v>1017</v>
      </c>
      <c r="D36" s="205" t="s">
        <v>238</v>
      </c>
      <c r="E36" s="109" t="s">
        <v>346</v>
      </c>
      <c r="F36" s="250" t="s">
        <v>355</v>
      </c>
      <c r="H36" s="105" t="s">
        <v>130</v>
      </c>
    </row>
    <row r="37" spans="1:8" ht="62.5" x14ac:dyDescent="0.25">
      <c r="A37" s="189" t="s">
        <v>216</v>
      </c>
      <c r="B37" s="98" t="s">
        <v>267</v>
      </c>
      <c r="C37" s="216" t="s">
        <v>629</v>
      </c>
      <c r="D37" s="205" t="s">
        <v>238</v>
      </c>
      <c r="E37" s="109" t="s">
        <v>346</v>
      </c>
      <c r="F37" s="250" t="s">
        <v>355</v>
      </c>
      <c r="H37" s="105" t="s">
        <v>216</v>
      </c>
    </row>
    <row r="38" spans="1:8" ht="37.5" x14ac:dyDescent="0.25">
      <c r="A38" s="189" t="s">
        <v>96</v>
      </c>
      <c r="B38" s="98" t="s">
        <v>96</v>
      </c>
      <c r="C38" s="216" t="s">
        <v>443</v>
      </c>
      <c r="D38" s="205" t="s">
        <v>87</v>
      </c>
      <c r="E38" s="109" t="s">
        <v>346</v>
      </c>
      <c r="F38" s="250" t="s">
        <v>355</v>
      </c>
      <c r="H38" s="105" t="s">
        <v>675</v>
      </c>
    </row>
    <row r="39" spans="1:8" ht="37.5" x14ac:dyDescent="0.25">
      <c r="A39" s="189" t="s">
        <v>343</v>
      </c>
      <c r="B39" s="98" t="s">
        <v>343</v>
      </c>
      <c r="C39" s="216" t="s">
        <v>122</v>
      </c>
      <c r="D39" s="205" t="s">
        <v>238</v>
      </c>
      <c r="E39" s="109" t="s">
        <v>346</v>
      </c>
      <c r="F39" s="250" t="s">
        <v>355</v>
      </c>
      <c r="H39" s="105" t="s">
        <v>343</v>
      </c>
    </row>
    <row r="40" spans="1:8" ht="37.5" x14ac:dyDescent="0.25">
      <c r="A40" s="189" t="s">
        <v>1002</v>
      </c>
      <c r="B40" s="98" t="s">
        <v>1195</v>
      </c>
      <c r="C40" s="216" t="s">
        <v>933</v>
      </c>
      <c r="D40" s="205" t="s">
        <v>238</v>
      </c>
      <c r="E40" s="109" t="s">
        <v>346</v>
      </c>
      <c r="F40" s="250" t="s">
        <v>355</v>
      </c>
      <c r="H40" s="105" t="s">
        <v>1002</v>
      </c>
    </row>
    <row r="41" spans="1:8" ht="50" x14ac:dyDescent="0.25">
      <c r="A41" s="189" t="s">
        <v>801</v>
      </c>
      <c r="B41" s="98" t="s">
        <v>1194</v>
      </c>
      <c r="C41" s="216" t="s">
        <v>933</v>
      </c>
      <c r="D41" s="205" t="s">
        <v>238</v>
      </c>
      <c r="E41" s="109" t="s">
        <v>346</v>
      </c>
      <c r="F41" s="250" t="s">
        <v>355</v>
      </c>
      <c r="H41" s="105" t="s">
        <v>801</v>
      </c>
    </row>
    <row r="42" spans="1:8" ht="37.5" x14ac:dyDescent="0.25">
      <c r="A42" s="189" t="s">
        <v>43</v>
      </c>
      <c r="B42" s="98" t="s">
        <v>168</v>
      </c>
      <c r="C42" s="216" t="s">
        <v>1291</v>
      </c>
      <c r="D42" s="205" t="s">
        <v>238</v>
      </c>
      <c r="E42" s="109" t="s">
        <v>346</v>
      </c>
      <c r="F42" s="250" t="s">
        <v>355</v>
      </c>
      <c r="H42" s="105" t="s">
        <v>43</v>
      </c>
    </row>
    <row r="43" spans="1:8" ht="50" x14ac:dyDescent="0.25">
      <c r="A43" s="189" t="s">
        <v>915</v>
      </c>
      <c r="B43" s="98" t="s">
        <v>1293</v>
      </c>
      <c r="C43" s="216" t="s">
        <v>1291</v>
      </c>
      <c r="D43" s="205" t="s">
        <v>238</v>
      </c>
      <c r="E43" s="109" t="s">
        <v>346</v>
      </c>
      <c r="F43" s="250" t="s">
        <v>355</v>
      </c>
      <c r="H43" s="105" t="s">
        <v>915</v>
      </c>
    </row>
    <row r="44" spans="1:8" ht="37.5" x14ac:dyDescent="0.25">
      <c r="A44" s="189" t="s">
        <v>403</v>
      </c>
      <c r="B44" s="98" t="s">
        <v>563</v>
      </c>
      <c r="C44" s="216" t="s">
        <v>220</v>
      </c>
      <c r="D44" s="205" t="s">
        <v>238</v>
      </c>
      <c r="E44" s="109" t="s">
        <v>346</v>
      </c>
      <c r="F44" s="250" t="s">
        <v>355</v>
      </c>
      <c r="H44" s="105" t="s">
        <v>403</v>
      </c>
    </row>
    <row r="45" spans="1:8" ht="50" x14ac:dyDescent="0.25">
      <c r="A45" s="189" t="s">
        <v>983</v>
      </c>
      <c r="B45" s="98" t="s">
        <v>25</v>
      </c>
      <c r="C45" s="216" t="s">
        <v>220</v>
      </c>
      <c r="D45" s="205" t="s">
        <v>238</v>
      </c>
      <c r="E45" s="109" t="s">
        <v>346</v>
      </c>
      <c r="F45" s="250" t="s">
        <v>355</v>
      </c>
      <c r="H45" s="105" t="s">
        <v>983</v>
      </c>
    </row>
    <row r="46" spans="1:8" ht="62.5" x14ac:dyDescent="0.25">
      <c r="A46" s="189" t="s">
        <v>91</v>
      </c>
      <c r="B46" s="98" t="s">
        <v>822</v>
      </c>
      <c r="C46" s="216" t="s">
        <v>651</v>
      </c>
      <c r="D46" s="205" t="s">
        <v>238</v>
      </c>
      <c r="E46" s="109" t="s">
        <v>346</v>
      </c>
      <c r="F46" s="250" t="s">
        <v>355</v>
      </c>
      <c r="H46" s="105" t="s">
        <v>91</v>
      </c>
    </row>
    <row r="47" spans="1:8" ht="62.5" x14ac:dyDescent="0.25">
      <c r="A47" s="189" t="s">
        <v>1220</v>
      </c>
      <c r="B47" s="98" t="s">
        <v>266</v>
      </c>
      <c r="C47" s="216" t="s">
        <v>651</v>
      </c>
      <c r="D47" s="205" t="s">
        <v>238</v>
      </c>
      <c r="E47" s="109" t="s">
        <v>346</v>
      </c>
      <c r="F47" s="250" t="s">
        <v>355</v>
      </c>
      <c r="H47" s="105" t="s">
        <v>1220</v>
      </c>
    </row>
    <row r="48" spans="1:8" ht="62.5" x14ac:dyDescent="0.25">
      <c r="A48" s="189" t="s">
        <v>702</v>
      </c>
      <c r="B48" s="98" t="s">
        <v>1083</v>
      </c>
      <c r="C48" s="216" t="s">
        <v>722</v>
      </c>
      <c r="D48" s="205" t="s">
        <v>238</v>
      </c>
      <c r="E48" s="109" t="s">
        <v>346</v>
      </c>
      <c r="F48" s="250" t="s">
        <v>355</v>
      </c>
      <c r="H48" s="105" t="s">
        <v>702</v>
      </c>
    </row>
    <row r="49" spans="1:8" ht="62.5" x14ac:dyDescent="0.25">
      <c r="A49" s="189" t="s">
        <v>877</v>
      </c>
      <c r="B49" s="98" t="s">
        <v>1151</v>
      </c>
      <c r="C49" s="216" t="s">
        <v>426</v>
      </c>
      <c r="D49" s="205" t="s">
        <v>238</v>
      </c>
      <c r="E49" s="109" t="s">
        <v>346</v>
      </c>
      <c r="F49" s="250" t="s">
        <v>1191</v>
      </c>
      <c r="G49" s="274"/>
      <c r="H49" s="105" t="s">
        <v>877</v>
      </c>
    </row>
    <row r="50" spans="1:8" ht="37.5" x14ac:dyDescent="0.25">
      <c r="A50" s="189" t="s">
        <v>11</v>
      </c>
      <c r="B50" s="98" t="s">
        <v>1062</v>
      </c>
      <c r="C50" s="216" t="s">
        <v>1091</v>
      </c>
      <c r="D50" s="205" t="s">
        <v>238</v>
      </c>
      <c r="E50" s="109" t="s">
        <v>346</v>
      </c>
      <c r="F50" s="250" t="s">
        <v>355</v>
      </c>
      <c r="G50" s="274"/>
      <c r="H50" s="105" t="s">
        <v>11</v>
      </c>
    </row>
    <row r="51" spans="1:8" ht="50" x14ac:dyDescent="0.25">
      <c r="A51" s="189" t="s">
        <v>99</v>
      </c>
      <c r="B51" s="98" t="s">
        <v>821</v>
      </c>
      <c r="C51" s="216" t="s">
        <v>864</v>
      </c>
      <c r="D51" s="205" t="s">
        <v>238</v>
      </c>
      <c r="E51" s="109" t="s">
        <v>346</v>
      </c>
      <c r="F51" s="250" t="s">
        <v>1191</v>
      </c>
      <c r="H51" s="105" t="s">
        <v>99</v>
      </c>
    </row>
    <row r="52" spans="1:8" ht="50" x14ac:dyDescent="0.25">
      <c r="A52" s="189" t="s">
        <v>543</v>
      </c>
      <c r="B52" s="98" t="s">
        <v>1057</v>
      </c>
      <c r="C52" s="216" t="s">
        <v>790</v>
      </c>
      <c r="D52" s="205" t="s">
        <v>238</v>
      </c>
      <c r="E52" s="109" t="s">
        <v>346</v>
      </c>
      <c r="F52" s="250" t="s">
        <v>1191</v>
      </c>
      <c r="H52" s="105" t="s">
        <v>543</v>
      </c>
    </row>
    <row r="53" spans="1:8" ht="75" x14ac:dyDescent="0.25">
      <c r="A53" s="189" t="s">
        <v>818</v>
      </c>
      <c r="B53" s="98" t="s">
        <v>625</v>
      </c>
      <c r="C53" s="216" t="s">
        <v>37</v>
      </c>
      <c r="D53" s="205" t="s">
        <v>87</v>
      </c>
      <c r="E53" s="109" t="s">
        <v>346</v>
      </c>
      <c r="F53" s="250" t="s">
        <v>355</v>
      </c>
      <c r="H53" s="105" t="s">
        <v>662</v>
      </c>
    </row>
    <row r="54" spans="1:8" ht="75" x14ac:dyDescent="0.25">
      <c r="A54" s="189" t="s">
        <v>196</v>
      </c>
      <c r="B54" s="98" t="s">
        <v>446</v>
      </c>
      <c r="C54" s="216" t="s">
        <v>228</v>
      </c>
      <c r="D54" s="205" t="s">
        <v>238</v>
      </c>
      <c r="E54" s="109" t="s">
        <v>346</v>
      </c>
      <c r="F54" s="250" t="s">
        <v>355</v>
      </c>
      <c r="H54" s="105" t="s">
        <v>1214</v>
      </c>
    </row>
    <row r="55" spans="1:8" ht="409.5" x14ac:dyDescent="0.25">
      <c r="A55" s="189" t="s">
        <v>669</v>
      </c>
      <c r="B55" s="98" t="s">
        <v>618</v>
      </c>
      <c r="C55" s="216" t="s">
        <v>635</v>
      </c>
      <c r="D55" s="205" t="s">
        <v>87</v>
      </c>
      <c r="E55" s="109" t="s">
        <v>1251</v>
      </c>
      <c r="F55" s="250" t="s">
        <v>355</v>
      </c>
      <c r="H55" s="105" t="s">
        <v>669</v>
      </c>
    </row>
    <row r="56" spans="1:8" ht="409.5" x14ac:dyDescent="0.25">
      <c r="A56" s="189" t="s">
        <v>971</v>
      </c>
      <c r="B56" s="98" t="s">
        <v>618</v>
      </c>
      <c r="C56" s="216" t="s">
        <v>387</v>
      </c>
      <c r="D56" s="205" t="s">
        <v>238</v>
      </c>
      <c r="E56" s="109" t="s">
        <v>1251</v>
      </c>
      <c r="F56" s="250" t="s">
        <v>355</v>
      </c>
      <c r="H56" s="105" t="s">
        <v>971</v>
      </c>
    </row>
    <row r="57" spans="1:8" ht="25" x14ac:dyDescent="0.25">
      <c r="A57" s="189" t="s">
        <v>852</v>
      </c>
      <c r="B57" s="98" t="s">
        <v>133</v>
      </c>
      <c r="C57" s="216" t="s">
        <v>839</v>
      </c>
      <c r="D57" s="205" t="s">
        <v>238</v>
      </c>
      <c r="E57" s="109" t="s">
        <v>346</v>
      </c>
      <c r="F57" s="250" t="s">
        <v>355</v>
      </c>
      <c r="H57" s="105" t="s">
        <v>852</v>
      </c>
    </row>
    <row r="58" spans="1:8" ht="75" x14ac:dyDescent="0.25">
      <c r="A58" s="189" t="s">
        <v>138</v>
      </c>
      <c r="B58" s="98" t="s">
        <v>677</v>
      </c>
      <c r="C58" s="216" t="s">
        <v>564</v>
      </c>
      <c r="D58" s="205" t="s">
        <v>87</v>
      </c>
      <c r="E58" s="109" t="s">
        <v>346</v>
      </c>
      <c r="F58" s="250" t="s">
        <v>355</v>
      </c>
      <c r="H58" s="105" t="s">
        <v>138</v>
      </c>
    </row>
    <row r="59" spans="1:8" ht="37.5" x14ac:dyDescent="0.25">
      <c r="A59" s="189" t="s">
        <v>607</v>
      </c>
      <c r="B59" s="98" t="s">
        <v>896</v>
      </c>
      <c r="C59" s="216" t="s">
        <v>1149</v>
      </c>
      <c r="D59" s="205" t="s">
        <v>238</v>
      </c>
      <c r="E59" s="109" t="s">
        <v>346</v>
      </c>
      <c r="F59" s="250" t="s">
        <v>355</v>
      </c>
      <c r="H59" s="105" t="s">
        <v>607</v>
      </c>
    </row>
    <row r="60" spans="1:8" ht="100" x14ac:dyDescent="0.25">
      <c r="A60" s="189" t="s">
        <v>318</v>
      </c>
      <c r="B60" s="98" t="s">
        <v>1133</v>
      </c>
      <c r="C60" s="216" t="s">
        <v>396</v>
      </c>
      <c r="D60" s="205" t="s">
        <v>238</v>
      </c>
      <c r="E60" s="109" t="s">
        <v>346</v>
      </c>
      <c r="F60" s="250" t="s">
        <v>355</v>
      </c>
      <c r="H60" s="105" t="s">
        <v>318</v>
      </c>
    </row>
    <row r="61" spans="1:8" ht="75" x14ac:dyDescent="0.25">
      <c r="A61" s="189" t="s">
        <v>845</v>
      </c>
      <c r="B61" s="98" t="s">
        <v>530</v>
      </c>
      <c r="C61" s="216" t="s">
        <v>200</v>
      </c>
      <c r="D61" s="205" t="s">
        <v>87</v>
      </c>
      <c r="E61" s="109" t="s">
        <v>346</v>
      </c>
      <c r="F61" s="250" t="s">
        <v>355</v>
      </c>
      <c r="H61" s="105" t="s">
        <v>998</v>
      </c>
    </row>
    <row r="62" spans="1:8" ht="50" x14ac:dyDescent="0.25">
      <c r="A62" s="189" t="s">
        <v>716</v>
      </c>
      <c r="B62" s="98" t="s">
        <v>342</v>
      </c>
      <c r="C62" s="216" t="s">
        <v>1156</v>
      </c>
      <c r="D62" s="205" t="s">
        <v>238</v>
      </c>
      <c r="E62" s="109" t="s">
        <v>346</v>
      </c>
      <c r="F62" s="250" t="s">
        <v>355</v>
      </c>
      <c r="H62" s="105" t="s">
        <v>253</v>
      </c>
    </row>
    <row r="63" spans="1:8" ht="50" x14ac:dyDescent="0.25">
      <c r="A63" s="189" t="s">
        <v>1012</v>
      </c>
      <c r="B63" s="98" t="s">
        <v>1012</v>
      </c>
      <c r="C63" s="216" t="s">
        <v>1061</v>
      </c>
      <c r="D63" s="205" t="s">
        <v>238</v>
      </c>
      <c r="E63" s="109" t="s">
        <v>346</v>
      </c>
      <c r="F63" s="250" t="s">
        <v>355</v>
      </c>
      <c r="H63" s="105" t="s">
        <v>808</v>
      </c>
    </row>
    <row r="64" spans="1:8" ht="112.5" x14ac:dyDescent="0.25">
      <c r="A64" s="189" t="s">
        <v>1084</v>
      </c>
      <c r="B64" s="98" t="s">
        <v>366</v>
      </c>
      <c r="C64" s="216" t="s">
        <v>713</v>
      </c>
      <c r="D64" s="205" t="s">
        <v>238</v>
      </c>
      <c r="E64" s="109" t="s">
        <v>346</v>
      </c>
      <c r="F64" s="250" t="s">
        <v>355</v>
      </c>
      <c r="H64" s="105" t="s">
        <v>1084</v>
      </c>
    </row>
    <row r="65" spans="1:8" ht="37.5" x14ac:dyDescent="0.25">
      <c r="A65" s="189" t="s">
        <v>739</v>
      </c>
      <c r="B65" s="98" t="s">
        <v>954</v>
      </c>
      <c r="C65" s="216" t="s">
        <v>1138</v>
      </c>
      <c r="D65" s="205" t="s">
        <v>238</v>
      </c>
      <c r="E65" s="109" t="s">
        <v>346</v>
      </c>
      <c r="F65" s="250" t="s">
        <v>355</v>
      </c>
      <c r="H65" s="105" t="s">
        <v>739</v>
      </c>
    </row>
    <row r="66" spans="1:8" ht="50" x14ac:dyDescent="0.25">
      <c r="A66" s="189" t="s">
        <v>988</v>
      </c>
      <c r="B66" s="98" t="s">
        <v>445</v>
      </c>
      <c r="C66" s="216" t="s">
        <v>676</v>
      </c>
      <c r="D66" s="205" t="s">
        <v>238</v>
      </c>
      <c r="E66" s="109" t="s">
        <v>346</v>
      </c>
      <c r="F66" s="250" t="s">
        <v>1191</v>
      </c>
      <c r="H66" s="105" t="s">
        <v>988</v>
      </c>
    </row>
    <row r="67" spans="1:8" ht="37.5" x14ac:dyDescent="0.25">
      <c r="A67" s="189" t="s">
        <v>833</v>
      </c>
      <c r="B67" s="98" t="s">
        <v>833</v>
      </c>
      <c r="C67" s="216" t="s">
        <v>764</v>
      </c>
      <c r="D67" s="205" t="s">
        <v>87</v>
      </c>
      <c r="E67" s="109" t="s">
        <v>346</v>
      </c>
      <c r="F67" s="250" t="s">
        <v>355</v>
      </c>
      <c r="H67" s="105" t="s">
        <v>833</v>
      </c>
    </row>
    <row r="68" spans="1:8" ht="50" x14ac:dyDescent="0.25">
      <c r="A68" s="189" t="s">
        <v>538</v>
      </c>
      <c r="B68" s="98" t="s">
        <v>1243</v>
      </c>
      <c r="C68" s="216" t="s">
        <v>1135</v>
      </c>
      <c r="D68" s="205" t="s">
        <v>238</v>
      </c>
      <c r="E68" s="109" t="s">
        <v>346</v>
      </c>
      <c r="F68" s="250" t="s">
        <v>1191</v>
      </c>
      <c r="H68" s="105" t="s">
        <v>538</v>
      </c>
    </row>
    <row r="69" spans="1:8" ht="25" x14ac:dyDescent="0.25">
      <c r="A69" s="189" t="s">
        <v>386</v>
      </c>
      <c r="B69" s="98" t="s">
        <v>386</v>
      </c>
      <c r="C69" s="216" t="s">
        <v>1189</v>
      </c>
      <c r="D69" s="205" t="s">
        <v>238</v>
      </c>
      <c r="E69" s="109" t="s">
        <v>346</v>
      </c>
      <c r="F69" s="250" t="s">
        <v>355</v>
      </c>
      <c r="H69" s="105" t="s">
        <v>386</v>
      </c>
    </row>
    <row r="70" spans="1:8" ht="75" x14ac:dyDescent="0.25">
      <c r="A70" s="189" t="s">
        <v>382</v>
      </c>
      <c r="B70" s="98" t="s">
        <v>24</v>
      </c>
      <c r="C70" s="216" t="s">
        <v>425</v>
      </c>
      <c r="D70" s="205" t="s">
        <v>87</v>
      </c>
      <c r="E70" s="109" t="s">
        <v>346</v>
      </c>
      <c r="F70" s="250" t="s">
        <v>355</v>
      </c>
      <c r="H70" s="105" t="s">
        <v>382</v>
      </c>
    </row>
    <row r="71" spans="1:8" ht="62.5" x14ac:dyDescent="0.25">
      <c r="A71" s="189" t="s">
        <v>986</v>
      </c>
      <c r="B71" s="98" t="s">
        <v>1092</v>
      </c>
      <c r="C71" s="216" t="s">
        <v>160</v>
      </c>
      <c r="D71" s="205" t="s">
        <v>238</v>
      </c>
      <c r="E71" s="109" t="s">
        <v>346</v>
      </c>
      <c r="F71" s="250" t="s">
        <v>355</v>
      </c>
      <c r="H71" s="105" t="s">
        <v>986</v>
      </c>
    </row>
    <row r="72" spans="1:8" ht="50" x14ac:dyDescent="0.25">
      <c r="A72" s="189" t="s">
        <v>951</v>
      </c>
      <c r="B72" s="98" t="s">
        <v>92</v>
      </c>
      <c r="C72" s="216" t="s">
        <v>222</v>
      </c>
      <c r="D72" s="205" t="s">
        <v>238</v>
      </c>
      <c r="E72" s="109" t="s">
        <v>346</v>
      </c>
      <c r="F72" s="250" t="s">
        <v>355</v>
      </c>
      <c r="H72" s="105" t="s">
        <v>951</v>
      </c>
    </row>
    <row r="73" spans="1:8" ht="37.5" x14ac:dyDescent="0.25">
      <c r="A73" s="189" t="s">
        <v>982</v>
      </c>
      <c r="B73" s="98" t="s">
        <v>365</v>
      </c>
      <c r="C73" s="216" t="s">
        <v>514</v>
      </c>
      <c r="D73" s="205" t="s">
        <v>238</v>
      </c>
      <c r="E73" s="109" t="s">
        <v>346</v>
      </c>
      <c r="F73" s="250" t="s">
        <v>355</v>
      </c>
      <c r="H73" s="105" t="s">
        <v>982</v>
      </c>
    </row>
    <row r="74" spans="1:8" ht="50" x14ac:dyDescent="0.25">
      <c r="A74" s="205" t="s">
        <v>98</v>
      </c>
      <c r="B74" s="98" t="s">
        <v>952</v>
      </c>
      <c r="C74" s="216" t="s">
        <v>605</v>
      </c>
      <c r="D74" s="205" t="s">
        <v>238</v>
      </c>
      <c r="E74" s="109" t="s">
        <v>346</v>
      </c>
      <c r="F74" s="250" t="s">
        <v>355</v>
      </c>
      <c r="H74" s="95" t="s">
        <v>98</v>
      </c>
    </row>
    <row r="75" spans="1:8" x14ac:dyDescent="0.25">
      <c r="A75" s="213" t="s">
        <v>785</v>
      </c>
      <c r="B75" s="109" t="s">
        <v>125</v>
      </c>
      <c r="C75" s="216" t="s">
        <v>1170</v>
      </c>
      <c r="D75" s="205" t="s">
        <v>238</v>
      </c>
      <c r="E75" s="109" t="s">
        <v>346</v>
      </c>
      <c r="F75" s="250" t="s">
        <v>355</v>
      </c>
      <c r="H75" s="198" t="s">
        <v>785</v>
      </c>
    </row>
    <row r="76" spans="1:8" x14ac:dyDescent="0.25">
      <c r="A76" s="189" t="s">
        <v>650</v>
      </c>
      <c r="B76" s="98" t="s">
        <v>981</v>
      </c>
      <c r="C76" s="216" t="s">
        <v>435</v>
      </c>
      <c r="D76" s="205" t="s">
        <v>238</v>
      </c>
      <c r="E76" s="109" t="s">
        <v>346</v>
      </c>
      <c r="F76" s="250" t="s">
        <v>355</v>
      </c>
      <c r="H76" s="105" t="s">
        <v>650</v>
      </c>
    </row>
    <row r="77" spans="1:8" ht="62.5" x14ac:dyDescent="0.25">
      <c r="A77" s="189" t="s">
        <v>51</v>
      </c>
      <c r="B77" s="98" t="s">
        <v>170</v>
      </c>
      <c r="C77" s="216" t="s">
        <v>1100</v>
      </c>
      <c r="D77" s="205" t="s">
        <v>238</v>
      </c>
      <c r="E77" s="109" t="s">
        <v>346</v>
      </c>
      <c r="F77" s="250" t="s">
        <v>355</v>
      </c>
      <c r="H77" s="105" t="s">
        <v>878</v>
      </c>
    </row>
    <row r="78" spans="1:8" ht="37.5" x14ac:dyDescent="0.25">
      <c r="A78" s="189" t="s">
        <v>1240</v>
      </c>
      <c r="B78" s="98" t="s">
        <v>820</v>
      </c>
      <c r="C78" s="216" t="s">
        <v>194</v>
      </c>
      <c r="D78" s="205" t="s">
        <v>87</v>
      </c>
      <c r="E78" s="109" t="s">
        <v>346</v>
      </c>
      <c r="F78" s="250" t="s">
        <v>355</v>
      </c>
      <c r="H78" s="105" t="s">
        <v>1240</v>
      </c>
    </row>
    <row r="79" spans="1:8" ht="87.5" x14ac:dyDescent="0.25">
      <c r="A79" s="189" t="s">
        <v>40</v>
      </c>
      <c r="B79" s="196" t="s">
        <v>1193</v>
      </c>
      <c r="C79" s="216" t="s">
        <v>201</v>
      </c>
      <c r="D79" s="205" t="s">
        <v>87</v>
      </c>
      <c r="E79" s="109" t="s">
        <v>346</v>
      </c>
      <c r="F79" s="250" t="s">
        <v>355</v>
      </c>
      <c r="H79" s="105" t="s">
        <v>40</v>
      </c>
    </row>
    <row r="80" spans="1:8" x14ac:dyDescent="0.25">
      <c r="A80" s="189" t="s">
        <v>787</v>
      </c>
      <c r="B80" s="196" t="s">
        <v>787</v>
      </c>
      <c r="C80" s="216" t="s">
        <v>154</v>
      </c>
      <c r="D80" s="205" t="s">
        <v>238</v>
      </c>
      <c r="E80" s="109" t="s">
        <v>346</v>
      </c>
      <c r="F80" s="250" t="s">
        <v>355</v>
      </c>
      <c r="H80" s="105" t="s">
        <v>787</v>
      </c>
    </row>
    <row r="81" spans="1:8" ht="25" x14ac:dyDescent="0.25">
      <c r="A81" s="189" t="s">
        <v>211</v>
      </c>
      <c r="B81" s="98" t="s">
        <v>211</v>
      </c>
      <c r="C81" s="216" t="s">
        <v>286</v>
      </c>
      <c r="D81" s="205" t="s">
        <v>238</v>
      </c>
      <c r="E81" s="109" t="s">
        <v>346</v>
      </c>
      <c r="F81" s="250" t="s">
        <v>355</v>
      </c>
      <c r="H81" s="105" t="s">
        <v>211</v>
      </c>
    </row>
    <row r="82" spans="1:8" ht="37.5" x14ac:dyDescent="0.25">
      <c r="A82" s="189" t="s">
        <v>738</v>
      </c>
      <c r="B82" s="98" t="s">
        <v>738</v>
      </c>
      <c r="C82" s="216" t="s">
        <v>194</v>
      </c>
      <c r="D82" s="205" t="s">
        <v>238</v>
      </c>
      <c r="E82" s="109" t="s">
        <v>346</v>
      </c>
      <c r="F82" s="250" t="s">
        <v>355</v>
      </c>
      <c r="H82" s="105" t="s">
        <v>738</v>
      </c>
    </row>
    <row r="83" spans="1:8" ht="37.5" x14ac:dyDescent="0.25">
      <c r="A83" s="189" t="s">
        <v>730</v>
      </c>
      <c r="B83" s="98" t="s">
        <v>617</v>
      </c>
      <c r="C83" s="216" t="s">
        <v>838</v>
      </c>
      <c r="D83" s="205" t="s">
        <v>238</v>
      </c>
      <c r="E83" s="109" t="s">
        <v>346</v>
      </c>
      <c r="F83" s="250" t="s">
        <v>355</v>
      </c>
      <c r="H83" s="105" t="s">
        <v>730</v>
      </c>
    </row>
    <row r="84" spans="1:8" ht="37.5" x14ac:dyDescent="0.25">
      <c r="A84" s="189" t="s">
        <v>681</v>
      </c>
      <c r="B84" s="98" t="s">
        <v>1003</v>
      </c>
      <c r="C84" s="216" t="s">
        <v>577</v>
      </c>
      <c r="D84" s="205" t="s">
        <v>238</v>
      </c>
      <c r="E84" s="109" t="s">
        <v>346</v>
      </c>
      <c r="F84" s="250" t="s">
        <v>355</v>
      </c>
      <c r="H84" s="105" t="s">
        <v>681</v>
      </c>
    </row>
    <row r="85" spans="1:8" ht="37.5" x14ac:dyDescent="0.25">
      <c r="A85" s="189" t="s">
        <v>329</v>
      </c>
      <c r="B85" s="98" t="s">
        <v>1192</v>
      </c>
      <c r="C85" s="216" t="s">
        <v>762</v>
      </c>
      <c r="D85" s="205" t="s">
        <v>238</v>
      </c>
      <c r="E85" s="109" t="s">
        <v>346</v>
      </c>
      <c r="F85" s="250" t="s">
        <v>355</v>
      </c>
      <c r="H85" s="105" t="s">
        <v>329</v>
      </c>
    </row>
    <row r="86" spans="1:8" ht="25" x14ac:dyDescent="0.25">
      <c r="A86" s="189" t="s">
        <v>272</v>
      </c>
      <c r="B86" s="98" t="s">
        <v>124</v>
      </c>
      <c r="C86" s="216" t="s">
        <v>840</v>
      </c>
      <c r="D86" s="205" t="s">
        <v>781</v>
      </c>
      <c r="E86" s="109" t="s">
        <v>346</v>
      </c>
      <c r="F86" s="250" t="s">
        <v>355</v>
      </c>
      <c r="H86" s="105" t="s">
        <v>272</v>
      </c>
    </row>
    <row r="87" spans="1:8" ht="75" x14ac:dyDescent="0.25">
      <c r="A87" s="189" t="s">
        <v>1266</v>
      </c>
      <c r="B87" s="98" t="s">
        <v>123</v>
      </c>
      <c r="C87" s="216" t="s">
        <v>583</v>
      </c>
      <c r="D87" s="205" t="s">
        <v>238</v>
      </c>
      <c r="E87" s="109" t="s">
        <v>346</v>
      </c>
      <c r="F87" s="250" t="s">
        <v>355</v>
      </c>
      <c r="H87" s="105" t="s">
        <v>1266</v>
      </c>
    </row>
    <row r="88" spans="1:8" ht="87.5" x14ac:dyDescent="0.25">
      <c r="A88" s="189" t="s">
        <v>1294</v>
      </c>
      <c r="B88" s="98" t="s">
        <v>819</v>
      </c>
      <c r="C88" s="216" t="s">
        <v>378</v>
      </c>
      <c r="D88" s="205" t="s">
        <v>87</v>
      </c>
      <c r="E88" s="109" t="s">
        <v>346</v>
      </c>
      <c r="F88" s="250" t="s">
        <v>355</v>
      </c>
      <c r="H88" s="95" t="s">
        <v>1294</v>
      </c>
    </row>
    <row r="89" spans="1:8" ht="75" x14ac:dyDescent="0.25">
      <c r="A89" s="189" t="s">
        <v>973</v>
      </c>
      <c r="B89" s="98" t="s">
        <v>1276</v>
      </c>
      <c r="C89" s="216" t="s">
        <v>580</v>
      </c>
      <c r="D89" s="205" t="s">
        <v>238</v>
      </c>
      <c r="E89" s="109" t="s">
        <v>346</v>
      </c>
      <c r="F89" s="250" t="s">
        <v>355</v>
      </c>
      <c r="H89" s="95" t="s">
        <v>973</v>
      </c>
    </row>
    <row r="90" spans="1:8" ht="62.5" x14ac:dyDescent="0.25">
      <c r="A90" s="189" t="s">
        <v>793</v>
      </c>
      <c r="B90" s="98" t="s">
        <v>816</v>
      </c>
      <c r="C90" s="216" t="s">
        <v>1097</v>
      </c>
      <c r="D90" s="205" t="s">
        <v>238</v>
      </c>
      <c r="E90" s="109" t="s">
        <v>346</v>
      </c>
      <c r="F90" s="250" t="s">
        <v>1191</v>
      </c>
      <c r="H90" s="105" t="s">
        <v>793</v>
      </c>
    </row>
    <row r="91" spans="1:8" ht="25" x14ac:dyDescent="0.25">
      <c r="A91" s="189" t="s">
        <v>97</v>
      </c>
      <c r="B91" s="98" t="s">
        <v>97</v>
      </c>
      <c r="C91" s="216" t="s">
        <v>593</v>
      </c>
      <c r="D91" s="205" t="s">
        <v>87</v>
      </c>
      <c r="E91" s="109" t="s">
        <v>346</v>
      </c>
      <c r="F91" s="250" t="s">
        <v>355</v>
      </c>
      <c r="H91" s="105" t="s">
        <v>97</v>
      </c>
    </row>
    <row r="92" spans="1:8" ht="50" x14ac:dyDescent="0.25">
      <c r="A92" s="189" t="s">
        <v>551</v>
      </c>
      <c r="B92" s="98" t="s">
        <v>1287</v>
      </c>
      <c r="C92" s="216" t="s">
        <v>31</v>
      </c>
      <c r="D92" s="205" t="s">
        <v>238</v>
      </c>
      <c r="E92" s="109" t="s">
        <v>346</v>
      </c>
      <c r="F92" s="250" t="s">
        <v>355</v>
      </c>
      <c r="H92" s="105" t="s">
        <v>551</v>
      </c>
    </row>
    <row r="93" spans="1:8" ht="50" x14ac:dyDescent="0.25">
      <c r="A93" s="189" t="s">
        <v>1181</v>
      </c>
      <c r="B93" s="98" t="s">
        <v>1029</v>
      </c>
      <c r="C93" s="216" t="s">
        <v>251</v>
      </c>
      <c r="D93" s="205" t="s">
        <v>238</v>
      </c>
      <c r="E93" s="109" t="s">
        <v>346</v>
      </c>
      <c r="F93" s="250" t="s">
        <v>355</v>
      </c>
      <c r="H93" s="105" t="s">
        <v>1181</v>
      </c>
    </row>
    <row r="94" spans="1:8" ht="25" x14ac:dyDescent="0.25">
      <c r="A94" s="189" t="s">
        <v>330</v>
      </c>
      <c r="B94" s="98" t="s">
        <v>330</v>
      </c>
      <c r="C94" s="216" t="s">
        <v>1134</v>
      </c>
      <c r="D94" s="205" t="s">
        <v>238</v>
      </c>
      <c r="E94" s="109" t="s">
        <v>346</v>
      </c>
      <c r="F94" s="250" t="s">
        <v>355</v>
      </c>
      <c r="H94" s="105" t="s">
        <v>330</v>
      </c>
    </row>
    <row r="95" spans="1:8" ht="25" x14ac:dyDescent="0.25">
      <c r="A95" s="189" t="s">
        <v>176</v>
      </c>
      <c r="B95" s="98" t="s">
        <v>176</v>
      </c>
      <c r="C95" s="216" t="s">
        <v>269</v>
      </c>
      <c r="D95" s="205" t="s">
        <v>87</v>
      </c>
      <c r="E95" s="109" t="s">
        <v>346</v>
      </c>
      <c r="F95" s="250" t="s">
        <v>355</v>
      </c>
      <c r="H95" s="198" t="s">
        <v>176</v>
      </c>
    </row>
    <row r="96" spans="1:8" ht="62.5" x14ac:dyDescent="0.25">
      <c r="A96" s="189" t="s">
        <v>328</v>
      </c>
      <c r="B96" s="109" t="s">
        <v>1278</v>
      </c>
      <c r="C96" s="216" t="s">
        <v>229</v>
      </c>
      <c r="D96" s="205" t="s">
        <v>87</v>
      </c>
      <c r="E96" s="109" t="s">
        <v>346</v>
      </c>
      <c r="F96" s="250" t="s">
        <v>355</v>
      </c>
      <c r="H96" s="105" t="s">
        <v>328</v>
      </c>
    </row>
    <row r="97" spans="1:8" ht="62.5" x14ac:dyDescent="0.25">
      <c r="A97" s="189" t="s">
        <v>1058</v>
      </c>
      <c r="B97" s="98" t="s">
        <v>495</v>
      </c>
      <c r="C97" s="216" t="s">
        <v>547</v>
      </c>
      <c r="D97" s="205" t="s">
        <v>238</v>
      </c>
      <c r="E97" s="109" t="s">
        <v>346</v>
      </c>
      <c r="F97" s="250" t="s">
        <v>355</v>
      </c>
      <c r="H97" s="105" t="s">
        <v>1058</v>
      </c>
    </row>
    <row r="98" spans="1:8" ht="50" x14ac:dyDescent="0.25">
      <c r="A98" s="189" t="s">
        <v>520</v>
      </c>
      <c r="B98" s="109" t="s">
        <v>520</v>
      </c>
      <c r="C98" s="216" t="s">
        <v>229</v>
      </c>
      <c r="D98" s="205" t="s">
        <v>87</v>
      </c>
      <c r="E98" s="109" t="s">
        <v>346</v>
      </c>
      <c r="F98" s="250" t="s">
        <v>355</v>
      </c>
      <c r="H98" s="105" t="s">
        <v>520</v>
      </c>
    </row>
    <row r="99" spans="1:8" ht="37.5" x14ac:dyDescent="0.25">
      <c r="A99" s="189" t="s">
        <v>670</v>
      </c>
      <c r="B99" s="98" t="s">
        <v>670</v>
      </c>
      <c r="C99" s="216" t="s">
        <v>547</v>
      </c>
      <c r="D99" s="205" t="s">
        <v>238</v>
      </c>
      <c r="E99" s="109" t="s">
        <v>346</v>
      </c>
      <c r="F99" s="250" t="s">
        <v>355</v>
      </c>
      <c r="H99" s="105" t="s">
        <v>670</v>
      </c>
    </row>
    <row r="100" spans="1:8" x14ac:dyDescent="0.25">
      <c r="A100" s="213" t="s">
        <v>832</v>
      </c>
      <c r="B100" s="109" t="s">
        <v>568</v>
      </c>
      <c r="C100" s="239" t="s">
        <v>1</v>
      </c>
      <c r="D100" s="205" t="s">
        <v>238</v>
      </c>
      <c r="E100" s="109" t="s">
        <v>346</v>
      </c>
      <c r="F100" s="250" t="s">
        <v>355</v>
      </c>
      <c r="H100" s="198" t="s">
        <v>832</v>
      </c>
    </row>
    <row r="101" spans="1:8" ht="25" x14ac:dyDescent="0.25">
      <c r="A101" s="189" t="s">
        <v>129</v>
      </c>
      <c r="B101" s="109" t="s">
        <v>714</v>
      </c>
      <c r="C101" s="216" t="s">
        <v>1060</v>
      </c>
      <c r="D101" s="205" t="s">
        <v>238</v>
      </c>
      <c r="E101" s="109" t="s">
        <v>346</v>
      </c>
      <c r="F101" s="250" t="s">
        <v>355</v>
      </c>
      <c r="H101" s="105" t="s">
        <v>129</v>
      </c>
    </row>
    <row r="102" spans="1:8" x14ac:dyDescent="0.25">
      <c r="A102" s="189" t="s">
        <v>904</v>
      </c>
      <c r="B102" s="109" t="s">
        <v>1166</v>
      </c>
      <c r="C102" s="216" t="s">
        <v>1028</v>
      </c>
      <c r="D102" s="205" t="s">
        <v>238</v>
      </c>
      <c r="E102" s="109" t="s">
        <v>346</v>
      </c>
      <c r="F102" s="250" t="s">
        <v>355</v>
      </c>
      <c r="H102" s="105" t="s">
        <v>904</v>
      </c>
    </row>
    <row r="103" spans="1:8" ht="25" x14ac:dyDescent="0.25">
      <c r="A103" s="189" t="s">
        <v>827</v>
      </c>
      <c r="B103" s="109" t="s">
        <v>616</v>
      </c>
      <c r="C103" s="216" t="s">
        <v>578</v>
      </c>
      <c r="D103" s="205" t="s">
        <v>238</v>
      </c>
      <c r="E103" s="109" t="s">
        <v>346</v>
      </c>
      <c r="F103" s="250" t="s">
        <v>355</v>
      </c>
      <c r="H103" s="105" t="s">
        <v>827</v>
      </c>
    </row>
    <row r="104" spans="1:8" ht="37.5" x14ac:dyDescent="0.25">
      <c r="A104" s="189" t="s">
        <v>876</v>
      </c>
      <c r="B104" s="109" t="s">
        <v>876</v>
      </c>
      <c r="C104" s="216" t="s">
        <v>841</v>
      </c>
      <c r="D104" s="205" t="s">
        <v>238</v>
      </c>
      <c r="E104" s="109" t="s">
        <v>346</v>
      </c>
      <c r="F104" s="250" t="s">
        <v>355</v>
      </c>
      <c r="H104" s="105" t="s">
        <v>876</v>
      </c>
    </row>
    <row r="105" spans="1:8" ht="37.5" x14ac:dyDescent="0.25">
      <c r="A105" s="189" t="s">
        <v>777</v>
      </c>
      <c r="B105" s="98" t="s">
        <v>777</v>
      </c>
      <c r="C105" s="216" t="s">
        <v>518</v>
      </c>
      <c r="D105" s="205" t="s">
        <v>238</v>
      </c>
      <c r="E105" s="109" t="s">
        <v>346</v>
      </c>
      <c r="F105" s="250" t="s">
        <v>355</v>
      </c>
      <c r="H105" s="105" t="s">
        <v>777</v>
      </c>
    </row>
    <row r="106" spans="1:8" ht="75" x14ac:dyDescent="0.25">
      <c r="A106" s="189" t="s">
        <v>95</v>
      </c>
      <c r="B106" s="98" t="s">
        <v>1279</v>
      </c>
      <c r="C106" s="216" t="s">
        <v>134</v>
      </c>
      <c r="D106" s="205" t="s">
        <v>238</v>
      </c>
      <c r="E106" s="109" t="s">
        <v>346</v>
      </c>
      <c r="F106" s="250" t="s">
        <v>355</v>
      </c>
      <c r="H106" s="105" t="s">
        <v>95</v>
      </c>
    </row>
    <row r="107" spans="1:8" ht="50" x14ac:dyDescent="0.25">
      <c r="A107" s="189" t="s">
        <v>600</v>
      </c>
      <c r="B107" s="98" t="s">
        <v>265</v>
      </c>
      <c r="C107" s="216" t="s">
        <v>737</v>
      </c>
      <c r="D107" s="205" t="s">
        <v>87</v>
      </c>
      <c r="E107" s="109" t="s">
        <v>346</v>
      </c>
      <c r="F107" s="250" t="s">
        <v>355</v>
      </c>
      <c r="H107" s="105" t="s">
        <v>600</v>
      </c>
    </row>
    <row r="108" spans="1:8" ht="37.5" x14ac:dyDescent="0.25">
      <c r="A108" s="189" t="s">
        <v>499</v>
      </c>
      <c r="B108" s="98" t="s">
        <v>815</v>
      </c>
      <c r="C108" s="216" t="s">
        <v>321</v>
      </c>
      <c r="D108" s="205" t="s">
        <v>87</v>
      </c>
      <c r="E108" s="109" t="s">
        <v>346</v>
      </c>
      <c r="F108" s="250" t="s">
        <v>355</v>
      </c>
      <c r="H108" s="105" t="s">
        <v>499</v>
      </c>
    </row>
    <row r="109" spans="1:8" ht="37.5" x14ac:dyDescent="0.25">
      <c r="A109" s="189" t="s">
        <v>1136</v>
      </c>
      <c r="B109" s="98" t="s">
        <v>409</v>
      </c>
      <c r="C109" s="216" t="s">
        <v>1065</v>
      </c>
      <c r="D109" s="205" t="s">
        <v>87</v>
      </c>
      <c r="E109" s="109" t="s">
        <v>346</v>
      </c>
      <c r="F109" s="250" t="s">
        <v>355</v>
      </c>
      <c r="H109" s="105" t="s">
        <v>883</v>
      </c>
    </row>
    <row r="110" spans="1:8" ht="25" x14ac:dyDescent="0.25">
      <c r="A110" s="189" t="s">
        <v>957</v>
      </c>
      <c r="B110" s="98" t="s">
        <v>1252</v>
      </c>
      <c r="C110" s="216" t="s">
        <v>860</v>
      </c>
      <c r="D110" s="205" t="s">
        <v>87</v>
      </c>
      <c r="E110" s="109" t="s">
        <v>346</v>
      </c>
      <c r="F110" s="250" t="s">
        <v>355</v>
      </c>
      <c r="H110" s="105" t="s">
        <v>957</v>
      </c>
    </row>
    <row r="111" spans="1:8" ht="50" x14ac:dyDescent="0.25">
      <c r="A111" s="189" t="s">
        <v>906</v>
      </c>
      <c r="B111" s="98" t="s">
        <v>264</v>
      </c>
      <c r="C111" s="216" t="s">
        <v>378</v>
      </c>
      <c r="D111" s="205" t="s">
        <v>87</v>
      </c>
      <c r="E111" s="109" t="s">
        <v>346</v>
      </c>
      <c r="F111" s="250" t="s">
        <v>355</v>
      </c>
      <c r="H111" s="105" t="s">
        <v>720</v>
      </c>
    </row>
    <row r="112" spans="1:8" ht="50" x14ac:dyDescent="0.25">
      <c r="A112" s="189" t="s">
        <v>30</v>
      </c>
      <c r="B112" s="98" t="s">
        <v>195</v>
      </c>
      <c r="C112" s="216" t="s">
        <v>1069</v>
      </c>
      <c r="D112" s="205" t="s">
        <v>87</v>
      </c>
      <c r="E112" s="109" t="s">
        <v>346</v>
      </c>
      <c r="F112" s="250" t="s">
        <v>355</v>
      </c>
      <c r="H112" s="105" t="s">
        <v>195</v>
      </c>
    </row>
    <row r="113" spans="1:8" ht="75" x14ac:dyDescent="0.25">
      <c r="A113" s="189" t="s">
        <v>903</v>
      </c>
      <c r="B113" s="98" t="s">
        <v>712</v>
      </c>
      <c r="C113" s="216" t="s">
        <v>1121</v>
      </c>
      <c r="D113" s="205" t="s">
        <v>238</v>
      </c>
      <c r="E113" s="109" t="s">
        <v>346</v>
      </c>
      <c r="F113" s="250" t="s">
        <v>355</v>
      </c>
      <c r="H113" s="105" t="s">
        <v>483</v>
      </c>
    </row>
    <row r="114" spans="1:8" ht="62.5" x14ac:dyDescent="0.25">
      <c r="A114" s="189" t="s">
        <v>757</v>
      </c>
      <c r="B114" s="98" t="s">
        <v>1165</v>
      </c>
      <c r="C114" s="216" t="s">
        <v>310</v>
      </c>
      <c r="D114" s="205" t="s">
        <v>87</v>
      </c>
      <c r="E114" s="109" t="s">
        <v>346</v>
      </c>
      <c r="F114" s="250" t="s">
        <v>355</v>
      </c>
      <c r="H114" s="105" t="s">
        <v>757</v>
      </c>
    </row>
    <row r="115" spans="1:8" ht="37.5" x14ac:dyDescent="0.25">
      <c r="A115" s="189" t="s">
        <v>101</v>
      </c>
      <c r="B115" s="98" t="s">
        <v>1123</v>
      </c>
      <c r="C115" s="216" t="s">
        <v>756</v>
      </c>
      <c r="D115" s="205" t="s">
        <v>87</v>
      </c>
      <c r="E115" s="109" t="s">
        <v>346</v>
      </c>
      <c r="F115" s="250" t="s">
        <v>355</v>
      </c>
      <c r="H115" s="105" t="s">
        <v>101</v>
      </c>
    </row>
    <row r="116" spans="1:8" ht="25" x14ac:dyDescent="0.25">
      <c r="A116" s="189" t="s">
        <v>327</v>
      </c>
      <c r="B116" s="98" t="s">
        <v>817</v>
      </c>
      <c r="C116" s="216" t="s">
        <v>89</v>
      </c>
      <c r="D116" s="205" t="s">
        <v>238</v>
      </c>
      <c r="E116" s="109" t="s">
        <v>346</v>
      </c>
      <c r="F116" s="250" t="s">
        <v>355</v>
      </c>
      <c r="H116" s="105" t="s">
        <v>327</v>
      </c>
    </row>
    <row r="117" spans="1:8" ht="37.5" x14ac:dyDescent="0.25">
      <c r="A117" s="189" t="s">
        <v>503</v>
      </c>
      <c r="B117" s="98" t="s">
        <v>503</v>
      </c>
      <c r="C117" s="216" t="s">
        <v>803</v>
      </c>
      <c r="D117" s="205" t="s">
        <v>238</v>
      </c>
      <c r="E117" s="109" t="s">
        <v>346</v>
      </c>
      <c r="F117" s="250" t="s">
        <v>355</v>
      </c>
      <c r="H117" s="105" t="s">
        <v>503</v>
      </c>
    </row>
    <row r="118" spans="1:8" x14ac:dyDescent="0.25">
      <c r="A118" s="189" t="s">
        <v>1141</v>
      </c>
      <c r="B118" s="98" t="s">
        <v>172</v>
      </c>
      <c r="C118" s="216" t="s">
        <v>1137</v>
      </c>
      <c r="D118" s="205" t="s">
        <v>238</v>
      </c>
      <c r="E118" s="109" t="s">
        <v>346</v>
      </c>
      <c r="F118" s="250" t="s">
        <v>355</v>
      </c>
      <c r="H118" s="105" t="s">
        <v>1141</v>
      </c>
    </row>
    <row r="119" spans="1:8" ht="62.5" x14ac:dyDescent="0.25">
      <c r="A119" s="189" t="s">
        <v>487</v>
      </c>
      <c r="B119" s="98" t="s">
        <v>1230</v>
      </c>
      <c r="C119" s="216" t="s">
        <v>1169</v>
      </c>
      <c r="D119" s="205" t="s">
        <v>238</v>
      </c>
      <c r="E119" s="109" t="s">
        <v>346</v>
      </c>
      <c r="F119" s="250" t="s">
        <v>355</v>
      </c>
      <c r="H119" s="105" t="s">
        <v>487</v>
      </c>
    </row>
    <row r="120" spans="1:8" ht="50" x14ac:dyDescent="0.25">
      <c r="A120" s="189" t="s">
        <v>1130</v>
      </c>
      <c r="B120" s="98" t="s">
        <v>615</v>
      </c>
      <c r="C120" s="216" t="s">
        <v>1089</v>
      </c>
      <c r="D120" s="205" t="s">
        <v>87</v>
      </c>
      <c r="E120" s="109" t="s">
        <v>346</v>
      </c>
      <c r="F120" s="250" t="s">
        <v>355</v>
      </c>
      <c r="H120" s="95" t="s">
        <v>1130</v>
      </c>
    </row>
    <row r="121" spans="1:8" ht="75" x14ac:dyDescent="0.25">
      <c r="A121" s="189" t="s">
        <v>1172</v>
      </c>
      <c r="B121" s="98" t="s">
        <v>126</v>
      </c>
      <c r="C121" s="216" t="s">
        <v>308</v>
      </c>
      <c r="D121" s="205" t="s">
        <v>238</v>
      </c>
      <c r="E121" s="109" t="s">
        <v>346</v>
      </c>
      <c r="F121" s="250" t="s">
        <v>355</v>
      </c>
      <c r="H121" s="105" t="s">
        <v>1172</v>
      </c>
    </row>
    <row r="122" spans="1:8" ht="37.5" x14ac:dyDescent="0.25">
      <c r="A122" s="189" t="s">
        <v>1010</v>
      </c>
      <c r="B122" s="98" t="s">
        <v>364</v>
      </c>
      <c r="C122" s="216" t="s">
        <v>583</v>
      </c>
      <c r="D122" s="205" t="s">
        <v>238</v>
      </c>
      <c r="E122" s="109" t="s">
        <v>346</v>
      </c>
      <c r="F122" s="250" t="s">
        <v>355</v>
      </c>
      <c r="H122" s="105" t="s">
        <v>1010</v>
      </c>
    </row>
    <row r="123" spans="1:8" ht="37.5" x14ac:dyDescent="0.25">
      <c r="A123" s="189" t="s">
        <v>596</v>
      </c>
      <c r="B123" s="98" t="s">
        <v>1180</v>
      </c>
      <c r="C123" s="216" t="s">
        <v>0</v>
      </c>
      <c r="D123" s="205" t="s">
        <v>238</v>
      </c>
      <c r="E123" s="109" t="s">
        <v>346</v>
      </c>
      <c r="F123" s="250" t="s">
        <v>355</v>
      </c>
      <c r="H123" s="105" t="s">
        <v>596</v>
      </c>
    </row>
    <row r="124" spans="1:8" ht="37.5" x14ac:dyDescent="0.25">
      <c r="A124" s="189" t="s">
        <v>511</v>
      </c>
      <c r="B124" s="98" t="s">
        <v>511</v>
      </c>
      <c r="C124" s="216" t="s">
        <v>1273</v>
      </c>
      <c r="D124" s="205" t="s">
        <v>238</v>
      </c>
      <c r="E124" s="109" t="s">
        <v>346</v>
      </c>
      <c r="F124" s="250" t="s">
        <v>355</v>
      </c>
      <c r="H124" s="105" t="s">
        <v>511</v>
      </c>
    </row>
    <row r="125" spans="1:8" ht="75" x14ac:dyDescent="0.25">
      <c r="A125" s="189" t="s">
        <v>902</v>
      </c>
      <c r="B125" s="98" t="s">
        <v>1242</v>
      </c>
      <c r="C125" s="216" t="s">
        <v>691</v>
      </c>
      <c r="D125" s="205" t="s">
        <v>238</v>
      </c>
      <c r="E125" s="109" t="s">
        <v>346</v>
      </c>
      <c r="F125" s="250" t="s">
        <v>355</v>
      </c>
      <c r="H125" s="105" t="s">
        <v>902</v>
      </c>
    </row>
    <row r="126" spans="1:8" ht="37.5" x14ac:dyDescent="0.25">
      <c r="A126" s="189" t="s">
        <v>548</v>
      </c>
      <c r="B126" s="98" t="s">
        <v>1106</v>
      </c>
      <c r="C126" s="216" t="s">
        <v>1272</v>
      </c>
      <c r="D126" s="205" t="s">
        <v>238</v>
      </c>
      <c r="E126" s="109" t="s">
        <v>346</v>
      </c>
      <c r="F126" s="250" t="s">
        <v>355</v>
      </c>
      <c r="H126" s="105" t="s">
        <v>581</v>
      </c>
    </row>
    <row r="127" spans="1:8" ht="75" x14ac:dyDescent="0.25">
      <c r="A127" s="189" t="s">
        <v>395</v>
      </c>
      <c r="B127" s="98" t="s">
        <v>814</v>
      </c>
      <c r="C127" s="216" t="s">
        <v>665</v>
      </c>
      <c r="D127" s="205" t="s">
        <v>238</v>
      </c>
      <c r="E127" s="109" t="s">
        <v>346</v>
      </c>
      <c r="F127" s="250" t="s">
        <v>355</v>
      </c>
      <c r="H127" s="105" t="s">
        <v>395</v>
      </c>
    </row>
    <row r="128" spans="1:8" ht="62.5" x14ac:dyDescent="0.25">
      <c r="A128" s="189" t="s">
        <v>641</v>
      </c>
      <c r="B128" s="98" t="s">
        <v>363</v>
      </c>
      <c r="C128" s="216" t="s">
        <v>955</v>
      </c>
      <c r="D128" s="205" t="s">
        <v>238</v>
      </c>
      <c r="E128" s="109" t="s">
        <v>346</v>
      </c>
      <c r="F128" s="250" t="s">
        <v>355</v>
      </c>
      <c r="H128" s="105" t="s">
        <v>641</v>
      </c>
    </row>
    <row r="129" spans="1:8" ht="37.5" x14ac:dyDescent="0.25">
      <c r="A129" s="189" t="s">
        <v>627</v>
      </c>
      <c r="B129" s="98" t="s">
        <v>121</v>
      </c>
      <c r="C129" s="216" t="s">
        <v>1067</v>
      </c>
      <c r="D129" s="205" t="s">
        <v>781</v>
      </c>
      <c r="E129" s="109" t="s">
        <v>346</v>
      </c>
      <c r="F129" s="250" t="s">
        <v>355</v>
      </c>
      <c r="H129" s="105" t="s">
        <v>627</v>
      </c>
    </row>
    <row r="130" spans="1:8" ht="25" x14ac:dyDescent="0.25">
      <c r="A130" s="189" t="s">
        <v>824</v>
      </c>
      <c r="B130" s="98" t="s">
        <v>824</v>
      </c>
      <c r="C130" s="216" t="s">
        <v>1269</v>
      </c>
      <c r="D130" s="205" t="s">
        <v>238</v>
      </c>
      <c r="E130" s="109" t="s">
        <v>346</v>
      </c>
      <c r="F130" s="250" t="s">
        <v>355</v>
      </c>
      <c r="H130" s="105" t="s">
        <v>824</v>
      </c>
    </row>
    <row r="131" spans="1:8" ht="62.5" x14ac:dyDescent="0.25">
      <c r="A131" s="189" t="s">
        <v>326</v>
      </c>
      <c r="B131" s="98" t="s">
        <v>12</v>
      </c>
      <c r="C131" s="216" t="s">
        <v>304</v>
      </c>
      <c r="D131" s="205" t="s">
        <v>781</v>
      </c>
      <c r="E131" s="109" t="s">
        <v>346</v>
      </c>
      <c r="F131" s="250" t="s">
        <v>355</v>
      </c>
      <c r="H131" s="105" t="s">
        <v>326</v>
      </c>
    </row>
    <row r="132" spans="1:8" ht="37.5" x14ac:dyDescent="0.25">
      <c r="A132" s="189" t="s">
        <v>214</v>
      </c>
      <c r="B132" s="98" t="s">
        <v>214</v>
      </c>
      <c r="C132" s="216" t="s">
        <v>5</v>
      </c>
      <c r="D132" s="205" t="s">
        <v>238</v>
      </c>
      <c r="E132" s="109" t="s">
        <v>346</v>
      </c>
      <c r="F132" s="250" t="s">
        <v>355</v>
      </c>
      <c r="H132" s="105" t="s">
        <v>214</v>
      </c>
    </row>
    <row r="133" spans="1:8" ht="37.5" x14ac:dyDescent="0.25">
      <c r="A133" s="189" t="s">
        <v>569</v>
      </c>
      <c r="B133" s="98" t="s">
        <v>120</v>
      </c>
      <c r="C133" s="216" t="s">
        <v>577</v>
      </c>
      <c r="D133" s="205" t="s">
        <v>238</v>
      </c>
      <c r="E133" s="109" t="s">
        <v>346</v>
      </c>
      <c r="F133" s="250" t="s">
        <v>355</v>
      </c>
      <c r="H133" s="105" t="s">
        <v>569</v>
      </c>
    </row>
    <row r="134" spans="1:8" ht="25" x14ac:dyDescent="0.25">
      <c r="A134" s="189" t="s">
        <v>282</v>
      </c>
      <c r="B134" s="98" t="s">
        <v>619</v>
      </c>
      <c r="C134" s="216" t="s">
        <v>945</v>
      </c>
      <c r="D134" s="205" t="s">
        <v>238</v>
      </c>
      <c r="E134" s="109" t="s">
        <v>346</v>
      </c>
      <c r="F134" s="250" t="s">
        <v>355</v>
      </c>
      <c r="H134" s="105" t="s">
        <v>282</v>
      </c>
    </row>
    <row r="135" spans="1:8" ht="25" x14ac:dyDescent="0.25">
      <c r="A135" s="189" t="s">
        <v>1241</v>
      </c>
      <c r="B135" s="98" t="s">
        <v>1241</v>
      </c>
      <c r="C135" s="216" t="s">
        <v>505</v>
      </c>
      <c r="D135" s="205" t="s">
        <v>238</v>
      </c>
      <c r="E135" s="109" t="s">
        <v>346</v>
      </c>
      <c r="F135" s="250" t="s">
        <v>355</v>
      </c>
      <c r="H135" s="105" t="s">
        <v>1241</v>
      </c>
    </row>
    <row r="136" spans="1:8" ht="50" x14ac:dyDescent="0.25">
      <c r="A136" s="189" t="s">
        <v>454</v>
      </c>
      <c r="B136" s="98" t="s">
        <v>408</v>
      </c>
      <c r="C136" s="216" t="s">
        <v>580</v>
      </c>
      <c r="D136" s="205" t="s">
        <v>238</v>
      </c>
      <c r="E136" s="109" t="s">
        <v>346</v>
      </c>
      <c r="F136" s="250" t="s">
        <v>355</v>
      </c>
      <c r="H136" s="105" t="s">
        <v>276</v>
      </c>
    </row>
    <row r="137" spans="1:8" ht="50" x14ac:dyDescent="0.25">
      <c r="A137" s="189" t="s">
        <v>740</v>
      </c>
      <c r="B137" s="98" t="s">
        <v>950</v>
      </c>
      <c r="C137" s="216" t="s">
        <v>1290</v>
      </c>
      <c r="D137" s="205" t="s">
        <v>238</v>
      </c>
      <c r="E137" s="109" t="s">
        <v>346</v>
      </c>
      <c r="F137" s="250" t="s">
        <v>355</v>
      </c>
      <c r="H137" s="105" t="s">
        <v>950</v>
      </c>
    </row>
    <row r="138" spans="1:8" ht="75" x14ac:dyDescent="0.25">
      <c r="A138" s="189" t="s">
        <v>280</v>
      </c>
      <c r="B138" s="98" t="s">
        <v>949</v>
      </c>
      <c r="C138" s="216" t="s">
        <v>21</v>
      </c>
      <c r="D138" s="205" t="s">
        <v>238</v>
      </c>
      <c r="E138" s="109" t="s">
        <v>346</v>
      </c>
      <c r="F138" s="250" t="s">
        <v>355</v>
      </c>
      <c r="H138" s="105" t="s">
        <v>703</v>
      </c>
    </row>
    <row r="139" spans="1:8" ht="62.5" x14ac:dyDescent="0.25">
      <c r="A139" s="189" t="s">
        <v>843</v>
      </c>
      <c r="B139" s="98" t="s">
        <v>119</v>
      </c>
      <c r="C139" s="216" t="s">
        <v>575</v>
      </c>
      <c r="D139" s="205" t="s">
        <v>238</v>
      </c>
      <c r="E139" s="109" t="s">
        <v>346</v>
      </c>
      <c r="F139" s="250" t="s">
        <v>355</v>
      </c>
      <c r="H139" s="105" t="s">
        <v>843</v>
      </c>
    </row>
    <row r="140" spans="1:8" ht="37.5" x14ac:dyDescent="0.25">
      <c r="A140" s="189" t="s">
        <v>687</v>
      </c>
      <c r="B140" s="98" t="s">
        <v>711</v>
      </c>
      <c r="C140" s="216" t="s">
        <v>1024</v>
      </c>
      <c r="D140" s="205" t="s">
        <v>238</v>
      </c>
      <c r="E140" s="109" t="s">
        <v>346</v>
      </c>
      <c r="F140" s="250" t="s">
        <v>355</v>
      </c>
      <c r="H140" s="105" t="s">
        <v>687</v>
      </c>
    </row>
    <row r="141" spans="1:8" ht="62.5" x14ac:dyDescent="0.25">
      <c r="A141" s="189" t="s">
        <v>680</v>
      </c>
      <c r="B141" s="98" t="s">
        <v>362</v>
      </c>
      <c r="C141" s="216" t="s">
        <v>169</v>
      </c>
      <c r="D141" s="205" t="s">
        <v>87</v>
      </c>
      <c r="E141" s="109" t="s">
        <v>346</v>
      </c>
      <c r="F141" s="250" t="s">
        <v>355</v>
      </c>
      <c r="H141" s="105" t="s">
        <v>680</v>
      </c>
    </row>
    <row r="142" spans="1:8" ht="50" x14ac:dyDescent="0.25">
      <c r="A142" s="189" t="s">
        <v>1027</v>
      </c>
      <c r="B142" s="98" t="s">
        <v>1027</v>
      </c>
      <c r="C142" s="216" t="s">
        <v>1168</v>
      </c>
      <c r="D142" s="205" t="s">
        <v>238</v>
      </c>
      <c r="E142" s="109" t="s">
        <v>346</v>
      </c>
      <c r="F142" s="250" t="s">
        <v>355</v>
      </c>
      <c r="H142" s="105" t="s">
        <v>1027</v>
      </c>
    </row>
    <row r="143" spans="1:8" ht="25" x14ac:dyDescent="0.25">
      <c r="A143" s="189" t="s">
        <v>1126</v>
      </c>
      <c r="B143" s="98" t="s">
        <v>813</v>
      </c>
      <c r="C143" s="216" t="s">
        <v>441</v>
      </c>
      <c r="D143" s="205" t="s">
        <v>238</v>
      </c>
      <c r="E143" s="109" t="s">
        <v>346</v>
      </c>
      <c r="F143" s="250" t="s">
        <v>355</v>
      </c>
      <c r="H143" s="105" t="s">
        <v>1126</v>
      </c>
    </row>
    <row r="144" spans="1:8" ht="50" x14ac:dyDescent="0.25">
      <c r="A144" s="189" t="s">
        <v>1233</v>
      </c>
      <c r="B144" s="98" t="s">
        <v>812</v>
      </c>
      <c r="C144" s="216" t="s">
        <v>1231</v>
      </c>
      <c r="D144" s="205" t="s">
        <v>87</v>
      </c>
      <c r="E144" s="109" t="s">
        <v>346</v>
      </c>
      <c r="F144" s="250" t="s">
        <v>355</v>
      </c>
      <c r="H144" s="105" t="s">
        <v>1233</v>
      </c>
    </row>
    <row r="145" spans="1:8" ht="100" x14ac:dyDescent="0.25">
      <c r="A145" s="189" t="s">
        <v>9</v>
      </c>
      <c r="B145" s="98" t="s">
        <v>710</v>
      </c>
      <c r="C145" s="216" t="s">
        <v>1000</v>
      </c>
      <c r="D145" s="205" t="s">
        <v>238</v>
      </c>
      <c r="E145" s="109" t="s">
        <v>346</v>
      </c>
      <c r="F145" s="250" t="s">
        <v>355</v>
      </c>
      <c r="H145" s="105" t="s">
        <v>9</v>
      </c>
    </row>
    <row r="146" spans="1:8" ht="87.5" x14ac:dyDescent="0.25">
      <c r="A146" s="189" t="s">
        <v>594</v>
      </c>
      <c r="B146" s="98" t="s">
        <v>533</v>
      </c>
      <c r="C146" s="216" t="s">
        <v>322</v>
      </c>
      <c r="D146" s="205" t="s">
        <v>238</v>
      </c>
      <c r="E146" s="109" t="s">
        <v>346</v>
      </c>
      <c r="F146" s="250" t="s">
        <v>355</v>
      </c>
      <c r="H146" s="105" t="s">
        <v>594</v>
      </c>
    </row>
    <row r="147" spans="1:8" ht="25" x14ac:dyDescent="0.25">
      <c r="A147" s="189" t="s">
        <v>1197</v>
      </c>
      <c r="B147" s="98" t="s">
        <v>811</v>
      </c>
      <c r="C147" s="216" t="s">
        <v>873</v>
      </c>
      <c r="D147" s="205" t="s">
        <v>238</v>
      </c>
      <c r="E147" s="109" t="s">
        <v>346</v>
      </c>
      <c r="F147" s="250" t="s">
        <v>355</v>
      </c>
      <c r="H147" s="105" t="s">
        <v>1197</v>
      </c>
    </row>
    <row r="148" spans="1:8" ht="50" x14ac:dyDescent="0.25">
      <c r="A148" s="189" t="s">
        <v>1048</v>
      </c>
      <c r="B148" s="98" t="s">
        <v>118</v>
      </c>
      <c r="C148" s="216" t="s">
        <v>155</v>
      </c>
      <c r="D148" s="205" t="s">
        <v>238</v>
      </c>
      <c r="E148" s="109" t="s">
        <v>346</v>
      </c>
      <c r="F148" s="250" t="s">
        <v>355</v>
      </c>
      <c r="H148" s="105" t="s">
        <v>1048</v>
      </c>
    </row>
    <row r="149" spans="1:8" ht="50" x14ac:dyDescent="0.25">
      <c r="A149" s="189" t="s">
        <v>7</v>
      </c>
      <c r="B149" s="98" t="s">
        <v>417</v>
      </c>
      <c r="C149" s="216" t="s">
        <v>497</v>
      </c>
      <c r="D149" s="205" t="s">
        <v>238</v>
      </c>
      <c r="E149" s="109" t="s">
        <v>346</v>
      </c>
      <c r="F149" s="250" t="s">
        <v>355</v>
      </c>
      <c r="H149" s="105" t="s">
        <v>7</v>
      </c>
    </row>
    <row r="150" spans="1:8" ht="50" x14ac:dyDescent="0.25">
      <c r="A150" s="189" t="s">
        <v>368</v>
      </c>
      <c r="B150" s="98" t="s">
        <v>810</v>
      </c>
      <c r="C150" s="216" t="s">
        <v>894</v>
      </c>
      <c r="D150" s="205" t="s">
        <v>238</v>
      </c>
      <c r="E150" s="109" t="s">
        <v>346</v>
      </c>
      <c r="F150" s="250" t="s">
        <v>355</v>
      </c>
      <c r="H150" s="105" t="s">
        <v>368</v>
      </c>
    </row>
    <row r="151" spans="1:8" ht="50" x14ac:dyDescent="0.25">
      <c r="A151" s="189" t="s">
        <v>674</v>
      </c>
      <c r="B151" s="98" t="s">
        <v>1142</v>
      </c>
      <c r="C151" s="216" t="s">
        <v>1227</v>
      </c>
      <c r="D151" s="205" t="s">
        <v>238</v>
      </c>
      <c r="E151" s="109" t="s">
        <v>346</v>
      </c>
      <c r="F151" s="250" t="s">
        <v>355</v>
      </c>
      <c r="H151" s="105" t="s">
        <v>674</v>
      </c>
    </row>
    <row r="152" spans="1:8" ht="62.5" x14ac:dyDescent="0.25">
      <c r="A152" s="189" t="s">
        <v>1292</v>
      </c>
      <c r="B152" s="98" t="s">
        <v>532</v>
      </c>
      <c r="C152" s="216" t="s">
        <v>668</v>
      </c>
      <c r="D152" s="205" t="s">
        <v>238</v>
      </c>
      <c r="E152" s="109" t="s">
        <v>346</v>
      </c>
      <c r="F152" s="250" t="s">
        <v>355</v>
      </c>
      <c r="H152" s="105" t="s">
        <v>1292</v>
      </c>
    </row>
    <row r="153" spans="1:8" ht="50" x14ac:dyDescent="0.25">
      <c r="A153" s="189" t="s">
        <v>1077</v>
      </c>
      <c r="B153" s="98" t="s">
        <v>263</v>
      </c>
      <c r="C153" s="216" t="s">
        <v>809</v>
      </c>
      <c r="D153" s="205" t="s">
        <v>238</v>
      </c>
      <c r="E153" s="109" t="s">
        <v>346</v>
      </c>
      <c r="F153" s="250" t="s">
        <v>355</v>
      </c>
      <c r="H153" s="105" t="s">
        <v>1077</v>
      </c>
    </row>
    <row r="154" spans="1:8" x14ac:dyDescent="0.25">
      <c r="A154" s="189" t="s">
        <v>259</v>
      </c>
      <c r="B154" s="98" t="s">
        <v>259</v>
      </c>
      <c r="C154" s="216" t="s">
        <v>83</v>
      </c>
      <c r="D154" s="205" t="s">
        <v>238</v>
      </c>
      <c r="E154" s="109" t="s">
        <v>346</v>
      </c>
      <c r="F154" s="250" t="s">
        <v>355</v>
      </c>
      <c r="H154" s="105" t="s">
        <v>259</v>
      </c>
    </row>
    <row r="155" spans="1:8" ht="50" x14ac:dyDescent="0.25">
      <c r="A155" s="189" t="s">
        <v>53</v>
      </c>
      <c r="B155" s="98" t="s">
        <v>531</v>
      </c>
      <c r="C155" s="216" t="s">
        <v>2</v>
      </c>
      <c r="D155" s="205" t="s">
        <v>238</v>
      </c>
      <c r="E155" s="109" t="s">
        <v>346</v>
      </c>
      <c r="F155" s="250" t="s">
        <v>355</v>
      </c>
      <c r="H155" s="105" t="s">
        <v>53</v>
      </c>
    </row>
    <row r="156" spans="1:8" ht="37.5" x14ac:dyDescent="0.25">
      <c r="A156" s="189" t="s">
        <v>295</v>
      </c>
      <c r="B156" s="98" t="s">
        <v>295</v>
      </c>
      <c r="C156" s="216" t="s">
        <v>1025</v>
      </c>
      <c r="D156" s="205" t="s">
        <v>238</v>
      </c>
      <c r="E156" s="109" t="s">
        <v>346</v>
      </c>
      <c r="F156" s="250" t="s">
        <v>355</v>
      </c>
      <c r="H156" s="105" t="s">
        <v>295</v>
      </c>
    </row>
    <row r="157" spans="1:8" ht="25" x14ac:dyDescent="0.25">
      <c r="A157" s="189" t="s">
        <v>1132</v>
      </c>
      <c r="B157" s="98" t="s">
        <v>1132</v>
      </c>
      <c r="C157" s="216" t="s">
        <v>1088</v>
      </c>
      <c r="D157" s="205" t="s">
        <v>238</v>
      </c>
      <c r="E157" s="109" t="s">
        <v>346</v>
      </c>
      <c r="F157" s="250" t="s">
        <v>355</v>
      </c>
      <c r="H157" s="105" t="s">
        <v>1132</v>
      </c>
    </row>
    <row r="158" spans="1:8" ht="37.5" x14ac:dyDescent="0.25">
      <c r="A158" s="189" t="s">
        <v>620</v>
      </c>
      <c r="B158" s="98" t="s">
        <v>620</v>
      </c>
      <c r="C158" s="216" t="s">
        <v>580</v>
      </c>
      <c r="D158" s="205" t="s">
        <v>238</v>
      </c>
      <c r="E158" s="109" t="s">
        <v>346</v>
      </c>
      <c r="F158" s="250" t="s">
        <v>355</v>
      </c>
      <c r="H158" s="105" t="s">
        <v>620</v>
      </c>
    </row>
    <row r="159" spans="1:8" ht="75" x14ac:dyDescent="0.25">
      <c r="A159" s="189" t="s">
        <v>453</v>
      </c>
      <c r="B159" s="98" t="s">
        <v>948</v>
      </c>
      <c r="C159" s="216" t="s">
        <v>79</v>
      </c>
      <c r="D159" s="205" t="s">
        <v>238</v>
      </c>
      <c r="E159" s="109" t="s">
        <v>346</v>
      </c>
      <c r="F159" s="250" t="s">
        <v>355</v>
      </c>
      <c r="H159" s="105" t="s">
        <v>453</v>
      </c>
    </row>
    <row r="160" spans="1:8" ht="37.5" x14ac:dyDescent="0.25">
      <c r="A160" s="189" t="s">
        <v>805</v>
      </c>
      <c r="B160" s="196" t="s">
        <v>884</v>
      </c>
      <c r="C160" s="216" t="s">
        <v>1075</v>
      </c>
      <c r="D160" s="205" t="s">
        <v>781</v>
      </c>
      <c r="E160" s="109" t="s">
        <v>346</v>
      </c>
      <c r="F160" s="250" t="s">
        <v>355</v>
      </c>
      <c r="H160" s="105" t="s">
        <v>805</v>
      </c>
    </row>
    <row r="161" spans="1:8" ht="50" x14ac:dyDescent="0.25">
      <c r="A161" s="189" t="s">
        <v>384</v>
      </c>
      <c r="B161" s="196" t="s">
        <v>614</v>
      </c>
      <c r="C161" s="216" t="s">
        <v>384</v>
      </c>
      <c r="D161" s="205" t="s">
        <v>781</v>
      </c>
      <c r="E161" s="109" t="s">
        <v>346</v>
      </c>
      <c r="F161" s="250" t="s">
        <v>355</v>
      </c>
      <c r="H161" s="105" t="s">
        <v>384</v>
      </c>
    </row>
    <row r="162" spans="1:8" ht="50" x14ac:dyDescent="0.25">
      <c r="A162" s="189" t="s">
        <v>688</v>
      </c>
      <c r="B162" s="98" t="s">
        <v>967</v>
      </c>
      <c r="C162" s="216" t="s">
        <v>688</v>
      </c>
      <c r="D162" s="205" t="s">
        <v>781</v>
      </c>
      <c r="E162" s="109" t="s">
        <v>346</v>
      </c>
      <c r="F162" s="250" t="s">
        <v>355</v>
      </c>
      <c r="H162" s="105" t="s">
        <v>688</v>
      </c>
    </row>
    <row r="163" spans="1:8" ht="50" x14ac:dyDescent="0.25">
      <c r="A163" s="189" t="s">
        <v>741</v>
      </c>
      <c r="B163" s="98" t="s">
        <v>212</v>
      </c>
      <c r="C163" s="216" t="s">
        <v>27</v>
      </c>
      <c r="D163" s="205" t="s">
        <v>781</v>
      </c>
      <c r="E163" s="109" t="s">
        <v>346</v>
      </c>
      <c r="F163" s="250" t="s">
        <v>355</v>
      </c>
      <c r="H163" s="105" t="s">
        <v>741</v>
      </c>
    </row>
    <row r="164" spans="1:8" ht="50" x14ac:dyDescent="0.25">
      <c r="A164" s="189" t="s">
        <v>1055</v>
      </c>
      <c r="B164" s="98" t="s">
        <v>529</v>
      </c>
      <c r="C164" s="216" t="s">
        <v>412</v>
      </c>
      <c r="D164" s="205" t="s">
        <v>781</v>
      </c>
      <c r="E164" s="109" t="s">
        <v>346</v>
      </c>
      <c r="F164" s="250" t="s">
        <v>355</v>
      </c>
      <c r="H164" s="105" t="s">
        <v>1055</v>
      </c>
    </row>
    <row r="165" spans="1:8" ht="50" x14ac:dyDescent="0.25">
      <c r="A165" s="189" t="s">
        <v>15</v>
      </c>
      <c r="B165" s="98" t="s">
        <v>865</v>
      </c>
      <c r="C165" s="216" t="s">
        <v>774</v>
      </c>
      <c r="D165" s="205" t="s">
        <v>781</v>
      </c>
      <c r="E165" s="109" t="s">
        <v>346</v>
      </c>
      <c r="F165" s="250" t="s">
        <v>355</v>
      </c>
      <c r="H165" s="105" t="s">
        <v>15</v>
      </c>
    </row>
    <row r="166" spans="1:8" ht="50" x14ac:dyDescent="0.25">
      <c r="A166" s="189" t="s">
        <v>344</v>
      </c>
      <c r="B166" s="98" t="s">
        <v>1179</v>
      </c>
      <c r="C166" s="216" t="s">
        <v>1103</v>
      </c>
      <c r="D166" s="205" t="s">
        <v>781</v>
      </c>
      <c r="E166" s="109" t="s">
        <v>346</v>
      </c>
      <c r="F166" s="250" t="s">
        <v>355</v>
      </c>
      <c r="H166" s="105" t="s">
        <v>344</v>
      </c>
    </row>
    <row r="167" spans="1:8" ht="50" x14ac:dyDescent="0.25">
      <c r="A167" s="189" t="s">
        <v>679</v>
      </c>
      <c r="B167" s="98" t="s">
        <v>191</v>
      </c>
      <c r="C167" s="216" t="s">
        <v>104</v>
      </c>
      <c r="D167" s="205" t="s">
        <v>781</v>
      </c>
      <c r="E167" s="109" t="s">
        <v>346</v>
      </c>
      <c r="F167" s="250" t="s">
        <v>355</v>
      </c>
      <c r="H167" s="105" t="s">
        <v>679</v>
      </c>
    </row>
    <row r="168" spans="1:8" ht="50" x14ac:dyDescent="0.25">
      <c r="A168" s="189" t="s">
        <v>1020</v>
      </c>
      <c r="B168" s="98" t="s">
        <v>613</v>
      </c>
      <c r="C168" s="216" t="s">
        <v>420</v>
      </c>
      <c r="D168" s="205" t="s">
        <v>781</v>
      </c>
      <c r="E168" s="109" t="s">
        <v>346</v>
      </c>
      <c r="F168" s="250" t="s">
        <v>355</v>
      </c>
      <c r="H168" s="105" t="s">
        <v>1020</v>
      </c>
    </row>
    <row r="169" spans="1:8" ht="50" x14ac:dyDescent="0.25">
      <c r="A169" s="189" t="s">
        <v>42</v>
      </c>
      <c r="B169" s="98" t="s">
        <v>942</v>
      </c>
      <c r="C169" s="216" t="s">
        <v>799</v>
      </c>
      <c r="D169" s="205" t="s">
        <v>781</v>
      </c>
      <c r="E169" s="109" t="s">
        <v>346</v>
      </c>
      <c r="F169" s="250" t="s">
        <v>355</v>
      </c>
      <c r="H169" s="105" t="s">
        <v>42</v>
      </c>
    </row>
    <row r="170" spans="1:8" ht="50" x14ac:dyDescent="0.25">
      <c r="A170" s="189" t="s">
        <v>455</v>
      </c>
      <c r="B170" s="98" t="s">
        <v>1264</v>
      </c>
      <c r="C170" s="216" t="s">
        <v>1122</v>
      </c>
      <c r="D170" s="205" t="s">
        <v>781</v>
      </c>
      <c r="E170" s="109" t="s">
        <v>346</v>
      </c>
      <c r="F170" s="250" t="s">
        <v>355</v>
      </c>
      <c r="H170" s="259" t="s">
        <v>455</v>
      </c>
    </row>
    <row r="171" spans="1:8" ht="25" x14ac:dyDescent="0.25">
      <c r="A171" s="189" t="s">
        <v>451</v>
      </c>
      <c r="B171" s="98" t="s">
        <v>451</v>
      </c>
      <c r="C171" s="216" t="s">
        <v>764</v>
      </c>
      <c r="D171" s="205" t="s">
        <v>238</v>
      </c>
      <c r="E171" s="109" t="s">
        <v>346</v>
      </c>
      <c r="F171" s="250" t="s">
        <v>355</v>
      </c>
      <c r="H171" s="259" t="s">
        <v>451</v>
      </c>
    </row>
    <row r="172" spans="1:8" ht="37.5" x14ac:dyDescent="0.25">
      <c r="A172" s="189" t="s">
        <v>376</v>
      </c>
      <c r="B172" s="98" t="s">
        <v>376</v>
      </c>
      <c r="C172" s="216" t="s">
        <v>939</v>
      </c>
      <c r="D172" s="205" t="s">
        <v>238</v>
      </c>
      <c r="E172" s="109" t="s">
        <v>346</v>
      </c>
      <c r="F172" s="250" t="s">
        <v>355</v>
      </c>
      <c r="H172" s="259" t="s">
        <v>376</v>
      </c>
    </row>
    <row r="173" spans="1:8" ht="50" x14ac:dyDescent="0.25">
      <c r="A173" s="189" t="s">
        <v>285</v>
      </c>
      <c r="B173" s="98" t="s">
        <v>881</v>
      </c>
      <c r="C173" s="216" t="s">
        <v>576</v>
      </c>
      <c r="D173" s="205" t="s">
        <v>87</v>
      </c>
      <c r="E173" s="98" t="s">
        <v>346</v>
      </c>
      <c r="F173" s="250" t="s">
        <v>355</v>
      </c>
      <c r="H173" s="259" t="s">
        <v>285</v>
      </c>
    </row>
    <row r="174" spans="1:8" ht="50" x14ac:dyDescent="0.25">
      <c r="A174" s="189" t="s">
        <v>535</v>
      </c>
      <c r="B174" s="98" t="s">
        <v>968</v>
      </c>
      <c r="C174" s="216" t="s">
        <v>895</v>
      </c>
      <c r="D174" s="205" t="s">
        <v>238</v>
      </c>
      <c r="E174" s="98" t="s">
        <v>346</v>
      </c>
      <c r="F174" s="250" t="s">
        <v>355</v>
      </c>
      <c r="H174" s="105" t="s">
        <v>535</v>
      </c>
    </row>
    <row r="175" spans="1:8" ht="37.5" x14ac:dyDescent="0.25">
      <c r="A175" s="189" t="s">
        <v>545</v>
      </c>
      <c r="B175" s="98" t="s">
        <v>416</v>
      </c>
      <c r="C175" s="216" t="s">
        <v>419</v>
      </c>
      <c r="D175" s="205" t="s">
        <v>238</v>
      </c>
      <c r="E175" s="98" t="s">
        <v>346</v>
      </c>
      <c r="F175" s="250" t="s">
        <v>355</v>
      </c>
      <c r="H175" s="105" t="s">
        <v>545</v>
      </c>
    </row>
    <row r="176" spans="1:8" ht="75" x14ac:dyDescent="0.25">
      <c r="A176" s="189" t="s">
        <v>41</v>
      </c>
      <c r="B176" s="98" t="s">
        <v>117</v>
      </c>
      <c r="C176" s="216" t="s">
        <v>704</v>
      </c>
      <c r="D176" s="205" t="s">
        <v>238</v>
      </c>
      <c r="E176" s="109" t="s">
        <v>346</v>
      </c>
      <c r="F176" s="250" t="s">
        <v>355</v>
      </c>
      <c r="H176" s="105" t="s">
        <v>41</v>
      </c>
    </row>
    <row r="177" spans="1:8" ht="62.5" x14ac:dyDescent="0.25">
      <c r="A177" s="189" t="s">
        <v>970</v>
      </c>
      <c r="B177" s="98" t="s">
        <v>190</v>
      </c>
      <c r="C177" s="216" t="s">
        <v>340</v>
      </c>
      <c r="D177" s="205" t="s">
        <v>238</v>
      </c>
      <c r="E177" s="109" t="s">
        <v>346</v>
      </c>
      <c r="F177" s="250" t="s">
        <v>355</v>
      </c>
      <c r="H177" s="105" t="s">
        <v>970</v>
      </c>
    </row>
    <row r="178" spans="1:8" ht="50" x14ac:dyDescent="0.25">
      <c r="A178" s="189" t="s">
        <v>1113</v>
      </c>
      <c r="B178" s="98" t="s">
        <v>436</v>
      </c>
      <c r="C178" s="216" t="s">
        <v>999</v>
      </c>
      <c r="D178" s="205" t="s">
        <v>238</v>
      </c>
      <c r="E178" s="98" t="s">
        <v>346</v>
      </c>
      <c r="F178" s="250" t="s">
        <v>355</v>
      </c>
      <c r="H178" s="105" t="s">
        <v>1113</v>
      </c>
    </row>
    <row r="179" spans="1:8" ht="37.5" x14ac:dyDescent="0.25">
      <c r="A179" s="189" t="s">
        <v>1013</v>
      </c>
      <c r="B179" s="98" t="s">
        <v>1011</v>
      </c>
      <c r="C179" s="216" t="s">
        <v>1023</v>
      </c>
      <c r="D179" s="205" t="s">
        <v>238</v>
      </c>
      <c r="E179" s="109" t="s">
        <v>346</v>
      </c>
      <c r="F179" s="250" t="s">
        <v>355</v>
      </c>
      <c r="H179" s="105" t="s">
        <v>1013</v>
      </c>
    </row>
    <row r="180" spans="1:8" x14ac:dyDescent="0.25">
      <c r="A180" s="189" t="s">
        <v>911</v>
      </c>
      <c r="B180" s="98" t="s">
        <v>911</v>
      </c>
      <c r="C180" s="216" t="s">
        <v>444</v>
      </c>
      <c r="D180" s="205" t="s">
        <v>238</v>
      </c>
      <c r="E180" s="109" t="s">
        <v>346</v>
      </c>
      <c r="F180" s="250" t="s">
        <v>355</v>
      </c>
      <c r="H180" s="105" t="s">
        <v>911</v>
      </c>
    </row>
    <row r="181" spans="1:8" ht="50" x14ac:dyDescent="0.25">
      <c r="A181" s="189" t="s">
        <v>39</v>
      </c>
      <c r="B181" s="98" t="s">
        <v>880</v>
      </c>
      <c r="C181" s="216" t="s">
        <v>1014</v>
      </c>
      <c r="D181" s="205" t="s">
        <v>238</v>
      </c>
      <c r="E181" s="109" t="s">
        <v>346</v>
      </c>
      <c r="F181" s="250" t="s">
        <v>355</v>
      </c>
      <c r="H181" s="105" t="s">
        <v>39</v>
      </c>
    </row>
    <row r="182" spans="1:8" ht="37.5" x14ac:dyDescent="0.25">
      <c r="A182" s="189" t="s">
        <v>778</v>
      </c>
      <c r="B182" s="98" t="s">
        <v>528</v>
      </c>
      <c r="C182" s="216" t="s">
        <v>1014</v>
      </c>
      <c r="D182" s="205" t="s">
        <v>238</v>
      </c>
      <c r="E182" s="109" t="s">
        <v>346</v>
      </c>
      <c r="F182" s="250" t="s">
        <v>355</v>
      </c>
      <c r="H182" s="105" t="s">
        <v>528</v>
      </c>
    </row>
    <row r="183" spans="1:8" ht="37.5" x14ac:dyDescent="0.25">
      <c r="A183" s="189" t="s">
        <v>763</v>
      </c>
      <c r="B183" s="98" t="s">
        <v>28</v>
      </c>
      <c r="C183" s="216" t="s">
        <v>997</v>
      </c>
      <c r="D183" s="205" t="s">
        <v>87</v>
      </c>
      <c r="E183" s="109" t="s">
        <v>346</v>
      </c>
      <c r="F183" s="250" t="s">
        <v>355</v>
      </c>
      <c r="H183" s="105" t="s">
        <v>28</v>
      </c>
    </row>
    <row r="184" spans="1:8" ht="75" x14ac:dyDescent="0.25">
      <c r="A184" s="189" t="s">
        <v>227</v>
      </c>
      <c r="B184" s="98" t="s">
        <v>612</v>
      </c>
      <c r="C184" s="216" t="s">
        <v>770</v>
      </c>
      <c r="D184" s="205" t="s">
        <v>87</v>
      </c>
      <c r="E184" s="109" t="s">
        <v>346</v>
      </c>
      <c r="F184" s="250" t="s">
        <v>355</v>
      </c>
      <c r="H184" s="105" t="s">
        <v>227</v>
      </c>
    </row>
    <row r="185" spans="1:8" ht="75" x14ac:dyDescent="0.25">
      <c r="A185" s="189" t="s">
        <v>1139</v>
      </c>
      <c r="B185" s="98" t="s">
        <v>1178</v>
      </c>
      <c r="C185" s="216" t="s">
        <v>1001</v>
      </c>
      <c r="D185" s="205" t="s">
        <v>238</v>
      </c>
      <c r="E185" s="109" t="s">
        <v>346</v>
      </c>
      <c r="F185" s="250" t="s">
        <v>355</v>
      </c>
      <c r="H185" s="105" t="s">
        <v>1139</v>
      </c>
    </row>
    <row r="186" spans="1:8" ht="25" x14ac:dyDescent="0.25">
      <c r="A186" s="189" t="s">
        <v>375</v>
      </c>
      <c r="B186" s="98" t="s">
        <v>375</v>
      </c>
      <c r="C186" s="216" t="s">
        <v>1236</v>
      </c>
      <c r="D186" s="205" t="s">
        <v>238</v>
      </c>
      <c r="E186" s="109" t="s">
        <v>346</v>
      </c>
      <c r="F186" s="250" t="s">
        <v>355</v>
      </c>
      <c r="H186" s="105" t="s">
        <v>375</v>
      </c>
    </row>
    <row r="187" spans="1:8" ht="25" x14ac:dyDescent="0.25">
      <c r="A187" s="189" t="s">
        <v>989</v>
      </c>
      <c r="B187" s="98" t="s">
        <v>989</v>
      </c>
      <c r="C187" s="216" t="s">
        <v>166</v>
      </c>
      <c r="D187" s="205" t="s">
        <v>238</v>
      </c>
      <c r="E187" s="109" t="s">
        <v>346</v>
      </c>
      <c r="F187" s="250" t="s">
        <v>355</v>
      </c>
      <c r="H187" s="105" t="s">
        <v>989</v>
      </c>
    </row>
    <row r="188" spans="1:8" ht="37.5" x14ac:dyDescent="0.25">
      <c r="A188" s="189" t="s">
        <v>825</v>
      </c>
      <c r="B188" s="98" t="s">
        <v>825</v>
      </c>
      <c r="C188" s="216" t="s">
        <v>985</v>
      </c>
      <c r="D188" s="205" t="s">
        <v>87</v>
      </c>
      <c r="E188" s="109" t="s">
        <v>346</v>
      </c>
      <c r="F188" s="250" t="s">
        <v>355</v>
      </c>
      <c r="H188" s="105" t="s">
        <v>825</v>
      </c>
    </row>
    <row r="189" spans="1:8" ht="25" x14ac:dyDescent="0.25">
      <c r="A189" s="189" t="s">
        <v>934</v>
      </c>
      <c r="B189" s="98" t="s">
        <v>934</v>
      </c>
      <c r="C189" s="216" t="s">
        <v>682</v>
      </c>
      <c r="D189" s="205" t="s">
        <v>238</v>
      </c>
      <c r="E189" s="109" t="s">
        <v>346</v>
      </c>
      <c r="F189" s="250" t="s">
        <v>355</v>
      </c>
      <c r="H189" s="105" t="s">
        <v>934</v>
      </c>
    </row>
    <row r="190" spans="1:8" ht="25" x14ac:dyDescent="0.25">
      <c r="A190" s="189" t="s">
        <v>855</v>
      </c>
      <c r="B190" s="98" t="s">
        <v>855</v>
      </c>
      <c r="C190" s="216" t="s">
        <v>789</v>
      </c>
      <c r="D190" s="205" t="s">
        <v>238</v>
      </c>
      <c r="E190" s="109" t="s">
        <v>346</v>
      </c>
      <c r="F190" s="250" t="s">
        <v>355</v>
      </c>
      <c r="H190" s="105" t="s">
        <v>855</v>
      </c>
    </row>
    <row r="191" spans="1:8" ht="75" x14ac:dyDescent="0.25">
      <c r="A191" s="189" t="s">
        <v>233</v>
      </c>
      <c r="B191" s="98" t="s">
        <v>879</v>
      </c>
      <c r="C191" s="216" t="s">
        <v>1150</v>
      </c>
      <c r="D191" s="205" t="s">
        <v>238</v>
      </c>
      <c r="E191" s="109" t="s">
        <v>346</v>
      </c>
      <c r="F191" s="250" t="s">
        <v>355</v>
      </c>
      <c r="H191" s="105" t="s">
        <v>233</v>
      </c>
    </row>
    <row r="192" spans="1:8" ht="75" x14ac:dyDescent="0.25">
      <c r="A192" s="189" t="s">
        <v>900</v>
      </c>
      <c r="B192" s="98" t="s">
        <v>709</v>
      </c>
      <c r="C192" s="216" t="s">
        <v>1150</v>
      </c>
      <c r="D192" s="205" t="s">
        <v>238</v>
      </c>
      <c r="E192" s="109" t="s">
        <v>346</v>
      </c>
      <c r="F192" s="250" t="s">
        <v>355</v>
      </c>
      <c r="H192" s="105" t="s">
        <v>900</v>
      </c>
    </row>
    <row r="193" spans="1:8" ht="37.5" x14ac:dyDescent="0.25">
      <c r="A193" s="261" t="s">
        <v>94</v>
      </c>
      <c r="B193" s="249" t="s">
        <v>938</v>
      </c>
      <c r="C193" s="222" t="s">
        <v>661</v>
      </c>
      <c r="D193" s="267" t="s">
        <v>238</v>
      </c>
      <c r="E193" s="258" t="s">
        <v>346</v>
      </c>
      <c r="F193" s="244" t="s">
        <v>355</v>
      </c>
      <c r="H193" s="105"/>
    </row>
    <row r="194" spans="1:8" x14ac:dyDescent="0.25">
      <c r="F194" s="242"/>
      <c r="H194" s="105"/>
    </row>
    <row r="195" spans="1:8" x14ac:dyDescent="0.25">
      <c r="H195" s="105"/>
    </row>
    <row r="196" spans="1:8" ht="13" x14ac:dyDescent="0.3">
      <c r="B196" s="265" t="s">
        <v>188</v>
      </c>
      <c r="H196" s="105"/>
    </row>
    <row r="197" spans="1:8" x14ac:dyDescent="0.25">
      <c r="B197" s="212" t="s">
        <v>361</v>
      </c>
      <c r="H197" s="105"/>
    </row>
    <row r="198" spans="1:8" x14ac:dyDescent="0.25">
      <c r="B198" s="212" t="s">
        <v>1033</v>
      </c>
      <c r="H198" s="105"/>
    </row>
    <row r="199" spans="1:8" x14ac:dyDescent="0.25">
      <c r="B199" s="212" t="s">
        <v>837</v>
      </c>
      <c r="H199" s="105"/>
    </row>
    <row r="200" spans="1:8" x14ac:dyDescent="0.25">
      <c r="B200" s="247" t="s">
        <v>116</v>
      </c>
      <c r="H200" s="105"/>
    </row>
    <row r="201" spans="1:8" x14ac:dyDescent="0.25">
      <c r="H201" s="234"/>
    </row>
    <row r="202" spans="1:8" ht="13" x14ac:dyDescent="0.3">
      <c r="B202" s="202"/>
    </row>
    <row r="206" spans="1:8" ht="13" x14ac:dyDescent="0.3">
      <c r="B206" s="202" t="s">
        <v>886</v>
      </c>
    </row>
    <row r="207" spans="1:8" ht="15.5" x14ac:dyDescent="0.35">
      <c r="B207" s="68" t="s">
        <v>1176</v>
      </c>
    </row>
    <row r="208" spans="1:8" ht="15.5" x14ac:dyDescent="0.35">
      <c r="B208" s="65" t="s">
        <v>1177</v>
      </c>
    </row>
    <row r="209" spans="2:2" ht="15.5" x14ac:dyDescent="0.35">
      <c r="B209" s="65" t="s">
        <v>262</v>
      </c>
    </row>
    <row r="210" spans="2:2" ht="15.5" x14ac:dyDescent="0.35">
      <c r="B210" s="65" t="s">
        <v>261</v>
      </c>
    </row>
    <row r="211" spans="2:2" ht="15.5" x14ac:dyDescent="0.35">
      <c r="B211" s="65" t="s">
        <v>4</v>
      </c>
    </row>
    <row r="212" spans="2:2" ht="15.5" x14ac:dyDescent="0.35">
      <c r="B212" s="65" t="s">
        <v>360</v>
      </c>
    </row>
    <row r="213" spans="2:2" ht="15.5" x14ac:dyDescent="0.35">
      <c r="B213" s="65" t="s">
        <v>1124</v>
      </c>
    </row>
    <row r="214" spans="2:2" ht="15.5" x14ac:dyDescent="0.35">
      <c r="B214" s="65" t="s">
        <v>943</v>
      </c>
    </row>
    <row r="215" spans="2:2" ht="15.5" x14ac:dyDescent="0.35">
      <c r="B215" s="65" t="s">
        <v>1119</v>
      </c>
    </row>
    <row r="216" spans="2:2" ht="15.5" x14ac:dyDescent="0.35">
      <c r="B216" s="65" t="s">
        <v>115</v>
      </c>
    </row>
    <row r="217" spans="2:2" ht="15.5" x14ac:dyDescent="0.35">
      <c r="B217" s="90" t="s">
        <v>1109</v>
      </c>
    </row>
    <row r="220" spans="2:2" ht="15.5" x14ac:dyDescent="0.35">
      <c r="B220" s="68" t="s">
        <v>549</v>
      </c>
    </row>
    <row r="221" spans="2:2" ht="15.5" x14ac:dyDescent="0.35">
      <c r="B221" s="65" t="s">
        <v>1177</v>
      </c>
    </row>
    <row r="222" spans="2:2" ht="15.5" x14ac:dyDescent="0.35">
      <c r="B222" s="65" t="s">
        <v>262</v>
      </c>
    </row>
    <row r="223" spans="2:2" ht="15.5" x14ac:dyDescent="0.35">
      <c r="B223" s="65" t="s">
        <v>48</v>
      </c>
    </row>
    <row r="224" spans="2:2" ht="15.5" x14ac:dyDescent="0.35">
      <c r="B224" s="65" t="s">
        <v>1159</v>
      </c>
    </row>
    <row r="225" spans="2:2" ht="15.5" x14ac:dyDescent="0.35">
      <c r="B225" s="65" t="s">
        <v>527</v>
      </c>
    </row>
    <row r="226" spans="2:2" ht="15.5" x14ac:dyDescent="0.35">
      <c r="B226" s="65" t="s">
        <v>526</v>
      </c>
    </row>
    <row r="227" spans="2:2" ht="15.5" x14ac:dyDescent="0.35">
      <c r="B227" s="90" t="s">
        <v>1109</v>
      </c>
    </row>
    <row r="229" spans="2:2" ht="15.5" x14ac:dyDescent="0.35">
      <c r="B229" s="68" t="s">
        <v>225</v>
      </c>
    </row>
    <row r="230" spans="2:2" ht="15.5" x14ac:dyDescent="0.35">
      <c r="B230" s="65" t="s">
        <v>1263</v>
      </c>
    </row>
    <row r="231" spans="2:2" ht="15.5" x14ac:dyDescent="0.35">
      <c r="B231" s="65" t="s">
        <v>1265</v>
      </c>
    </row>
    <row r="232" spans="2:2" ht="15.5" x14ac:dyDescent="0.35">
      <c r="B232" s="65" t="s">
        <v>3</v>
      </c>
    </row>
    <row r="233" spans="2:2" ht="15.5" x14ac:dyDescent="0.35">
      <c r="B233" s="65" t="s">
        <v>1161</v>
      </c>
    </row>
    <row r="234" spans="2:2" ht="15.5" x14ac:dyDescent="0.35">
      <c r="B234" s="65" t="s">
        <v>187</v>
      </c>
    </row>
    <row r="235" spans="2:2" ht="15.5" x14ac:dyDescent="0.35">
      <c r="B235" s="65" t="s">
        <v>885</v>
      </c>
    </row>
    <row r="236" spans="2:2" ht="15.5" x14ac:dyDescent="0.35">
      <c r="B236" s="65" t="s">
        <v>882</v>
      </c>
    </row>
    <row r="237" spans="2:2" ht="15.5" x14ac:dyDescent="0.35">
      <c r="B237" s="65" t="s">
        <v>708</v>
      </c>
    </row>
    <row r="238" spans="2:2" ht="15.5" x14ac:dyDescent="0.35">
      <c r="B238" s="65" t="s">
        <v>20</v>
      </c>
    </row>
    <row r="239" spans="2:2" ht="15.5" x14ac:dyDescent="0.35">
      <c r="B239" s="65" t="s">
        <v>1262</v>
      </c>
    </row>
    <row r="240" spans="2:2" ht="15.5" x14ac:dyDescent="0.35">
      <c r="B240" s="65" t="s">
        <v>1108</v>
      </c>
    </row>
    <row r="241" spans="2:2" ht="15.5" x14ac:dyDescent="0.35">
      <c r="B241" s="65" t="s">
        <v>862</v>
      </c>
    </row>
    <row r="242" spans="2:2" ht="15.5" x14ac:dyDescent="0.35">
      <c r="B242" s="65" t="s">
        <v>707</v>
      </c>
    </row>
    <row r="243" spans="2:2" ht="15.5" x14ac:dyDescent="0.35">
      <c r="B243" s="65" t="s">
        <v>1261</v>
      </c>
    </row>
    <row r="244" spans="2:2" ht="15.5" x14ac:dyDescent="0.35">
      <c r="B244" s="65" t="s">
        <v>1090</v>
      </c>
    </row>
    <row r="245" spans="2:2" ht="15.5" x14ac:dyDescent="0.35">
      <c r="B245" s="65" t="s">
        <v>611</v>
      </c>
    </row>
    <row r="246" spans="2:2" ht="15.5" x14ac:dyDescent="0.35">
      <c r="B246" s="65" t="s">
        <v>1260</v>
      </c>
    </row>
    <row r="247" spans="2:2" ht="15.5" x14ac:dyDescent="0.35">
      <c r="B247" s="273" t="s">
        <v>604</v>
      </c>
    </row>
    <row r="248" spans="2:2" ht="15.5" x14ac:dyDescent="0.35">
      <c r="B248" s="65" t="s">
        <v>1109</v>
      </c>
    </row>
    <row r="249" spans="2:2" ht="15.5" x14ac:dyDescent="0.35">
      <c r="B249" s="65" t="s">
        <v>1096</v>
      </c>
    </row>
    <row r="250" spans="2:2" ht="15.5" x14ac:dyDescent="0.35">
      <c r="B250" s="65" t="s">
        <v>224</v>
      </c>
    </row>
    <row r="251" spans="2:2" ht="15.5" x14ac:dyDescent="0.35">
      <c r="B251" s="65" t="s">
        <v>259</v>
      </c>
    </row>
    <row r="252" spans="2:2" ht="15.5" x14ac:dyDescent="0.35">
      <c r="B252" s="90" t="s">
        <v>706</v>
      </c>
    </row>
    <row r="253" spans="2:2" ht="15.5" x14ac:dyDescent="0.35">
      <c r="B253" s="236"/>
    </row>
    <row r="254" spans="2:2" ht="15.5" x14ac:dyDescent="0.35">
      <c r="B254" s="68" t="s">
        <v>603</v>
      </c>
    </row>
    <row r="255" spans="2:2" ht="15.5" x14ac:dyDescent="0.35">
      <c r="B255" s="65" t="s">
        <v>792</v>
      </c>
    </row>
    <row r="256" spans="2:2" ht="15.5" x14ac:dyDescent="0.35">
      <c r="B256" s="90" t="s">
        <v>689</v>
      </c>
    </row>
    <row r="258" spans="2:2" ht="15.5" x14ac:dyDescent="0.35">
      <c r="B258" s="68" t="s">
        <v>44</v>
      </c>
    </row>
    <row r="259" spans="2:2" ht="15.5" x14ac:dyDescent="0.35">
      <c r="B259" s="65" t="s">
        <v>192</v>
      </c>
    </row>
    <row r="260" spans="2:2" ht="15.5" x14ac:dyDescent="0.35">
      <c r="B260" s="65" t="s">
        <v>692</v>
      </c>
    </row>
    <row r="261" spans="2:2" ht="15.5" x14ac:dyDescent="0.35">
      <c r="B261" s="65" t="s">
        <v>359</v>
      </c>
    </row>
    <row r="262" spans="2:2" ht="15.5" x14ac:dyDescent="0.35">
      <c r="B262" s="65" t="s">
        <v>602</v>
      </c>
    </row>
    <row r="263" spans="2:2" ht="15.5" x14ac:dyDescent="0.35">
      <c r="B263" s="65" t="s">
        <v>525</v>
      </c>
    </row>
    <row r="264" spans="2:2" ht="15.5" x14ac:dyDescent="0.35">
      <c r="B264" s="65" t="s">
        <v>429</v>
      </c>
    </row>
    <row r="265" spans="2:2" ht="15.5" x14ac:dyDescent="0.35">
      <c r="B265" s="65" t="s">
        <v>909</v>
      </c>
    </row>
    <row r="266" spans="2:2" ht="15.5" x14ac:dyDescent="0.35">
      <c r="B266" s="65" t="s">
        <v>1009</v>
      </c>
    </row>
    <row r="267" spans="2:2" ht="15.5" x14ac:dyDescent="0.35">
      <c r="B267" s="65" t="s">
        <v>1068</v>
      </c>
    </row>
    <row r="268" spans="2:2" ht="15.5" x14ac:dyDescent="0.35">
      <c r="B268" s="65" t="s">
        <v>663</v>
      </c>
    </row>
    <row r="269" spans="2:2" ht="15.5" x14ac:dyDescent="0.35">
      <c r="B269" s="65" t="s">
        <v>78</v>
      </c>
    </row>
    <row r="270" spans="2:2" ht="15.5" x14ac:dyDescent="0.35">
      <c r="B270" s="65" t="s">
        <v>908</v>
      </c>
    </row>
    <row r="271" spans="2:2" ht="15.5" x14ac:dyDescent="0.35">
      <c r="B271" s="65" t="s">
        <v>1171</v>
      </c>
    </row>
    <row r="272" spans="2:2" ht="15.5" x14ac:dyDescent="0.35">
      <c r="B272" s="65" t="s">
        <v>358</v>
      </c>
    </row>
    <row r="273" spans="2:2" ht="15.5" x14ac:dyDescent="0.35">
      <c r="B273" s="65" t="s">
        <v>524</v>
      </c>
    </row>
    <row r="274" spans="2:2" ht="15.5" x14ac:dyDescent="0.35">
      <c r="B274" s="65" t="s">
        <v>357</v>
      </c>
    </row>
    <row r="275" spans="2:2" ht="15.5" x14ac:dyDescent="0.35">
      <c r="B275" s="65" t="s">
        <v>16</v>
      </c>
    </row>
    <row r="276" spans="2:2" ht="15.5" x14ac:dyDescent="0.35">
      <c r="B276" s="65" t="s">
        <v>935</v>
      </c>
    </row>
    <row r="277" spans="2:2" ht="15.5" x14ac:dyDescent="0.35">
      <c r="B277" s="65" t="s">
        <v>244</v>
      </c>
    </row>
    <row r="278" spans="2:2" ht="15.5" x14ac:dyDescent="0.35">
      <c r="B278" s="65" t="s">
        <v>798</v>
      </c>
    </row>
    <row r="279" spans="2:2" ht="15.5" x14ac:dyDescent="0.35">
      <c r="B279" s="65" t="s">
        <v>1201</v>
      </c>
    </row>
    <row r="280" spans="2:2" ht="15.5" x14ac:dyDescent="0.35">
      <c r="B280" s="65" t="s">
        <v>1120</v>
      </c>
    </row>
    <row r="281" spans="2:2" ht="15.5" x14ac:dyDescent="0.35">
      <c r="B281" s="65" t="s">
        <v>601</v>
      </c>
    </row>
    <row r="282" spans="2:2" ht="15.5" x14ac:dyDescent="0.35">
      <c r="B282" s="65" t="s">
        <v>186</v>
      </c>
    </row>
    <row r="283" spans="2:2" ht="15.5" x14ac:dyDescent="0.35">
      <c r="B283" s="65" t="s">
        <v>185</v>
      </c>
    </row>
    <row r="284" spans="2:2" ht="15.5" x14ac:dyDescent="0.35">
      <c r="B284" s="65" t="s">
        <v>433</v>
      </c>
    </row>
    <row r="285" spans="2:2" ht="15.5" x14ac:dyDescent="0.35">
      <c r="B285" s="65" t="s">
        <v>1259</v>
      </c>
    </row>
    <row r="286" spans="2:2" ht="15.5" x14ac:dyDescent="0.35">
      <c r="B286" s="65" t="s">
        <v>432</v>
      </c>
    </row>
    <row r="287" spans="2:2" ht="15.5" x14ac:dyDescent="0.35">
      <c r="B287" s="65" t="s">
        <v>729</v>
      </c>
    </row>
    <row r="288" spans="2:2" ht="15.5" x14ac:dyDescent="0.35">
      <c r="B288" s="65" t="s">
        <v>305</v>
      </c>
    </row>
    <row r="289" spans="2:2" ht="15.5" x14ac:dyDescent="0.35">
      <c r="B289" s="65" t="s">
        <v>1258</v>
      </c>
    </row>
    <row r="290" spans="2:2" ht="15.5" x14ac:dyDescent="0.35">
      <c r="B290" s="65" t="s">
        <v>1115</v>
      </c>
    </row>
    <row r="291" spans="2:2" ht="15.5" x14ac:dyDescent="0.35">
      <c r="B291" s="65" t="s">
        <v>184</v>
      </c>
    </row>
    <row r="292" spans="2:2" ht="15.5" x14ac:dyDescent="0.35">
      <c r="B292" s="65" t="s">
        <v>941</v>
      </c>
    </row>
    <row r="293" spans="2:2" ht="15.5" x14ac:dyDescent="0.35">
      <c r="B293" s="65" t="s">
        <v>63</v>
      </c>
    </row>
    <row r="294" spans="2:2" ht="15.5" x14ac:dyDescent="0.35">
      <c r="B294" s="65" t="s">
        <v>103</v>
      </c>
    </row>
    <row r="295" spans="2:2" ht="15.5" x14ac:dyDescent="0.35">
      <c r="B295" s="65" t="s">
        <v>782</v>
      </c>
    </row>
    <row r="296" spans="2:2" ht="15.5" x14ac:dyDescent="0.35">
      <c r="B296" s="65" t="s">
        <v>339</v>
      </c>
    </row>
    <row r="297" spans="2:2" ht="15.5" x14ac:dyDescent="0.35">
      <c r="B297" s="65" t="s">
        <v>523</v>
      </c>
    </row>
    <row r="298" spans="2:2" ht="15.5" x14ac:dyDescent="0.35">
      <c r="B298" s="65" t="s">
        <v>586</v>
      </c>
    </row>
    <row r="299" spans="2:2" ht="15.5" x14ac:dyDescent="0.35">
      <c r="B299" s="65" t="s">
        <v>338</v>
      </c>
    </row>
    <row r="300" spans="2:2" ht="15.5" x14ac:dyDescent="0.35">
      <c r="B300" s="65" t="s">
        <v>779</v>
      </c>
    </row>
    <row r="301" spans="2:2" ht="15.5" x14ac:dyDescent="0.35">
      <c r="B301" s="65" t="s">
        <v>772</v>
      </c>
    </row>
    <row r="302" spans="2:2" ht="15.5" x14ac:dyDescent="0.35">
      <c r="B302" s="65" t="s">
        <v>1257</v>
      </c>
    </row>
    <row r="303" spans="2:2" ht="15.5" x14ac:dyDescent="0.35">
      <c r="B303" s="65" t="s">
        <v>863</v>
      </c>
    </row>
    <row r="304" spans="2:2" ht="15.5" x14ac:dyDescent="0.35">
      <c r="B304" s="65" t="s">
        <v>1198</v>
      </c>
    </row>
    <row r="305" spans="2:2" ht="15.5" x14ac:dyDescent="0.35">
      <c r="B305" s="65" t="s">
        <v>1114</v>
      </c>
    </row>
    <row r="306" spans="2:2" ht="15.5" x14ac:dyDescent="0.35">
      <c r="B306" s="65" t="s">
        <v>1198</v>
      </c>
    </row>
    <row r="307" spans="2:2" ht="15.5" x14ac:dyDescent="0.35">
      <c r="B307" s="90" t="s">
        <v>102</v>
      </c>
    </row>
    <row r="309" spans="2:2" ht="15.5" x14ac:dyDescent="0.35">
      <c r="B309" s="68" t="s">
        <v>431</v>
      </c>
    </row>
    <row r="310" spans="2:2" ht="15.5" x14ac:dyDescent="0.35">
      <c r="B310" s="65" t="s">
        <v>183</v>
      </c>
    </row>
    <row r="311" spans="2:2" ht="15.5" x14ac:dyDescent="0.35">
      <c r="B311" s="90" t="s">
        <v>1256</v>
      </c>
    </row>
    <row r="313" spans="2:2" ht="15.5" x14ac:dyDescent="0.35">
      <c r="B313" s="68" t="s">
        <v>1255</v>
      </c>
    </row>
    <row r="314" spans="2:2" ht="15.5" x14ac:dyDescent="0.35">
      <c r="B314" s="65" t="s">
        <v>248</v>
      </c>
    </row>
    <row r="315" spans="2:2" ht="15.5" x14ac:dyDescent="0.35">
      <c r="B315" s="65" t="s">
        <v>337</v>
      </c>
    </row>
    <row r="317" spans="2:2" ht="15.5" x14ac:dyDescent="0.35">
      <c r="B317" s="68" t="s">
        <v>327</v>
      </c>
    </row>
    <row r="318" spans="2:2" ht="15.5" x14ac:dyDescent="0.35">
      <c r="B318" s="65" t="s">
        <v>1173</v>
      </c>
    </row>
    <row r="319" spans="2:2" ht="15.5" x14ac:dyDescent="0.35">
      <c r="B319" s="90" t="s">
        <v>327</v>
      </c>
    </row>
    <row r="321" spans="2:3" ht="15.5" x14ac:dyDescent="0.35">
      <c r="B321" s="68" t="s">
        <v>1182</v>
      </c>
    </row>
    <row r="322" spans="2:3" ht="15.5" x14ac:dyDescent="0.35">
      <c r="B322" s="65" t="s">
        <v>1254</v>
      </c>
    </row>
    <row r="323" spans="2:3" ht="15.5" x14ac:dyDescent="0.35">
      <c r="B323" s="65" t="s">
        <v>1095</v>
      </c>
    </row>
    <row r="324" spans="2:3" ht="15.5" x14ac:dyDescent="0.35">
      <c r="B324" s="65" t="s">
        <v>159</v>
      </c>
    </row>
    <row r="325" spans="2:3" ht="15.5" x14ac:dyDescent="0.35">
      <c r="B325" s="201" t="s">
        <v>317</v>
      </c>
    </row>
    <row r="326" spans="2:3" ht="15.5" x14ac:dyDescent="0.35">
      <c r="B326" s="201" t="s">
        <v>8</v>
      </c>
    </row>
    <row r="327" spans="2:3" ht="15.5" x14ac:dyDescent="0.35">
      <c r="B327" s="201" t="s">
        <v>585</v>
      </c>
    </row>
    <row r="328" spans="2:3" ht="15.5" x14ac:dyDescent="0.35">
      <c r="B328" s="90" t="s">
        <v>199</v>
      </c>
    </row>
    <row r="330" spans="2:3" ht="15.5" x14ac:dyDescent="0.35">
      <c r="B330" s="68" t="s">
        <v>522</v>
      </c>
    </row>
    <row r="331" spans="2:3" ht="15.5" x14ac:dyDescent="0.35">
      <c r="B331" s="65" t="s">
        <v>242</v>
      </c>
    </row>
    <row r="332" spans="2:3" ht="15.5" x14ac:dyDescent="0.35">
      <c r="B332" s="65" t="s">
        <v>158</v>
      </c>
    </row>
    <row r="333" spans="2:3" ht="15.5" x14ac:dyDescent="0.35">
      <c r="B333" s="65" t="s">
        <v>773</v>
      </c>
    </row>
    <row r="334" spans="2:3" ht="15.5" x14ac:dyDescent="0.35">
      <c r="B334" s="90" t="s">
        <v>958</v>
      </c>
      <c r="C334" s="246"/>
    </row>
    <row r="336" spans="2:3" ht="15.5" x14ac:dyDescent="0.35">
      <c r="B336" s="68" t="s">
        <v>341</v>
      </c>
    </row>
    <row r="337" spans="2:2" ht="15.5" x14ac:dyDescent="0.35">
      <c r="B337" s="65" t="s">
        <v>797</v>
      </c>
    </row>
    <row r="338" spans="2:2" ht="15.5" x14ac:dyDescent="0.35">
      <c r="B338" s="65" t="s">
        <v>512</v>
      </c>
    </row>
    <row r="339" spans="2:2" ht="15.5" x14ac:dyDescent="0.35">
      <c r="B339" s="65" t="s">
        <v>650</v>
      </c>
    </row>
    <row r="340" spans="2:2" ht="15.5" x14ac:dyDescent="0.35">
      <c r="B340" s="65" t="s">
        <v>796</v>
      </c>
    </row>
    <row r="341" spans="2:2" ht="15.5" x14ac:dyDescent="0.35">
      <c r="B341" s="65" t="s">
        <v>544</v>
      </c>
    </row>
    <row r="342" spans="2:2" ht="15.5" x14ac:dyDescent="0.35">
      <c r="B342" s="65" t="s">
        <v>336</v>
      </c>
    </row>
    <row r="343" spans="2:2" ht="15.5" x14ac:dyDescent="0.35">
      <c r="B343" s="65" t="s">
        <v>684</v>
      </c>
    </row>
    <row r="344" spans="2:2" ht="15.5" x14ac:dyDescent="0.35">
      <c r="B344" s="65" t="s">
        <v>1141</v>
      </c>
    </row>
    <row r="345" spans="2:2" ht="15.5" x14ac:dyDescent="0.35">
      <c r="B345" s="195" t="s">
        <v>673</v>
      </c>
    </row>
    <row r="346" spans="2:2" ht="15.5" x14ac:dyDescent="0.35">
      <c r="B346" s="65" t="s">
        <v>437</v>
      </c>
    </row>
    <row r="347" spans="2:2" ht="15.5" x14ac:dyDescent="0.35">
      <c r="B347" s="65" t="s">
        <v>241</v>
      </c>
    </row>
    <row r="348" spans="2:2" ht="15.5" x14ac:dyDescent="0.35">
      <c r="B348" s="65" t="s">
        <v>963</v>
      </c>
    </row>
    <row r="349" spans="2:2" ht="15.5" x14ac:dyDescent="0.35">
      <c r="B349" s="65" t="s">
        <v>1051</v>
      </c>
    </row>
    <row r="350" spans="2:2" ht="15.5" x14ac:dyDescent="0.35">
      <c r="B350" s="65" t="s">
        <v>457</v>
      </c>
    </row>
    <row r="351" spans="2:2" ht="15.5" x14ac:dyDescent="0.35">
      <c r="B351" s="65" t="s">
        <v>1107</v>
      </c>
    </row>
    <row r="352" spans="2:2" ht="15.5" x14ac:dyDescent="0.35">
      <c r="B352" s="65" t="s">
        <v>319</v>
      </c>
    </row>
    <row r="353" spans="2:2" ht="15.5" x14ac:dyDescent="0.35">
      <c r="B353" s="65" t="s">
        <v>672</v>
      </c>
    </row>
    <row r="354" spans="2:2" ht="15.5" x14ac:dyDescent="0.35">
      <c r="B354" s="65" t="s">
        <v>383</v>
      </c>
    </row>
    <row r="355" spans="2:2" ht="15.5" x14ac:dyDescent="0.35">
      <c r="B355" s="65" t="s">
        <v>19</v>
      </c>
    </row>
    <row r="356" spans="2:2" ht="15.5" x14ac:dyDescent="0.35">
      <c r="B356" s="201" t="s">
        <v>174</v>
      </c>
    </row>
    <row r="357" spans="2:2" ht="15.5" x14ac:dyDescent="0.35">
      <c r="B357" s="252">
        <v>53</v>
      </c>
    </row>
    <row r="359" spans="2:2" ht="15.5" x14ac:dyDescent="0.35">
      <c r="B359" s="207" t="s">
        <v>905</v>
      </c>
    </row>
    <row r="360" spans="2:2" x14ac:dyDescent="0.25">
      <c r="B360" s="212"/>
    </row>
    <row r="361" spans="2:2" ht="15.5" x14ac:dyDescent="0.35">
      <c r="B361" s="195" t="s">
        <v>404</v>
      </c>
    </row>
    <row r="362" spans="2:2" ht="15.5" x14ac:dyDescent="0.35">
      <c r="B362" s="218" t="s">
        <v>163</v>
      </c>
    </row>
    <row r="364" spans="2:2" ht="15.5" x14ac:dyDescent="0.35">
      <c r="B364" s="207" t="s">
        <v>316</v>
      </c>
    </row>
    <row r="365" spans="2:2" ht="15.5" x14ac:dyDescent="0.35">
      <c r="B365" s="195"/>
    </row>
    <row r="366" spans="2:2" ht="15.5" x14ac:dyDescent="0.35">
      <c r="B366" s="218" t="s">
        <v>1050</v>
      </c>
    </row>
    <row r="369" spans="2:2" ht="15.5" x14ac:dyDescent="0.35">
      <c r="B369" s="68" t="s">
        <v>389</v>
      </c>
    </row>
    <row r="370" spans="2:2" ht="15.5" x14ac:dyDescent="0.35">
      <c r="B370" s="65" t="s">
        <v>792</v>
      </c>
    </row>
    <row r="371" spans="2:2" ht="15.5" x14ac:dyDescent="0.35">
      <c r="B371" s="90" t="s">
        <v>689</v>
      </c>
    </row>
    <row r="374" spans="2:2" ht="15.5" x14ac:dyDescent="0.35">
      <c r="B374" s="68" t="s">
        <v>469</v>
      </c>
    </row>
    <row r="375" spans="2:2" ht="15.5" x14ac:dyDescent="0.35">
      <c r="B375" s="65" t="s">
        <v>797</v>
      </c>
    </row>
    <row r="376" spans="2:2" ht="15.5" x14ac:dyDescent="0.35">
      <c r="B376" s="65" t="s">
        <v>650</v>
      </c>
    </row>
    <row r="377" spans="2:2" ht="15.5" x14ac:dyDescent="0.35">
      <c r="B377" s="65" t="s">
        <v>796</v>
      </c>
    </row>
    <row r="378" spans="2:2" ht="15.5" x14ac:dyDescent="0.35">
      <c r="B378" s="65" t="s">
        <v>165</v>
      </c>
    </row>
    <row r="379" spans="2:2" ht="15.5" x14ac:dyDescent="0.35">
      <c r="B379" s="65" t="s">
        <v>684</v>
      </c>
    </row>
    <row r="380" spans="2:2" ht="15.5" x14ac:dyDescent="0.35">
      <c r="B380" s="65" t="s">
        <v>1141</v>
      </c>
    </row>
    <row r="381" spans="2:2" ht="15.5" x14ac:dyDescent="0.35">
      <c r="B381" s="195" t="s">
        <v>673</v>
      </c>
    </row>
    <row r="382" spans="2:2" ht="15.5" x14ac:dyDescent="0.35">
      <c r="B382" s="65" t="s">
        <v>437</v>
      </c>
    </row>
    <row r="383" spans="2:2" ht="15.5" x14ac:dyDescent="0.35">
      <c r="B383" s="65" t="s">
        <v>241</v>
      </c>
    </row>
    <row r="384" spans="2:2" ht="15.5" x14ac:dyDescent="0.35">
      <c r="B384" s="65" t="s">
        <v>666</v>
      </c>
    </row>
    <row r="385" spans="2:2" ht="15.5" x14ac:dyDescent="0.35">
      <c r="B385" s="65" t="s">
        <v>1051</v>
      </c>
    </row>
    <row r="386" spans="2:2" ht="15.5" x14ac:dyDescent="0.35">
      <c r="B386" s="65" t="s">
        <v>457</v>
      </c>
    </row>
    <row r="387" spans="2:2" ht="15.5" x14ac:dyDescent="0.35">
      <c r="B387" s="65" t="s">
        <v>1107</v>
      </c>
    </row>
    <row r="388" spans="2:2" ht="15.5" x14ac:dyDescent="0.35">
      <c r="B388" s="65" t="s">
        <v>383</v>
      </c>
    </row>
    <row r="389" spans="2:2" ht="15.5" x14ac:dyDescent="0.35">
      <c r="B389" s="65" t="s">
        <v>19</v>
      </c>
    </row>
    <row r="390" spans="2:2" ht="15.5" x14ac:dyDescent="0.35">
      <c r="B390" s="90" t="s">
        <v>174</v>
      </c>
    </row>
    <row r="393" spans="2:2" ht="15.5" x14ac:dyDescent="0.35">
      <c r="B393" s="68" t="s">
        <v>164</v>
      </c>
    </row>
    <row r="394" spans="2:2" ht="15.5" x14ac:dyDescent="0.35">
      <c r="B394" s="65"/>
    </row>
    <row r="395" spans="2:2" ht="15.5" x14ac:dyDescent="0.35">
      <c r="B395" s="65" t="s">
        <v>8</v>
      </c>
    </row>
    <row r="396" spans="2:2" ht="15.5" x14ac:dyDescent="0.35">
      <c r="B396" s="65" t="s">
        <v>1101</v>
      </c>
    </row>
    <row r="397" spans="2:2" ht="15.5" x14ac:dyDescent="0.35">
      <c r="B397" s="65" t="s">
        <v>1102</v>
      </c>
    </row>
    <row r="398" spans="2:2" ht="15.5" x14ac:dyDescent="0.35">
      <c r="B398" s="65" t="s">
        <v>183</v>
      </c>
    </row>
    <row r="399" spans="2:2" ht="15.5" x14ac:dyDescent="0.35">
      <c r="B399" s="201" t="s">
        <v>965</v>
      </c>
    </row>
    <row r="400" spans="2:2" ht="15.5" x14ac:dyDescent="0.35">
      <c r="B400" s="90" t="s">
        <v>1256</v>
      </c>
    </row>
    <row r="403" spans="2:2" ht="13" x14ac:dyDescent="0.3">
      <c r="B403" s="101" t="s">
        <v>599</v>
      </c>
    </row>
    <row r="404" spans="2:2" x14ac:dyDescent="0.25">
      <c r="B404" s="95" t="s">
        <v>1101</v>
      </c>
    </row>
    <row r="405" spans="2:2" x14ac:dyDescent="0.25">
      <c r="B405" s="107" t="s">
        <v>1102</v>
      </c>
    </row>
    <row r="408" spans="2:2" ht="13" x14ac:dyDescent="0.3">
      <c r="B408" s="101" t="s">
        <v>795</v>
      </c>
    </row>
    <row r="409" spans="2:2" x14ac:dyDescent="0.25">
      <c r="B409" s="95" t="s">
        <v>307</v>
      </c>
    </row>
    <row r="410" spans="2:2" x14ac:dyDescent="0.25">
      <c r="B410" s="107" t="s">
        <v>606</v>
      </c>
    </row>
    <row r="413" spans="2:2" ht="13" x14ac:dyDescent="0.3">
      <c r="B413" s="101" t="s">
        <v>468</v>
      </c>
    </row>
    <row r="414" spans="2:2" x14ac:dyDescent="0.25">
      <c r="B414" s="95" t="s">
        <v>466</v>
      </c>
    </row>
    <row r="415" spans="2:2" x14ac:dyDescent="0.25">
      <c r="B415" s="95" t="s">
        <v>794</v>
      </c>
    </row>
    <row r="416" spans="2:2" x14ac:dyDescent="0.25">
      <c r="B416" s="241" t="s">
        <v>86</v>
      </c>
    </row>
    <row r="417" spans="2:2" x14ac:dyDescent="0.25">
      <c r="B417" s="107" t="s">
        <v>1116</v>
      </c>
    </row>
    <row r="420" spans="2:2" ht="13" x14ac:dyDescent="0.3">
      <c r="B420" s="101" t="s">
        <v>961</v>
      </c>
    </row>
    <row r="421" spans="2:2" x14ac:dyDescent="0.25">
      <c r="B421" s="95" t="s">
        <v>466</v>
      </c>
    </row>
    <row r="422" spans="2:2" x14ac:dyDescent="0.25">
      <c r="B422" s="95" t="s">
        <v>506</v>
      </c>
    </row>
    <row r="423" spans="2:2" x14ac:dyDescent="0.25">
      <c r="B423" s="107" t="s">
        <v>173</v>
      </c>
    </row>
    <row r="425" spans="2:2" ht="13" x14ac:dyDescent="0.3">
      <c r="B425" s="101" t="s">
        <v>733</v>
      </c>
    </row>
    <row r="426" spans="2:2" x14ac:dyDescent="0.25">
      <c r="B426" s="95" t="s">
        <v>466</v>
      </c>
    </row>
    <row r="427" spans="2:2" x14ac:dyDescent="0.25">
      <c r="B427" s="95" t="s">
        <v>690</v>
      </c>
    </row>
    <row r="430" spans="2:2" ht="13" x14ac:dyDescent="0.3">
      <c r="B430" s="101" t="s">
        <v>331</v>
      </c>
    </row>
    <row r="431" spans="2:2" x14ac:dyDescent="0.25">
      <c r="B431" s="95" t="s">
        <v>671</v>
      </c>
    </row>
    <row r="432" spans="2:2" x14ac:dyDescent="0.25">
      <c r="B432" s="95" t="s">
        <v>159</v>
      </c>
    </row>
    <row r="433" spans="1:2" x14ac:dyDescent="0.25">
      <c r="B433" s="95" t="s">
        <v>1141</v>
      </c>
    </row>
    <row r="434" spans="1:2" x14ac:dyDescent="0.25">
      <c r="B434" s="107" t="s">
        <v>650</v>
      </c>
    </row>
    <row r="437" spans="1:2" ht="13" x14ac:dyDescent="0.3">
      <c r="B437" s="101" t="s">
        <v>901</v>
      </c>
    </row>
    <row r="438" spans="1:2" x14ac:dyDescent="0.25">
      <c r="B438" s="95"/>
    </row>
    <row r="439" spans="1:2" x14ac:dyDescent="0.25">
      <c r="B439" s="107" t="s">
        <v>335</v>
      </c>
    </row>
    <row r="441" spans="1:2" ht="13" x14ac:dyDescent="0.3">
      <c r="A441" s="266"/>
    </row>
    <row r="442" spans="1:2" ht="13" x14ac:dyDescent="0.3">
      <c r="A442" s="254"/>
      <c r="B442" s="101" t="s">
        <v>371</v>
      </c>
    </row>
    <row r="443" spans="1:2" x14ac:dyDescent="0.25">
      <c r="A443" s="254"/>
      <c r="B443" s="95" t="s">
        <v>1049</v>
      </c>
    </row>
    <row r="444" spans="1:2" x14ac:dyDescent="0.25">
      <c r="A444" s="254"/>
      <c r="B444" s="95" t="s">
        <v>501</v>
      </c>
    </row>
    <row r="445" spans="1:2" x14ac:dyDescent="0.25">
      <c r="A445" s="254"/>
      <c r="B445" s="95" t="s">
        <v>1167</v>
      </c>
    </row>
    <row r="446" spans="1:2" x14ac:dyDescent="0.25">
      <c r="A446" s="254"/>
      <c r="B446" s="95" t="s">
        <v>1253</v>
      </c>
    </row>
    <row r="447" spans="1:2" x14ac:dyDescent="0.25">
      <c r="A447" s="254"/>
      <c r="B447" s="95" t="s">
        <v>178</v>
      </c>
    </row>
    <row r="448" spans="1:2" x14ac:dyDescent="0.25">
      <c r="A448" s="254"/>
      <c r="B448" s="95" t="s">
        <v>517</v>
      </c>
    </row>
    <row r="449" spans="1:2" x14ac:dyDescent="0.25">
      <c r="A449" s="254"/>
      <c r="B449" s="95" t="s">
        <v>334</v>
      </c>
    </row>
    <row r="450" spans="1:2" x14ac:dyDescent="0.25">
      <c r="A450" s="254"/>
      <c r="B450" s="95" t="s">
        <v>771</v>
      </c>
    </row>
    <row r="451" spans="1:2" x14ac:dyDescent="0.25">
      <c r="A451" s="254"/>
      <c r="B451" s="95" t="s">
        <v>1229</v>
      </c>
    </row>
    <row r="452" spans="1:2" x14ac:dyDescent="0.25">
      <c r="A452" s="254"/>
      <c r="B452" s="95" t="s">
        <v>870</v>
      </c>
    </row>
    <row r="453" spans="1:2" x14ac:dyDescent="0.25">
      <c r="A453" s="254"/>
      <c r="B453" s="95" t="s">
        <v>1053</v>
      </c>
    </row>
    <row r="454" spans="1:2" x14ac:dyDescent="0.25">
      <c r="A454" s="254"/>
      <c r="B454" s="95" t="s">
        <v>333</v>
      </c>
    </row>
    <row r="455" spans="1:2" x14ac:dyDescent="0.25">
      <c r="A455" s="254"/>
      <c r="B455" s="95" t="s">
        <v>1228</v>
      </c>
    </row>
    <row r="456" spans="1:2" x14ac:dyDescent="0.25">
      <c r="A456" s="254"/>
      <c r="B456" s="95" t="s">
        <v>315</v>
      </c>
    </row>
    <row r="457" spans="1:2" x14ac:dyDescent="0.25">
      <c r="A457" s="254"/>
      <c r="B457" s="95" t="s">
        <v>667</v>
      </c>
    </row>
    <row r="458" spans="1:2" x14ac:dyDescent="0.25">
      <c r="A458" s="254"/>
      <c r="B458" s="95" t="s">
        <v>247</v>
      </c>
    </row>
    <row r="459" spans="1:2" x14ac:dyDescent="0.25">
      <c r="A459" s="254"/>
      <c r="B459" s="95" t="s">
        <v>589</v>
      </c>
    </row>
    <row r="460" spans="1:2" x14ac:dyDescent="0.25">
      <c r="A460" s="254"/>
      <c r="B460" s="95" t="s">
        <v>922</v>
      </c>
    </row>
    <row r="461" spans="1:2" x14ac:dyDescent="0.25">
      <c r="A461" s="254"/>
      <c r="B461" s="95" t="s">
        <v>82</v>
      </c>
    </row>
    <row r="462" spans="1:2" x14ac:dyDescent="0.25">
      <c r="A462" s="254"/>
      <c r="B462" s="95" t="s">
        <v>462</v>
      </c>
    </row>
    <row r="463" spans="1:2" x14ac:dyDescent="0.25">
      <c r="A463" s="254"/>
      <c r="B463" s="95" t="s">
        <v>332</v>
      </c>
    </row>
    <row r="464" spans="1:2" x14ac:dyDescent="0.25">
      <c r="A464" s="254"/>
      <c r="B464" s="95" t="s">
        <v>632</v>
      </c>
    </row>
    <row r="465" spans="1:2" x14ac:dyDescent="0.25">
      <c r="A465" s="254"/>
      <c r="B465" s="95" t="s">
        <v>237</v>
      </c>
    </row>
    <row r="466" spans="1:2" x14ac:dyDescent="0.25">
      <c r="A466" s="254"/>
      <c r="B466" s="95" t="s">
        <v>513</v>
      </c>
    </row>
    <row r="467" spans="1:2" x14ac:dyDescent="0.25">
      <c r="A467" s="254"/>
      <c r="B467" s="95" t="s">
        <v>223</v>
      </c>
    </row>
    <row r="468" spans="1:2" x14ac:dyDescent="0.25">
      <c r="A468" s="254"/>
      <c r="B468" s="95" t="s">
        <v>1200</v>
      </c>
    </row>
    <row r="469" spans="1:2" x14ac:dyDescent="0.25">
      <c r="A469" s="254"/>
      <c r="B469" s="95" t="s">
        <v>1047</v>
      </c>
    </row>
    <row r="470" spans="1:2" x14ac:dyDescent="0.25">
      <c r="A470" s="254"/>
      <c r="B470" s="95" t="s">
        <v>471</v>
      </c>
    </row>
    <row r="471" spans="1:2" x14ac:dyDescent="0.25">
      <c r="A471" s="254"/>
      <c r="B471" s="95" t="s">
        <v>81</v>
      </c>
    </row>
    <row r="472" spans="1:2" x14ac:dyDescent="0.25">
      <c r="A472" s="254"/>
      <c r="B472" s="95" t="s">
        <v>1234</v>
      </c>
    </row>
    <row r="473" spans="1:2" x14ac:dyDescent="0.25">
      <c r="A473" s="254"/>
      <c r="B473" s="95" t="s">
        <v>1183</v>
      </c>
    </row>
    <row r="474" spans="1:2" x14ac:dyDescent="0.25">
      <c r="A474" s="254"/>
      <c r="B474" s="95" t="s">
        <v>277</v>
      </c>
    </row>
    <row r="475" spans="1:2" x14ac:dyDescent="0.25">
      <c r="A475" s="254"/>
      <c r="B475" s="95" t="s">
        <v>846</v>
      </c>
    </row>
    <row r="476" spans="1:2" x14ac:dyDescent="0.25">
      <c r="A476" s="254"/>
      <c r="B476" s="95" t="s">
        <v>149</v>
      </c>
    </row>
    <row r="477" spans="1:2" x14ac:dyDescent="0.25">
      <c r="A477" s="254"/>
      <c r="B477" s="95" t="s">
        <v>966</v>
      </c>
    </row>
    <row r="478" spans="1:2" x14ac:dyDescent="0.25">
      <c r="A478" s="254"/>
      <c r="B478" s="95" t="s">
        <v>1046</v>
      </c>
    </row>
    <row r="479" spans="1:2" x14ac:dyDescent="0.25">
      <c r="A479" s="254"/>
      <c r="B479" s="95" t="s">
        <v>131</v>
      </c>
    </row>
    <row r="480" spans="1:2" x14ac:dyDescent="0.25">
      <c r="A480" s="254"/>
      <c r="B480" s="95" t="s">
        <v>283</v>
      </c>
    </row>
    <row r="481" spans="1:2" x14ac:dyDescent="0.25">
      <c r="A481" s="254"/>
      <c r="B481" s="95" t="s">
        <v>313</v>
      </c>
    </row>
    <row r="482" spans="1:2" x14ac:dyDescent="0.25">
      <c r="A482" s="254"/>
      <c r="B482" s="95" t="s">
        <v>177</v>
      </c>
    </row>
    <row r="483" spans="1:2" x14ac:dyDescent="0.25">
      <c r="A483" s="254"/>
      <c r="B483" s="95" t="s">
        <v>311</v>
      </c>
    </row>
    <row r="484" spans="1:2" x14ac:dyDescent="0.25">
      <c r="A484" s="254"/>
      <c r="B484" s="95" t="s">
        <v>628</v>
      </c>
    </row>
    <row r="485" spans="1:2" x14ac:dyDescent="0.25">
      <c r="A485" s="254"/>
      <c r="B485" s="95" t="s">
        <v>491</v>
      </c>
    </row>
    <row r="486" spans="1:2" x14ac:dyDescent="0.25">
      <c r="A486" s="254"/>
      <c r="B486" s="95" t="s">
        <v>1045</v>
      </c>
    </row>
    <row r="487" spans="1:2" x14ac:dyDescent="0.25">
      <c r="A487" s="254"/>
      <c r="B487" s="95" t="s">
        <v>472</v>
      </c>
    </row>
    <row r="488" spans="1:2" x14ac:dyDescent="0.25">
      <c r="A488" s="254"/>
      <c r="B488" s="95" t="s">
        <v>1247</v>
      </c>
    </row>
    <row r="489" spans="1:2" x14ac:dyDescent="0.25">
      <c r="A489" s="254"/>
      <c r="B489" s="95" t="s">
        <v>162</v>
      </c>
    </row>
    <row r="490" spans="1:2" x14ac:dyDescent="0.25">
      <c r="A490" s="254"/>
      <c r="B490" s="95" t="s">
        <v>836</v>
      </c>
    </row>
    <row r="491" spans="1:2" x14ac:dyDescent="0.25">
      <c r="A491" s="254"/>
      <c r="B491" s="95" t="s">
        <v>1246</v>
      </c>
    </row>
    <row r="492" spans="1:2" x14ac:dyDescent="0.25">
      <c r="A492" s="254"/>
      <c r="B492" s="95" t="s">
        <v>161</v>
      </c>
    </row>
    <row r="493" spans="1:2" x14ac:dyDescent="0.25">
      <c r="A493" s="254"/>
      <c r="B493" s="95" t="s">
        <v>306</v>
      </c>
    </row>
    <row r="494" spans="1:2" x14ac:dyDescent="0.25">
      <c r="A494" s="254"/>
      <c r="B494" s="95" t="s">
        <v>292</v>
      </c>
    </row>
    <row r="495" spans="1:2" x14ac:dyDescent="0.25">
      <c r="A495" s="254"/>
      <c r="B495" s="95" t="s">
        <v>1245</v>
      </c>
    </row>
    <row r="496" spans="1:2" x14ac:dyDescent="0.25">
      <c r="A496" s="254"/>
      <c r="B496" s="95" t="s">
        <v>851</v>
      </c>
    </row>
    <row r="497" spans="1:2" x14ac:dyDescent="0.25">
      <c r="A497" s="254"/>
      <c r="B497" s="95" t="s">
        <v>634</v>
      </c>
    </row>
    <row r="498" spans="1:2" x14ac:dyDescent="0.25">
      <c r="A498" s="254"/>
      <c r="B498" s="95" t="s">
        <v>54</v>
      </c>
    </row>
    <row r="499" spans="1:2" x14ac:dyDescent="0.25">
      <c r="A499" s="254"/>
      <c r="B499" s="95" t="s">
        <v>516</v>
      </c>
    </row>
    <row r="500" spans="1:2" x14ac:dyDescent="0.25">
      <c r="A500" s="254"/>
      <c r="B500" s="95" t="s">
        <v>1212</v>
      </c>
    </row>
    <row r="501" spans="1:2" x14ac:dyDescent="0.25">
      <c r="A501" s="254"/>
      <c r="B501" s="95" t="s">
        <v>243</v>
      </c>
    </row>
    <row r="502" spans="1:2" x14ac:dyDescent="0.25">
      <c r="A502" s="254"/>
      <c r="B502" s="95" t="s">
        <v>683</v>
      </c>
    </row>
    <row r="503" spans="1:2" x14ac:dyDescent="0.25">
      <c r="A503" s="254"/>
      <c r="B503" s="95" t="s">
        <v>780</v>
      </c>
    </row>
    <row r="504" spans="1:2" x14ac:dyDescent="0.25">
      <c r="A504" s="254"/>
      <c r="B504" s="95" t="s">
        <v>1052</v>
      </c>
    </row>
    <row r="505" spans="1:2" x14ac:dyDescent="0.25">
      <c r="A505" s="254"/>
      <c r="B505" s="95" t="s">
        <v>964</v>
      </c>
    </row>
    <row r="506" spans="1:2" x14ac:dyDescent="0.25">
      <c r="A506" s="254"/>
      <c r="B506" s="95" t="s">
        <v>1117</v>
      </c>
    </row>
    <row r="507" spans="1:2" x14ac:dyDescent="0.25">
      <c r="A507" s="254"/>
      <c r="B507" s="95" t="s">
        <v>891</v>
      </c>
    </row>
    <row r="508" spans="1:2" x14ac:dyDescent="0.25">
      <c r="A508" s="254"/>
      <c r="B508" s="95" t="s">
        <v>67</v>
      </c>
    </row>
    <row r="509" spans="1:2" x14ac:dyDescent="0.25">
      <c r="A509" s="254"/>
      <c r="B509" s="95" t="s">
        <v>888</v>
      </c>
    </row>
    <row r="510" spans="1:2" x14ac:dyDescent="0.25">
      <c r="A510" s="254"/>
      <c r="B510" s="95" t="s">
        <v>828</v>
      </c>
    </row>
    <row r="511" spans="1:2" x14ac:dyDescent="0.25">
      <c r="A511" s="254"/>
      <c r="B511" s="95" t="s">
        <v>510</v>
      </c>
    </row>
    <row r="512" spans="1:2" x14ac:dyDescent="0.25">
      <c r="A512" s="254"/>
      <c r="B512" s="95" t="s">
        <v>105</v>
      </c>
    </row>
    <row r="513" spans="1:2" x14ac:dyDescent="0.25">
      <c r="A513" s="254"/>
      <c r="B513" s="95" t="s">
        <v>1237</v>
      </c>
    </row>
    <row r="514" spans="1:2" x14ac:dyDescent="0.25">
      <c r="A514" s="254"/>
      <c r="B514" s="95" t="s">
        <v>1238</v>
      </c>
    </row>
    <row r="515" spans="1:2" x14ac:dyDescent="0.25">
      <c r="A515" s="254"/>
      <c r="B515" s="95" t="s">
        <v>913</v>
      </c>
    </row>
    <row r="516" spans="1:2" x14ac:dyDescent="0.25">
      <c r="A516" s="254"/>
      <c r="B516" s="95" t="s">
        <v>693</v>
      </c>
    </row>
    <row r="517" spans="1:2" x14ac:dyDescent="0.25">
      <c r="A517" s="254"/>
      <c r="B517" s="95" t="s">
        <v>498</v>
      </c>
    </row>
    <row r="518" spans="1:2" x14ac:dyDescent="0.25">
      <c r="A518" s="254"/>
      <c r="B518" s="95" t="s">
        <v>157</v>
      </c>
    </row>
    <row r="519" spans="1:2" x14ac:dyDescent="0.25">
      <c r="A519" s="254"/>
      <c r="B519" s="95" t="s">
        <v>1044</v>
      </c>
    </row>
    <row r="520" spans="1:2" x14ac:dyDescent="0.25">
      <c r="A520" s="254"/>
      <c r="B520" s="95" t="s">
        <v>140</v>
      </c>
    </row>
    <row r="521" spans="1:2" x14ac:dyDescent="0.25">
      <c r="A521" s="254"/>
      <c r="B521" s="95" t="s">
        <v>788</v>
      </c>
    </row>
    <row r="522" spans="1:2" x14ac:dyDescent="0.25">
      <c r="A522" s="254"/>
      <c r="B522" s="95" t="s">
        <v>93</v>
      </c>
    </row>
    <row r="523" spans="1:2" x14ac:dyDescent="0.25">
      <c r="A523" s="254"/>
      <c r="B523" s="95" t="s">
        <v>1043</v>
      </c>
    </row>
    <row r="524" spans="1:2" x14ac:dyDescent="0.25">
      <c r="A524" s="254"/>
      <c r="B524" s="95" t="s">
        <v>461</v>
      </c>
    </row>
    <row r="525" spans="1:2" x14ac:dyDescent="0.25">
      <c r="A525" s="254"/>
      <c r="B525" s="95" t="s">
        <v>685</v>
      </c>
    </row>
    <row r="526" spans="1:2" x14ac:dyDescent="0.25">
      <c r="A526" s="254"/>
      <c r="B526" s="95" t="s">
        <v>460</v>
      </c>
    </row>
    <row r="527" spans="1:2" x14ac:dyDescent="0.25">
      <c r="A527" s="254"/>
      <c r="B527" s="95" t="s">
        <v>179</v>
      </c>
    </row>
    <row r="528" spans="1:2" x14ac:dyDescent="0.25">
      <c r="A528" s="254"/>
      <c r="B528" s="95" t="s">
        <v>640</v>
      </c>
    </row>
    <row r="529" spans="1:2" x14ac:dyDescent="0.25">
      <c r="A529" s="254"/>
      <c r="B529" s="95" t="s">
        <v>232</v>
      </c>
    </row>
    <row r="530" spans="1:2" x14ac:dyDescent="0.25">
      <c r="A530" s="254"/>
      <c r="B530" s="95" t="s">
        <v>727</v>
      </c>
    </row>
    <row r="531" spans="1:2" x14ac:dyDescent="0.25">
      <c r="A531" s="254"/>
      <c r="B531" s="95" t="s">
        <v>717</v>
      </c>
    </row>
    <row r="532" spans="1:2" x14ac:dyDescent="0.25">
      <c r="A532" s="254"/>
      <c r="B532" s="95" t="s">
        <v>626</v>
      </c>
    </row>
    <row r="533" spans="1:2" x14ac:dyDescent="0.25">
      <c r="A533" s="254"/>
      <c r="B533" s="95" t="s">
        <v>467</v>
      </c>
    </row>
    <row r="534" spans="1:2" x14ac:dyDescent="0.25">
      <c r="A534" s="254"/>
      <c r="B534" s="95" t="s">
        <v>1204</v>
      </c>
    </row>
    <row r="535" spans="1:2" x14ac:dyDescent="0.25">
      <c r="A535" s="254"/>
      <c r="B535" s="95" t="s">
        <v>156</v>
      </c>
    </row>
    <row r="536" spans="1:2" x14ac:dyDescent="0.25">
      <c r="A536" s="254"/>
      <c r="B536" s="95" t="s">
        <v>1250</v>
      </c>
    </row>
    <row r="537" spans="1:2" x14ac:dyDescent="0.25">
      <c r="A537" s="254"/>
      <c r="B537" s="95" t="s">
        <v>969</v>
      </c>
    </row>
    <row r="538" spans="1:2" x14ac:dyDescent="0.25">
      <c r="A538" s="254"/>
      <c r="B538" s="95" t="s">
        <v>726</v>
      </c>
    </row>
    <row r="539" spans="1:2" x14ac:dyDescent="0.25">
      <c r="A539" s="254"/>
      <c r="B539" s="95" t="s">
        <v>496</v>
      </c>
    </row>
    <row r="540" spans="1:2" x14ac:dyDescent="0.25">
      <c r="A540" s="254"/>
      <c r="B540" s="95" t="s">
        <v>642</v>
      </c>
    </row>
    <row r="541" spans="1:2" x14ac:dyDescent="0.25">
      <c r="A541" s="254"/>
      <c r="B541" s="95" t="s">
        <v>1249</v>
      </c>
    </row>
    <row r="542" spans="1:2" x14ac:dyDescent="0.25">
      <c r="A542" s="254"/>
      <c r="B542" s="95" t="s">
        <v>135</v>
      </c>
    </row>
    <row r="543" spans="1:2" x14ac:dyDescent="0.25">
      <c r="A543" s="254"/>
      <c r="B543" s="95" t="s">
        <v>534</v>
      </c>
    </row>
    <row r="544" spans="1:2" x14ac:dyDescent="0.25">
      <c r="A544" s="254"/>
      <c r="B544" s="95" t="s">
        <v>912</v>
      </c>
    </row>
    <row r="545" spans="1:2" x14ac:dyDescent="0.25">
      <c r="A545" s="254"/>
      <c r="B545" s="95" t="s">
        <v>1248</v>
      </c>
    </row>
    <row r="546" spans="1:2" x14ac:dyDescent="0.25">
      <c r="A546" s="254"/>
      <c r="B546" s="95" t="s">
        <v>399</v>
      </c>
    </row>
    <row r="547" spans="1:2" x14ac:dyDescent="0.25">
      <c r="A547" s="254"/>
      <c r="B547" s="95" t="s">
        <v>434</v>
      </c>
    </row>
    <row r="548" spans="1:2" x14ac:dyDescent="0.25">
      <c r="A548" s="254"/>
      <c r="B548" s="95" t="s">
        <v>210</v>
      </c>
    </row>
    <row r="549" spans="1:2" x14ac:dyDescent="0.25">
      <c r="A549" s="254"/>
      <c r="B549" s="95" t="s">
        <v>940</v>
      </c>
    </row>
    <row r="550" spans="1:2" x14ac:dyDescent="0.25">
      <c r="A550" s="254"/>
      <c r="B550" s="95" t="s">
        <v>734</v>
      </c>
    </row>
    <row r="551" spans="1:2" x14ac:dyDescent="0.25">
      <c r="A551" s="254"/>
      <c r="B551" s="95" t="s">
        <v>500</v>
      </c>
    </row>
    <row r="552" spans="1:2" x14ac:dyDescent="0.25">
      <c r="A552" s="254"/>
      <c r="B552" s="95" t="s">
        <v>1042</v>
      </c>
    </row>
    <row r="553" spans="1:2" x14ac:dyDescent="0.25">
      <c r="A553" s="254"/>
      <c r="B553" s="95" t="s">
        <v>1041</v>
      </c>
    </row>
    <row r="554" spans="1:2" x14ac:dyDescent="0.25">
      <c r="A554" s="254"/>
      <c r="B554" s="95" t="s">
        <v>1274</v>
      </c>
    </row>
    <row r="555" spans="1:2" x14ac:dyDescent="0.25">
      <c r="A555" s="254"/>
      <c r="B555" s="95" t="s">
        <v>370</v>
      </c>
    </row>
    <row r="556" spans="1:2" x14ac:dyDescent="0.25">
      <c r="A556" s="254"/>
      <c r="B556" s="95" t="s">
        <v>835</v>
      </c>
    </row>
    <row r="557" spans="1:2" x14ac:dyDescent="0.25">
      <c r="A557" s="254"/>
      <c r="B557" s="95" t="s">
        <v>1007</v>
      </c>
    </row>
    <row r="558" spans="1:2" x14ac:dyDescent="0.25">
      <c r="A558" s="254"/>
      <c r="B558" s="95" t="s">
        <v>88</v>
      </c>
    </row>
    <row r="559" spans="1:2" x14ac:dyDescent="0.25">
      <c r="A559" s="254"/>
      <c r="B559" s="95" t="s">
        <v>962</v>
      </c>
    </row>
    <row r="560" spans="1:2" x14ac:dyDescent="0.25">
      <c r="A560" s="254"/>
      <c r="B560" s="95" t="s">
        <v>1218</v>
      </c>
    </row>
    <row r="561" spans="1:2" x14ac:dyDescent="0.25">
      <c r="A561" s="254"/>
      <c r="B561" s="95" t="s">
        <v>947</v>
      </c>
    </row>
    <row r="562" spans="1:2" x14ac:dyDescent="0.25">
      <c r="A562" s="254"/>
      <c r="B562" s="95" t="s">
        <v>47</v>
      </c>
    </row>
    <row r="563" spans="1:2" x14ac:dyDescent="0.25">
      <c r="A563" s="254"/>
      <c r="B563" s="95" t="s">
        <v>515</v>
      </c>
    </row>
    <row r="564" spans="1:2" x14ac:dyDescent="0.25">
      <c r="A564" s="254"/>
      <c r="B564" s="95" t="s">
        <v>887</v>
      </c>
    </row>
    <row r="565" spans="1:2" x14ac:dyDescent="0.25">
      <c r="A565" s="254"/>
      <c r="B565" s="95" t="s">
        <v>624</v>
      </c>
    </row>
    <row r="566" spans="1:2" x14ac:dyDescent="0.25">
      <c r="A566" s="254"/>
      <c r="B566" s="95" t="s">
        <v>415</v>
      </c>
    </row>
    <row r="567" spans="1:2" x14ac:dyDescent="0.25">
      <c r="A567" s="254"/>
      <c r="B567" s="95" t="s">
        <v>385</v>
      </c>
    </row>
    <row r="568" spans="1:2" x14ac:dyDescent="0.25">
      <c r="A568" s="254"/>
      <c r="B568" s="95" t="s">
        <v>1021</v>
      </c>
    </row>
    <row r="569" spans="1:2" x14ac:dyDescent="0.25">
      <c r="A569" s="254"/>
      <c r="B569" s="95" t="s">
        <v>834</v>
      </c>
    </row>
    <row r="570" spans="1:2" x14ac:dyDescent="0.25">
      <c r="A570" s="254"/>
      <c r="B570" s="95" t="s">
        <v>630</v>
      </c>
    </row>
    <row r="571" spans="1:2" x14ac:dyDescent="0.25">
      <c r="A571" s="254"/>
      <c r="B571" s="95" t="s">
        <v>830</v>
      </c>
    </row>
    <row r="572" spans="1:2" x14ac:dyDescent="0.25">
      <c r="A572" s="254"/>
      <c r="B572" s="95" t="s">
        <v>823</v>
      </c>
    </row>
    <row r="573" spans="1:2" x14ac:dyDescent="0.25">
      <c r="A573" s="254"/>
      <c r="B573" s="95" t="s">
        <v>411</v>
      </c>
    </row>
    <row r="574" spans="1:2" x14ac:dyDescent="0.25">
      <c r="A574" s="254"/>
      <c r="B574" s="95" t="s">
        <v>540</v>
      </c>
    </row>
    <row r="575" spans="1:2" x14ac:dyDescent="0.25">
      <c r="A575" s="254"/>
      <c r="B575" s="95" t="s">
        <v>6</v>
      </c>
    </row>
    <row r="576" spans="1:2" x14ac:dyDescent="0.25">
      <c r="A576" s="254"/>
      <c r="B576" s="95" t="s">
        <v>108</v>
      </c>
    </row>
    <row r="577" spans="1:2" x14ac:dyDescent="0.25">
      <c r="A577" s="254"/>
      <c r="B577" s="95" t="s">
        <v>197</v>
      </c>
    </row>
    <row r="578" spans="1:2" x14ac:dyDescent="0.25">
      <c r="B578" s="107" t="s">
        <v>84</v>
      </c>
    </row>
  </sheetData>
  <mergeCells count="1">
    <mergeCell ref="A2:C2"/>
  </mergeCells>
  <pageMargins left="0.7" right="0.7" top="0.75" bottom="0.75" header="0.3" footer="0.3"/>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30"/>
  <sheetViews>
    <sheetView workbookViewId="0">
      <selection activeCell="F12" sqref="F12"/>
    </sheetView>
  </sheetViews>
  <sheetFormatPr defaultColWidth="7.54296875" defaultRowHeight="10.5" outlineLevelCol="2" x14ac:dyDescent="0.25"/>
  <cols>
    <col min="1" max="1" width="7.54296875" style="290"/>
    <col min="2" max="2" width="5.54296875" style="290" customWidth="1"/>
    <col min="3" max="3" width="5.54296875" style="299" customWidth="1"/>
    <col min="4" max="5" width="5.54296875" style="290" customWidth="1"/>
    <col min="6" max="6" width="26.1796875" style="290" customWidth="1"/>
    <col min="7" max="7" width="5.54296875" style="290" customWidth="1"/>
    <col min="8" max="13" width="5.54296875" style="290" customWidth="1" outlineLevel="1"/>
    <col min="14" max="16" width="5.54296875" style="290" customWidth="1"/>
    <col min="17" max="17" width="30" style="290" customWidth="1" outlineLevel="1"/>
    <col min="18" max="18" width="3.54296875" style="290" customWidth="1"/>
    <col min="19" max="20" width="5.453125" style="300" customWidth="1" outlineLevel="2"/>
    <col min="21" max="21" width="6.1796875" style="300" customWidth="1" outlineLevel="2"/>
    <col min="22" max="22" width="6.26953125" style="300" customWidth="1" outlineLevel="2"/>
    <col min="23" max="23" width="6.1796875" style="300" customWidth="1" outlineLevel="2"/>
    <col min="24" max="24" width="10.453125" style="300" customWidth="1" outlineLevel="2"/>
    <col min="25" max="25" width="9.54296875" style="300" customWidth="1" outlineLevel="2"/>
    <col min="26" max="26" width="3.81640625" style="300" customWidth="1" outlineLevel="2"/>
    <col min="27" max="29" width="4.54296875" style="300" customWidth="1" outlineLevel="2"/>
    <col min="30" max="30" width="3.453125" style="300" customWidth="1" outlineLevel="2"/>
    <col min="31" max="31" width="3.54296875" style="290" customWidth="1"/>
    <col min="32" max="36" width="7.54296875" style="290" outlineLevel="1"/>
    <col min="37" max="39" width="4.81640625" style="290" customWidth="1" outlineLevel="1"/>
    <col min="40" max="16384" width="7.54296875" style="290"/>
  </cols>
  <sheetData>
    <row r="1" spans="1:39" s="276" customFormat="1" ht="22" customHeight="1" thickBot="1" x14ac:dyDescent="0.3">
      <c r="B1" s="739" t="s">
        <v>1529</v>
      </c>
      <c r="C1" s="740"/>
      <c r="D1" s="740"/>
      <c r="E1" s="740"/>
      <c r="F1" s="740"/>
      <c r="G1" s="740"/>
      <c r="H1" s="740"/>
      <c r="I1" s="740"/>
      <c r="J1" s="740"/>
      <c r="K1" s="740"/>
      <c r="L1" s="740"/>
      <c r="M1" s="740"/>
      <c r="N1" s="740"/>
      <c r="O1" s="740"/>
      <c r="P1" s="740"/>
      <c r="Q1" s="740"/>
      <c r="R1" s="301">
        <v>0</v>
      </c>
      <c r="S1" s="741" t="s">
        <v>1303</v>
      </c>
      <c r="T1" s="741"/>
      <c r="U1" s="741"/>
      <c r="V1" s="741"/>
      <c r="W1" s="741"/>
      <c r="X1" s="741"/>
      <c r="Y1" s="745" t="s">
        <v>1304</v>
      </c>
      <c r="Z1" s="745"/>
      <c r="AA1" s="745"/>
      <c r="AB1" s="745"/>
      <c r="AC1" s="302" t="s">
        <v>1530</v>
      </c>
      <c r="AD1" s="281"/>
      <c r="AE1" s="277"/>
    </row>
    <row r="2" spans="1:39" s="283" customFormat="1" ht="135.65" customHeight="1" x14ac:dyDescent="0.25">
      <c r="A2" s="283" t="s">
        <v>599</v>
      </c>
      <c r="B2" s="284" t="s">
        <v>1307</v>
      </c>
      <c r="C2" s="285" t="s">
        <v>1308</v>
      </c>
      <c r="D2" s="285" t="s">
        <v>1531</v>
      </c>
      <c r="E2" s="285" t="s">
        <v>1532</v>
      </c>
      <c r="F2" s="285" t="s">
        <v>1533</v>
      </c>
      <c r="G2" s="286" t="s">
        <v>1310</v>
      </c>
      <c r="H2" s="286" t="s">
        <v>1311</v>
      </c>
      <c r="I2" s="285" t="s">
        <v>1314</v>
      </c>
      <c r="J2" s="285" t="s">
        <v>1316</v>
      </c>
      <c r="K2" s="285" t="s">
        <v>1316</v>
      </c>
      <c r="L2" s="285" t="s">
        <v>1316</v>
      </c>
      <c r="M2" s="286" t="s">
        <v>1317</v>
      </c>
      <c r="N2" s="303" t="s">
        <v>1534</v>
      </c>
      <c r="O2" s="303" t="s">
        <v>1535</v>
      </c>
      <c r="P2" s="303" t="s">
        <v>1536</v>
      </c>
      <c r="Q2" s="303" t="s">
        <v>1537</v>
      </c>
      <c r="R2" s="277" t="s">
        <v>1325</v>
      </c>
      <c r="S2" s="288" t="s">
        <v>1538</v>
      </c>
      <c r="T2" s="288" t="s">
        <v>1539</v>
      </c>
      <c r="U2" s="288" t="s">
        <v>1540</v>
      </c>
      <c r="V2" s="288" t="s">
        <v>1541</v>
      </c>
      <c r="W2" s="289" t="s">
        <v>1542</v>
      </c>
      <c r="X2" s="289" t="s">
        <v>1543</v>
      </c>
      <c r="Y2" s="289" t="s">
        <v>1544</v>
      </c>
      <c r="Z2" s="289" t="s">
        <v>1545</v>
      </c>
      <c r="AA2" s="289" t="s">
        <v>1546</v>
      </c>
      <c r="AB2" s="289" t="s">
        <v>1546</v>
      </c>
      <c r="AC2" s="289" t="s">
        <v>1546</v>
      </c>
      <c r="AD2" s="304" t="s">
        <v>1547</v>
      </c>
      <c r="AE2" s="277" t="s">
        <v>1348</v>
      </c>
      <c r="AF2" s="283" t="s">
        <v>1349</v>
      </c>
      <c r="AG2" s="283" t="s">
        <v>1350</v>
      </c>
      <c r="AH2" s="283" t="s">
        <v>1351</v>
      </c>
      <c r="AI2" s="283" t="s">
        <v>1352</v>
      </c>
      <c r="AJ2" s="283" t="s">
        <v>1353</v>
      </c>
      <c r="AK2" s="283" t="s">
        <v>1354</v>
      </c>
      <c r="AL2" s="283" t="s">
        <v>1355</v>
      </c>
      <c r="AM2" s="283" t="s">
        <v>1356</v>
      </c>
    </row>
    <row r="3" spans="1:39" x14ac:dyDescent="0.25">
      <c r="A3" s="290" t="s">
        <v>1357</v>
      </c>
      <c r="B3" s="291" t="s">
        <v>1366</v>
      </c>
      <c r="C3" s="291" t="s">
        <v>1397</v>
      </c>
      <c r="D3" s="291" t="s">
        <v>1398</v>
      </c>
      <c r="E3" s="291" t="s">
        <v>1548</v>
      </c>
      <c r="F3" s="292" t="s">
        <v>1549</v>
      </c>
      <c r="G3" s="293">
        <v>20</v>
      </c>
      <c r="H3" s="294" t="s">
        <v>1361</v>
      </c>
      <c r="I3" s="292"/>
      <c r="J3" s="292"/>
      <c r="K3" s="292"/>
      <c r="L3" s="292"/>
      <c r="M3" s="292"/>
      <c r="N3" s="305">
        <v>7</v>
      </c>
      <c r="O3" s="295" t="s">
        <v>1362</v>
      </c>
      <c r="P3" s="295" t="s">
        <v>1363</v>
      </c>
      <c r="Q3" s="296" t="s">
        <v>1550</v>
      </c>
      <c r="S3" s="297"/>
      <c r="T3" s="297"/>
      <c r="U3" s="297"/>
      <c r="V3" s="297" t="s">
        <v>1551</v>
      </c>
      <c r="W3" s="297"/>
      <c r="X3" s="297"/>
      <c r="Y3" s="297"/>
      <c r="Z3" s="297"/>
      <c r="AA3" s="297"/>
      <c r="AB3" s="297"/>
      <c r="AC3" s="297"/>
      <c r="AD3" s="297" t="s">
        <v>1552</v>
      </c>
    </row>
    <row r="4" spans="1:39" x14ac:dyDescent="0.25">
      <c r="A4" s="290" t="s">
        <v>1357</v>
      </c>
      <c r="B4" s="291" t="s">
        <v>183</v>
      </c>
      <c r="C4" s="291" t="s">
        <v>1400</v>
      </c>
      <c r="D4" s="291" t="s">
        <v>1401</v>
      </c>
      <c r="E4" s="291" t="s">
        <v>1548</v>
      </c>
      <c r="F4" s="292" t="s">
        <v>571</v>
      </c>
      <c r="G4" s="293">
        <v>20</v>
      </c>
      <c r="H4" s="294" t="s">
        <v>1361</v>
      </c>
      <c r="I4" s="292"/>
      <c r="J4" s="292"/>
      <c r="K4" s="292"/>
      <c r="L4" s="292"/>
      <c r="M4" s="292"/>
      <c r="N4" s="305">
        <v>5</v>
      </c>
      <c r="O4" s="295" t="s">
        <v>1402</v>
      </c>
      <c r="P4" s="295" t="s">
        <v>1363</v>
      </c>
      <c r="Q4" s="296" t="s">
        <v>1553</v>
      </c>
      <c r="S4" s="297"/>
      <c r="T4" s="297"/>
      <c r="U4" s="297"/>
      <c r="V4" s="297" t="s">
        <v>1551</v>
      </c>
      <c r="W4" s="297"/>
      <c r="X4" s="297"/>
      <c r="Y4" s="297"/>
      <c r="Z4" s="297"/>
      <c r="AA4" s="297"/>
      <c r="AB4" s="297"/>
      <c r="AC4" s="297"/>
      <c r="AD4" s="297" t="s">
        <v>1552</v>
      </c>
    </row>
    <row r="5" spans="1:39" x14ac:dyDescent="0.25">
      <c r="A5" s="290" t="s">
        <v>1357</v>
      </c>
      <c r="B5" s="291" t="s">
        <v>183</v>
      </c>
      <c r="C5" s="291" t="s">
        <v>1400</v>
      </c>
      <c r="D5" s="291" t="s">
        <v>1401</v>
      </c>
      <c r="E5" s="291" t="s">
        <v>1548</v>
      </c>
      <c r="F5" s="292" t="s">
        <v>1554</v>
      </c>
      <c r="G5" s="293">
        <v>20</v>
      </c>
      <c r="H5" s="294" t="s">
        <v>1361</v>
      </c>
      <c r="I5" s="292"/>
      <c r="J5" s="292"/>
      <c r="K5" s="292"/>
      <c r="L5" s="292"/>
      <c r="M5" s="292"/>
      <c r="N5" s="305">
        <v>5</v>
      </c>
      <c r="O5" s="295" t="s">
        <v>1402</v>
      </c>
      <c r="P5" s="295" t="s">
        <v>1363</v>
      </c>
      <c r="Q5" s="296" t="s">
        <v>1553</v>
      </c>
      <c r="S5" s="297"/>
      <c r="T5" s="297"/>
      <c r="U5" s="297"/>
      <c r="V5" s="297" t="s">
        <v>1551</v>
      </c>
      <c r="W5" s="297"/>
      <c r="X5" s="297"/>
      <c r="Y5" s="297"/>
      <c r="Z5" s="297"/>
      <c r="AA5" s="297"/>
      <c r="AB5" s="297"/>
      <c r="AC5" s="297"/>
      <c r="AD5" s="297" t="s">
        <v>1552</v>
      </c>
    </row>
    <row r="6" spans="1:39" x14ac:dyDescent="0.25">
      <c r="A6" s="290" t="s">
        <v>1357</v>
      </c>
      <c r="B6" s="291" t="s">
        <v>183</v>
      </c>
      <c r="C6" s="291" t="s">
        <v>1400</v>
      </c>
      <c r="D6" s="291" t="s">
        <v>1401</v>
      </c>
      <c r="E6" s="291" t="s">
        <v>1548</v>
      </c>
      <c r="F6" s="292" t="s">
        <v>1148</v>
      </c>
      <c r="G6" s="293">
        <v>20</v>
      </c>
      <c r="H6" s="294" t="s">
        <v>1361</v>
      </c>
      <c r="I6" s="292"/>
      <c r="J6" s="292"/>
      <c r="K6" s="292"/>
      <c r="L6" s="292"/>
      <c r="M6" s="292"/>
      <c r="N6" s="305">
        <v>5</v>
      </c>
      <c r="O6" s="295" t="s">
        <v>1402</v>
      </c>
      <c r="P6" s="295" t="s">
        <v>1363</v>
      </c>
      <c r="Q6" s="296" t="s">
        <v>1553</v>
      </c>
      <c r="S6" s="297"/>
      <c r="T6" s="297"/>
      <c r="U6" s="297"/>
      <c r="V6" s="297" t="s">
        <v>1551</v>
      </c>
      <c r="W6" s="297"/>
      <c r="X6" s="297"/>
      <c r="Y6" s="297"/>
      <c r="Z6" s="297"/>
      <c r="AA6" s="297"/>
      <c r="AB6" s="297"/>
      <c r="AC6" s="297"/>
      <c r="AD6" s="297" t="s">
        <v>1552</v>
      </c>
    </row>
    <row r="7" spans="1:39" x14ac:dyDescent="0.25">
      <c r="A7" s="290" t="s">
        <v>1357</v>
      </c>
      <c r="B7" s="291" t="s">
        <v>183</v>
      </c>
      <c r="C7" s="291" t="s">
        <v>1400</v>
      </c>
      <c r="D7" s="291" t="s">
        <v>1401</v>
      </c>
      <c r="E7" s="291" t="s">
        <v>1548</v>
      </c>
      <c r="F7" s="292" t="s">
        <v>1298</v>
      </c>
      <c r="G7" s="293">
        <v>20</v>
      </c>
      <c r="H7" s="294" t="s">
        <v>1361</v>
      </c>
      <c r="I7" s="292"/>
      <c r="J7" s="292"/>
      <c r="K7" s="292"/>
      <c r="L7" s="292"/>
      <c r="M7" s="292"/>
      <c r="N7" s="305">
        <v>5</v>
      </c>
      <c r="O7" s="295" t="s">
        <v>1402</v>
      </c>
      <c r="P7" s="295" t="s">
        <v>1363</v>
      </c>
      <c r="Q7" s="296" t="s">
        <v>1553</v>
      </c>
      <c r="S7" s="297"/>
      <c r="T7" s="297"/>
      <c r="U7" s="297"/>
      <c r="V7" s="297" t="s">
        <v>1551</v>
      </c>
      <c r="W7" s="297"/>
      <c r="X7" s="297"/>
      <c r="Y7" s="297"/>
      <c r="Z7" s="297"/>
      <c r="AA7" s="297"/>
      <c r="AB7" s="297"/>
      <c r="AC7" s="297"/>
      <c r="AD7" s="297" t="s">
        <v>1555</v>
      </c>
    </row>
    <row r="8" spans="1:39" x14ac:dyDescent="0.25">
      <c r="A8" s="290" t="s">
        <v>1357</v>
      </c>
      <c r="B8" s="291" t="s">
        <v>183</v>
      </c>
      <c r="C8" s="291" t="s">
        <v>1400</v>
      </c>
      <c r="D8" s="291" t="s">
        <v>1401</v>
      </c>
      <c r="E8" s="291" t="s">
        <v>1548</v>
      </c>
      <c r="F8" s="292" t="s">
        <v>656</v>
      </c>
      <c r="G8" s="293">
        <v>20</v>
      </c>
      <c r="H8" s="294" t="s">
        <v>1361</v>
      </c>
      <c r="I8" s="292"/>
      <c r="J8" s="292"/>
      <c r="K8" s="292"/>
      <c r="L8" s="292"/>
      <c r="M8" s="292"/>
      <c r="N8" s="305">
        <v>5</v>
      </c>
      <c r="O8" s="295" t="s">
        <v>1402</v>
      </c>
      <c r="P8" s="295" t="s">
        <v>1363</v>
      </c>
      <c r="Q8" s="296" t="s">
        <v>1553</v>
      </c>
      <c r="S8" s="297"/>
      <c r="T8" s="297"/>
      <c r="U8" s="297"/>
      <c r="V8" s="297" t="s">
        <v>1551</v>
      </c>
      <c r="W8" s="297"/>
      <c r="X8" s="297"/>
      <c r="Y8" s="297"/>
      <c r="Z8" s="297"/>
      <c r="AA8" s="297"/>
      <c r="AB8" s="297"/>
      <c r="AC8" s="297"/>
      <c r="AD8" s="297" t="s">
        <v>1555</v>
      </c>
    </row>
    <row r="9" spans="1:39" x14ac:dyDescent="0.25">
      <c r="A9" s="290" t="s">
        <v>1357</v>
      </c>
      <c r="B9" s="291" t="s">
        <v>183</v>
      </c>
      <c r="C9" s="291" t="s">
        <v>1400</v>
      </c>
      <c r="D9" s="291" t="s">
        <v>1401</v>
      </c>
      <c r="E9" s="291" t="s">
        <v>1548</v>
      </c>
      <c r="F9" s="292" t="s">
        <v>657</v>
      </c>
      <c r="G9" s="293">
        <v>20</v>
      </c>
      <c r="H9" s="294" t="s">
        <v>1361</v>
      </c>
      <c r="I9" s="292"/>
      <c r="J9" s="292"/>
      <c r="K9" s="292"/>
      <c r="L9" s="292"/>
      <c r="M9" s="292"/>
      <c r="N9" s="295">
        <v>5</v>
      </c>
      <c r="O9" s="295" t="s">
        <v>1402</v>
      </c>
      <c r="P9" s="295" t="s">
        <v>1363</v>
      </c>
      <c r="Q9" s="296" t="s">
        <v>1553</v>
      </c>
      <c r="S9" s="297"/>
      <c r="T9" s="297"/>
      <c r="U9" s="297"/>
      <c r="V9" s="297" t="s">
        <v>1551</v>
      </c>
      <c r="W9" s="297"/>
      <c r="X9" s="297"/>
      <c r="Y9" s="297"/>
      <c r="Z9" s="297"/>
      <c r="AA9" s="297"/>
      <c r="AB9" s="297"/>
      <c r="AC9" s="297"/>
      <c r="AD9" s="297" t="s">
        <v>1556</v>
      </c>
    </row>
    <row r="10" spans="1:39" x14ac:dyDescent="0.25">
      <c r="A10" s="290" t="s">
        <v>1357</v>
      </c>
      <c r="B10" s="291" t="s">
        <v>183</v>
      </c>
      <c r="C10" s="291" t="s">
        <v>1400</v>
      </c>
      <c r="D10" s="291" t="s">
        <v>1401</v>
      </c>
      <c r="E10" s="291" t="s">
        <v>1548</v>
      </c>
      <c r="F10" s="292" t="s">
        <v>1085</v>
      </c>
      <c r="G10" s="293">
        <v>20</v>
      </c>
      <c r="H10" s="294" t="s">
        <v>1361</v>
      </c>
      <c r="I10" s="292"/>
      <c r="J10" s="292"/>
      <c r="K10" s="292"/>
      <c r="L10" s="292"/>
      <c r="M10" s="292"/>
      <c r="N10" s="295">
        <v>5</v>
      </c>
      <c r="O10" s="295" t="s">
        <v>1402</v>
      </c>
      <c r="P10" s="295" t="s">
        <v>1363</v>
      </c>
      <c r="Q10" s="296" t="s">
        <v>1553</v>
      </c>
      <c r="S10" s="297"/>
      <c r="T10" s="297"/>
      <c r="U10" s="297"/>
      <c r="V10" s="297" t="s">
        <v>1551</v>
      </c>
      <c r="W10" s="297"/>
      <c r="X10" s="297"/>
      <c r="Y10" s="297"/>
      <c r="Z10" s="297"/>
      <c r="AA10" s="297"/>
      <c r="AB10" s="297"/>
      <c r="AC10" s="297"/>
      <c r="AD10" s="297" t="s">
        <v>1556</v>
      </c>
    </row>
    <row r="11" spans="1:39" x14ac:dyDescent="0.25">
      <c r="A11" s="290" t="s">
        <v>1357</v>
      </c>
      <c r="B11" s="291" t="s">
        <v>1366</v>
      </c>
      <c r="C11" s="291" t="s">
        <v>1397</v>
      </c>
      <c r="D11" s="291" t="s">
        <v>1398</v>
      </c>
      <c r="E11" s="291" t="s">
        <v>1548</v>
      </c>
      <c r="F11" s="292" t="s">
        <v>1549</v>
      </c>
      <c r="G11" s="293">
        <v>40</v>
      </c>
      <c r="H11" s="294" t="s">
        <v>1361</v>
      </c>
      <c r="I11" s="292"/>
      <c r="J11" s="292"/>
      <c r="K11" s="292"/>
      <c r="L11" s="292"/>
      <c r="M11" s="292"/>
      <c r="N11" s="305">
        <v>7</v>
      </c>
      <c r="O11" s="295" t="s">
        <v>1362</v>
      </c>
      <c r="P11" s="295" t="s">
        <v>1363</v>
      </c>
      <c r="Q11" s="296" t="s">
        <v>1550</v>
      </c>
      <c r="S11" s="297"/>
      <c r="T11" s="297"/>
      <c r="U11" s="297"/>
      <c r="V11" s="297" t="s">
        <v>1551</v>
      </c>
      <c r="W11" s="297"/>
      <c r="X11" s="297"/>
      <c r="Y11" s="297"/>
      <c r="Z11" s="297"/>
      <c r="AA11" s="297"/>
      <c r="AB11" s="297"/>
      <c r="AC11" s="297"/>
      <c r="AD11" s="297" t="s">
        <v>1557</v>
      </c>
    </row>
    <row r="12" spans="1:39" x14ac:dyDescent="0.25">
      <c r="A12" s="290" t="s">
        <v>1357</v>
      </c>
      <c r="B12" s="291" t="s">
        <v>183</v>
      </c>
      <c r="C12" s="291" t="s">
        <v>1400</v>
      </c>
      <c r="D12" s="291" t="s">
        <v>1401</v>
      </c>
      <c r="E12" s="291" t="s">
        <v>1548</v>
      </c>
      <c r="F12" s="292" t="s">
        <v>571</v>
      </c>
      <c r="G12" s="293">
        <v>40</v>
      </c>
      <c r="H12" s="294" t="s">
        <v>1361</v>
      </c>
      <c r="I12" s="292"/>
      <c r="J12" s="292"/>
      <c r="K12" s="292"/>
      <c r="L12" s="292"/>
      <c r="M12" s="292"/>
      <c r="N12" s="305">
        <v>5</v>
      </c>
      <c r="O12" s="295" t="s">
        <v>1402</v>
      </c>
      <c r="P12" s="295" t="s">
        <v>1363</v>
      </c>
      <c r="Q12" s="296" t="s">
        <v>1553</v>
      </c>
      <c r="S12" s="297"/>
      <c r="T12" s="297"/>
      <c r="U12" s="297"/>
      <c r="V12" s="297" t="s">
        <v>1551</v>
      </c>
      <c r="W12" s="297"/>
      <c r="X12" s="297"/>
      <c r="Y12" s="297"/>
      <c r="Z12" s="297"/>
      <c r="AA12" s="297"/>
      <c r="AB12" s="297"/>
      <c r="AC12" s="297"/>
      <c r="AD12" s="297" t="s">
        <v>1557</v>
      </c>
    </row>
    <row r="13" spans="1:39" x14ac:dyDescent="0.25">
      <c r="A13" s="290" t="s">
        <v>1357</v>
      </c>
      <c r="B13" s="291" t="s">
        <v>183</v>
      </c>
      <c r="C13" s="291" t="s">
        <v>1400</v>
      </c>
      <c r="D13" s="291" t="s">
        <v>1401</v>
      </c>
      <c r="E13" s="291" t="s">
        <v>1548</v>
      </c>
      <c r="F13" s="292" t="s">
        <v>1554</v>
      </c>
      <c r="G13" s="293">
        <v>40</v>
      </c>
      <c r="H13" s="294" t="s">
        <v>1361</v>
      </c>
      <c r="I13" s="292"/>
      <c r="J13" s="292"/>
      <c r="K13" s="292"/>
      <c r="L13" s="292"/>
      <c r="M13" s="292"/>
      <c r="N13" s="305">
        <v>5</v>
      </c>
      <c r="O13" s="295" t="s">
        <v>1402</v>
      </c>
      <c r="P13" s="295" t="s">
        <v>1363</v>
      </c>
      <c r="Q13" s="296" t="s">
        <v>1553</v>
      </c>
      <c r="S13" s="297"/>
      <c r="T13" s="297"/>
      <c r="U13" s="297"/>
      <c r="V13" s="297" t="s">
        <v>1551</v>
      </c>
      <c r="W13" s="297"/>
      <c r="X13" s="297"/>
      <c r="Y13" s="297"/>
      <c r="Z13" s="297"/>
      <c r="AA13" s="297"/>
      <c r="AB13" s="297"/>
      <c r="AC13" s="297"/>
      <c r="AD13" s="297" t="s">
        <v>1558</v>
      </c>
    </row>
    <row r="14" spans="1:39" x14ac:dyDescent="0.25">
      <c r="A14" s="290" t="s">
        <v>1357</v>
      </c>
      <c r="B14" s="291" t="s">
        <v>183</v>
      </c>
      <c r="C14" s="291" t="s">
        <v>1400</v>
      </c>
      <c r="D14" s="291" t="s">
        <v>1401</v>
      </c>
      <c r="E14" s="291" t="s">
        <v>1548</v>
      </c>
      <c r="F14" s="292" t="s">
        <v>1148</v>
      </c>
      <c r="G14" s="293">
        <v>40</v>
      </c>
      <c r="H14" s="294" t="s">
        <v>1361</v>
      </c>
      <c r="I14" s="292"/>
      <c r="J14" s="292"/>
      <c r="K14" s="292"/>
      <c r="L14" s="292"/>
      <c r="M14" s="292"/>
      <c r="N14" s="305">
        <v>5</v>
      </c>
      <c r="O14" s="295" t="s">
        <v>1402</v>
      </c>
      <c r="P14" s="295" t="s">
        <v>1363</v>
      </c>
      <c r="Q14" s="296" t="s">
        <v>1553</v>
      </c>
      <c r="S14" s="297"/>
      <c r="T14" s="297"/>
      <c r="U14" s="297"/>
      <c r="V14" s="297" t="s">
        <v>1551</v>
      </c>
      <c r="W14" s="297"/>
      <c r="X14" s="297"/>
      <c r="Y14" s="297"/>
      <c r="Z14" s="297"/>
      <c r="AA14" s="297"/>
      <c r="AB14" s="297"/>
      <c r="AC14" s="297"/>
      <c r="AD14" s="297" t="s">
        <v>1558</v>
      </c>
    </row>
    <row r="15" spans="1:39" x14ac:dyDescent="0.25">
      <c r="A15" s="290" t="s">
        <v>1357</v>
      </c>
      <c r="B15" s="291" t="s">
        <v>183</v>
      </c>
      <c r="C15" s="291" t="s">
        <v>1400</v>
      </c>
      <c r="D15" s="291" t="s">
        <v>1401</v>
      </c>
      <c r="E15" s="291" t="s">
        <v>1548</v>
      </c>
      <c r="F15" s="292" t="s">
        <v>1298</v>
      </c>
      <c r="G15" s="293">
        <v>40</v>
      </c>
      <c r="H15" s="294" t="s">
        <v>1361</v>
      </c>
      <c r="I15" s="292"/>
      <c r="J15" s="292"/>
      <c r="K15" s="292"/>
      <c r="L15" s="292"/>
      <c r="M15" s="292"/>
      <c r="N15" s="305">
        <v>5</v>
      </c>
      <c r="O15" s="295" t="s">
        <v>1402</v>
      </c>
      <c r="P15" s="295" t="s">
        <v>1363</v>
      </c>
      <c r="Q15" s="296" t="s">
        <v>1553</v>
      </c>
      <c r="S15" s="297"/>
      <c r="T15" s="297"/>
      <c r="U15" s="297"/>
      <c r="V15" s="297" t="s">
        <v>1551</v>
      </c>
      <c r="W15" s="297"/>
      <c r="X15" s="297"/>
      <c r="Y15" s="297"/>
      <c r="Z15" s="297"/>
      <c r="AA15" s="297"/>
      <c r="AB15" s="297"/>
      <c r="AC15" s="297"/>
      <c r="AD15" s="297" t="s">
        <v>1559</v>
      </c>
    </row>
    <row r="16" spans="1:39" x14ac:dyDescent="0.25">
      <c r="A16" s="290" t="s">
        <v>1357</v>
      </c>
      <c r="B16" s="291" t="s">
        <v>183</v>
      </c>
      <c r="C16" s="291" t="s">
        <v>1400</v>
      </c>
      <c r="D16" s="291" t="s">
        <v>1401</v>
      </c>
      <c r="E16" s="291" t="s">
        <v>1548</v>
      </c>
      <c r="F16" s="292" t="s">
        <v>656</v>
      </c>
      <c r="G16" s="293">
        <v>40</v>
      </c>
      <c r="H16" s="294" t="s">
        <v>1361</v>
      </c>
      <c r="I16" s="292"/>
      <c r="J16" s="292"/>
      <c r="K16" s="292"/>
      <c r="L16" s="292"/>
      <c r="M16" s="292"/>
      <c r="N16" s="305">
        <v>5</v>
      </c>
      <c r="O16" s="295" t="s">
        <v>1402</v>
      </c>
      <c r="P16" s="295" t="s">
        <v>1363</v>
      </c>
      <c r="Q16" s="296" t="s">
        <v>1553</v>
      </c>
      <c r="S16" s="297"/>
      <c r="T16" s="297"/>
      <c r="U16" s="297"/>
      <c r="V16" s="297" t="s">
        <v>1551</v>
      </c>
      <c r="W16" s="297"/>
      <c r="X16" s="297"/>
      <c r="Y16" s="297"/>
      <c r="Z16" s="297"/>
      <c r="AA16" s="297"/>
      <c r="AB16" s="297"/>
      <c r="AC16" s="297"/>
      <c r="AD16" s="297" t="s">
        <v>1559</v>
      </c>
    </row>
    <row r="17" spans="1:30" x14ac:dyDescent="0.25">
      <c r="A17" s="290" t="s">
        <v>1357</v>
      </c>
      <c r="B17" s="291" t="s">
        <v>183</v>
      </c>
      <c r="C17" s="291" t="s">
        <v>1400</v>
      </c>
      <c r="D17" s="291" t="s">
        <v>1401</v>
      </c>
      <c r="E17" s="291" t="s">
        <v>1548</v>
      </c>
      <c r="F17" s="292" t="s">
        <v>657</v>
      </c>
      <c r="G17" s="293">
        <v>40</v>
      </c>
      <c r="H17" s="294" t="s">
        <v>1361</v>
      </c>
      <c r="I17" s="292"/>
      <c r="J17" s="292"/>
      <c r="K17" s="292"/>
      <c r="L17" s="292"/>
      <c r="M17" s="292"/>
      <c r="N17" s="295">
        <v>5</v>
      </c>
      <c r="O17" s="295" t="s">
        <v>1402</v>
      </c>
      <c r="P17" s="295" t="s">
        <v>1363</v>
      </c>
      <c r="Q17" s="296" t="s">
        <v>1553</v>
      </c>
      <c r="S17" s="297"/>
      <c r="T17" s="297"/>
      <c r="U17" s="297"/>
      <c r="V17" s="297" t="s">
        <v>1551</v>
      </c>
      <c r="W17" s="297"/>
      <c r="X17" s="297"/>
      <c r="Y17" s="297"/>
      <c r="Z17" s="297"/>
      <c r="AA17" s="297"/>
      <c r="AB17" s="297"/>
      <c r="AC17" s="297"/>
      <c r="AD17" s="297" t="s">
        <v>1560</v>
      </c>
    </row>
    <row r="18" spans="1:30" x14ac:dyDescent="0.25">
      <c r="A18" s="290" t="s">
        <v>1357</v>
      </c>
      <c r="B18" s="291" t="s">
        <v>183</v>
      </c>
      <c r="C18" s="291" t="s">
        <v>1400</v>
      </c>
      <c r="D18" s="291" t="s">
        <v>1401</v>
      </c>
      <c r="E18" s="291" t="s">
        <v>1548</v>
      </c>
      <c r="F18" s="292" t="s">
        <v>1085</v>
      </c>
      <c r="G18" s="293">
        <v>40</v>
      </c>
      <c r="H18" s="294" t="s">
        <v>1361</v>
      </c>
      <c r="I18" s="292"/>
      <c r="J18" s="292"/>
      <c r="K18" s="292"/>
      <c r="L18" s="292"/>
      <c r="M18" s="292"/>
      <c r="N18" s="295">
        <v>5</v>
      </c>
      <c r="O18" s="295" t="s">
        <v>1402</v>
      </c>
      <c r="P18" s="295" t="s">
        <v>1363</v>
      </c>
      <c r="Q18" s="296" t="s">
        <v>1553</v>
      </c>
      <c r="S18" s="297"/>
      <c r="T18" s="297"/>
      <c r="U18" s="297"/>
      <c r="V18" s="297" t="s">
        <v>1551</v>
      </c>
      <c r="W18" s="297"/>
      <c r="X18" s="297"/>
      <c r="Y18" s="297"/>
      <c r="Z18" s="297"/>
      <c r="AA18" s="297"/>
      <c r="AB18" s="297"/>
      <c r="AC18" s="297"/>
      <c r="AD18" s="297" t="s">
        <v>1560</v>
      </c>
    </row>
    <row r="19" spans="1:30" x14ac:dyDescent="0.25">
      <c r="A19" s="290" t="s">
        <v>1407</v>
      </c>
      <c r="B19" s="291" t="s">
        <v>183</v>
      </c>
      <c r="C19" s="291" t="s">
        <v>1400</v>
      </c>
      <c r="D19" s="291" t="s">
        <v>1401</v>
      </c>
      <c r="E19" s="291" t="s">
        <v>1548</v>
      </c>
      <c r="F19" s="292" t="s">
        <v>656</v>
      </c>
      <c r="G19" s="293">
        <v>20</v>
      </c>
      <c r="H19" s="294" t="s">
        <v>1361</v>
      </c>
      <c r="I19" s="292"/>
      <c r="J19" s="292"/>
      <c r="K19" s="292"/>
      <c r="L19" s="292"/>
      <c r="M19" s="292"/>
      <c r="N19" s="295">
        <v>4</v>
      </c>
      <c r="O19" s="295" t="s">
        <v>1402</v>
      </c>
      <c r="P19" s="295" t="s">
        <v>1363</v>
      </c>
      <c r="Q19" s="296" t="s">
        <v>1561</v>
      </c>
      <c r="S19" s="297"/>
      <c r="T19" s="297"/>
      <c r="U19" s="297"/>
      <c r="V19" s="297" t="s">
        <v>1551</v>
      </c>
      <c r="W19" s="297"/>
      <c r="X19" s="297"/>
      <c r="Y19" s="297"/>
      <c r="Z19" s="297"/>
      <c r="AA19" s="297"/>
      <c r="AB19" s="297"/>
      <c r="AC19" s="297"/>
      <c r="AD19" s="297"/>
    </row>
    <row r="20" spans="1:30" x14ac:dyDescent="0.25">
      <c r="A20" s="290" t="s">
        <v>1407</v>
      </c>
      <c r="B20" s="291" t="s">
        <v>183</v>
      </c>
      <c r="C20" s="291" t="s">
        <v>1400</v>
      </c>
      <c r="D20" s="291" t="s">
        <v>1401</v>
      </c>
      <c r="E20" s="291" t="s">
        <v>1548</v>
      </c>
      <c r="F20" s="292" t="s">
        <v>1085</v>
      </c>
      <c r="G20" s="293">
        <v>20</v>
      </c>
      <c r="H20" s="294" t="s">
        <v>1361</v>
      </c>
      <c r="I20" s="292"/>
      <c r="J20" s="292"/>
      <c r="K20" s="292"/>
      <c r="L20" s="292"/>
      <c r="M20" s="292"/>
      <c r="N20" s="295">
        <v>4</v>
      </c>
      <c r="O20" s="295" t="s">
        <v>1402</v>
      </c>
      <c r="P20" s="295" t="s">
        <v>1363</v>
      </c>
      <c r="Q20" s="296" t="s">
        <v>1561</v>
      </c>
      <c r="S20" s="297"/>
      <c r="T20" s="297"/>
      <c r="U20" s="297"/>
      <c r="V20" s="297" t="s">
        <v>1551</v>
      </c>
      <c r="W20" s="297"/>
      <c r="X20" s="297"/>
      <c r="Y20" s="297"/>
      <c r="Z20" s="297"/>
      <c r="AA20" s="297"/>
      <c r="AB20" s="297"/>
      <c r="AC20" s="297"/>
      <c r="AD20" s="297"/>
    </row>
    <row r="21" spans="1:30" x14ac:dyDescent="0.25">
      <c r="A21" s="290" t="s">
        <v>1407</v>
      </c>
      <c r="B21" s="291" t="s">
        <v>183</v>
      </c>
      <c r="C21" s="291" t="s">
        <v>1400</v>
      </c>
      <c r="D21" s="291" t="s">
        <v>1401</v>
      </c>
      <c r="E21" s="291" t="s">
        <v>1548</v>
      </c>
      <c r="F21" s="292" t="s">
        <v>657</v>
      </c>
      <c r="G21" s="293">
        <v>20</v>
      </c>
      <c r="H21" s="294" t="s">
        <v>1361</v>
      </c>
      <c r="I21" s="292"/>
      <c r="J21" s="292"/>
      <c r="K21" s="292"/>
      <c r="L21" s="292"/>
      <c r="M21" s="292"/>
      <c r="N21" s="295">
        <v>4</v>
      </c>
      <c r="O21" s="295" t="s">
        <v>1402</v>
      </c>
      <c r="P21" s="295" t="s">
        <v>1363</v>
      </c>
      <c r="Q21" s="296" t="s">
        <v>1561</v>
      </c>
      <c r="S21" s="297"/>
      <c r="T21" s="297"/>
      <c r="U21" s="297"/>
      <c r="V21" s="297" t="s">
        <v>1551</v>
      </c>
      <c r="W21" s="297"/>
      <c r="X21" s="297"/>
      <c r="Y21" s="297"/>
      <c r="Z21" s="297"/>
      <c r="AA21" s="297"/>
      <c r="AB21" s="297"/>
      <c r="AC21" s="297"/>
      <c r="AD21" s="297"/>
    </row>
    <row r="22" spans="1:30" x14ac:dyDescent="0.25">
      <c r="A22" s="290" t="s">
        <v>1407</v>
      </c>
      <c r="B22" s="291" t="s">
        <v>183</v>
      </c>
      <c r="C22" s="291" t="s">
        <v>1400</v>
      </c>
      <c r="D22" s="291" t="s">
        <v>1401</v>
      </c>
      <c r="E22" s="291" t="s">
        <v>1548</v>
      </c>
      <c r="F22" s="292" t="s">
        <v>1554</v>
      </c>
      <c r="G22" s="293">
        <v>20</v>
      </c>
      <c r="H22" s="294" t="s">
        <v>1361</v>
      </c>
      <c r="I22" s="292"/>
      <c r="J22" s="292"/>
      <c r="K22" s="292"/>
      <c r="L22" s="292"/>
      <c r="M22" s="292"/>
      <c r="N22" s="295">
        <v>4</v>
      </c>
      <c r="O22" s="295" t="s">
        <v>1402</v>
      </c>
      <c r="P22" s="295" t="s">
        <v>1363</v>
      </c>
      <c r="Q22" s="296" t="s">
        <v>1561</v>
      </c>
      <c r="S22" s="297"/>
      <c r="T22" s="297"/>
      <c r="U22" s="297"/>
      <c r="V22" s="297" t="s">
        <v>1551</v>
      </c>
      <c r="W22" s="297"/>
      <c r="X22" s="297"/>
      <c r="Y22" s="297"/>
      <c r="Z22" s="297"/>
      <c r="AA22" s="297"/>
      <c r="AB22" s="297"/>
      <c r="AC22" s="297"/>
      <c r="AD22" s="297"/>
    </row>
    <row r="23" spans="1:30" x14ac:dyDescent="0.25">
      <c r="A23" s="290" t="s">
        <v>1407</v>
      </c>
      <c r="B23" s="291" t="s">
        <v>183</v>
      </c>
      <c r="C23" s="291" t="s">
        <v>1400</v>
      </c>
      <c r="D23" s="291" t="s">
        <v>1401</v>
      </c>
      <c r="E23" s="291" t="s">
        <v>1548</v>
      </c>
      <c r="F23" s="292" t="s">
        <v>1562</v>
      </c>
      <c r="G23" s="293">
        <v>20</v>
      </c>
      <c r="H23" s="294" t="s">
        <v>1361</v>
      </c>
      <c r="I23" s="292"/>
      <c r="J23" s="292"/>
      <c r="K23" s="292"/>
      <c r="L23" s="292"/>
      <c r="M23" s="292"/>
      <c r="N23" s="295">
        <v>4</v>
      </c>
      <c r="O23" s="295" t="s">
        <v>1402</v>
      </c>
      <c r="P23" s="295" t="s">
        <v>1363</v>
      </c>
      <c r="Q23" s="296" t="s">
        <v>1561</v>
      </c>
      <c r="S23" s="297"/>
      <c r="T23" s="297"/>
      <c r="U23" s="297"/>
      <c r="V23" s="297" t="s">
        <v>1551</v>
      </c>
      <c r="W23" s="297"/>
      <c r="X23" s="297"/>
      <c r="Y23" s="297"/>
      <c r="Z23" s="297"/>
      <c r="AA23" s="297"/>
      <c r="AB23" s="297"/>
      <c r="AC23" s="297"/>
      <c r="AD23" s="297"/>
    </row>
    <row r="24" spans="1:30" x14ac:dyDescent="0.25">
      <c r="A24" s="290" t="s">
        <v>1407</v>
      </c>
      <c r="B24" s="291" t="s">
        <v>183</v>
      </c>
      <c r="C24" s="291" t="s">
        <v>1400</v>
      </c>
      <c r="D24" s="291" t="s">
        <v>1401</v>
      </c>
      <c r="E24" s="291" t="s">
        <v>1548</v>
      </c>
      <c r="F24" s="292" t="s">
        <v>1563</v>
      </c>
      <c r="G24" s="293">
        <v>20</v>
      </c>
      <c r="H24" s="294" t="s">
        <v>1361</v>
      </c>
      <c r="I24" s="292"/>
      <c r="J24" s="292"/>
      <c r="K24" s="292"/>
      <c r="L24" s="292"/>
      <c r="M24" s="292"/>
      <c r="N24" s="295">
        <v>4</v>
      </c>
      <c r="O24" s="295" t="s">
        <v>1402</v>
      </c>
      <c r="P24" s="295" t="s">
        <v>1363</v>
      </c>
      <c r="Q24" s="296" t="s">
        <v>1561</v>
      </c>
      <c r="S24" s="297"/>
      <c r="T24" s="297"/>
      <c r="U24" s="297"/>
      <c r="V24" s="297" t="s">
        <v>1551</v>
      </c>
      <c r="W24" s="297"/>
      <c r="X24" s="297"/>
      <c r="Y24" s="297"/>
      <c r="Z24" s="297"/>
      <c r="AA24" s="297"/>
      <c r="AB24" s="297"/>
      <c r="AC24" s="297"/>
      <c r="AD24" s="297"/>
    </row>
    <row r="25" spans="1:30" x14ac:dyDescent="0.25">
      <c r="A25" s="290" t="s">
        <v>1407</v>
      </c>
      <c r="B25" s="291" t="s">
        <v>183</v>
      </c>
      <c r="C25" s="291" t="s">
        <v>1400</v>
      </c>
      <c r="D25" s="291" t="s">
        <v>1401</v>
      </c>
      <c r="E25" s="291" t="s">
        <v>1548</v>
      </c>
      <c r="F25" s="292" t="s">
        <v>656</v>
      </c>
      <c r="G25" s="293">
        <v>40</v>
      </c>
      <c r="H25" s="294" t="s">
        <v>1361</v>
      </c>
      <c r="I25" s="292"/>
      <c r="J25" s="292"/>
      <c r="K25" s="292"/>
      <c r="L25" s="292"/>
      <c r="M25" s="292"/>
      <c r="N25" s="295">
        <v>4</v>
      </c>
      <c r="O25" s="295" t="s">
        <v>1402</v>
      </c>
      <c r="P25" s="295" t="s">
        <v>1363</v>
      </c>
      <c r="Q25" s="296" t="s">
        <v>1561</v>
      </c>
      <c r="S25" s="297"/>
      <c r="T25" s="297"/>
      <c r="U25" s="297"/>
      <c r="V25" s="297" t="s">
        <v>1551</v>
      </c>
      <c r="W25" s="297"/>
      <c r="X25" s="297"/>
      <c r="Y25" s="297"/>
      <c r="Z25" s="297"/>
      <c r="AA25" s="297"/>
      <c r="AB25" s="297"/>
      <c r="AC25" s="297"/>
      <c r="AD25" s="297"/>
    </row>
    <row r="26" spans="1:30" x14ac:dyDescent="0.25">
      <c r="A26" s="290" t="s">
        <v>1407</v>
      </c>
      <c r="B26" s="291" t="s">
        <v>183</v>
      </c>
      <c r="C26" s="291" t="s">
        <v>1400</v>
      </c>
      <c r="D26" s="291" t="s">
        <v>1401</v>
      </c>
      <c r="E26" s="291" t="s">
        <v>1548</v>
      </c>
      <c r="F26" s="292" t="s">
        <v>1085</v>
      </c>
      <c r="G26" s="293">
        <v>40</v>
      </c>
      <c r="H26" s="294" t="s">
        <v>1361</v>
      </c>
      <c r="I26" s="292"/>
      <c r="J26" s="292"/>
      <c r="K26" s="292"/>
      <c r="L26" s="292"/>
      <c r="M26" s="292"/>
      <c r="N26" s="295">
        <v>4</v>
      </c>
      <c r="O26" s="295" t="s">
        <v>1402</v>
      </c>
      <c r="P26" s="295" t="s">
        <v>1363</v>
      </c>
      <c r="Q26" s="296" t="s">
        <v>1561</v>
      </c>
      <c r="S26" s="297"/>
      <c r="T26" s="297"/>
      <c r="U26" s="297"/>
      <c r="V26" s="297" t="s">
        <v>1551</v>
      </c>
      <c r="W26" s="297"/>
      <c r="X26" s="297"/>
      <c r="Y26" s="297"/>
      <c r="Z26" s="297"/>
      <c r="AA26" s="297"/>
      <c r="AB26" s="297"/>
      <c r="AC26" s="297"/>
      <c r="AD26" s="297"/>
    </row>
    <row r="27" spans="1:30" x14ac:dyDescent="0.25">
      <c r="A27" s="290" t="s">
        <v>1407</v>
      </c>
      <c r="B27" s="291" t="s">
        <v>183</v>
      </c>
      <c r="C27" s="291" t="s">
        <v>1400</v>
      </c>
      <c r="D27" s="291" t="s">
        <v>1401</v>
      </c>
      <c r="E27" s="291" t="s">
        <v>1548</v>
      </c>
      <c r="F27" s="292" t="s">
        <v>657</v>
      </c>
      <c r="G27" s="293">
        <v>40</v>
      </c>
      <c r="H27" s="294" t="s">
        <v>1361</v>
      </c>
      <c r="I27" s="292"/>
      <c r="J27" s="292"/>
      <c r="K27" s="292"/>
      <c r="L27" s="292"/>
      <c r="M27" s="292"/>
      <c r="N27" s="295">
        <v>4</v>
      </c>
      <c r="O27" s="295" t="s">
        <v>1402</v>
      </c>
      <c r="P27" s="295" t="s">
        <v>1363</v>
      </c>
      <c r="Q27" s="296" t="s">
        <v>1561</v>
      </c>
      <c r="S27" s="297"/>
      <c r="T27" s="297"/>
      <c r="U27" s="297"/>
      <c r="V27" s="297" t="s">
        <v>1551</v>
      </c>
      <c r="W27" s="297"/>
      <c r="X27" s="297"/>
      <c r="Y27" s="297"/>
      <c r="Z27" s="297"/>
      <c r="AA27" s="297"/>
      <c r="AB27" s="297"/>
      <c r="AC27" s="297"/>
      <c r="AD27" s="297"/>
    </row>
    <row r="28" spans="1:30" x14ac:dyDescent="0.25">
      <c r="A28" s="290" t="s">
        <v>1407</v>
      </c>
      <c r="B28" s="291" t="s">
        <v>183</v>
      </c>
      <c r="C28" s="291" t="s">
        <v>1400</v>
      </c>
      <c r="D28" s="291" t="s">
        <v>1401</v>
      </c>
      <c r="E28" s="291" t="s">
        <v>1548</v>
      </c>
      <c r="F28" s="292" t="s">
        <v>1554</v>
      </c>
      <c r="G28" s="293">
        <v>40</v>
      </c>
      <c r="H28" s="294" t="s">
        <v>1361</v>
      </c>
      <c r="I28" s="292"/>
      <c r="J28" s="292"/>
      <c r="K28" s="292"/>
      <c r="L28" s="292"/>
      <c r="M28" s="292"/>
      <c r="N28" s="295">
        <v>4</v>
      </c>
      <c r="O28" s="295" t="s">
        <v>1402</v>
      </c>
      <c r="P28" s="295" t="s">
        <v>1363</v>
      </c>
      <c r="Q28" s="296" t="s">
        <v>1561</v>
      </c>
      <c r="S28" s="297"/>
      <c r="T28" s="297"/>
      <c r="U28" s="297"/>
      <c r="V28" s="297" t="s">
        <v>1551</v>
      </c>
      <c r="W28" s="297"/>
      <c r="X28" s="297"/>
      <c r="Y28" s="297"/>
      <c r="Z28" s="297"/>
      <c r="AA28" s="297"/>
      <c r="AB28" s="297"/>
      <c r="AC28" s="297"/>
      <c r="AD28" s="297"/>
    </row>
    <row r="29" spans="1:30" x14ac:dyDescent="0.25">
      <c r="A29" s="290" t="s">
        <v>1407</v>
      </c>
      <c r="B29" s="291" t="s">
        <v>183</v>
      </c>
      <c r="C29" s="291" t="s">
        <v>1400</v>
      </c>
      <c r="D29" s="291" t="s">
        <v>1401</v>
      </c>
      <c r="E29" s="291" t="s">
        <v>1548</v>
      </c>
      <c r="F29" s="292" t="s">
        <v>1562</v>
      </c>
      <c r="G29" s="293">
        <v>40</v>
      </c>
      <c r="H29" s="294" t="s">
        <v>1361</v>
      </c>
      <c r="I29" s="292"/>
      <c r="J29" s="292"/>
      <c r="K29" s="292"/>
      <c r="L29" s="292"/>
      <c r="M29" s="292"/>
      <c r="N29" s="295">
        <v>4</v>
      </c>
      <c r="O29" s="295" t="s">
        <v>1402</v>
      </c>
      <c r="P29" s="295" t="s">
        <v>1363</v>
      </c>
      <c r="Q29" s="296" t="s">
        <v>1561</v>
      </c>
      <c r="S29" s="297"/>
      <c r="T29" s="297"/>
      <c r="U29" s="297"/>
      <c r="V29" s="297" t="s">
        <v>1551</v>
      </c>
      <c r="W29" s="297"/>
      <c r="X29" s="297"/>
      <c r="Y29" s="297"/>
      <c r="Z29" s="297"/>
      <c r="AA29" s="297"/>
      <c r="AB29" s="297"/>
      <c r="AC29" s="297"/>
      <c r="AD29" s="297"/>
    </row>
    <row r="30" spans="1:30" x14ac:dyDescent="0.25">
      <c r="A30" s="290" t="s">
        <v>1407</v>
      </c>
      <c r="B30" s="291" t="s">
        <v>183</v>
      </c>
      <c r="C30" s="291" t="s">
        <v>1400</v>
      </c>
      <c r="D30" s="291" t="s">
        <v>1401</v>
      </c>
      <c r="E30" s="291" t="s">
        <v>1548</v>
      </c>
      <c r="F30" s="292" t="s">
        <v>1563</v>
      </c>
      <c r="G30" s="293">
        <v>40</v>
      </c>
      <c r="H30" s="294" t="s">
        <v>1361</v>
      </c>
      <c r="I30" s="292"/>
      <c r="J30" s="292"/>
      <c r="K30" s="292"/>
      <c r="L30" s="292"/>
      <c r="M30" s="292"/>
      <c r="N30" s="295">
        <v>4</v>
      </c>
      <c r="O30" s="295" t="s">
        <v>1402</v>
      </c>
      <c r="P30" s="295" t="s">
        <v>1363</v>
      </c>
      <c r="Q30" s="296" t="s">
        <v>1561</v>
      </c>
      <c r="S30" s="297"/>
      <c r="T30" s="297"/>
      <c r="U30" s="297"/>
      <c r="V30" s="297" t="s">
        <v>1551</v>
      </c>
      <c r="W30" s="297"/>
      <c r="X30" s="297"/>
      <c r="Y30" s="297"/>
      <c r="Z30" s="297"/>
      <c r="AA30" s="297"/>
      <c r="AB30" s="297"/>
      <c r="AC30" s="297"/>
      <c r="AD30" s="297"/>
    </row>
  </sheetData>
  <mergeCells count="3">
    <mergeCell ref="B1:Q1"/>
    <mergeCell ref="S1:X1"/>
    <mergeCell ref="Y1:AB1"/>
  </mergeCells>
  <dataValidations count="1">
    <dataValidation type="list" allowBlank="1" showInputMessage="1" showErrorMessage="1" sqref="AC1" xr:uid="{00000000-0002-0000-0B00-000000000000}">
      <formula1>CURRENCY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
  <sheetViews>
    <sheetView workbookViewId="0">
      <selection activeCell="A2" sqref="A2"/>
    </sheetView>
  </sheetViews>
  <sheetFormatPr defaultColWidth="16.7265625" defaultRowHeight="40.5" customHeight="1" x14ac:dyDescent="0.35"/>
  <cols>
    <col min="1" max="16384" width="16.7265625" style="206"/>
  </cols>
  <sheetData>
    <row r="1" spans="1:3" ht="40.5" customHeight="1" x14ac:dyDescent="0.35">
      <c r="A1" s="746" t="s">
        <v>595</v>
      </c>
      <c r="B1" s="747"/>
      <c r="C1" s="748"/>
    </row>
  </sheetData>
  <mergeCells count="1">
    <mergeCell ref="A1:C1"/>
  </mergeCell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pageSetUpPr fitToPage="1"/>
  </sheetPr>
  <dimension ref="A1:I63"/>
  <sheetViews>
    <sheetView showGridLines="0" zoomScale="75" zoomScaleNormal="75" zoomScaleSheetLayoutView="75" workbookViewId="0"/>
  </sheetViews>
  <sheetFormatPr defaultColWidth="9.1796875" defaultRowHeight="13" x14ac:dyDescent="0.3"/>
  <cols>
    <col min="1" max="1" width="63.1796875" style="190" customWidth="1"/>
    <col min="2" max="2" width="7.81640625" style="190" bestFit="1" customWidth="1"/>
    <col min="3" max="3" width="27.26953125" style="190" bestFit="1" customWidth="1"/>
    <col min="4" max="4" width="40.54296875" style="190" customWidth="1"/>
    <col min="5" max="5" width="21.26953125" style="190" customWidth="1"/>
    <col min="6" max="6" width="4.453125" style="190" customWidth="1"/>
    <col min="7" max="8" width="9.1796875" style="190"/>
    <col min="9" max="9" width="5.26953125" style="190" customWidth="1"/>
    <col min="10" max="16384" width="9.1796875" style="190"/>
  </cols>
  <sheetData>
    <row r="1" spans="1:9" ht="18" customHeight="1" thickBot="1" x14ac:dyDescent="0.35">
      <c r="A1" s="308" t="s">
        <v>438</v>
      </c>
      <c r="B1" s="495" t="s">
        <v>1564</v>
      </c>
      <c r="C1" s="496"/>
      <c r="D1" s="497"/>
      <c r="F1" s="102"/>
      <c r="G1" s="199"/>
      <c r="H1" s="199"/>
      <c r="I1" s="199"/>
    </row>
    <row r="2" spans="1:9" ht="18" customHeight="1" thickBot="1" x14ac:dyDescent="0.35">
      <c r="A2" s="308" t="s">
        <v>254</v>
      </c>
      <c r="B2" s="498">
        <v>15</v>
      </c>
      <c r="C2" s="499"/>
      <c r="D2" s="500"/>
      <c r="G2" s="199"/>
      <c r="H2" s="199"/>
      <c r="I2" s="199"/>
    </row>
    <row r="3" spans="1:9" ht="18" customHeight="1" thickBot="1" x14ac:dyDescent="0.35">
      <c r="A3" s="308" t="s">
        <v>1184</v>
      </c>
      <c r="B3" s="501">
        <v>44845</v>
      </c>
      <c r="C3" s="502"/>
      <c r="D3" s="503"/>
      <c r="G3" s="199"/>
      <c r="H3" s="199"/>
      <c r="I3" s="199"/>
    </row>
    <row r="4" spans="1:9" ht="13.5" thickBot="1" x14ac:dyDescent="0.35">
      <c r="A4" s="309" t="s">
        <v>1211</v>
      </c>
      <c r="B4" s="310">
        <f>MQC!E8</f>
        <v>2141</v>
      </c>
      <c r="C4" s="504" t="s">
        <v>610</v>
      </c>
      <c r="D4" s="505"/>
      <c r="G4" s="199"/>
      <c r="H4" s="199"/>
      <c r="I4" s="199"/>
    </row>
    <row r="5" spans="1:9" ht="15.75" customHeight="1" thickBot="1" x14ac:dyDescent="0.35">
      <c r="A5" s="309" t="s">
        <v>648</v>
      </c>
      <c r="B5" s="492">
        <v>44652</v>
      </c>
      <c r="C5" s="493"/>
      <c r="D5" s="494"/>
      <c r="G5" s="199"/>
      <c r="H5" s="199"/>
      <c r="I5" s="199"/>
    </row>
    <row r="6" spans="1:9" ht="18" customHeight="1" thickBot="1" x14ac:dyDescent="0.35">
      <c r="A6" s="311" t="s">
        <v>649</v>
      </c>
      <c r="B6" s="492">
        <v>45016</v>
      </c>
      <c r="C6" s="493"/>
      <c r="D6" s="494"/>
      <c r="G6" s="199"/>
      <c r="H6" s="199"/>
      <c r="I6" s="199"/>
    </row>
    <row r="7" spans="1:9" ht="20.149999999999999" customHeight="1" thickBot="1" x14ac:dyDescent="0.35">
      <c r="A7" s="309" t="s">
        <v>755</v>
      </c>
      <c r="B7" s="509" t="s">
        <v>1296</v>
      </c>
      <c r="C7" s="510"/>
      <c r="D7" s="511"/>
    </row>
    <row r="8" spans="1:9" ht="20.149999999999999" customHeight="1" thickBot="1" x14ac:dyDescent="0.35">
      <c r="A8" s="312" t="s">
        <v>502</v>
      </c>
      <c r="B8" s="495" t="s">
        <v>857</v>
      </c>
      <c r="C8" s="512"/>
      <c r="D8" s="513"/>
    </row>
    <row r="9" spans="1:9" ht="18" customHeight="1" thickBot="1" x14ac:dyDescent="0.35">
      <c r="A9" s="313" t="s">
        <v>1724</v>
      </c>
      <c r="B9" s="506" t="s">
        <v>991</v>
      </c>
      <c r="C9" s="507"/>
      <c r="D9" s="508"/>
    </row>
    <row r="10" spans="1:9" ht="18" customHeight="1" thickBot="1" x14ac:dyDescent="0.35">
      <c r="A10" s="314" t="s">
        <v>180</v>
      </c>
      <c r="B10" s="506" t="s">
        <v>1221</v>
      </c>
      <c r="C10" s="507"/>
      <c r="D10" s="508"/>
    </row>
    <row r="11" spans="1:9" ht="18" customHeight="1" thickBot="1" x14ac:dyDescent="0.35">
      <c r="A11" s="315" t="s">
        <v>255</v>
      </c>
      <c r="B11" s="506" t="s">
        <v>493</v>
      </c>
      <c r="C11" s="507"/>
      <c r="D11" s="508"/>
      <c r="E11" s="257"/>
    </row>
    <row r="12" spans="1:9" ht="18" customHeight="1" x14ac:dyDescent="0.3">
      <c r="A12" s="315"/>
      <c r="B12" s="514" t="s">
        <v>992</v>
      </c>
      <c r="C12" s="515"/>
      <c r="D12" s="516"/>
      <c r="E12" s="257"/>
    </row>
    <row r="13" spans="1:9" ht="18" customHeight="1" thickBot="1" x14ac:dyDescent="0.35">
      <c r="A13" s="316"/>
      <c r="B13" s="517"/>
      <c r="C13" s="518"/>
      <c r="D13" s="519"/>
      <c r="E13" s="257"/>
    </row>
    <row r="14" spans="1:9" ht="18" customHeight="1" thickBot="1" x14ac:dyDescent="0.35">
      <c r="A14" s="317" t="s">
        <v>345</v>
      </c>
      <c r="B14" s="506" t="s">
        <v>1297</v>
      </c>
      <c r="C14" s="507"/>
      <c r="D14" s="508"/>
    </row>
    <row r="15" spans="1:9" ht="18" customHeight="1" thickBot="1" x14ac:dyDescent="0.35">
      <c r="A15" s="318" t="s">
        <v>889</v>
      </c>
      <c r="B15" s="506"/>
      <c r="C15" s="507"/>
      <c r="D15" s="508"/>
    </row>
    <row r="16" spans="1:9" ht="18" customHeight="1" thickBot="1" x14ac:dyDescent="0.35">
      <c r="A16" s="308" t="s">
        <v>696</v>
      </c>
      <c r="B16" s="520" t="s">
        <v>1721</v>
      </c>
      <c r="C16" s="507"/>
      <c r="D16" s="508"/>
    </row>
    <row r="17" spans="1:6" ht="18" customHeight="1" thickBot="1" x14ac:dyDescent="0.35">
      <c r="A17" s="319" t="s">
        <v>705</v>
      </c>
      <c r="B17" s="521"/>
      <c r="C17" s="522"/>
      <c r="D17" s="523"/>
    </row>
    <row r="18" spans="1:6" ht="13.75" customHeight="1" thickTop="1" thickBot="1" x14ac:dyDescent="0.35">
      <c r="A18" s="320" t="s">
        <v>1725</v>
      </c>
      <c r="B18" s="524" t="s">
        <v>1118</v>
      </c>
      <c r="C18" s="525"/>
      <c r="D18" s="526"/>
    </row>
    <row r="19" spans="1:6" ht="18" customHeight="1" thickBot="1" x14ac:dyDescent="0.35">
      <c r="A19" s="321" t="s">
        <v>106</v>
      </c>
      <c r="B19" s="506" t="s">
        <v>494</v>
      </c>
      <c r="C19" s="507"/>
      <c r="D19" s="508"/>
    </row>
    <row r="20" spans="1:6" ht="18" customHeight="1" thickBot="1" x14ac:dyDescent="0.35">
      <c r="A20" s="321" t="s">
        <v>806</v>
      </c>
      <c r="B20" s="506"/>
      <c r="C20" s="507"/>
      <c r="D20" s="508"/>
    </row>
    <row r="21" spans="1:6" ht="18" customHeight="1" thickBot="1" x14ac:dyDescent="0.35">
      <c r="A21" s="322" t="s">
        <v>1185</v>
      </c>
      <c r="B21" s="506"/>
      <c r="C21" s="507"/>
      <c r="D21" s="508"/>
    </row>
    <row r="22" spans="1:6" ht="14.25" customHeight="1" thickBot="1" x14ac:dyDescent="0.35">
      <c r="A22" s="323" t="s">
        <v>181</v>
      </c>
      <c r="B22" s="530" t="s">
        <v>69</v>
      </c>
      <c r="C22" s="496"/>
      <c r="D22" s="497"/>
    </row>
    <row r="23" spans="1:6" customFormat="1" ht="19" customHeight="1" thickBot="1" x14ac:dyDescent="0.35">
      <c r="A23" s="324" t="s">
        <v>1188</v>
      </c>
      <c r="B23" s="492"/>
      <c r="C23" s="493"/>
      <c r="D23" s="494"/>
      <c r="E23" s="208"/>
      <c r="F23" s="190"/>
    </row>
    <row r="24" spans="1:6" customFormat="1" ht="13.75" customHeight="1" thickBot="1" x14ac:dyDescent="0.35">
      <c r="A24" s="325" t="s">
        <v>113</v>
      </c>
      <c r="B24" s="531"/>
      <c r="C24" s="507"/>
      <c r="D24" s="508"/>
      <c r="E24" s="208"/>
      <c r="F24" s="208"/>
    </row>
    <row r="25" spans="1:6" ht="50.25" customHeight="1" thickBot="1" x14ac:dyDescent="0.35">
      <c r="A25" s="326" t="s">
        <v>1726</v>
      </c>
      <c r="B25" s="530" t="s">
        <v>69</v>
      </c>
      <c r="C25" s="496"/>
      <c r="D25" s="497"/>
    </row>
    <row r="26" spans="1:6" ht="49.75" customHeight="1" thickBot="1" x14ac:dyDescent="0.35">
      <c r="A26" s="327" t="s">
        <v>257</v>
      </c>
      <c r="B26" s="532"/>
      <c r="C26" s="533"/>
      <c r="D26" s="534"/>
    </row>
    <row r="27" spans="1:6" ht="17.25" customHeight="1" thickBot="1" x14ac:dyDescent="0.35">
      <c r="A27" s="328" t="s">
        <v>1727</v>
      </c>
      <c r="B27" s="506" t="s">
        <v>1723</v>
      </c>
      <c r="C27" s="507"/>
      <c r="D27" s="508"/>
    </row>
    <row r="28" spans="1:6" ht="5.25" customHeight="1" thickBot="1" x14ac:dyDescent="0.35">
      <c r="A28" s="329"/>
      <c r="B28" s="535"/>
      <c r="C28" s="536"/>
      <c r="D28" s="536"/>
    </row>
    <row r="29" spans="1:6" x14ac:dyDescent="0.3">
      <c r="A29" s="330" t="s">
        <v>14</v>
      </c>
      <c r="B29" s="537"/>
      <c r="C29" s="538"/>
      <c r="D29" s="539"/>
    </row>
    <row r="30" spans="1:6" ht="13.5" thickBot="1" x14ac:dyDescent="0.35">
      <c r="A30" s="331" t="s">
        <v>226</v>
      </c>
      <c r="B30" s="540" t="s">
        <v>320</v>
      </c>
      <c r="C30" s="541"/>
      <c r="D30" s="542"/>
    </row>
    <row r="31" spans="1:6" ht="13.5" thickBot="1" x14ac:dyDescent="0.35">
      <c r="A31" s="332" t="s">
        <v>893</v>
      </c>
      <c r="B31" s="527" t="s">
        <v>1566</v>
      </c>
      <c r="C31" s="528"/>
      <c r="D31" s="529"/>
    </row>
    <row r="32" spans="1:6" ht="13.5" thickBot="1" x14ac:dyDescent="0.35">
      <c r="A32" s="333"/>
      <c r="B32" s="527" t="s">
        <v>1565</v>
      </c>
      <c r="C32" s="528"/>
      <c r="D32" s="529"/>
    </row>
    <row r="33" spans="1:5" ht="13.5" thickBot="1" x14ac:dyDescent="0.35">
      <c r="A33" s="545" t="s">
        <v>804</v>
      </c>
      <c r="B33" s="546"/>
      <c r="C33" s="546"/>
      <c r="D33" s="547"/>
    </row>
    <row r="34" spans="1:5" s="102" customFormat="1" x14ac:dyDescent="0.3">
      <c r="A34" s="204" t="s">
        <v>312</v>
      </c>
      <c r="B34" s="235" t="s">
        <v>1018</v>
      </c>
      <c r="C34" s="548" t="s">
        <v>609</v>
      </c>
      <c r="D34" s="549"/>
      <c r="E34" s="102" t="str">
        <f t="shared" ref="E34:E43" si="0">A34</f>
        <v>CMDU#044</v>
      </c>
    </row>
    <row r="35" spans="1:5" s="102" customFormat="1" ht="13.5" customHeight="1" x14ac:dyDescent="0.3">
      <c r="A35" s="209" t="s">
        <v>312</v>
      </c>
      <c r="B35" s="209" t="s">
        <v>34</v>
      </c>
      <c r="C35" s="543" t="s">
        <v>111</v>
      </c>
      <c r="D35" s="544"/>
      <c r="E35" s="102" t="str">
        <f t="shared" si="0"/>
        <v>CMDU#044</v>
      </c>
    </row>
    <row r="36" spans="1:5" s="102" customFormat="1" x14ac:dyDescent="0.3">
      <c r="A36" s="203" t="s">
        <v>421</v>
      </c>
      <c r="B36" s="209" t="s">
        <v>347</v>
      </c>
      <c r="C36" s="543" t="s">
        <v>608</v>
      </c>
      <c r="D36" s="544"/>
      <c r="E36" s="102" t="str">
        <f t="shared" si="0"/>
        <v>CMDU#043 B1</v>
      </c>
    </row>
    <row r="37" spans="1:5" s="102" customFormat="1" x14ac:dyDescent="0.3">
      <c r="A37" s="203" t="s">
        <v>783</v>
      </c>
      <c r="B37" s="209" t="s">
        <v>697</v>
      </c>
      <c r="C37" s="543" t="s">
        <v>1186</v>
      </c>
      <c r="D37" s="544"/>
      <c r="E37" s="102" t="str">
        <f t="shared" si="0"/>
        <v>CMDU#043 B2</v>
      </c>
    </row>
    <row r="38" spans="1:5" s="102" customFormat="1" x14ac:dyDescent="0.3">
      <c r="A38" s="203" t="s">
        <v>1094</v>
      </c>
      <c r="B38" s="209" t="s">
        <v>1032</v>
      </c>
      <c r="C38" s="543" t="s">
        <v>892</v>
      </c>
      <c r="D38" s="544"/>
      <c r="E38" s="102" t="str">
        <f t="shared" si="0"/>
        <v>CMDU#028</v>
      </c>
    </row>
    <row r="39" spans="1:5" s="102" customFormat="1" x14ac:dyDescent="0.3">
      <c r="A39" s="203" t="s">
        <v>1094</v>
      </c>
      <c r="B39" s="209" t="s">
        <v>35</v>
      </c>
      <c r="C39" s="543" t="s">
        <v>1036</v>
      </c>
      <c r="D39" s="544"/>
      <c r="E39" s="102" t="str">
        <f t="shared" si="0"/>
        <v>CMDU#028</v>
      </c>
    </row>
    <row r="40" spans="1:5" s="102" customFormat="1" x14ac:dyDescent="0.3">
      <c r="A40" s="203" t="s">
        <v>1094</v>
      </c>
      <c r="B40" s="209" t="s">
        <v>353</v>
      </c>
      <c r="C40" s="543" t="s">
        <v>1037</v>
      </c>
      <c r="D40" s="544"/>
      <c r="E40" s="102" t="str">
        <f t="shared" si="0"/>
        <v>CMDU#028</v>
      </c>
    </row>
    <row r="41" spans="1:5" s="102" customFormat="1" x14ac:dyDescent="0.3">
      <c r="A41" s="203" t="s">
        <v>1094</v>
      </c>
      <c r="B41" s="209" t="s">
        <v>1019</v>
      </c>
      <c r="C41" s="550" t="s">
        <v>245</v>
      </c>
      <c r="D41" s="551"/>
      <c r="E41" s="102" t="str">
        <f t="shared" si="0"/>
        <v>CMDU#028</v>
      </c>
    </row>
    <row r="42" spans="1:5" s="102" customFormat="1" x14ac:dyDescent="0.3">
      <c r="A42" s="203" t="s">
        <v>784</v>
      </c>
      <c r="B42" s="209" t="s">
        <v>349</v>
      </c>
      <c r="C42" s="543" t="s">
        <v>946</v>
      </c>
      <c r="D42" s="544"/>
      <c r="E42" s="102" t="str">
        <f t="shared" si="0"/>
        <v>CMDU#029 D1</v>
      </c>
    </row>
    <row r="43" spans="1:5" s="102" customFormat="1" x14ac:dyDescent="0.3">
      <c r="A43" s="203" t="s">
        <v>1099</v>
      </c>
      <c r="B43" s="209" t="s">
        <v>698</v>
      </c>
      <c r="C43" s="543" t="s">
        <v>1034</v>
      </c>
      <c r="D43" s="544"/>
      <c r="E43" s="102" t="str">
        <f t="shared" si="0"/>
        <v>CMDU#029 D2</v>
      </c>
    </row>
    <row r="44" spans="1:5" s="102" customFormat="1" x14ac:dyDescent="0.3">
      <c r="A44" s="203" t="s">
        <v>831</v>
      </c>
      <c r="B44" s="209" t="s">
        <v>377</v>
      </c>
      <c r="C44" s="203" t="s">
        <v>723</v>
      </c>
      <c r="D44" s="220"/>
    </row>
    <row r="45" spans="1:5" s="102" customFormat="1" x14ac:dyDescent="0.3">
      <c r="A45" s="203" t="s">
        <v>1094</v>
      </c>
      <c r="B45" s="209" t="s">
        <v>1038</v>
      </c>
      <c r="C45" s="543" t="s">
        <v>356</v>
      </c>
      <c r="D45" s="544"/>
      <c r="E45" s="102" t="str">
        <f t="shared" ref="E45:E56" si="1">A45</f>
        <v>CMDU#028</v>
      </c>
    </row>
    <row r="46" spans="1:5" s="102" customFormat="1" x14ac:dyDescent="0.3">
      <c r="A46" s="203" t="s">
        <v>1094</v>
      </c>
      <c r="B46" s="209" t="s">
        <v>22</v>
      </c>
      <c r="C46" s="203" t="s">
        <v>23</v>
      </c>
      <c r="D46" s="220"/>
      <c r="E46" s="102" t="str">
        <f t="shared" si="1"/>
        <v>CMDU#028</v>
      </c>
    </row>
    <row r="47" spans="1:5" s="102" customFormat="1" x14ac:dyDescent="0.3">
      <c r="A47" s="203" t="s">
        <v>90</v>
      </c>
      <c r="B47" s="209" t="s">
        <v>350</v>
      </c>
      <c r="C47" s="543" t="s">
        <v>109</v>
      </c>
      <c r="D47" s="544"/>
      <c r="E47" s="102" t="str">
        <f t="shared" si="1"/>
        <v>CMDU#029 F1</v>
      </c>
    </row>
    <row r="48" spans="1:5" s="102" customFormat="1" x14ac:dyDescent="0.3">
      <c r="A48" s="203" t="s">
        <v>422</v>
      </c>
      <c r="B48" s="209" t="s">
        <v>699</v>
      </c>
      <c r="C48" s="543" t="s">
        <v>110</v>
      </c>
      <c r="D48" s="544"/>
      <c r="E48" s="102" t="str">
        <f t="shared" si="1"/>
        <v>CMDU#029 F2</v>
      </c>
    </row>
    <row r="49" spans="1:5" s="102" customFormat="1" x14ac:dyDescent="0.3">
      <c r="A49" s="203" t="s">
        <v>800</v>
      </c>
      <c r="B49" s="209" t="s">
        <v>1008</v>
      </c>
      <c r="C49" s="543" t="s">
        <v>588</v>
      </c>
      <c r="D49" s="544"/>
      <c r="E49" s="102" t="str">
        <f t="shared" si="1"/>
        <v>CMDU#029 F3</v>
      </c>
    </row>
    <row r="50" spans="1:5" s="102" customFormat="1" x14ac:dyDescent="0.3">
      <c r="A50" s="203" t="s">
        <v>440</v>
      </c>
      <c r="B50" s="209" t="s">
        <v>1031</v>
      </c>
      <c r="C50" s="543" t="s">
        <v>1187</v>
      </c>
      <c r="D50" s="544"/>
      <c r="E50" s="102" t="str">
        <f t="shared" si="1"/>
        <v>CMDU#091</v>
      </c>
    </row>
    <row r="51" spans="1:5" s="102" customFormat="1" x14ac:dyDescent="0.3">
      <c r="A51" s="203" t="s">
        <v>936</v>
      </c>
      <c r="B51" s="209" t="s">
        <v>351</v>
      </c>
      <c r="C51" s="543" t="s">
        <v>352</v>
      </c>
      <c r="D51" s="544"/>
      <c r="E51" s="102" t="str">
        <f t="shared" si="1"/>
        <v>CMDU#090 H1</v>
      </c>
    </row>
    <row r="52" spans="1:5" s="102" customFormat="1" x14ac:dyDescent="0.3">
      <c r="A52" s="203" t="s">
        <v>1235</v>
      </c>
      <c r="B52" s="209" t="s">
        <v>700</v>
      </c>
      <c r="C52" s="543" t="s">
        <v>701</v>
      </c>
      <c r="D52" s="544"/>
      <c r="E52" s="102" t="str">
        <f t="shared" si="1"/>
        <v>CMDU#090 H2</v>
      </c>
    </row>
    <row r="53" spans="1:5" s="102" customFormat="1" x14ac:dyDescent="0.3">
      <c r="A53" s="203" t="s">
        <v>312</v>
      </c>
      <c r="B53" s="209" t="s">
        <v>1030</v>
      </c>
      <c r="C53" s="543" t="s">
        <v>521</v>
      </c>
      <c r="D53" s="544"/>
      <c r="E53" s="102" t="str">
        <f t="shared" si="1"/>
        <v>CMDU#044</v>
      </c>
    </row>
    <row r="54" spans="1:5" s="102" customFormat="1" x14ac:dyDescent="0.3">
      <c r="A54" s="203" t="s">
        <v>1232</v>
      </c>
      <c r="B54" s="209" t="s">
        <v>33</v>
      </c>
      <c r="C54" s="543" t="s">
        <v>112</v>
      </c>
      <c r="D54" s="544"/>
      <c r="E54" s="102" t="str">
        <f t="shared" si="1"/>
        <v>CMDU#101</v>
      </c>
    </row>
    <row r="55" spans="1:5" s="263" customFormat="1" ht="25.5" customHeight="1" x14ac:dyDescent="0.3">
      <c r="A55" s="253" t="s">
        <v>504</v>
      </c>
      <c r="B55" s="251" t="s">
        <v>348</v>
      </c>
      <c r="C55" s="554" t="s">
        <v>1035</v>
      </c>
      <c r="D55" s="555"/>
      <c r="E55" s="102" t="str">
        <f t="shared" si="1"/>
        <v>CMDU#043 J1</v>
      </c>
    </row>
    <row r="56" spans="1:5" s="102" customFormat="1" x14ac:dyDescent="0.3">
      <c r="A56" s="203" t="s">
        <v>587</v>
      </c>
      <c r="B56" s="209" t="s">
        <v>354</v>
      </c>
      <c r="C56" s="552" t="s">
        <v>418</v>
      </c>
      <c r="D56" s="553"/>
      <c r="E56" s="102" t="str">
        <f t="shared" si="1"/>
        <v>CMDU#043 N1</v>
      </c>
    </row>
    <row r="57" spans="1:5" s="102" customFormat="1" x14ac:dyDescent="0.3">
      <c r="A57" s="203" t="s">
        <v>273</v>
      </c>
      <c r="B57" s="209" t="s">
        <v>372</v>
      </c>
      <c r="C57" s="552" t="s">
        <v>718</v>
      </c>
      <c r="D57" s="553"/>
    </row>
    <row r="58" spans="1:5" s="102" customFormat="1" x14ac:dyDescent="0.3">
      <c r="A58" s="203" t="s">
        <v>537</v>
      </c>
      <c r="B58" s="209" t="s">
        <v>719</v>
      </c>
      <c r="C58" s="552" t="s">
        <v>127</v>
      </c>
      <c r="D58" s="553"/>
    </row>
    <row r="59" spans="1:5" s="102" customFormat="1" x14ac:dyDescent="0.3">
      <c r="A59" s="203" t="s">
        <v>826</v>
      </c>
      <c r="B59" s="209" t="s">
        <v>1127</v>
      </c>
      <c r="C59" s="552" t="s">
        <v>1128</v>
      </c>
      <c r="D59" s="553"/>
    </row>
    <row r="60" spans="1:5" x14ac:dyDescent="0.3">
      <c r="A60" s="203" t="s">
        <v>1129</v>
      </c>
      <c r="B60" s="209" t="s">
        <v>128</v>
      </c>
      <c r="C60" s="552" t="s">
        <v>373</v>
      </c>
      <c r="D60" s="553"/>
    </row>
    <row r="61" spans="1:5" x14ac:dyDescent="0.3">
      <c r="A61" s="203"/>
      <c r="B61" s="209" t="s">
        <v>512</v>
      </c>
      <c r="C61" s="552" t="s">
        <v>1175</v>
      </c>
      <c r="D61" s="553"/>
    </row>
    <row r="62" spans="1:5" ht="13.5" thickBot="1" x14ac:dyDescent="0.35">
      <c r="A62" s="229"/>
      <c r="B62" s="270" t="s">
        <v>439</v>
      </c>
      <c r="C62" s="556" t="s">
        <v>439</v>
      </c>
      <c r="D62" s="557"/>
    </row>
    <row r="63" spans="1:5" x14ac:dyDescent="0.3">
      <c r="A63" s="102"/>
      <c r="B63" s="102"/>
      <c r="C63" s="102"/>
      <c r="D63" s="102"/>
    </row>
  </sheetData>
  <sheetProtection algorithmName="SHA-512" hashValue="Ofn+L7pbgIeJkhRgv/EXIx6m/GjY+IxX9e2gW286liq4dRWSAZXEanHJoyWnzH4+g77bZZ8KctEfsywtXqvWBA==" saltValue="xISxDp9xkssvh5gptfSv8Q==" spinCount="100000" sheet="1" objects="1" scenarios="1" formatCells="0" formatColumns="0" formatRows="0" insertColumns="0" insertRows="0" deleteColumns="0" deleteRows="0" sort="0" autoFilter="0"/>
  <mergeCells count="59">
    <mergeCell ref="C58:D58"/>
    <mergeCell ref="C59:D59"/>
    <mergeCell ref="C60:D60"/>
    <mergeCell ref="C61:D61"/>
    <mergeCell ref="C62:D62"/>
    <mergeCell ref="C57:D57"/>
    <mergeCell ref="C45:D45"/>
    <mergeCell ref="C47:D47"/>
    <mergeCell ref="C48:D48"/>
    <mergeCell ref="C49:D49"/>
    <mergeCell ref="C50:D50"/>
    <mergeCell ref="C51:D51"/>
    <mergeCell ref="C52:D52"/>
    <mergeCell ref="C53:D53"/>
    <mergeCell ref="C54:D54"/>
    <mergeCell ref="C55:D55"/>
    <mergeCell ref="C56:D56"/>
    <mergeCell ref="C43:D43"/>
    <mergeCell ref="B32:D32"/>
    <mergeCell ref="A33:D33"/>
    <mergeCell ref="C34:D34"/>
    <mergeCell ref="C35:D35"/>
    <mergeCell ref="C36:D36"/>
    <mergeCell ref="C37:D37"/>
    <mergeCell ref="C38:D38"/>
    <mergeCell ref="C39:D39"/>
    <mergeCell ref="C40:D40"/>
    <mergeCell ref="C41:D41"/>
    <mergeCell ref="C42:D42"/>
    <mergeCell ref="B31:D31"/>
    <mergeCell ref="B20:D20"/>
    <mergeCell ref="B21:D21"/>
    <mergeCell ref="B22:D22"/>
    <mergeCell ref="B23:D23"/>
    <mergeCell ref="B24:D24"/>
    <mergeCell ref="B25:D25"/>
    <mergeCell ref="B26:D26"/>
    <mergeCell ref="B27:D27"/>
    <mergeCell ref="B28:D28"/>
    <mergeCell ref="B29:D29"/>
    <mergeCell ref="B30:D30"/>
    <mergeCell ref="B19:D19"/>
    <mergeCell ref="B7:D7"/>
    <mergeCell ref="B8:D8"/>
    <mergeCell ref="B9:D9"/>
    <mergeCell ref="B10:D10"/>
    <mergeCell ref="B11:D11"/>
    <mergeCell ref="B12:D13"/>
    <mergeCell ref="B14:D14"/>
    <mergeCell ref="B15:D15"/>
    <mergeCell ref="B16:D16"/>
    <mergeCell ref="B17:D17"/>
    <mergeCell ref="B18:D18"/>
    <mergeCell ref="B6:D6"/>
    <mergeCell ref="B1:D1"/>
    <mergeCell ref="B2:D2"/>
    <mergeCell ref="B3:D3"/>
    <mergeCell ref="C4:D4"/>
    <mergeCell ref="B5:D5"/>
  </mergeCells>
  <dataValidations count="4">
    <dataValidation type="whole" allowBlank="1" showInputMessage="1" showErrorMessage="1" sqref="B2:D2" xr:uid="{00000000-0002-0000-0100-000000000000}">
      <formula1>0</formula1>
      <formula2>9999999</formula2>
    </dataValidation>
    <dataValidation type="date" allowBlank="1" showInputMessage="1" showErrorMessage="1" sqref="B3:D3" xr:uid="{00000000-0002-0000-0100-000001000000}">
      <formula1>10100</formula1>
      <formula2>401768</formula2>
    </dataValidation>
    <dataValidation type="date" allowBlank="1" showInputMessage="1" showErrorMessage="1" sqref="B5:D6" xr:uid="{00000000-0002-0000-0100-000002000000}">
      <formula1>36526</formula1>
      <formula2>401768</formula2>
    </dataValidation>
    <dataValidation type="date" allowBlank="1" showInputMessage="1" showErrorMessage="1" sqref="B23:D23" xr:uid="{00000000-0002-0000-0100-000003000000}">
      <formula1>32874</formula1>
      <formula2>401768</formula2>
    </dataValidation>
  </dataValidations>
  <hyperlinks>
    <hyperlink ref="B16" r:id="rId1" xr:uid="{00000000-0004-0000-0100-000000000000}"/>
  </hyperlinks>
  <printOptions horizontalCentered="1" verticalCentered="1"/>
  <pageMargins left="0.25" right="0.25" top="0.25" bottom="0.25" header="0.23622047244094491" footer="0.23622047244094491"/>
  <pageSetup scale="65" fitToHeight="3"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115" zoomScaleNormal="115" workbookViewId="0"/>
  </sheetViews>
  <sheetFormatPr defaultColWidth="11.453125" defaultRowHeight="11.5" x14ac:dyDescent="0.25"/>
  <cols>
    <col min="1" max="1" width="11.453125" style="215"/>
    <col min="2" max="2" width="7.54296875" style="215" bestFit="1" customWidth="1"/>
    <col min="3" max="3" width="12.81640625" style="215" bestFit="1" customWidth="1"/>
    <col min="4" max="4" width="6.1796875" style="215" customWidth="1"/>
    <col min="5" max="5" width="10.26953125" style="215" bestFit="1" customWidth="1"/>
    <col min="6" max="16384" width="11.453125" style="215"/>
  </cols>
  <sheetData>
    <row r="1" spans="1:5" ht="12" thickBot="1" x14ac:dyDescent="0.3">
      <c r="A1" s="211"/>
    </row>
    <row r="2" spans="1:5" ht="12" thickBot="1" x14ac:dyDescent="0.3">
      <c r="B2" s="228" t="s">
        <v>1039</v>
      </c>
      <c r="C2" s="237" t="s">
        <v>890</v>
      </c>
      <c r="D2" s="37"/>
      <c r="E2" s="221" t="s">
        <v>114</v>
      </c>
    </row>
    <row r="3" spans="1:5" x14ac:dyDescent="0.25">
      <c r="C3" s="193" t="s">
        <v>405</v>
      </c>
      <c r="D3" s="232" t="s">
        <v>404</v>
      </c>
      <c r="E3" s="226">
        <v>2141</v>
      </c>
    </row>
    <row r="4" spans="1:5" x14ac:dyDescent="0.25">
      <c r="C4" s="67"/>
      <c r="D4" s="255"/>
      <c r="E4" s="71"/>
    </row>
    <row r="5" spans="1:5" x14ac:dyDescent="0.25">
      <c r="C5" s="67"/>
      <c r="D5" s="255"/>
      <c r="E5" s="71"/>
    </row>
    <row r="6" spans="1:5" ht="12" thickBot="1" x14ac:dyDescent="0.3">
      <c r="C6" s="69"/>
      <c r="D6" s="268"/>
      <c r="E6" s="119"/>
    </row>
    <row r="7" spans="1:5" ht="12" thickBot="1" x14ac:dyDescent="0.3"/>
    <row r="8" spans="1:5" ht="12" thickBot="1" x14ac:dyDescent="0.3">
      <c r="C8" s="227" t="s">
        <v>807</v>
      </c>
      <c r="D8" s="233"/>
      <c r="E8" s="262">
        <f>SUM(E3:E6)</f>
        <v>2141</v>
      </c>
    </row>
    <row r="9" spans="1:5" x14ac:dyDescent="0.25">
      <c r="A9" s="211">
        <v>37</v>
      </c>
    </row>
  </sheetData>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BB251"/>
  <sheetViews>
    <sheetView showGridLines="0" topLeftCell="A3" zoomScale="91" zoomScaleNormal="91" workbookViewId="0">
      <selection activeCell="A31" sqref="A31:A32"/>
    </sheetView>
  </sheetViews>
  <sheetFormatPr defaultColWidth="16.7265625" defaultRowHeight="11.5" x14ac:dyDescent="0.25"/>
  <cols>
    <col min="1" max="13" width="16.7265625" style="42"/>
    <col min="14" max="23" width="16.7265625" style="42" customWidth="1"/>
    <col min="24" max="27" width="16.7265625" style="42"/>
    <col min="28" max="28" width="14.453125" style="42" customWidth="1"/>
    <col min="29" max="29" width="16.7265625" style="42"/>
    <col min="30" max="30" width="16.08984375" style="42" bestFit="1" customWidth="1"/>
    <col min="31" max="34" width="16.7265625" style="42"/>
    <col min="35" max="35" width="16.7265625" style="42" customWidth="1"/>
    <col min="36"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34</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111</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312</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ht="12" thickBot="1" x14ac:dyDescent="0.3">
      <c r="A8" s="592"/>
      <c r="B8" s="592"/>
      <c r="C8" s="592"/>
      <c r="D8" s="592"/>
      <c r="E8" s="592"/>
      <c r="F8" s="5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802</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296</v>
      </c>
      <c r="B14" s="574" t="s">
        <v>297</v>
      </c>
      <c r="C14" s="574"/>
      <c r="D14" s="574"/>
      <c r="E14" s="574"/>
      <c r="F14" s="574"/>
      <c r="G14" s="574"/>
      <c r="H14" s="574"/>
      <c r="I14" s="574"/>
      <c r="J14" s="575"/>
      <c r="K14" s="576"/>
      <c r="L14" s="575"/>
      <c r="M14" s="577"/>
      <c r="N14" s="419" t="str">
        <f>IF($A14&gt;0,$A14,"")</f>
        <v>Bullet1</v>
      </c>
    </row>
    <row r="15" spans="1:54" x14ac:dyDescent="0.25">
      <c r="A15" s="186"/>
      <c r="B15" s="578"/>
      <c r="C15" s="579"/>
      <c r="D15" s="579"/>
      <c r="E15" s="579"/>
      <c r="F15" s="579"/>
      <c r="G15" s="579"/>
      <c r="H15" s="579"/>
      <c r="I15" s="580"/>
      <c r="J15" s="581"/>
      <c r="K15" s="582"/>
      <c r="L15" s="581"/>
      <c r="M15" s="583"/>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01"/>
      <c r="C16" s="601"/>
      <c r="D16" s="601"/>
      <c r="E16" s="601"/>
      <c r="F16" s="601"/>
      <c r="G16" s="601"/>
      <c r="H16" s="601"/>
      <c r="I16" s="601"/>
      <c r="J16" s="602"/>
      <c r="K16" s="576"/>
      <c r="L16" s="602"/>
      <c r="M16" s="577"/>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01"/>
      <c r="C17" s="601"/>
      <c r="D17" s="601"/>
      <c r="E17" s="601"/>
      <c r="F17" s="601"/>
      <c r="G17" s="601"/>
      <c r="H17" s="601"/>
      <c r="I17" s="601"/>
      <c r="J17" s="602"/>
      <c r="K17" s="576"/>
      <c r="L17" s="602"/>
      <c r="M17" s="577"/>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593"/>
      <c r="C18" s="593"/>
      <c r="D18" s="593"/>
      <c r="E18" s="593"/>
      <c r="F18" s="593"/>
      <c r="G18" s="593"/>
      <c r="H18" s="593"/>
      <c r="I18" s="593"/>
      <c r="J18" s="594"/>
      <c r="K18" s="595"/>
      <c r="L18" s="596"/>
      <c r="M18" s="597"/>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910</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910</v>
      </c>
      <c r="B21" s="598" t="s">
        <v>914</v>
      </c>
      <c r="C21" s="598"/>
      <c r="D21" s="598"/>
      <c r="E21" s="598"/>
      <c r="F21" s="598"/>
      <c r="G21" s="598"/>
      <c r="H21" s="59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t="s">
        <v>995</v>
      </c>
      <c r="B22" s="574" t="s">
        <v>1222</v>
      </c>
      <c r="C22" s="574"/>
      <c r="D22" s="574"/>
      <c r="E22" s="574"/>
      <c r="F22" s="574"/>
      <c r="G22" s="574"/>
      <c r="H22" s="600"/>
    </row>
    <row r="23" spans="1:54" x14ac:dyDescent="0.25">
      <c r="A23" s="178"/>
      <c r="B23" s="574"/>
      <c r="C23" s="574"/>
      <c r="D23" s="574"/>
      <c r="E23" s="574"/>
      <c r="F23" s="574"/>
      <c r="G23" s="574"/>
      <c r="H23" s="60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03"/>
      <c r="C24" s="576"/>
      <c r="D24" s="576"/>
      <c r="E24" s="576"/>
      <c r="F24" s="576"/>
      <c r="G24" s="576"/>
      <c r="H24" s="60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05"/>
      <c r="C25" s="595"/>
      <c r="D25" s="595"/>
      <c r="E25" s="595"/>
      <c r="F25" s="595"/>
      <c r="G25" s="595"/>
      <c r="H25" s="606"/>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463</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659</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189</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413</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34.5" x14ac:dyDescent="0.25">
      <c r="A31" s="607"/>
      <c r="B31" s="609" t="s">
        <v>791</v>
      </c>
      <c r="C31" s="609" t="s">
        <v>137</v>
      </c>
      <c r="D31" s="609" t="s">
        <v>62</v>
      </c>
      <c r="E31" s="609" t="s">
        <v>622</v>
      </c>
      <c r="F31" s="609" t="s">
        <v>636</v>
      </c>
      <c r="G31" s="609" t="s">
        <v>1219</v>
      </c>
      <c r="H31" s="612" t="s">
        <v>1004</v>
      </c>
      <c r="I31" s="609" t="s">
        <v>1093</v>
      </c>
      <c r="J31" s="609" t="s">
        <v>414</v>
      </c>
      <c r="K31" s="609" t="s">
        <v>459</v>
      </c>
      <c r="L31" s="609" t="s">
        <v>868</v>
      </c>
      <c r="M31" s="24" t="s">
        <v>1266</v>
      </c>
      <c r="N31" s="24" t="s">
        <v>1266</v>
      </c>
      <c r="O31" s="24" t="s">
        <v>1266</v>
      </c>
      <c r="P31" s="24" t="s">
        <v>1105</v>
      </c>
      <c r="Q31" s="24" t="s">
        <v>1105</v>
      </c>
      <c r="R31" s="24" t="s">
        <v>1105</v>
      </c>
      <c r="S31" s="24" t="s">
        <v>138</v>
      </c>
      <c r="T31" s="24" t="s">
        <v>138</v>
      </c>
      <c r="U31" s="24" t="s">
        <v>138</v>
      </c>
      <c r="V31" s="24" t="s">
        <v>138</v>
      </c>
      <c r="W31" s="24" t="s">
        <v>538</v>
      </c>
      <c r="X31" s="24" t="s">
        <v>538</v>
      </c>
      <c r="Y31" s="24" t="s">
        <v>538</v>
      </c>
      <c r="Z31" s="275" t="s">
        <v>1139</v>
      </c>
      <c r="AA31" s="275" t="s">
        <v>1139</v>
      </c>
      <c r="AB31" s="275" t="s">
        <v>1139</v>
      </c>
      <c r="AC31" s="612" t="s">
        <v>73</v>
      </c>
      <c r="AD31" s="612" t="s">
        <v>239</v>
      </c>
      <c r="AE31" s="612" t="s">
        <v>217</v>
      </c>
      <c r="AF31" s="612" t="s">
        <v>164</v>
      </c>
    </row>
    <row r="32" spans="1:54" ht="12" thickBot="1" x14ac:dyDescent="0.3">
      <c r="A32" s="608"/>
      <c r="B32" s="610" t="s">
        <v>69</v>
      </c>
      <c r="C32" s="610" t="s">
        <v>69</v>
      </c>
      <c r="D32" s="610" t="s">
        <v>69</v>
      </c>
      <c r="E32" s="610" t="s">
        <v>69</v>
      </c>
      <c r="F32" s="610" t="s">
        <v>69</v>
      </c>
      <c r="G32" s="611" t="s">
        <v>69</v>
      </c>
      <c r="H32" s="613" t="s">
        <v>69</v>
      </c>
      <c r="I32" s="610" t="s">
        <v>69</v>
      </c>
      <c r="J32" s="610" t="s">
        <v>69</v>
      </c>
      <c r="K32" s="610" t="s">
        <v>69</v>
      </c>
      <c r="L32" s="610" t="s">
        <v>69</v>
      </c>
      <c r="M32" s="25" t="s">
        <v>360</v>
      </c>
      <c r="N32" s="25" t="s">
        <v>1124</v>
      </c>
      <c r="O32" s="25" t="s">
        <v>1119</v>
      </c>
      <c r="P32" s="25" t="s">
        <v>360</v>
      </c>
      <c r="Q32" s="25" t="s">
        <v>1124</v>
      </c>
      <c r="R32" s="25" t="s">
        <v>1119</v>
      </c>
      <c r="S32" s="25" t="s">
        <v>1177</v>
      </c>
      <c r="T32" s="25" t="s">
        <v>360</v>
      </c>
      <c r="U32" s="25" t="s">
        <v>1124</v>
      </c>
      <c r="V32" s="25" t="s">
        <v>1119</v>
      </c>
      <c r="W32" s="25" t="s">
        <v>360</v>
      </c>
      <c r="X32" s="25" t="s">
        <v>1124</v>
      </c>
      <c r="Y32" s="25" t="s">
        <v>1119</v>
      </c>
      <c r="Z32" s="25" t="s">
        <v>360</v>
      </c>
      <c r="AA32" s="25" t="s">
        <v>1124</v>
      </c>
      <c r="AB32" s="25" t="s">
        <v>1119</v>
      </c>
      <c r="AC32" s="613"/>
      <c r="AD32" s="613"/>
      <c r="AE32" s="613" t="s">
        <v>69</v>
      </c>
      <c r="AF32" s="613" t="s">
        <v>69</v>
      </c>
    </row>
    <row r="33" spans="1:32" ht="13" x14ac:dyDescent="0.25">
      <c r="A33" s="129" t="s">
        <v>296</v>
      </c>
      <c r="B33" s="197" t="s">
        <v>996</v>
      </c>
      <c r="C33" s="335" t="s">
        <v>656</v>
      </c>
      <c r="D33" s="335" t="s">
        <v>929</v>
      </c>
      <c r="E33" s="335"/>
      <c r="F33" s="335" t="s">
        <v>1009</v>
      </c>
      <c r="G33" s="200" t="s">
        <v>1033</v>
      </c>
      <c r="H33" s="335" t="s">
        <v>858</v>
      </c>
      <c r="I33" s="336">
        <v>700</v>
      </c>
      <c r="J33" s="336" t="s">
        <v>69</v>
      </c>
      <c r="K33" s="336" t="s">
        <v>69</v>
      </c>
      <c r="L33" s="336"/>
      <c r="M33" s="336">
        <v>545</v>
      </c>
      <c r="N33" s="336" t="s">
        <v>69</v>
      </c>
      <c r="O33" s="336"/>
      <c r="P33" s="336">
        <v>65</v>
      </c>
      <c r="Q33" s="336"/>
      <c r="R33" s="336"/>
      <c r="S33" s="336" t="s">
        <v>689</v>
      </c>
      <c r="T33" s="336"/>
      <c r="U33" s="336"/>
      <c r="V33" s="336"/>
      <c r="W33" s="336">
        <v>40</v>
      </c>
      <c r="X33" s="336"/>
      <c r="Y33" s="336"/>
      <c r="Z33" s="336">
        <v>300</v>
      </c>
      <c r="AA33" s="336"/>
      <c r="AB33" s="336"/>
      <c r="AC33" s="417">
        <v>44835</v>
      </c>
      <c r="AD33" s="336"/>
      <c r="AE33" s="336" t="s">
        <v>1722</v>
      </c>
      <c r="AF33" s="337" t="s">
        <v>8</v>
      </c>
    </row>
    <row r="34" spans="1:32" ht="13" x14ac:dyDescent="0.25">
      <c r="A34" s="129" t="s">
        <v>296</v>
      </c>
      <c r="B34" s="197" t="s">
        <v>996</v>
      </c>
      <c r="C34" s="335" t="s">
        <v>656</v>
      </c>
      <c r="D34" s="335" t="s">
        <v>302</v>
      </c>
      <c r="E34" s="335" t="s">
        <v>69</v>
      </c>
      <c r="F34" s="335" t="s">
        <v>1009</v>
      </c>
      <c r="G34" s="200" t="s">
        <v>1033</v>
      </c>
      <c r="H34" s="335" t="s">
        <v>858</v>
      </c>
      <c r="I34" s="336">
        <v>725</v>
      </c>
      <c r="J34" s="336" t="s">
        <v>69</v>
      </c>
      <c r="K34" s="336" t="s">
        <v>69</v>
      </c>
      <c r="L34" s="336" t="s">
        <v>69</v>
      </c>
      <c r="M34" s="336">
        <v>545</v>
      </c>
      <c r="N34" s="336" t="s">
        <v>69</v>
      </c>
      <c r="O34" s="336" t="s">
        <v>69</v>
      </c>
      <c r="P34" s="336">
        <v>65</v>
      </c>
      <c r="Q34" s="336" t="s">
        <v>69</v>
      </c>
      <c r="R34" s="336" t="s">
        <v>69</v>
      </c>
      <c r="S34" s="336" t="s">
        <v>69</v>
      </c>
      <c r="T34" s="336">
        <v>93</v>
      </c>
      <c r="U34" s="336" t="s">
        <v>69</v>
      </c>
      <c r="V34" s="336" t="s">
        <v>69</v>
      </c>
      <c r="W34" s="336">
        <v>40</v>
      </c>
      <c r="X34" s="336" t="s">
        <v>69</v>
      </c>
      <c r="Y34" s="336" t="s">
        <v>69</v>
      </c>
      <c r="Z34" s="336">
        <v>300</v>
      </c>
      <c r="AA34" s="336"/>
      <c r="AB34" s="336"/>
      <c r="AC34" s="417">
        <v>44835</v>
      </c>
      <c r="AD34" s="336"/>
      <c r="AE34" s="336" t="s">
        <v>1722</v>
      </c>
      <c r="AF34" s="337" t="s">
        <v>8</v>
      </c>
    </row>
    <row r="35" spans="1:32" ht="13" x14ac:dyDescent="0.25">
      <c r="A35" s="129" t="s">
        <v>296</v>
      </c>
      <c r="B35" s="197" t="s">
        <v>657</v>
      </c>
      <c r="C35" s="335" t="s">
        <v>571</v>
      </c>
      <c r="D35" s="335" t="s">
        <v>929</v>
      </c>
      <c r="E35" s="335" t="s">
        <v>69</v>
      </c>
      <c r="F35" s="335" t="s">
        <v>1009</v>
      </c>
      <c r="G35" s="200" t="s">
        <v>1033</v>
      </c>
      <c r="H35" s="335" t="s">
        <v>858</v>
      </c>
      <c r="I35" s="336">
        <v>1050</v>
      </c>
      <c r="J35" s="336">
        <v>1575</v>
      </c>
      <c r="K35" s="336">
        <v>1575</v>
      </c>
      <c r="L35" s="336" t="s">
        <v>69</v>
      </c>
      <c r="M35" s="336">
        <v>890</v>
      </c>
      <c r="N35" s="336">
        <v>890</v>
      </c>
      <c r="O35" s="336">
        <v>890</v>
      </c>
      <c r="P35" s="336">
        <v>65</v>
      </c>
      <c r="Q35" s="336">
        <v>129</v>
      </c>
      <c r="R35" s="336">
        <v>129</v>
      </c>
      <c r="S35" s="336" t="s">
        <v>689</v>
      </c>
      <c r="T35" s="336" t="s">
        <v>69</v>
      </c>
      <c r="U35" s="336" t="s">
        <v>69</v>
      </c>
      <c r="V35" s="336" t="s">
        <v>69</v>
      </c>
      <c r="W35" s="336">
        <v>40</v>
      </c>
      <c r="X35" s="336">
        <v>40</v>
      </c>
      <c r="Y35" s="336">
        <v>40</v>
      </c>
      <c r="Z35" s="336">
        <v>300</v>
      </c>
      <c r="AA35" s="336">
        <v>375</v>
      </c>
      <c r="AB35" s="336">
        <v>375</v>
      </c>
      <c r="AC35" s="417">
        <v>44835</v>
      </c>
      <c r="AD35" s="336"/>
      <c r="AE35" s="336" t="s">
        <v>1722</v>
      </c>
      <c r="AF35" s="337" t="s">
        <v>8</v>
      </c>
    </row>
    <row r="36" spans="1:32" ht="13" x14ac:dyDescent="0.25">
      <c r="A36" s="129" t="s">
        <v>296</v>
      </c>
      <c r="B36" s="197" t="s">
        <v>218</v>
      </c>
      <c r="C36" s="335" t="s">
        <v>1298</v>
      </c>
      <c r="D36" s="335" t="s">
        <v>76</v>
      </c>
      <c r="E36" s="335" t="s">
        <v>69</v>
      </c>
      <c r="F36" s="335" t="s">
        <v>1120</v>
      </c>
      <c r="G36" s="200" t="s">
        <v>1033</v>
      </c>
      <c r="H36" s="335" t="s">
        <v>858</v>
      </c>
      <c r="I36" s="336">
        <v>750</v>
      </c>
      <c r="J36" s="336">
        <v>1000</v>
      </c>
      <c r="K36" s="336">
        <v>1000</v>
      </c>
      <c r="L36" s="336" t="s">
        <v>69</v>
      </c>
      <c r="M36" s="336">
        <v>1305</v>
      </c>
      <c r="N36" s="336">
        <v>1305</v>
      </c>
      <c r="O36" s="336">
        <v>1305</v>
      </c>
      <c r="P36" s="336">
        <v>65</v>
      </c>
      <c r="Q36" s="336">
        <v>129</v>
      </c>
      <c r="R36" s="336">
        <v>129</v>
      </c>
      <c r="S36" s="336" t="s">
        <v>689</v>
      </c>
      <c r="T36" s="336" t="s">
        <v>69</v>
      </c>
      <c r="U36" s="336" t="s">
        <v>69</v>
      </c>
      <c r="V36" s="336" t="s">
        <v>69</v>
      </c>
      <c r="W36" s="336">
        <v>40</v>
      </c>
      <c r="X36" s="336">
        <v>40</v>
      </c>
      <c r="Y36" s="336">
        <v>40</v>
      </c>
      <c r="Z36" s="336">
        <v>300</v>
      </c>
      <c r="AA36" s="336">
        <v>375</v>
      </c>
      <c r="AB36" s="336">
        <v>375</v>
      </c>
      <c r="AC36" s="417">
        <v>44835</v>
      </c>
      <c r="AD36" s="336"/>
      <c r="AE36" s="336" t="s">
        <v>1722</v>
      </c>
      <c r="AF36" s="337" t="s">
        <v>8</v>
      </c>
    </row>
    <row r="37" spans="1:32" ht="13" x14ac:dyDescent="0.25">
      <c r="A37" s="129" t="s">
        <v>296</v>
      </c>
      <c r="B37" s="197" t="s">
        <v>993</v>
      </c>
      <c r="C37" s="335" t="s">
        <v>1298</v>
      </c>
      <c r="D37" s="335" t="s">
        <v>76</v>
      </c>
      <c r="E37" s="335" t="s">
        <v>69</v>
      </c>
      <c r="F37" s="335" t="s">
        <v>1009</v>
      </c>
      <c r="G37" s="200" t="s">
        <v>1033</v>
      </c>
      <c r="H37" s="335" t="s">
        <v>858</v>
      </c>
      <c r="I37" s="336" t="s">
        <v>69</v>
      </c>
      <c r="J37" s="336">
        <v>1000</v>
      </c>
      <c r="K37" s="336">
        <v>1000</v>
      </c>
      <c r="L37" s="336" t="s">
        <v>69</v>
      </c>
      <c r="M37" s="336" t="s">
        <v>69</v>
      </c>
      <c r="N37" s="336">
        <v>1175</v>
      </c>
      <c r="O37" s="336">
        <v>1175</v>
      </c>
      <c r="P37" s="336" t="s">
        <v>69</v>
      </c>
      <c r="Q37" s="336">
        <v>129</v>
      </c>
      <c r="R37" s="336">
        <v>129</v>
      </c>
      <c r="S37" s="336" t="s">
        <v>689</v>
      </c>
      <c r="T37" s="336" t="s">
        <v>69</v>
      </c>
      <c r="U37" s="336" t="s">
        <v>69</v>
      </c>
      <c r="V37" s="336" t="s">
        <v>69</v>
      </c>
      <c r="W37" s="336" t="s">
        <v>69</v>
      </c>
      <c r="X37" s="336">
        <v>40</v>
      </c>
      <c r="Y37" s="336">
        <v>40</v>
      </c>
      <c r="Z37" s="336"/>
      <c r="AA37" s="336">
        <v>375</v>
      </c>
      <c r="AB37" s="336">
        <v>375</v>
      </c>
      <c r="AC37" s="417">
        <v>44835</v>
      </c>
      <c r="AD37" s="336"/>
      <c r="AE37" s="336" t="s">
        <v>1722</v>
      </c>
      <c r="AF37" s="337" t="s">
        <v>8</v>
      </c>
    </row>
    <row r="38" spans="1:32" ht="13" x14ac:dyDescent="0.25">
      <c r="A38" s="129" t="s">
        <v>296</v>
      </c>
      <c r="B38" s="197" t="s">
        <v>218</v>
      </c>
      <c r="C38" s="335" t="s">
        <v>1298</v>
      </c>
      <c r="D38" s="335" t="s">
        <v>1299</v>
      </c>
      <c r="E38" s="335" t="s">
        <v>69</v>
      </c>
      <c r="F38" s="335" t="s">
        <v>1120</v>
      </c>
      <c r="G38" s="200" t="s">
        <v>1033</v>
      </c>
      <c r="H38" s="335" t="s">
        <v>858</v>
      </c>
      <c r="I38" s="336">
        <v>750</v>
      </c>
      <c r="J38" s="336" t="s">
        <v>69</v>
      </c>
      <c r="K38" s="336" t="s">
        <v>69</v>
      </c>
      <c r="L38" s="336" t="s">
        <v>69</v>
      </c>
      <c r="M38" s="336">
        <v>1305</v>
      </c>
      <c r="N38" s="336" t="s">
        <v>69</v>
      </c>
      <c r="O38" s="336" t="s">
        <v>69</v>
      </c>
      <c r="P38" s="336">
        <v>65</v>
      </c>
      <c r="Q38" s="336" t="s">
        <v>69</v>
      </c>
      <c r="R38" s="336" t="s">
        <v>69</v>
      </c>
      <c r="S38" s="336" t="s">
        <v>689</v>
      </c>
      <c r="T38" s="336" t="s">
        <v>69</v>
      </c>
      <c r="U38" s="336" t="s">
        <v>69</v>
      </c>
      <c r="V38" s="336" t="s">
        <v>69</v>
      </c>
      <c r="W38" s="336">
        <v>40</v>
      </c>
      <c r="X38" s="336" t="s">
        <v>69</v>
      </c>
      <c r="Y38" s="336" t="s">
        <v>69</v>
      </c>
      <c r="Z38" s="336">
        <v>300</v>
      </c>
      <c r="AA38" s="336"/>
      <c r="AB38" s="336"/>
      <c r="AC38" s="417">
        <v>44835</v>
      </c>
      <c r="AD38" s="336"/>
      <c r="AE38" s="336" t="s">
        <v>1722</v>
      </c>
      <c r="AF38" s="337" t="s">
        <v>8</v>
      </c>
    </row>
    <row r="39" spans="1:32" ht="13" x14ac:dyDescent="0.25">
      <c r="A39" s="129" t="s">
        <v>296</v>
      </c>
      <c r="B39" s="197" t="s">
        <v>993</v>
      </c>
      <c r="C39" s="335" t="s">
        <v>1298</v>
      </c>
      <c r="D39" s="335" t="s">
        <v>995</v>
      </c>
      <c r="E39" s="335" t="s">
        <v>303</v>
      </c>
      <c r="F39" s="335" t="s">
        <v>663</v>
      </c>
      <c r="G39" s="200" t="s">
        <v>1033</v>
      </c>
      <c r="H39" s="335" t="s">
        <v>858</v>
      </c>
      <c r="I39" s="336">
        <v>900</v>
      </c>
      <c r="J39" s="336">
        <v>1000</v>
      </c>
      <c r="K39" s="336">
        <v>1000</v>
      </c>
      <c r="L39" s="336" t="s">
        <v>69</v>
      </c>
      <c r="M39" s="336">
        <v>1175</v>
      </c>
      <c r="N39" s="336">
        <v>1175</v>
      </c>
      <c r="O39" s="336">
        <v>1175</v>
      </c>
      <c r="P39" s="336">
        <v>65</v>
      </c>
      <c r="Q39" s="336">
        <v>129</v>
      </c>
      <c r="R39" s="336">
        <v>129</v>
      </c>
      <c r="S39" s="336" t="s">
        <v>69</v>
      </c>
      <c r="T39" s="336">
        <v>200</v>
      </c>
      <c r="U39" s="336">
        <v>250</v>
      </c>
      <c r="V39" s="336">
        <v>250</v>
      </c>
      <c r="W39" s="336">
        <v>40</v>
      </c>
      <c r="X39" s="336">
        <v>40</v>
      </c>
      <c r="Y39" s="336">
        <v>40</v>
      </c>
      <c r="Z39" s="336">
        <v>300</v>
      </c>
      <c r="AA39" s="336">
        <v>375</v>
      </c>
      <c r="AB39" s="336">
        <v>375</v>
      </c>
      <c r="AC39" s="417">
        <v>44835</v>
      </c>
      <c r="AD39" s="336"/>
      <c r="AE39" s="336" t="s">
        <v>1722</v>
      </c>
      <c r="AF39" s="337" t="s">
        <v>8</v>
      </c>
    </row>
    <row r="40" spans="1:32" ht="13" x14ac:dyDescent="0.25">
      <c r="A40" s="129" t="s">
        <v>296</v>
      </c>
      <c r="B40" s="197" t="s">
        <v>218</v>
      </c>
      <c r="C40" s="335" t="s">
        <v>1298</v>
      </c>
      <c r="D40" s="335" t="s">
        <v>929</v>
      </c>
      <c r="E40" s="335"/>
      <c r="F40" s="335" t="s">
        <v>1120</v>
      </c>
      <c r="G40" s="200" t="s">
        <v>1033</v>
      </c>
      <c r="H40" s="335" t="s">
        <v>858</v>
      </c>
      <c r="I40" s="336">
        <v>529</v>
      </c>
      <c r="J40" s="336">
        <v>643</v>
      </c>
      <c r="K40" s="336">
        <v>643</v>
      </c>
      <c r="L40" s="336"/>
      <c r="M40" s="336">
        <v>1305</v>
      </c>
      <c r="N40" s="336">
        <v>1305</v>
      </c>
      <c r="O40" s="336">
        <v>1305</v>
      </c>
      <c r="P40" s="336">
        <v>65</v>
      </c>
      <c r="Q40" s="336">
        <v>129</v>
      </c>
      <c r="R40" s="336">
        <v>129</v>
      </c>
      <c r="S40" s="336"/>
      <c r="T40" s="336"/>
      <c r="U40" s="336"/>
      <c r="V40" s="336"/>
      <c r="W40" s="336">
        <v>40</v>
      </c>
      <c r="X40" s="336">
        <v>40</v>
      </c>
      <c r="Y40" s="336">
        <v>40</v>
      </c>
      <c r="Z40" s="336">
        <v>300</v>
      </c>
      <c r="AA40" s="336">
        <v>375</v>
      </c>
      <c r="AB40" s="336">
        <v>375</v>
      </c>
      <c r="AC40" s="417">
        <v>44835</v>
      </c>
      <c r="AD40" s="336"/>
      <c r="AE40" s="336" t="s">
        <v>1722</v>
      </c>
      <c r="AF40" s="337" t="s">
        <v>8</v>
      </c>
    </row>
    <row r="41" spans="1:32" ht="13" x14ac:dyDescent="0.25">
      <c r="A41" s="129" t="s">
        <v>296</v>
      </c>
      <c r="B41" s="197" t="s">
        <v>996</v>
      </c>
      <c r="C41" s="335" t="s">
        <v>656</v>
      </c>
      <c r="D41" s="335" t="s">
        <v>1730</v>
      </c>
      <c r="E41" s="335"/>
      <c r="F41" s="335" t="s">
        <v>1009</v>
      </c>
      <c r="G41" s="200" t="s">
        <v>1033</v>
      </c>
      <c r="H41" s="335" t="s">
        <v>858</v>
      </c>
      <c r="I41" s="336">
        <v>628</v>
      </c>
      <c r="J41" s="336"/>
      <c r="K41" s="336"/>
      <c r="L41" s="336"/>
      <c r="M41" s="336">
        <v>700</v>
      </c>
      <c r="N41" s="336"/>
      <c r="O41" s="336"/>
      <c r="P41" s="336">
        <v>65</v>
      </c>
      <c r="Q41" s="336"/>
      <c r="R41" s="336"/>
      <c r="S41" s="336" t="s">
        <v>689</v>
      </c>
      <c r="T41" s="336"/>
      <c r="U41" s="336"/>
      <c r="V41" s="336"/>
      <c r="W41" s="336">
        <v>40</v>
      </c>
      <c r="X41" s="336"/>
      <c r="Y41" s="336"/>
      <c r="Z41" s="336">
        <v>300</v>
      </c>
      <c r="AA41" s="336"/>
      <c r="AB41" s="336"/>
      <c r="AC41" s="417">
        <v>44835</v>
      </c>
      <c r="AD41" s="336"/>
      <c r="AE41" s="336" t="s">
        <v>1722</v>
      </c>
      <c r="AF41" s="337" t="s">
        <v>8</v>
      </c>
    </row>
    <row r="42" spans="1:32" ht="13" x14ac:dyDescent="0.25">
      <c r="A42" s="129" t="s">
        <v>296</v>
      </c>
      <c r="B42" s="197"/>
      <c r="C42" s="335" t="s">
        <v>656</v>
      </c>
      <c r="D42" s="335" t="s">
        <v>303</v>
      </c>
      <c r="E42" s="335"/>
      <c r="F42" s="335" t="s">
        <v>192</v>
      </c>
      <c r="G42" s="200" t="s">
        <v>361</v>
      </c>
      <c r="H42" s="335" t="s">
        <v>858</v>
      </c>
      <c r="I42" s="336">
        <v>980</v>
      </c>
      <c r="J42" s="336">
        <v>1080</v>
      </c>
      <c r="K42" s="336">
        <v>1080</v>
      </c>
      <c r="L42" s="336"/>
      <c r="M42" s="336"/>
      <c r="N42" s="336"/>
      <c r="O42" s="336"/>
      <c r="P42" s="336">
        <v>65</v>
      </c>
      <c r="Q42" s="336">
        <v>129</v>
      </c>
      <c r="R42" s="336">
        <v>129</v>
      </c>
      <c r="S42" s="336"/>
      <c r="T42" s="336" t="s">
        <v>1733</v>
      </c>
      <c r="U42" s="336" t="s">
        <v>1734</v>
      </c>
      <c r="V42" s="336" t="s">
        <v>1734</v>
      </c>
      <c r="W42" s="336"/>
      <c r="X42" s="336"/>
      <c r="Y42" s="336"/>
      <c r="Z42" s="336"/>
      <c r="AA42" s="336"/>
      <c r="AB42" s="336"/>
      <c r="AC42" s="417">
        <v>44835</v>
      </c>
      <c r="AD42" s="336"/>
      <c r="AE42" s="336" t="s">
        <v>1722</v>
      </c>
      <c r="AF42" s="337" t="s">
        <v>8</v>
      </c>
    </row>
    <row r="43" spans="1:32" ht="13" x14ac:dyDescent="0.25">
      <c r="A43" s="129" t="s">
        <v>296</v>
      </c>
      <c r="B43" s="197"/>
      <c r="C43" s="335" t="s">
        <v>656</v>
      </c>
      <c r="D43" s="335" t="s">
        <v>302</v>
      </c>
      <c r="E43" s="335"/>
      <c r="F43" s="335" t="s">
        <v>192</v>
      </c>
      <c r="G43" s="200" t="s">
        <v>361</v>
      </c>
      <c r="H43" s="335" t="s">
        <v>858</v>
      </c>
      <c r="I43" s="336">
        <v>805</v>
      </c>
      <c r="J43" s="336"/>
      <c r="K43" s="336"/>
      <c r="L43" s="336"/>
      <c r="M43" s="336"/>
      <c r="N43" s="336"/>
      <c r="O43" s="336"/>
      <c r="P43" s="336">
        <v>65</v>
      </c>
      <c r="Q43" s="336"/>
      <c r="R43" s="336"/>
      <c r="S43" s="336"/>
      <c r="T43" s="336" t="s">
        <v>1735</v>
      </c>
      <c r="U43" s="336" t="s">
        <v>1736</v>
      </c>
      <c r="V43" s="336" t="s">
        <v>1736</v>
      </c>
      <c r="W43" s="336"/>
      <c r="X43" s="336"/>
      <c r="Y43" s="336"/>
      <c r="Z43" s="336"/>
      <c r="AA43" s="336"/>
      <c r="AB43" s="336"/>
      <c r="AC43" s="417">
        <v>44835</v>
      </c>
      <c r="AD43" s="336"/>
      <c r="AE43" s="336" t="s">
        <v>1722</v>
      </c>
      <c r="AF43" s="337" t="s">
        <v>8</v>
      </c>
    </row>
    <row r="44" spans="1:32" ht="13" x14ac:dyDescent="0.25">
      <c r="A44" s="129" t="s">
        <v>296</v>
      </c>
      <c r="B44" s="197"/>
      <c r="C44" s="335" t="s">
        <v>656</v>
      </c>
      <c r="D44" s="335" t="s">
        <v>76</v>
      </c>
      <c r="E44" s="335"/>
      <c r="F44" s="335" t="s">
        <v>192</v>
      </c>
      <c r="G44" s="200" t="s">
        <v>361</v>
      </c>
      <c r="H44" s="335" t="s">
        <v>858</v>
      </c>
      <c r="I44" s="336">
        <v>830</v>
      </c>
      <c r="J44" s="336">
        <v>1080</v>
      </c>
      <c r="K44" s="336">
        <v>1080</v>
      </c>
      <c r="L44" s="336"/>
      <c r="M44" s="336"/>
      <c r="N44" s="336"/>
      <c r="O44" s="336"/>
      <c r="P44" s="336">
        <v>65</v>
      </c>
      <c r="Q44" s="336">
        <v>129</v>
      </c>
      <c r="R44" s="336">
        <v>129</v>
      </c>
      <c r="S44" s="336"/>
      <c r="T44" s="336" t="s">
        <v>1737</v>
      </c>
      <c r="U44" s="336" t="s">
        <v>1738</v>
      </c>
      <c r="V44" s="336" t="s">
        <v>1738</v>
      </c>
      <c r="W44" s="336"/>
      <c r="X44" s="336"/>
      <c r="Y44" s="336"/>
      <c r="Z44" s="336"/>
      <c r="AA44" s="336"/>
      <c r="AB44" s="336"/>
      <c r="AC44" s="417">
        <v>44835</v>
      </c>
      <c r="AD44" s="336"/>
      <c r="AE44" s="336" t="s">
        <v>1722</v>
      </c>
      <c r="AF44" s="337" t="s">
        <v>8</v>
      </c>
    </row>
    <row r="45" spans="1:32" ht="13" x14ac:dyDescent="0.25">
      <c r="A45" s="129" t="s">
        <v>296</v>
      </c>
      <c r="B45" s="197"/>
      <c r="C45" s="335" t="s">
        <v>656</v>
      </c>
      <c r="D45" s="335" t="s">
        <v>1299</v>
      </c>
      <c r="E45" s="335"/>
      <c r="F45" s="335" t="s">
        <v>192</v>
      </c>
      <c r="G45" s="200" t="s">
        <v>361</v>
      </c>
      <c r="H45" s="335" t="s">
        <v>858</v>
      </c>
      <c r="I45" s="336">
        <v>830</v>
      </c>
      <c r="J45" s="336"/>
      <c r="K45" s="336"/>
      <c r="L45" s="336"/>
      <c r="M45" s="336"/>
      <c r="N45" s="336"/>
      <c r="O45" s="336"/>
      <c r="P45" s="336">
        <v>65</v>
      </c>
      <c r="Q45" s="336"/>
      <c r="R45" s="336"/>
      <c r="S45" s="336"/>
      <c r="T45" s="336" t="s">
        <v>1739</v>
      </c>
      <c r="U45" s="336" t="s">
        <v>1740</v>
      </c>
      <c r="V45" s="336" t="s">
        <v>1740</v>
      </c>
      <c r="W45" s="336"/>
      <c r="X45" s="336"/>
      <c r="Y45" s="336"/>
      <c r="Z45" s="336"/>
      <c r="AA45" s="336"/>
      <c r="AB45" s="336"/>
      <c r="AC45" s="417">
        <v>44835</v>
      </c>
      <c r="AD45" s="336"/>
      <c r="AE45" s="336" t="s">
        <v>1722</v>
      </c>
      <c r="AF45" s="337" t="s">
        <v>8</v>
      </c>
    </row>
    <row r="46" spans="1:32" ht="13" x14ac:dyDescent="0.25">
      <c r="A46" s="129" t="s">
        <v>296</v>
      </c>
      <c r="B46" s="197"/>
      <c r="C46" s="335" t="s">
        <v>656</v>
      </c>
      <c r="D46" s="335" t="s">
        <v>929</v>
      </c>
      <c r="E46" s="335"/>
      <c r="F46" s="335" t="s">
        <v>192</v>
      </c>
      <c r="G46" s="200" t="s">
        <v>361</v>
      </c>
      <c r="H46" s="335" t="s">
        <v>858</v>
      </c>
      <c r="I46" s="336">
        <v>855</v>
      </c>
      <c r="J46" s="336">
        <v>980</v>
      </c>
      <c r="K46" s="336">
        <v>980</v>
      </c>
      <c r="L46" s="336"/>
      <c r="M46" s="336"/>
      <c r="N46" s="336"/>
      <c r="O46" s="336"/>
      <c r="P46" s="336">
        <v>65</v>
      </c>
      <c r="Q46" s="336">
        <v>129</v>
      </c>
      <c r="R46" s="336">
        <v>129</v>
      </c>
      <c r="S46" s="336"/>
      <c r="T46" s="336" t="s">
        <v>1739</v>
      </c>
      <c r="U46" s="336" t="s">
        <v>1740</v>
      </c>
      <c r="V46" s="336" t="s">
        <v>1740</v>
      </c>
      <c r="W46" s="336"/>
      <c r="X46" s="336"/>
      <c r="Y46" s="336"/>
      <c r="Z46" s="336"/>
      <c r="AA46" s="336"/>
      <c r="AB46" s="336"/>
      <c r="AC46" s="417">
        <v>44835</v>
      </c>
      <c r="AD46" s="336"/>
      <c r="AE46" s="336" t="s">
        <v>1722</v>
      </c>
      <c r="AF46" s="337" t="s">
        <v>8</v>
      </c>
    </row>
    <row r="47" spans="1:32" ht="13" x14ac:dyDescent="0.25">
      <c r="A47" s="129" t="s">
        <v>296</v>
      </c>
      <c r="B47" s="197"/>
      <c r="C47" s="335" t="s">
        <v>571</v>
      </c>
      <c r="D47" s="335" t="s">
        <v>929</v>
      </c>
      <c r="E47" s="335"/>
      <c r="F47" s="335" t="s">
        <v>192</v>
      </c>
      <c r="G47" s="200" t="s">
        <v>361</v>
      </c>
      <c r="H47" s="335" t="s">
        <v>858</v>
      </c>
      <c r="I47" s="336">
        <v>1130</v>
      </c>
      <c r="J47" s="336">
        <v>1655</v>
      </c>
      <c r="K47" s="336">
        <v>1655</v>
      </c>
      <c r="L47" s="336"/>
      <c r="M47" s="336"/>
      <c r="N47" s="336"/>
      <c r="O47" s="336"/>
      <c r="P47" s="336">
        <v>65</v>
      </c>
      <c r="Q47" s="336">
        <v>129</v>
      </c>
      <c r="R47" s="336">
        <v>129</v>
      </c>
      <c r="S47" s="336"/>
      <c r="T47" s="336" t="s">
        <v>1739</v>
      </c>
      <c r="U47" s="336" t="s">
        <v>1740</v>
      </c>
      <c r="V47" s="336" t="s">
        <v>1740</v>
      </c>
      <c r="W47" s="336"/>
      <c r="X47" s="336"/>
      <c r="Y47" s="336"/>
      <c r="Z47" s="336"/>
      <c r="AA47" s="336"/>
      <c r="AB47" s="336"/>
      <c r="AC47" s="417">
        <v>44835</v>
      </c>
      <c r="AD47" s="336"/>
      <c r="AE47" s="336" t="s">
        <v>1722</v>
      </c>
      <c r="AF47" s="337" t="s">
        <v>8</v>
      </c>
    </row>
    <row r="48" spans="1:32" ht="13" x14ac:dyDescent="0.25">
      <c r="A48" s="129" t="s">
        <v>296</v>
      </c>
      <c r="B48" s="197" t="s">
        <v>218</v>
      </c>
      <c r="C48" s="335" t="s">
        <v>1298</v>
      </c>
      <c r="D48" s="335" t="s">
        <v>1299</v>
      </c>
      <c r="E48" s="335" t="s">
        <v>69</v>
      </c>
      <c r="F48" s="335" t="s">
        <v>1120</v>
      </c>
      <c r="G48" s="200" t="s">
        <v>1033</v>
      </c>
      <c r="H48" s="335" t="s">
        <v>858</v>
      </c>
      <c r="I48" s="336"/>
      <c r="J48" s="336">
        <v>861</v>
      </c>
      <c r="K48" s="336">
        <v>861</v>
      </c>
      <c r="L48" s="336" t="s">
        <v>69</v>
      </c>
      <c r="M48" s="336"/>
      <c r="N48" s="336">
        <v>1305</v>
      </c>
      <c r="O48" s="336">
        <v>1305</v>
      </c>
      <c r="P48" s="336"/>
      <c r="Q48" s="336">
        <v>129</v>
      </c>
      <c r="R48" s="336">
        <v>129</v>
      </c>
      <c r="S48" s="336"/>
      <c r="T48" s="336" t="s">
        <v>69</v>
      </c>
      <c r="U48" s="336" t="s">
        <v>1757</v>
      </c>
      <c r="V48" s="336" t="s">
        <v>1757</v>
      </c>
      <c r="W48" s="336"/>
      <c r="X48" s="336">
        <v>40</v>
      </c>
      <c r="Y48" s="336">
        <v>40</v>
      </c>
      <c r="Z48" s="336"/>
      <c r="AA48" s="336">
        <v>375</v>
      </c>
      <c r="AB48" s="336">
        <v>375</v>
      </c>
      <c r="AC48" s="417">
        <v>44835</v>
      </c>
      <c r="AD48" s="336"/>
      <c r="AE48" s="336" t="s">
        <v>1722</v>
      </c>
      <c r="AF48" s="337" t="s">
        <v>8</v>
      </c>
    </row>
    <row r="49" spans="1:54" x14ac:dyDescent="0.25">
      <c r="A49" s="465" t="s">
        <v>296</v>
      </c>
      <c r="B49" s="465" t="s">
        <v>219</v>
      </c>
      <c r="C49" s="465" t="s">
        <v>656</v>
      </c>
      <c r="D49" s="465" t="s">
        <v>1765</v>
      </c>
      <c r="E49" s="466"/>
      <c r="F49" s="465" t="s">
        <v>1009</v>
      </c>
      <c r="G49" s="467" t="s">
        <v>1033</v>
      </c>
      <c r="H49" s="465" t="s">
        <v>858</v>
      </c>
      <c r="I49" s="465">
        <v>2960</v>
      </c>
      <c r="J49" s="465"/>
      <c r="K49" s="465"/>
      <c r="L49" s="465"/>
      <c r="M49" s="468" t="s">
        <v>1761</v>
      </c>
      <c r="N49" s="467"/>
      <c r="O49" s="467"/>
      <c r="P49" s="467">
        <v>75</v>
      </c>
      <c r="Q49" s="465"/>
      <c r="R49" s="465"/>
      <c r="S49" s="467"/>
      <c r="T49" s="467">
        <v>327</v>
      </c>
      <c r="U49" s="469"/>
      <c r="V49" s="465"/>
      <c r="W49" s="465"/>
      <c r="X49" s="465"/>
      <c r="Y49" s="465"/>
      <c r="Z49" s="465"/>
      <c r="AA49" s="465"/>
      <c r="AB49" s="465"/>
      <c r="AC49" s="470"/>
      <c r="AD49" s="465"/>
      <c r="AE49" s="471" t="s">
        <v>1722</v>
      </c>
      <c r="AF49" s="472" t="s">
        <v>8</v>
      </c>
    </row>
    <row r="50" spans="1:54" x14ac:dyDescent="0.25">
      <c r="A50" s="465" t="s">
        <v>296</v>
      </c>
      <c r="B50" s="465" t="s">
        <v>219</v>
      </c>
      <c r="C50" s="465" t="s">
        <v>656</v>
      </c>
      <c r="D50" s="465" t="s">
        <v>1766</v>
      </c>
      <c r="E50" s="466"/>
      <c r="F50" s="465" t="s">
        <v>1009</v>
      </c>
      <c r="G50" s="467" t="s">
        <v>1033</v>
      </c>
      <c r="H50" s="465" t="s">
        <v>858</v>
      </c>
      <c r="I50" s="465">
        <v>2505</v>
      </c>
      <c r="J50" s="465"/>
      <c r="K50" s="465"/>
      <c r="L50" s="465"/>
      <c r="M50" s="468" t="s">
        <v>1761</v>
      </c>
      <c r="N50" s="467"/>
      <c r="O50" s="467"/>
      <c r="P50" s="467">
        <v>75</v>
      </c>
      <c r="Q50" s="465"/>
      <c r="R50" s="465"/>
      <c r="S50" s="467"/>
      <c r="T50" s="467">
        <v>327</v>
      </c>
      <c r="U50" s="469"/>
      <c r="V50" s="465"/>
      <c r="W50" s="465"/>
      <c r="X50" s="465"/>
      <c r="Y50" s="465"/>
      <c r="Z50" s="465"/>
      <c r="AA50" s="465"/>
      <c r="AB50" s="465"/>
      <c r="AC50" s="470"/>
      <c r="AD50" s="465"/>
      <c r="AE50" s="471" t="s">
        <v>1722</v>
      </c>
      <c r="AF50" s="472" t="s">
        <v>8</v>
      </c>
    </row>
    <row r="51" spans="1:54" x14ac:dyDescent="0.25">
      <c r="A51" s="465" t="s">
        <v>296</v>
      </c>
      <c r="B51" s="465" t="s">
        <v>219</v>
      </c>
      <c r="C51" s="465" t="s">
        <v>656</v>
      </c>
      <c r="D51" s="465" t="s">
        <v>1767</v>
      </c>
      <c r="E51" s="466"/>
      <c r="F51" s="465" t="s">
        <v>1009</v>
      </c>
      <c r="G51" s="467" t="s">
        <v>1033</v>
      </c>
      <c r="H51" s="465" t="s">
        <v>858</v>
      </c>
      <c r="I51" s="465">
        <v>2480</v>
      </c>
      <c r="J51" s="465"/>
      <c r="K51" s="465"/>
      <c r="L51" s="465"/>
      <c r="M51" s="468" t="s">
        <v>1761</v>
      </c>
      <c r="N51" s="467"/>
      <c r="O51" s="467"/>
      <c r="P51" s="467">
        <v>75</v>
      </c>
      <c r="Q51" s="465"/>
      <c r="R51" s="465"/>
      <c r="S51" s="467"/>
      <c r="T51" s="467">
        <v>327</v>
      </c>
      <c r="U51" s="469"/>
      <c r="V51" s="465"/>
      <c r="W51" s="465"/>
      <c r="X51" s="465"/>
      <c r="Y51" s="465"/>
      <c r="Z51" s="465"/>
      <c r="AA51" s="465"/>
      <c r="AB51" s="465"/>
      <c r="AC51" s="470"/>
      <c r="AD51" s="465"/>
      <c r="AE51" s="471" t="s">
        <v>1722</v>
      </c>
      <c r="AF51" s="472" t="s">
        <v>8</v>
      </c>
    </row>
    <row r="52" spans="1:54" x14ac:dyDescent="0.25">
      <c r="A52" s="465" t="s">
        <v>296</v>
      </c>
      <c r="B52" s="465" t="s">
        <v>219</v>
      </c>
      <c r="C52" s="465" t="s">
        <v>656</v>
      </c>
      <c r="D52" s="465" t="s">
        <v>1768</v>
      </c>
      <c r="E52" s="466"/>
      <c r="F52" s="465" t="s">
        <v>1009</v>
      </c>
      <c r="G52" s="467" t="s">
        <v>1033</v>
      </c>
      <c r="H52" s="465" t="s">
        <v>858</v>
      </c>
      <c r="I52" s="465">
        <v>2980</v>
      </c>
      <c r="J52" s="465"/>
      <c r="K52" s="465"/>
      <c r="L52" s="465"/>
      <c r="M52" s="468" t="s">
        <v>1761</v>
      </c>
      <c r="N52" s="467"/>
      <c r="O52" s="467"/>
      <c r="P52" s="467">
        <v>75</v>
      </c>
      <c r="Q52" s="465"/>
      <c r="R52" s="465"/>
      <c r="S52" s="467"/>
      <c r="T52" s="467">
        <v>327</v>
      </c>
      <c r="U52" s="469"/>
      <c r="V52" s="465"/>
      <c r="W52" s="465"/>
      <c r="X52" s="465"/>
      <c r="Y52" s="465"/>
      <c r="Z52" s="465"/>
      <c r="AA52" s="465"/>
      <c r="AB52" s="465"/>
      <c r="AC52" s="470"/>
      <c r="AD52" s="465"/>
      <c r="AE52" s="471" t="s">
        <v>1722</v>
      </c>
      <c r="AF52" s="472" t="s">
        <v>8</v>
      </c>
    </row>
    <row r="53" spans="1:54" x14ac:dyDescent="0.25">
      <c r="A53" s="129"/>
      <c r="B53" s="197"/>
      <c r="C53" s="335"/>
      <c r="D53" s="335"/>
      <c r="E53" s="335"/>
      <c r="F53" s="335"/>
      <c r="G53" s="200"/>
      <c r="H53" s="335"/>
      <c r="I53" s="336"/>
      <c r="J53" s="336"/>
      <c r="K53" s="336"/>
      <c r="L53" s="336"/>
      <c r="M53" s="336"/>
      <c r="N53" s="336"/>
      <c r="O53" s="336"/>
      <c r="P53" s="336"/>
      <c r="Q53" s="336"/>
      <c r="R53" s="336"/>
      <c r="S53" s="336"/>
      <c r="T53" s="336"/>
      <c r="U53" s="336"/>
      <c r="V53" s="336"/>
      <c r="W53" s="336"/>
      <c r="X53" s="336"/>
      <c r="Y53" s="336"/>
      <c r="Z53" s="336"/>
      <c r="AA53" s="336"/>
      <c r="AB53" s="336"/>
      <c r="AC53" s="336"/>
      <c r="AD53" s="336"/>
      <c r="AE53" s="336"/>
      <c r="AF53" s="337"/>
    </row>
    <row r="54" spans="1:54" ht="12" thickBot="1" x14ac:dyDescent="0.3">
      <c r="A54" s="371"/>
      <c r="B54" s="372"/>
      <c r="C54" s="373"/>
      <c r="D54" s="373"/>
      <c r="E54" s="373"/>
      <c r="F54" s="373"/>
      <c r="G54" s="374"/>
      <c r="H54" s="373"/>
      <c r="I54" s="375"/>
      <c r="J54" s="375"/>
      <c r="K54" s="375"/>
      <c r="L54" s="375"/>
      <c r="M54" s="375"/>
      <c r="N54" s="375"/>
      <c r="O54" s="375"/>
      <c r="P54" s="376"/>
      <c r="Q54" s="375"/>
      <c r="R54" s="375"/>
      <c r="S54" s="375"/>
      <c r="T54" s="375"/>
      <c r="U54" s="375"/>
      <c r="V54" s="375"/>
      <c r="W54" s="375"/>
      <c r="X54" s="375"/>
      <c r="Y54" s="375"/>
      <c r="Z54" s="375"/>
      <c r="AA54" s="375"/>
      <c r="AB54" s="375"/>
      <c r="AC54" s="375"/>
      <c r="AD54" s="375"/>
      <c r="AE54" s="375"/>
      <c r="AF54" s="377"/>
    </row>
    <row r="55" spans="1:54"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H55" s="1"/>
      <c r="AI55" s="1"/>
      <c r="AJ55" s="1"/>
      <c r="AK55" s="1"/>
      <c r="AL55" s="1"/>
      <c r="AM55" s="1"/>
      <c r="AN55" s="1"/>
      <c r="AO55" s="1"/>
      <c r="AP55" s="1"/>
      <c r="AQ55" s="1"/>
      <c r="AR55" s="1"/>
      <c r="AS55" s="1"/>
      <c r="AT55" s="1"/>
      <c r="AU55" s="1"/>
      <c r="AV55" s="1"/>
      <c r="AW55" s="1"/>
      <c r="AX55" s="1"/>
      <c r="AY55" s="1"/>
      <c r="AZ55" s="1"/>
      <c r="BA55" s="1"/>
      <c r="BB55" s="1"/>
    </row>
    <row r="56" spans="1:54" ht="12" thickBo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ht="12" thickBot="1" x14ac:dyDescent="0.3">
      <c r="A57" s="124" t="s">
        <v>549</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x14ac:dyDescent="0.25">
      <c r="A58" s="607" t="s">
        <v>721</v>
      </c>
      <c r="B58" s="609" t="s">
        <v>791</v>
      </c>
      <c r="C58" s="609" t="s">
        <v>137</v>
      </c>
      <c r="D58" s="609" t="s">
        <v>62</v>
      </c>
      <c r="E58" s="609" t="s">
        <v>622</v>
      </c>
      <c r="F58" s="609" t="s">
        <v>636</v>
      </c>
      <c r="G58" s="609" t="s">
        <v>1219</v>
      </c>
      <c r="H58" s="609" t="s">
        <v>1004</v>
      </c>
      <c r="I58" s="609" t="s">
        <v>639</v>
      </c>
      <c r="J58" s="609" t="s">
        <v>10</v>
      </c>
      <c r="K58" s="614" t="s">
        <v>50</v>
      </c>
      <c r="L58" s="45" t="s">
        <v>972</v>
      </c>
      <c r="M58" s="2" t="s">
        <v>32</v>
      </c>
      <c r="N58" s="29" t="s">
        <v>369</v>
      </c>
      <c r="O58" s="21"/>
      <c r="P58" s="21"/>
      <c r="Q58" s="21"/>
      <c r="R58" s="21"/>
      <c r="S58" s="21"/>
      <c r="T58" s="614" t="s">
        <v>73</v>
      </c>
      <c r="U58" s="614" t="s">
        <v>239</v>
      </c>
      <c r="V58" s="614" t="s">
        <v>217</v>
      </c>
      <c r="W58" s="614" t="s">
        <v>164</v>
      </c>
    </row>
    <row r="59" spans="1:54" ht="23.5" thickBot="1" x14ac:dyDescent="0.3">
      <c r="A59" s="608"/>
      <c r="B59" s="610"/>
      <c r="C59" s="610"/>
      <c r="D59" s="610"/>
      <c r="E59" s="610"/>
      <c r="F59" s="610"/>
      <c r="G59" s="611"/>
      <c r="H59" s="610"/>
      <c r="I59" s="610"/>
      <c r="J59" s="610"/>
      <c r="K59" s="615"/>
      <c r="L59" s="48" t="s">
        <v>731</v>
      </c>
      <c r="M59" s="4" t="s">
        <v>776</v>
      </c>
      <c r="N59" s="30" t="s">
        <v>1164</v>
      </c>
      <c r="O59" s="20"/>
      <c r="P59" s="20"/>
      <c r="Q59" s="20"/>
      <c r="R59" s="20"/>
      <c r="S59" s="20"/>
      <c r="T59" s="615"/>
      <c r="U59" s="615"/>
      <c r="V59" s="615"/>
      <c r="W59" s="615"/>
    </row>
    <row r="60" spans="1:54" x14ac:dyDescent="0.25">
      <c r="A60" s="63"/>
      <c r="B60" s="409"/>
      <c r="C60" s="409"/>
      <c r="D60" s="409"/>
      <c r="E60" s="409"/>
      <c r="F60" s="409"/>
      <c r="G60" s="8"/>
      <c r="H60" s="409"/>
      <c r="I60" s="120"/>
      <c r="J60" s="120"/>
      <c r="K60" s="418"/>
      <c r="L60" s="55"/>
      <c r="M60" s="8"/>
      <c r="N60" s="72"/>
      <c r="O60" s="418"/>
      <c r="P60" s="418"/>
      <c r="Q60" s="418"/>
      <c r="R60" s="418"/>
      <c r="S60" s="418"/>
      <c r="T60" s="418"/>
      <c r="U60" s="418"/>
      <c r="V60" s="418"/>
      <c r="W60" s="418"/>
    </row>
    <row r="61" spans="1:54" x14ac:dyDescent="0.25">
      <c r="A61" s="96"/>
      <c r="B61" s="22"/>
      <c r="C61" s="22"/>
      <c r="D61" s="22"/>
      <c r="E61" s="22"/>
      <c r="F61" s="22"/>
      <c r="G61" s="53"/>
      <c r="H61" s="22"/>
      <c r="I61" s="10"/>
      <c r="J61" s="10"/>
      <c r="K61" s="13"/>
      <c r="L61" s="104"/>
      <c r="M61" s="53"/>
      <c r="N61" s="100"/>
      <c r="O61" s="13"/>
      <c r="P61" s="13"/>
      <c r="Q61" s="13"/>
      <c r="R61" s="13"/>
      <c r="S61" s="13"/>
      <c r="T61" s="13"/>
      <c r="U61" s="13"/>
      <c r="V61" s="13"/>
      <c r="W61" s="13"/>
    </row>
    <row r="62" spans="1:54" x14ac:dyDescent="0.25">
      <c r="A62" s="96"/>
      <c r="B62" s="22"/>
      <c r="C62" s="22"/>
      <c r="D62" s="22"/>
      <c r="E62" s="22"/>
      <c r="F62" s="22"/>
      <c r="G62" s="53"/>
      <c r="H62" s="22"/>
      <c r="I62" s="10"/>
      <c r="J62" s="10"/>
      <c r="K62" s="13"/>
      <c r="L62" s="104"/>
      <c r="M62" s="53"/>
      <c r="N62" s="100"/>
      <c r="O62" s="13"/>
      <c r="P62" s="13"/>
      <c r="Q62" s="13"/>
      <c r="R62" s="13"/>
      <c r="S62" s="13"/>
      <c r="T62" s="13"/>
      <c r="U62" s="13"/>
      <c r="V62" s="13"/>
      <c r="W62" s="13"/>
    </row>
    <row r="63" spans="1:54" ht="12" thickBot="1" x14ac:dyDescent="0.3">
      <c r="A63" s="97"/>
      <c r="B63" s="19"/>
      <c r="C63" s="19"/>
      <c r="D63" s="19"/>
      <c r="E63" s="19"/>
      <c r="F63" s="19"/>
      <c r="G63" s="36"/>
      <c r="H63" s="19"/>
      <c r="I63" s="11"/>
      <c r="J63" s="11"/>
      <c r="K63" s="14"/>
      <c r="L63" s="99"/>
      <c r="M63" s="36"/>
      <c r="N63" s="49"/>
      <c r="O63" s="14"/>
      <c r="P63" s="14"/>
      <c r="Q63" s="14"/>
      <c r="R63" s="14"/>
      <c r="S63" s="14"/>
      <c r="T63" s="14"/>
      <c r="U63" s="14"/>
      <c r="V63" s="14"/>
      <c r="W63" s="14"/>
    </row>
    <row r="64" spans="1:54"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2"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ht="12" thickBot="1" x14ac:dyDescent="0.3">
      <c r="A66" s="624" t="s">
        <v>1059</v>
      </c>
      <c r="B66" s="625"/>
      <c r="C66" s="625"/>
      <c r="D66" s="626"/>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ht="23" x14ac:dyDescent="0.25">
      <c r="A67" s="607" t="s">
        <v>721</v>
      </c>
      <c r="B67" s="609" t="s">
        <v>791</v>
      </c>
      <c r="C67" s="609" t="s">
        <v>137</v>
      </c>
      <c r="D67" s="609" t="s">
        <v>62</v>
      </c>
      <c r="E67" s="609" t="s">
        <v>622</v>
      </c>
      <c r="F67" s="609" t="s">
        <v>636</v>
      </c>
      <c r="G67" s="609" t="s">
        <v>1219</v>
      </c>
      <c r="H67" s="609" t="s">
        <v>1004</v>
      </c>
      <c r="I67" s="609">
        <v>20</v>
      </c>
      <c r="J67" s="609">
        <v>40</v>
      </c>
      <c r="K67" s="609" t="s">
        <v>459</v>
      </c>
      <c r="L67" s="609" t="s">
        <v>868</v>
      </c>
      <c r="M67" s="609" t="s">
        <v>829</v>
      </c>
      <c r="N67" s="2" t="s">
        <v>327</v>
      </c>
      <c r="O67" s="2" t="s">
        <v>1255</v>
      </c>
      <c r="P67" s="2" t="s">
        <v>369</v>
      </c>
      <c r="Q67" s="103" t="s">
        <v>1010</v>
      </c>
      <c r="R67" s="103" t="s">
        <v>1010</v>
      </c>
      <c r="S67" s="103" t="s">
        <v>1010</v>
      </c>
      <c r="T67" s="103" t="s">
        <v>1010</v>
      </c>
      <c r="U67" s="24" t="s">
        <v>1105</v>
      </c>
      <c r="V67" s="24" t="s">
        <v>1105</v>
      </c>
      <c r="W67" s="24" t="s">
        <v>1105</v>
      </c>
      <c r="X67" s="24" t="s">
        <v>138</v>
      </c>
      <c r="Y67" s="24" t="s">
        <v>138</v>
      </c>
      <c r="Z67" s="24" t="s">
        <v>138</v>
      </c>
      <c r="AA67" s="24" t="s">
        <v>138</v>
      </c>
      <c r="AB67" s="24" t="s">
        <v>538</v>
      </c>
      <c r="AC67" s="24" t="s">
        <v>538</v>
      </c>
      <c r="AD67" s="24" t="s">
        <v>538</v>
      </c>
      <c r="AE67" s="24" t="s">
        <v>1139</v>
      </c>
      <c r="AF67" s="24" t="s">
        <v>1139</v>
      </c>
      <c r="AG67" s="24" t="s">
        <v>1139</v>
      </c>
      <c r="AH67" s="2" t="s">
        <v>73</v>
      </c>
      <c r="AI67" s="2" t="s">
        <v>239</v>
      </c>
      <c r="AJ67" s="2" t="s">
        <v>217</v>
      </c>
      <c r="AK67" s="29" t="s">
        <v>164</v>
      </c>
    </row>
    <row r="68" spans="1:54" ht="23.5" thickBot="1" x14ac:dyDescent="0.3">
      <c r="A68" s="608" t="s">
        <v>69</v>
      </c>
      <c r="B68" s="610" t="s">
        <v>69</v>
      </c>
      <c r="C68" s="610" t="s">
        <v>69</v>
      </c>
      <c r="D68" s="610" t="s">
        <v>69</v>
      </c>
      <c r="E68" s="610" t="s">
        <v>69</v>
      </c>
      <c r="F68" s="610" t="s">
        <v>69</v>
      </c>
      <c r="G68" s="611" t="s">
        <v>69</v>
      </c>
      <c r="H68" s="610" t="s">
        <v>69</v>
      </c>
      <c r="I68" s="610" t="s">
        <v>69</v>
      </c>
      <c r="J68" s="610" t="s">
        <v>69</v>
      </c>
      <c r="K68" s="610" t="s">
        <v>69</v>
      </c>
      <c r="L68" s="610" t="s">
        <v>69</v>
      </c>
      <c r="M68" s="610" t="s">
        <v>69</v>
      </c>
      <c r="N68" s="4" t="s">
        <v>301</v>
      </c>
      <c r="O68" s="4" t="s">
        <v>151</v>
      </c>
      <c r="P68" s="4" t="s">
        <v>1164</v>
      </c>
      <c r="Q68" s="194" t="s">
        <v>1177</v>
      </c>
      <c r="R68" s="194" t="s">
        <v>360</v>
      </c>
      <c r="S68" s="25" t="s">
        <v>1124</v>
      </c>
      <c r="T68" s="25" t="s">
        <v>1119</v>
      </c>
      <c r="U68" s="194" t="s">
        <v>360</v>
      </c>
      <c r="V68" s="25" t="s">
        <v>1124</v>
      </c>
      <c r="W68" s="25" t="s">
        <v>1119</v>
      </c>
      <c r="X68" s="194" t="s">
        <v>1177</v>
      </c>
      <c r="Y68" s="194" t="s">
        <v>360</v>
      </c>
      <c r="Z68" s="25" t="s">
        <v>1124</v>
      </c>
      <c r="AA68" s="25" t="s">
        <v>1119</v>
      </c>
      <c r="AB68" s="194" t="s">
        <v>360</v>
      </c>
      <c r="AC68" s="25" t="s">
        <v>1124</v>
      </c>
      <c r="AD68" s="25" t="s">
        <v>1119</v>
      </c>
      <c r="AE68" s="194" t="s">
        <v>360</v>
      </c>
      <c r="AF68" s="25" t="s">
        <v>1124</v>
      </c>
      <c r="AG68" s="25" t="s">
        <v>1119</v>
      </c>
      <c r="AH68" s="4"/>
      <c r="AI68" s="4"/>
      <c r="AJ68" s="4" t="s">
        <v>69</v>
      </c>
      <c r="AK68" s="30" t="s">
        <v>69</v>
      </c>
    </row>
    <row r="69" spans="1:54" ht="13" x14ac:dyDescent="0.25">
      <c r="A69" s="197" t="s">
        <v>296</v>
      </c>
      <c r="B69" s="335" t="s">
        <v>69</v>
      </c>
      <c r="C69" s="335" t="s">
        <v>656</v>
      </c>
      <c r="D69" s="335" t="s">
        <v>929</v>
      </c>
      <c r="E69" s="335" t="s">
        <v>69</v>
      </c>
      <c r="F69" s="335" t="s">
        <v>192</v>
      </c>
      <c r="G69" s="200" t="s">
        <v>361</v>
      </c>
      <c r="H69" s="335" t="s">
        <v>858</v>
      </c>
      <c r="I69" s="439">
        <v>700</v>
      </c>
      <c r="J69" s="364">
        <v>750</v>
      </c>
      <c r="K69" s="364">
        <v>750</v>
      </c>
      <c r="L69" s="336" t="s">
        <v>69</v>
      </c>
      <c r="M69" s="200" t="s">
        <v>1107</v>
      </c>
      <c r="N69" s="200" t="s">
        <v>1173</v>
      </c>
      <c r="O69" s="200" t="s">
        <v>248</v>
      </c>
      <c r="P69" s="200" t="s">
        <v>1256</v>
      </c>
      <c r="Q69" s="200" t="s">
        <v>689</v>
      </c>
      <c r="R69" s="200" t="s">
        <v>69</v>
      </c>
      <c r="S69" s="336" t="s">
        <v>69</v>
      </c>
      <c r="T69" s="336" t="s">
        <v>69</v>
      </c>
      <c r="U69" s="440">
        <v>65</v>
      </c>
      <c r="V69" s="364">
        <v>129</v>
      </c>
      <c r="W69" s="364">
        <v>129</v>
      </c>
      <c r="X69" s="336" t="s">
        <v>689</v>
      </c>
      <c r="Y69" s="336" t="s">
        <v>69</v>
      </c>
      <c r="Z69" s="441"/>
      <c r="AA69" s="441"/>
      <c r="AB69" s="336" t="s">
        <v>69</v>
      </c>
      <c r="AC69" s="364">
        <v>40</v>
      </c>
      <c r="AD69" s="336">
        <v>40</v>
      </c>
      <c r="AE69" s="336"/>
      <c r="AF69" s="336">
        <v>375</v>
      </c>
      <c r="AG69" s="336">
        <v>375</v>
      </c>
      <c r="AH69" s="417">
        <v>44835</v>
      </c>
      <c r="AI69" s="336"/>
      <c r="AJ69" s="442" t="s">
        <v>1722</v>
      </c>
      <c r="AK69" s="442" t="s">
        <v>965</v>
      </c>
    </row>
    <row r="70" spans="1:54" ht="13" x14ac:dyDescent="0.25">
      <c r="A70" s="56" t="s">
        <v>296</v>
      </c>
      <c r="B70" s="185" t="s">
        <v>219</v>
      </c>
      <c r="C70" s="185" t="s">
        <v>656</v>
      </c>
      <c r="D70" s="185" t="s">
        <v>573</v>
      </c>
      <c r="E70" s="185" t="s">
        <v>69</v>
      </c>
      <c r="F70" s="185" t="s">
        <v>1009</v>
      </c>
      <c r="G70" s="6" t="s">
        <v>1033</v>
      </c>
      <c r="H70" s="185" t="s">
        <v>858</v>
      </c>
      <c r="I70" s="443">
        <v>700</v>
      </c>
      <c r="J70" s="128" t="s">
        <v>69</v>
      </c>
      <c r="K70" s="128" t="s">
        <v>69</v>
      </c>
      <c r="L70" s="128" t="s">
        <v>69</v>
      </c>
      <c r="M70" s="6" t="s">
        <v>1107</v>
      </c>
      <c r="N70" s="6" t="s">
        <v>1173</v>
      </c>
      <c r="O70" s="6" t="s">
        <v>248</v>
      </c>
      <c r="P70" s="6" t="s">
        <v>1256</v>
      </c>
      <c r="Q70" s="6" t="s">
        <v>69</v>
      </c>
      <c r="R70" s="6">
        <v>780</v>
      </c>
      <c r="S70" s="128" t="s">
        <v>69</v>
      </c>
      <c r="T70" s="128" t="s">
        <v>69</v>
      </c>
      <c r="U70" s="443">
        <v>65</v>
      </c>
      <c r="V70" s="128" t="s">
        <v>69</v>
      </c>
      <c r="W70" s="128" t="s">
        <v>69</v>
      </c>
      <c r="X70" s="128" t="s">
        <v>689</v>
      </c>
      <c r="Y70" s="128" t="s">
        <v>69</v>
      </c>
      <c r="Z70" s="390"/>
      <c r="AA70" s="390"/>
      <c r="AB70" s="443">
        <v>40</v>
      </c>
      <c r="AC70" s="444" t="s">
        <v>69</v>
      </c>
      <c r="AD70" s="128"/>
      <c r="AE70" s="128">
        <v>300</v>
      </c>
      <c r="AF70" s="128"/>
      <c r="AG70" s="128"/>
      <c r="AH70" s="417">
        <v>44835</v>
      </c>
      <c r="AI70" s="128"/>
      <c r="AJ70" s="445" t="s">
        <v>1722</v>
      </c>
      <c r="AK70" s="445" t="s">
        <v>965</v>
      </c>
    </row>
    <row r="71" spans="1:54" ht="13" x14ac:dyDescent="0.25">
      <c r="A71" s="56" t="s">
        <v>296</v>
      </c>
      <c r="B71" s="185" t="s">
        <v>219</v>
      </c>
      <c r="C71" s="185" t="s">
        <v>656</v>
      </c>
      <c r="D71" s="185" t="s">
        <v>1154</v>
      </c>
      <c r="E71" s="185" t="s">
        <v>655</v>
      </c>
      <c r="F71" s="185" t="s">
        <v>908</v>
      </c>
      <c r="G71" s="6" t="s">
        <v>1033</v>
      </c>
      <c r="H71" s="185" t="s">
        <v>858</v>
      </c>
      <c r="I71" s="443">
        <v>1955</v>
      </c>
      <c r="J71" s="128" t="s">
        <v>69</v>
      </c>
      <c r="K71" s="128" t="s">
        <v>69</v>
      </c>
      <c r="L71" s="128" t="s">
        <v>69</v>
      </c>
      <c r="M71" s="6" t="s">
        <v>1107</v>
      </c>
      <c r="N71" s="6" t="s">
        <v>1173</v>
      </c>
      <c r="O71" s="6" t="s">
        <v>248</v>
      </c>
      <c r="P71" s="6" t="s">
        <v>1256</v>
      </c>
      <c r="Q71" s="6" t="s">
        <v>69</v>
      </c>
      <c r="R71" s="6">
        <v>780</v>
      </c>
      <c r="S71" s="128" t="s">
        <v>69</v>
      </c>
      <c r="T71" s="128" t="s">
        <v>69</v>
      </c>
      <c r="U71" s="443">
        <v>65</v>
      </c>
      <c r="V71" s="128" t="s">
        <v>69</v>
      </c>
      <c r="W71" s="128" t="s">
        <v>69</v>
      </c>
      <c r="X71" s="128" t="s">
        <v>69</v>
      </c>
      <c r="Y71" s="443">
        <v>327</v>
      </c>
      <c r="Z71" s="390"/>
      <c r="AA71" s="390"/>
      <c r="AB71" s="443">
        <v>40</v>
      </c>
      <c r="AC71" s="444" t="s">
        <v>69</v>
      </c>
      <c r="AD71" s="128"/>
      <c r="AE71" s="128">
        <v>300</v>
      </c>
      <c r="AF71" s="128"/>
      <c r="AG71" s="128"/>
      <c r="AH71" s="417">
        <v>44835</v>
      </c>
      <c r="AI71" s="128"/>
      <c r="AJ71" s="445" t="s">
        <v>1722</v>
      </c>
      <c r="AK71" s="445" t="s">
        <v>965</v>
      </c>
    </row>
    <row r="72" spans="1:54" ht="13" x14ac:dyDescent="0.25">
      <c r="A72" s="56" t="s">
        <v>296</v>
      </c>
      <c r="B72" s="185" t="s">
        <v>219</v>
      </c>
      <c r="C72" s="185" t="s">
        <v>656</v>
      </c>
      <c r="D72" s="185" t="s">
        <v>1300</v>
      </c>
      <c r="E72" s="185" t="s">
        <v>69</v>
      </c>
      <c r="F72" s="185" t="s">
        <v>1009</v>
      </c>
      <c r="G72" s="6" t="s">
        <v>1033</v>
      </c>
      <c r="H72" s="185" t="s">
        <v>858</v>
      </c>
      <c r="I72" s="443">
        <v>675</v>
      </c>
      <c r="J72" s="128" t="s">
        <v>69</v>
      </c>
      <c r="K72" s="128" t="s">
        <v>69</v>
      </c>
      <c r="L72" s="128" t="s">
        <v>69</v>
      </c>
      <c r="M72" s="6" t="s">
        <v>1107</v>
      </c>
      <c r="N72" s="6" t="s">
        <v>1173</v>
      </c>
      <c r="O72" s="6" t="s">
        <v>248</v>
      </c>
      <c r="P72" s="6" t="s">
        <v>1256</v>
      </c>
      <c r="Q72" s="6" t="s">
        <v>69</v>
      </c>
      <c r="R72" s="6">
        <v>780</v>
      </c>
      <c r="S72" s="128" t="s">
        <v>69</v>
      </c>
      <c r="T72" s="128" t="s">
        <v>69</v>
      </c>
      <c r="U72" s="443">
        <v>65</v>
      </c>
      <c r="V72" s="128" t="s">
        <v>69</v>
      </c>
      <c r="W72" s="128" t="s">
        <v>69</v>
      </c>
      <c r="X72" s="128" t="s">
        <v>69</v>
      </c>
      <c r="Y72" s="443">
        <v>173</v>
      </c>
      <c r="Z72" s="390"/>
      <c r="AA72" s="390"/>
      <c r="AB72" s="443">
        <v>40</v>
      </c>
      <c r="AC72" s="444" t="s">
        <v>69</v>
      </c>
      <c r="AD72" s="128"/>
      <c r="AE72" s="128">
        <v>300</v>
      </c>
      <c r="AF72" s="128"/>
      <c r="AG72" s="128"/>
      <c r="AH72" s="417">
        <v>44835</v>
      </c>
      <c r="AI72" s="128"/>
      <c r="AJ72" s="445" t="s">
        <v>1722</v>
      </c>
      <c r="AK72" s="445" t="s">
        <v>965</v>
      </c>
    </row>
    <row r="73" spans="1:54" ht="13" x14ac:dyDescent="0.25">
      <c r="A73" s="56" t="s">
        <v>296</v>
      </c>
      <c r="B73" s="185" t="s">
        <v>219</v>
      </c>
      <c r="C73" s="185" t="s">
        <v>656</v>
      </c>
      <c r="D73" s="185" t="s">
        <v>302</v>
      </c>
      <c r="E73" s="185" t="s">
        <v>69</v>
      </c>
      <c r="F73" s="185" t="s">
        <v>1009</v>
      </c>
      <c r="G73" s="6" t="s">
        <v>1033</v>
      </c>
      <c r="H73" s="185" t="s">
        <v>858</v>
      </c>
      <c r="I73" s="443">
        <v>725</v>
      </c>
      <c r="J73" s="128" t="s">
        <v>69</v>
      </c>
      <c r="K73" s="128" t="s">
        <v>69</v>
      </c>
      <c r="L73" s="128" t="s">
        <v>69</v>
      </c>
      <c r="M73" s="6" t="s">
        <v>1107</v>
      </c>
      <c r="N73" s="6" t="s">
        <v>1173</v>
      </c>
      <c r="O73" s="6" t="s">
        <v>248</v>
      </c>
      <c r="P73" s="6" t="s">
        <v>1256</v>
      </c>
      <c r="Q73" s="6" t="s">
        <v>69</v>
      </c>
      <c r="R73" s="6">
        <v>780</v>
      </c>
      <c r="S73" s="128" t="s">
        <v>69</v>
      </c>
      <c r="T73" s="128" t="s">
        <v>69</v>
      </c>
      <c r="U73" s="443">
        <v>65</v>
      </c>
      <c r="V73" s="128" t="s">
        <v>69</v>
      </c>
      <c r="W73" s="128" t="s">
        <v>69</v>
      </c>
      <c r="X73" s="128" t="s">
        <v>69</v>
      </c>
      <c r="Y73" s="443">
        <v>93</v>
      </c>
      <c r="Z73" s="390"/>
      <c r="AA73" s="390"/>
      <c r="AB73" s="443">
        <v>40</v>
      </c>
      <c r="AC73" s="444" t="s">
        <v>69</v>
      </c>
      <c r="AD73" s="128"/>
      <c r="AE73" s="128">
        <v>300</v>
      </c>
      <c r="AF73" s="128"/>
      <c r="AG73" s="128"/>
      <c r="AH73" s="417">
        <v>44835</v>
      </c>
      <c r="AI73" s="128"/>
      <c r="AJ73" s="445" t="s">
        <v>1722</v>
      </c>
      <c r="AK73" s="445" t="s">
        <v>965</v>
      </c>
    </row>
    <row r="74" spans="1:54" ht="13" x14ac:dyDescent="0.25">
      <c r="A74" s="56" t="s">
        <v>296</v>
      </c>
      <c r="B74" s="185" t="s">
        <v>219</v>
      </c>
      <c r="C74" s="185" t="s">
        <v>656</v>
      </c>
      <c r="D74" s="185" t="s">
        <v>768</v>
      </c>
      <c r="E74" s="185" t="s">
        <v>69</v>
      </c>
      <c r="F74" s="185" t="s">
        <v>1009</v>
      </c>
      <c r="G74" s="6" t="s">
        <v>1033</v>
      </c>
      <c r="H74" s="185" t="s">
        <v>858</v>
      </c>
      <c r="I74" s="443">
        <v>950</v>
      </c>
      <c r="J74" s="128" t="s">
        <v>69</v>
      </c>
      <c r="K74" s="128" t="s">
        <v>69</v>
      </c>
      <c r="L74" s="128" t="s">
        <v>69</v>
      </c>
      <c r="M74" s="6" t="s">
        <v>1107</v>
      </c>
      <c r="N74" s="6" t="s">
        <v>1173</v>
      </c>
      <c r="O74" s="6" t="s">
        <v>248</v>
      </c>
      <c r="P74" s="6" t="s">
        <v>1256</v>
      </c>
      <c r="Q74" s="6" t="s">
        <v>69</v>
      </c>
      <c r="R74" s="6">
        <v>780</v>
      </c>
      <c r="S74" s="128" t="s">
        <v>69</v>
      </c>
      <c r="T74" s="128" t="s">
        <v>69</v>
      </c>
      <c r="U74" s="443">
        <v>65</v>
      </c>
      <c r="V74" s="128" t="s">
        <v>69</v>
      </c>
      <c r="W74" s="128" t="s">
        <v>69</v>
      </c>
      <c r="X74" s="128" t="s">
        <v>69</v>
      </c>
      <c r="Y74" s="443">
        <v>107</v>
      </c>
      <c r="Z74" s="390"/>
      <c r="AA74" s="390"/>
      <c r="AB74" s="443">
        <v>40</v>
      </c>
      <c r="AC74" s="444" t="s">
        <v>69</v>
      </c>
      <c r="AD74" s="128"/>
      <c r="AE74" s="128">
        <v>300</v>
      </c>
      <c r="AF74" s="128"/>
      <c r="AG74" s="128"/>
      <c r="AH74" s="417">
        <v>44835</v>
      </c>
      <c r="AI74" s="128"/>
      <c r="AJ74" s="445" t="s">
        <v>1722</v>
      </c>
      <c r="AK74" s="445" t="s">
        <v>965</v>
      </c>
    </row>
    <row r="75" spans="1:54" ht="13" x14ac:dyDescent="0.25">
      <c r="A75" s="56" t="s">
        <v>296</v>
      </c>
      <c r="B75" s="185" t="s">
        <v>218</v>
      </c>
      <c r="C75" s="185" t="s">
        <v>1298</v>
      </c>
      <c r="D75" s="185" t="s">
        <v>929</v>
      </c>
      <c r="E75" s="185" t="s">
        <v>69</v>
      </c>
      <c r="F75" s="185" t="s">
        <v>1120</v>
      </c>
      <c r="G75" s="6" t="s">
        <v>1033</v>
      </c>
      <c r="H75" s="185" t="s">
        <v>858</v>
      </c>
      <c r="I75" s="443">
        <v>700</v>
      </c>
      <c r="J75" s="443">
        <v>750</v>
      </c>
      <c r="K75" s="443">
        <v>750</v>
      </c>
      <c r="L75" s="128" t="s">
        <v>69</v>
      </c>
      <c r="M75" s="6" t="s">
        <v>1107</v>
      </c>
      <c r="N75" s="6" t="s">
        <v>1173</v>
      </c>
      <c r="O75" s="6" t="s">
        <v>248</v>
      </c>
      <c r="P75" s="6" t="s">
        <v>1256</v>
      </c>
      <c r="Q75" s="6" t="s">
        <v>69</v>
      </c>
      <c r="R75" s="6">
        <v>1305</v>
      </c>
      <c r="S75" s="443">
        <v>1305</v>
      </c>
      <c r="T75" s="443">
        <v>1305</v>
      </c>
      <c r="U75" s="443">
        <v>65</v>
      </c>
      <c r="V75" s="364">
        <v>129</v>
      </c>
      <c r="W75" s="364">
        <v>129</v>
      </c>
      <c r="X75" s="128" t="s">
        <v>689</v>
      </c>
      <c r="Y75" s="128" t="s">
        <v>69</v>
      </c>
      <c r="Z75" s="390"/>
      <c r="AA75" s="390"/>
      <c r="AB75" s="443">
        <v>40</v>
      </c>
      <c r="AC75" s="443">
        <v>40</v>
      </c>
      <c r="AD75" s="128">
        <v>40</v>
      </c>
      <c r="AE75" s="128">
        <v>300</v>
      </c>
      <c r="AF75" s="128">
        <v>375</v>
      </c>
      <c r="AG75" s="128">
        <v>375</v>
      </c>
      <c r="AH75" s="417">
        <v>44835</v>
      </c>
      <c r="AI75" s="128"/>
      <c r="AJ75" s="445" t="s">
        <v>1722</v>
      </c>
      <c r="AK75" s="445" t="s">
        <v>965</v>
      </c>
    </row>
    <row r="76" spans="1:54" ht="13" x14ac:dyDescent="0.25">
      <c r="A76" s="56" t="s">
        <v>296</v>
      </c>
      <c r="B76" s="185"/>
      <c r="C76" s="185" t="s">
        <v>656</v>
      </c>
      <c r="D76" s="185" t="s">
        <v>573</v>
      </c>
      <c r="E76" s="185"/>
      <c r="F76" s="185" t="s">
        <v>192</v>
      </c>
      <c r="G76" s="6" t="s">
        <v>361</v>
      </c>
      <c r="H76" s="185" t="s">
        <v>858</v>
      </c>
      <c r="I76" s="443">
        <v>855</v>
      </c>
      <c r="J76" s="443"/>
      <c r="K76" s="443"/>
      <c r="L76" s="128"/>
      <c r="M76" s="6" t="s">
        <v>1107</v>
      </c>
      <c r="N76" s="6" t="s">
        <v>1173</v>
      </c>
      <c r="O76" s="6" t="s">
        <v>248</v>
      </c>
      <c r="P76" s="6" t="s">
        <v>1256</v>
      </c>
      <c r="Q76" s="6"/>
      <c r="R76" s="6"/>
      <c r="S76" s="443"/>
      <c r="T76" s="443"/>
      <c r="U76" s="443">
        <v>65</v>
      </c>
      <c r="V76" s="443"/>
      <c r="W76" s="443"/>
      <c r="X76" s="128"/>
      <c r="Y76" s="128" t="s">
        <v>1741</v>
      </c>
      <c r="Z76" s="390"/>
      <c r="AA76" s="390"/>
      <c r="AB76" s="443"/>
      <c r="AC76" s="444"/>
      <c r="AD76" s="128"/>
      <c r="AE76" s="128"/>
      <c r="AF76" s="128"/>
      <c r="AG76" s="128"/>
      <c r="AH76" s="417">
        <v>44835</v>
      </c>
      <c r="AI76" s="128"/>
      <c r="AJ76" s="445" t="s">
        <v>1722</v>
      </c>
      <c r="AK76" s="445" t="s">
        <v>965</v>
      </c>
    </row>
    <row r="77" spans="1:54" ht="13" x14ac:dyDescent="0.25">
      <c r="A77" s="56" t="s">
        <v>296</v>
      </c>
      <c r="B77" s="185"/>
      <c r="C77" s="185" t="s">
        <v>656</v>
      </c>
      <c r="D77" s="185" t="s">
        <v>1154</v>
      </c>
      <c r="E77" s="185"/>
      <c r="F77" s="185" t="s">
        <v>192</v>
      </c>
      <c r="G77" s="6" t="s">
        <v>361</v>
      </c>
      <c r="H77" s="185" t="s">
        <v>858</v>
      </c>
      <c r="I77" s="443">
        <v>2110</v>
      </c>
      <c r="J77" s="443"/>
      <c r="K77" s="443"/>
      <c r="L77" s="128"/>
      <c r="M77" s="6" t="s">
        <v>1107</v>
      </c>
      <c r="N77" s="6" t="s">
        <v>1173</v>
      </c>
      <c r="O77" s="6" t="s">
        <v>248</v>
      </c>
      <c r="P77" s="6" t="s">
        <v>1256</v>
      </c>
      <c r="Q77" s="6"/>
      <c r="R77" s="6"/>
      <c r="S77" s="443"/>
      <c r="T77" s="443"/>
      <c r="U77" s="443">
        <v>65</v>
      </c>
      <c r="V77" s="443"/>
      <c r="W77" s="443"/>
      <c r="X77" s="128"/>
      <c r="Y77" s="128" t="s">
        <v>1742</v>
      </c>
      <c r="Z77" s="390"/>
      <c r="AA77" s="390"/>
      <c r="AB77" s="443"/>
      <c r="AC77" s="444"/>
      <c r="AD77" s="128"/>
      <c r="AE77" s="128"/>
      <c r="AF77" s="128"/>
      <c r="AG77" s="128"/>
      <c r="AH77" s="417">
        <v>44835</v>
      </c>
      <c r="AI77" s="128"/>
      <c r="AJ77" s="445" t="s">
        <v>1722</v>
      </c>
      <c r="AK77" s="445" t="s">
        <v>965</v>
      </c>
    </row>
    <row r="78" spans="1:54" ht="13" x14ac:dyDescent="0.25">
      <c r="A78" s="56" t="s">
        <v>296</v>
      </c>
      <c r="B78" s="185"/>
      <c r="C78" s="185" t="s">
        <v>656</v>
      </c>
      <c r="D78" s="185" t="s">
        <v>1300</v>
      </c>
      <c r="E78" s="185"/>
      <c r="F78" s="185" t="s">
        <v>192</v>
      </c>
      <c r="G78" s="6" t="s">
        <v>361</v>
      </c>
      <c r="H78" s="185" t="s">
        <v>858</v>
      </c>
      <c r="I78" s="443">
        <v>830</v>
      </c>
      <c r="J78" s="443"/>
      <c r="K78" s="443"/>
      <c r="L78" s="128"/>
      <c r="M78" s="6" t="s">
        <v>1107</v>
      </c>
      <c r="N78" s="6" t="s">
        <v>1173</v>
      </c>
      <c r="O78" s="6" t="s">
        <v>248</v>
      </c>
      <c r="P78" s="6" t="s">
        <v>1256</v>
      </c>
      <c r="Q78" s="6"/>
      <c r="R78" s="6"/>
      <c r="S78" s="443"/>
      <c r="T78" s="443"/>
      <c r="U78" s="443">
        <v>65</v>
      </c>
      <c r="V78" s="443"/>
      <c r="W78" s="443"/>
      <c r="X78" s="128"/>
      <c r="Y78" s="128" t="s">
        <v>1743</v>
      </c>
      <c r="Z78" s="390"/>
      <c r="AA78" s="390"/>
      <c r="AB78" s="443"/>
      <c r="AC78" s="444"/>
      <c r="AD78" s="128"/>
      <c r="AE78" s="128"/>
      <c r="AF78" s="128"/>
      <c r="AG78" s="128"/>
      <c r="AH78" s="417">
        <v>44835</v>
      </c>
      <c r="AI78" s="128"/>
      <c r="AJ78" s="445" t="s">
        <v>1722</v>
      </c>
      <c r="AK78" s="445" t="s">
        <v>965</v>
      </c>
    </row>
    <row r="79" spans="1:54" ht="13" x14ac:dyDescent="0.25">
      <c r="A79" s="56" t="s">
        <v>296</v>
      </c>
      <c r="B79" s="185"/>
      <c r="C79" s="185" t="s">
        <v>656</v>
      </c>
      <c r="D79" s="185" t="s">
        <v>302</v>
      </c>
      <c r="E79" s="185"/>
      <c r="F79" s="185" t="s">
        <v>192</v>
      </c>
      <c r="G79" s="6" t="s">
        <v>361</v>
      </c>
      <c r="H79" s="185" t="s">
        <v>858</v>
      </c>
      <c r="I79" s="443">
        <v>880</v>
      </c>
      <c r="J79" s="443"/>
      <c r="K79" s="443"/>
      <c r="L79" s="128"/>
      <c r="M79" s="6" t="s">
        <v>1107</v>
      </c>
      <c r="N79" s="6" t="s">
        <v>1173</v>
      </c>
      <c r="O79" s="6" t="s">
        <v>248</v>
      </c>
      <c r="P79" s="6" t="s">
        <v>1256</v>
      </c>
      <c r="Q79" s="6"/>
      <c r="R79" s="6"/>
      <c r="S79" s="443"/>
      <c r="T79" s="443"/>
      <c r="U79" s="443">
        <v>65</v>
      </c>
      <c r="V79" s="443"/>
      <c r="W79" s="443"/>
      <c r="X79" s="128"/>
      <c r="Y79" s="128" t="s">
        <v>1735</v>
      </c>
      <c r="Z79" s="390"/>
      <c r="AA79" s="390"/>
      <c r="AB79" s="443"/>
      <c r="AC79" s="444"/>
      <c r="AD79" s="128"/>
      <c r="AE79" s="128"/>
      <c r="AF79" s="128"/>
      <c r="AG79" s="128"/>
      <c r="AH79" s="417">
        <v>44835</v>
      </c>
      <c r="AI79" s="128"/>
      <c r="AJ79" s="445" t="s">
        <v>1722</v>
      </c>
      <c r="AK79" s="445" t="s">
        <v>965</v>
      </c>
    </row>
    <row r="80" spans="1:54" ht="13" x14ac:dyDescent="0.25">
      <c r="A80" s="56" t="s">
        <v>296</v>
      </c>
      <c r="B80" s="185"/>
      <c r="C80" s="185" t="s">
        <v>656</v>
      </c>
      <c r="D80" s="185" t="s">
        <v>768</v>
      </c>
      <c r="E80" s="185"/>
      <c r="F80" s="185" t="s">
        <v>192</v>
      </c>
      <c r="G80" s="6" t="s">
        <v>361</v>
      </c>
      <c r="H80" s="185" t="s">
        <v>858</v>
      </c>
      <c r="I80" s="443">
        <v>1105</v>
      </c>
      <c r="J80" s="443"/>
      <c r="K80" s="443"/>
      <c r="L80" s="128"/>
      <c r="M80" s="6" t="s">
        <v>1107</v>
      </c>
      <c r="N80" s="6" t="s">
        <v>1173</v>
      </c>
      <c r="O80" s="6" t="s">
        <v>248</v>
      </c>
      <c r="P80" s="6" t="s">
        <v>1256</v>
      </c>
      <c r="Q80" s="6"/>
      <c r="R80" s="6"/>
      <c r="S80" s="443"/>
      <c r="T80" s="443"/>
      <c r="U80" s="443">
        <v>65</v>
      </c>
      <c r="V80" s="443"/>
      <c r="W80" s="443"/>
      <c r="X80" s="128"/>
      <c r="Y80" s="128" t="s">
        <v>1744</v>
      </c>
      <c r="Z80" s="390"/>
      <c r="AA80" s="390"/>
      <c r="AB80" s="443"/>
      <c r="AC80" s="444"/>
      <c r="AD80" s="128"/>
      <c r="AE80" s="128"/>
      <c r="AF80" s="128"/>
      <c r="AG80" s="128"/>
      <c r="AH80" s="417">
        <v>44835</v>
      </c>
      <c r="AI80" s="128"/>
      <c r="AJ80" s="445" t="s">
        <v>1722</v>
      </c>
      <c r="AK80" s="445" t="s">
        <v>965</v>
      </c>
    </row>
    <row r="81" spans="1:54" ht="13" x14ac:dyDescent="0.25">
      <c r="A81" s="56" t="s">
        <v>296</v>
      </c>
      <c r="B81" s="185"/>
      <c r="C81" s="185" t="s">
        <v>1298</v>
      </c>
      <c r="D81" s="185" t="s">
        <v>303</v>
      </c>
      <c r="E81" s="185"/>
      <c r="F81" s="185" t="s">
        <v>192</v>
      </c>
      <c r="G81" s="6" t="s">
        <v>361</v>
      </c>
      <c r="H81" s="185" t="s">
        <v>858</v>
      </c>
      <c r="I81" s="443">
        <v>800</v>
      </c>
      <c r="J81" s="443"/>
      <c r="K81" s="443"/>
      <c r="L81" s="128"/>
      <c r="M81" s="6" t="s">
        <v>1107</v>
      </c>
      <c r="N81" s="6" t="s">
        <v>1173</v>
      </c>
      <c r="O81" s="6" t="s">
        <v>248</v>
      </c>
      <c r="P81" s="6" t="s">
        <v>1256</v>
      </c>
      <c r="Q81" s="6"/>
      <c r="R81" s="6"/>
      <c r="S81" s="443"/>
      <c r="T81" s="443"/>
      <c r="U81" s="443">
        <v>77</v>
      </c>
      <c r="V81" s="443"/>
      <c r="W81" s="443"/>
      <c r="X81" s="128"/>
      <c r="Y81" s="128">
        <v>200</v>
      </c>
      <c r="Z81" s="390"/>
      <c r="AA81" s="390"/>
      <c r="AB81" s="443"/>
      <c r="AC81" s="444"/>
      <c r="AD81" s="128"/>
      <c r="AE81" s="128"/>
      <c r="AF81" s="128"/>
      <c r="AG81" s="128"/>
      <c r="AH81" s="417">
        <v>44835</v>
      </c>
      <c r="AI81" s="128"/>
      <c r="AJ81" s="445" t="s">
        <v>1722</v>
      </c>
      <c r="AK81" s="445" t="s">
        <v>965</v>
      </c>
    </row>
    <row r="82" spans="1:54" ht="13" x14ac:dyDescent="0.25">
      <c r="A82" s="390" t="s">
        <v>296</v>
      </c>
      <c r="B82" s="390" t="s">
        <v>219</v>
      </c>
      <c r="C82" s="390" t="s">
        <v>656</v>
      </c>
      <c r="D82" s="390" t="s">
        <v>303</v>
      </c>
      <c r="E82" s="185"/>
      <c r="F82" s="390" t="s">
        <v>1009</v>
      </c>
      <c r="G82" s="395" t="s">
        <v>1033</v>
      </c>
      <c r="H82" s="390" t="s">
        <v>858</v>
      </c>
      <c r="I82" s="390">
        <v>900</v>
      </c>
      <c r="J82" s="390"/>
      <c r="K82" s="390"/>
      <c r="L82" s="390"/>
      <c r="M82" s="6" t="s">
        <v>1107</v>
      </c>
      <c r="N82" s="395" t="s">
        <v>1173</v>
      </c>
      <c r="O82" s="395" t="s">
        <v>248</v>
      </c>
      <c r="P82" s="6" t="s">
        <v>1256</v>
      </c>
      <c r="Q82" s="390"/>
      <c r="R82" s="390">
        <v>980</v>
      </c>
      <c r="S82" s="390"/>
      <c r="T82" s="390"/>
      <c r="U82" s="443">
        <v>77</v>
      </c>
      <c r="V82" s="390"/>
      <c r="W82" s="390"/>
      <c r="X82" s="390"/>
      <c r="Y82" s="390">
        <v>200</v>
      </c>
      <c r="Z82" s="390"/>
      <c r="AA82" s="390"/>
      <c r="AB82" s="390"/>
      <c r="AC82" s="446"/>
      <c r="AD82" s="390"/>
      <c r="AE82" s="390"/>
      <c r="AF82" s="390"/>
      <c r="AG82" s="390"/>
      <c r="AH82" s="417">
        <v>44835</v>
      </c>
      <c r="AI82" s="128"/>
      <c r="AJ82" s="395" t="s">
        <v>1722</v>
      </c>
      <c r="AK82" s="445" t="s">
        <v>965</v>
      </c>
    </row>
    <row r="83" spans="1:54" ht="13" x14ac:dyDescent="0.25">
      <c r="A83" s="463"/>
      <c r="B83" s="390"/>
      <c r="C83" s="390"/>
      <c r="D83" s="390"/>
      <c r="E83" s="185"/>
      <c r="F83" s="390"/>
      <c r="G83" s="395"/>
      <c r="H83" s="390"/>
      <c r="I83" s="390"/>
      <c r="J83" s="390"/>
      <c r="K83" s="390"/>
      <c r="L83" s="390"/>
      <c r="M83" s="6"/>
      <c r="N83" s="395"/>
      <c r="O83" s="395"/>
      <c r="P83" s="6"/>
      <c r="Q83" s="390"/>
      <c r="R83" s="390"/>
      <c r="S83" s="390"/>
      <c r="T83" s="390"/>
      <c r="U83" s="443"/>
      <c r="V83" s="390"/>
      <c r="W83" s="390"/>
      <c r="X83" s="390"/>
      <c r="Y83" s="390"/>
      <c r="Z83" s="390"/>
      <c r="AA83" s="390"/>
      <c r="AB83" s="390"/>
      <c r="AC83" s="446"/>
      <c r="AD83" s="390"/>
      <c r="AE83" s="390"/>
      <c r="AF83" s="390"/>
      <c r="AG83" s="390"/>
      <c r="AH83" s="417"/>
      <c r="AI83" s="128"/>
      <c r="AJ83" s="395"/>
      <c r="AK83" s="464"/>
    </row>
    <row r="84" spans="1:54" ht="13" x14ac:dyDescent="0.25">
      <c r="A84" s="463"/>
      <c r="B84" s="390"/>
      <c r="C84" s="390"/>
      <c r="D84" s="390"/>
      <c r="E84" s="185"/>
      <c r="F84" s="390"/>
      <c r="G84" s="395"/>
      <c r="H84" s="390"/>
      <c r="I84" s="390"/>
      <c r="J84" s="390"/>
      <c r="K84" s="390"/>
      <c r="L84" s="390"/>
      <c r="M84" s="6"/>
      <c r="N84" s="395"/>
      <c r="O84" s="395"/>
      <c r="P84" s="6"/>
      <c r="Q84" s="390"/>
      <c r="R84" s="390"/>
      <c r="S84" s="390"/>
      <c r="T84" s="390"/>
      <c r="U84" s="443"/>
      <c r="V84" s="390"/>
      <c r="W84" s="390"/>
      <c r="X84" s="390"/>
      <c r="Y84" s="390"/>
      <c r="Z84" s="390"/>
      <c r="AA84" s="390"/>
      <c r="AB84" s="390"/>
      <c r="AC84" s="446"/>
      <c r="AD84" s="390"/>
      <c r="AE84" s="390"/>
      <c r="AF84" s="390"/>
      <c r="AG84" s="390"/>
      <c r="AH84" s="417"/>
      <c r="AI84" s="128"/>
      <c r="AJ84" s="395"/>
      <c r="AK84" s="464"/>
    </row>
    <row r="85" spans="1:54" x14ac:dyDescent="0.25">
      <c r="A85" s="394"/>
      <c r="B85" s="390"/>
      <c r="C85" s="390"/>
      <c r="D85" s="390"/>
      <c r="E85" s="185"/>
      <c r="F85" s="390"/>
      <c r="G85" s="395"/>
      <c r="H85" s="390"/>
      <c r="I85" s="390"/>
      <c r="J85" s="390"/>
      <c r="K85" s="390"/>
      <c r="L85" s="390"/>
      <c r="M85" s="6"/>
      <c r="N85" s="395"/>
      <c r="O85" s="395"/>
      <c r="P85" s="6"/>
      <c r="Q85" s="390"/>
      <c r="R85" s="390"/>
      <c r="S85" s="390"/>
      <c r="T85" s="390"/>
      <c r="U85" s="390"/>
      <c r="V85" s="390"/>
      <c r="W85" s="390"/>
      <c r="X85" s="390"/>
      <c r="Y85" s="390"/>
      <c r="Z85" s="390"/>
      <c r="AA85" s="390"/>
      <c r="AB85" s="390"/>
      <c r="AC85" s="390"/>
      <c r="AD85" s="390"/>
      <c r="AE85" s="390"/>
      <c r="AF85" s="390"/>
      <c r="AG85" s="390"/>
      <c r="AH85" s="390"/>
      <c r="AI85" s="396"/>
      <c r="AJ85" s="396"/>
      <c r="AK85" s="370"/>
    </row>
    <row r="86" spans="1:54" x14ac:dyDescent="0.25">
      <c r="A86" s="394"/>
      <c r="B86" s="390"/>
      <c r="C86" s="390"/>
      <c r="D86" s="390"/>
      <c r="E86" s="185"/>
      <c r="F86" s="390"/>
      <c r="G86" s="395"/>
      <c r="H86" s="390"/>
      <c r="I86" s="390"/>
      <c r="J86" s="390"/>
      <c r="K86" s="390"/>
      <c r="L86" s="390"/>
      <c r="M86" s="6"/>
      <c r="N86" s="395"/>
      <c r="O86" s="395"/>
      <c r="P86" s="6"/>
      <c r="Q86" s="390"/>
      <c r="R86" s="390"/>
      <c r="S86" s="390"/>
      <c r="T86" s="390"/>
      <c r="U86" s="390"/>
      <c r="V86" s="390"/>
      <c r="W86" s="390"/>
      <c r="X86" s="390"/>
      <c r="Y86" s="390"/>
      <c r="Z86" s="390"/>
      <c r="AA86" s="390"/>
      <c r="AB86" s="390"/>
      <c r="AC86" s="390"/>
      <c r="AD86" s="390"/>
      <c r="AE86" s="390"/>
      <c r="AF86" s="390"/>
      <c r="AG86" s="390"/>
      <c r="AH86" s="390"/>
      <c r="AI86" s="396"/>
      <c r="AJ86" s="396"/>
      <c r="AK86" s="370"/>
    </row>
    <row r="87" spans="1:54" x14ac:dyDescent="0.25">
      <c r="A87" s="394"/>
      <c r="B87" s="390"/>
      <c r="C87" s="390"/>
      <c r="D87" s="390"/>
      <c r="E87" s="185"/>
      <c r="F87" s="390"/>
      <c r="G87" s="395"/>
      <c r="H87" s="390"/>
      <c r="I87" s="390"/>
      <c r="J87" s="390"/>
      <c r="K87" s="390"/>
      <c r="L87" s="390"/>
      <c r="M87" s="6"/>
      <c r="N87" s="395"/>
      <c r="O87" s="395"/>
      <c r="P87" s="6"/>
      <c r="Q87" s="390"/>
      <c r="R87" s="390"/>
      <c r="S87" s="390"/>
      <c r="T87" s="390"/>
      <c r="U87" s="390"/>
      <c r="V87" s="390"/>
      <c r="W87" s="390"/>
      <c r="X87" s="390"/>
      <c r="Y87" s="390"/>
      <c r="Z87" s="390"/>
      <c r="AA87" s="390"/>
      <c r="AB87" s="390"/>
      <c r="AC87" s="390"/>
      <c r="AD87" s="390"/>
      <c r="AE87" s="390"/>
      <c r="AF87" s="390"/>
      <c r="AG87" s="390"/>
      <c r="AH87" s="390"/>
      <c r="AI87" s="396"/>
      <c r="AJ87" s="396"/>
      <c r="AK87" s="370"/>
    </row>
    <row r="88" spans="1:54" ht="12" thickBot="1" x14ac:dyDescent="0.3">
      <c r="A88" s="378"/>
      <c r="B88" s="379"/>
      <c r="C88" s="379"/>
      <c r="D88" s="379"/>
      <c r="E88" s="379"/>
      <c r="F88" s="379"/>
      <c r="G88" s="379"/>
      <c r="H88" s="379"/>
      <c r="I88" s="379"/>
      <c r="J88" s="379"/>
      <c r="K88" s="379"/>
      <c r="L88" s="379"/>
      <c r="M88" s="7"/>
      <c r="N88" s="379"/>
      <c r="O88" s="379"/>
      <c r="P88" s="379"/>
      <c r="Q88" s="379"/>
      <c r="R88" s="379"/>
      <c r="S88" s="379"/>
      <c r="T88" s="379"/>
      <c r="U88" s="379"/>
      <c r="V88" s="379"/>
      <c r="W88" s="379"/>
      <c r="X88" s="379"/>
      <c r="Y88" s="379"/>
      <c r="Z88" s="391"/>
      <c r="AA88" s="391"/>
      <c r="AB88" s="379"/>
      <c r="AC88" s="379"/>
      <c r="AD88" s="379"/>
      <c r="AE88" s="379"/>
      <c r="AF88" s="379"/>
      <c r="AG88" s="379"/>
      <c r="AH88" s="379"/>
      <c r="AI88" s="379"/>
      <c r="AJ88" s="379"/>
      <c r="AK88" s="389"/>
      <c r="AL88" s="1"/>
      <c r="AM88" s="1"/>
      <c r="AN88" s="1"/>
      <c r="AO88" s="1"/>
      <c r="AP88" s="1"/>
      <c r="AQ88" s="1"/>
      <c r="AR88" s="1"/>
      <c r="AS88" s="1"/>
      <c r="AT88" s="1"/>
      <c r="AU88" s="1"/>
      <c r="AV88" s="1"/>
      <c r="AW88" s="1"/>
      <c r="AX88" s="1"/>
      <c r="AY88" s="1"/>
      <c r="AZ88" s="1"/>
      <c r="BA88" s="1"/>
      <c r="BB88" s="1"/>
    </row>
    <row r="89" spans="1:54"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2"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18" t="s">
        <v>715</v>
      </c>
      <c r="B91" s="619"/>
      <c r="C91" s="620"/>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621" t="s">
        <v>728</v>
      </c>
      <c r="B92" s="622"/>
      <c r="C92" s="62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x14ac:dyDescent="0.25">
      <c r="A93" s="74" t="s">
        <v>100</v>
      </c>
      <c r="B93" s="130"/>
      <c r="C93" s="59" t="s">
        <v>85</v>
      </c>
      <c r="D93" s="27"/>
      <c r="E93" s="27"/>
      <c r="F93" s="33"/>
      <c r="G93" s="33"/>
      <c r="H93" s="27"/>
      <c r="I93" s="33"/>
      <c r="J93" s="27"/>
      <c r="K93" s="163"/>
      <c r="L93" s="142"/>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x14ac:dyDescent="0.25">
      <c r="A94" s="62" t="s">
        <v>189</v>
      </c>
      <c r="B94" s="75"/>
      <c r="C94" s="75"/>
      <c r="D94" s="18"/>
      <c r="E94" s="18"/>
      <c r="F94" s="31"/>
      <c r="G94" s="31"/>
      <c r="H94" s="18"/>
      <c r="I94" s="31"/>
      <c r="J94" s="18"/>
      <c r="K94" s="152"/>
      <c r="L94" s="11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x14ac:dyDescent="0.25">
      <c r="A95" s="62" t="s">
        <v>470</v>
      </c>
      <c r="B95" s="75"/>
      <c r="C95" s="75"/>
      <c r="D95" s="18"/>
      <c r="E95" s="18"/>
      <c r="F95" s="31"/>
      <c r="G95" s="31"/>
      <c r="H95" s="18"/>
      <c r="I95" s="31"/>
      <c r="J95" s="18"/>
      <c r="K95" s="152"/>
      <c r="L95" s="114"/>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x14ac:dyDescent="0.25">
      <c r="A96" s="62" t="s">
        <v>314</v>
      </c>
      <c r="B96" s="75"/>
      <c r="C96" s="75"/>
      <c r="D96" s="18"/>
      <c r="E96" s="18"/>
      <c r="F96" s="31"/>
      <c r="G96" s="31"/>
      <c r="H96" s="18"/>
      <c r="I96" s="31"/>
      <c r="J96" s="18"/>
      <c r="K96" s="152"/>
      <c r="L96" s="114"/>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58" t="s">
        <v>246</v>
      </c>
      <c r="B97" s="79"/>
      <c r="C97" s="79"/>
      <c r="D97" s="17"/>
      <c r="E97" s="17"/>
      <c r="F97" s="35"/>
      <c r="G97" s="35"/>
      <c r="H97" s="17"/>
      <c r="I97" s="35"/>
      <c r="J97" s="17"/>
      <c r="K97" s="177"/>
      <c r="L97" s="126"/>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2"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23.5" thickBot="1" x14ac:dyDescent="0.3">
      <c r="A99" s="86" t="s">
        <v>215</v>
      </c>
      <c r="B99" s="627" t="s">
        <v>791</v>
      </c>
      <c r="C99" s="627"/>
      <c r="D99" s="628"/>
      <c r="E99" s="3" t="s">
        <v>137</v>
      </c>
      <c r="F99" s="3" t="s">
        <v>636</v>
      </c>
      <c r="G99" s="3" t="s">
        <v>695</v>
      </c>
      <c r="H99" s="3" t="s">
        <v>48</v>
      </c>
      <c r="I99" s="3" t="s">
        <v>1004</v>
      </c>
      <c r="J99" s="3" t="s">
        <v>1093</v>
      </c>
      <c r="K99" s="3" t="s">
        <v>414</v>
      </c>
      <c r="L99" s="3" t="s">
        <v>459</v>
      </c>
      <c r="M99" s="3" t="s">
        <v>868</v>
      </c>
      <c r="N99" s="82" t="s">
        <v>430</v>
      </c>
      <c r="O99" s="3" t="s">
        <v>579</v>
      </c>
      <c r="P99" s="87" t="s">
        <v>669</v>
      </c>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x14ac:dyDescent="0.25">
      <c r="A100" s="55"/>
      <c r="B100" s="640"/>
      <c r="C100" s="640"/>
      <c r="D100" s="640"/>
      <c r="E100" s="8"/>
      <c r="F100" s="8"/>
      <c r="G100" s="8"/>
      <c r="H100" s="8"/>
      <c r="I100" s="8"/>
      <c r="J100" s="120"/>
      <c r="K100" s="120"/>
      <c r="L100" s="120"/>
      <c r="M100" s="116"/>
      <c r="N100" s="60"/>
      <c r="O100" s="8"/>
      <c r="P100" s="72"/>
    </row>
    <row r="101" spans="1:54" x14ac:dyDescent="0.25">
      <c r="A101" s="67"/>
      <c r="B101" s="616"/>
      <c r="C101" s="616"/>
      <c r="D101" s="616"/>
      <c r="E101" s="6"/>
      <c r="F101" s="6"/>
      <c r="G101" s="6"/>
      <c r="H101" s="6"/>
      <c r="I101" s="6"/>
      <c r="J101" s="128"/>
      <c r="K101" s="10"/>
      <c r="L101" s="10"/>
      <c r="M101" s="166"/>
      <c r="N101" s="56"/>
      <c r="O101" s="6"/>
      <c r="P101" s="7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x14ac:dyDescent="0.25">
      <c r="A102" s="67"/>
      <c r="B102" s="616"/>
      <c r="C102" s="616"/>
      <c r="D102" s="616"/>
      <c r="E102" s="6"/>
      <c r="F102" s="6"/>
      <c r="G102" s="6"/>
      <c r="H102" s="6"/>
      <c r="I102" s="6"/>
      <c r="J102" s="128"/>
      <c r="K102" s="10"/>
      <c r="L102" s="10"/>
      <c r="M102" s="166"/>
      <c r="N102" s="56"/>
      <c r="O102" s="6"/>
      <c r="P102" s="7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2" thickBot="1" x14ac:dyDescent="0.3">
      <c r="A103" s="69"/>
      <c r="B103" s="617"/>
      <c r="C103" s="617"/>
      <c r="D103" s="617"/>
      <c r="E103" s="7"/>
      <c r="F103" s="7"/>
      <c r="G103" s="7"/>
      <c r="H103" s="7"/>
      <c r="I103" s="7"/>
      <c r="J103" s="133"/>
      <c r="K103" s="11"/>
      <c r="L103" s="11"/>
      <c r="M103" s="161"/>
      <c r="N103" s="50"/>
      <c r="O103" s="36"/>
      <c r="P103" s="49"/>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ht="12"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ht="12" thickBot="1" x14ac:dyDescent="0.3">
      <c r="A106" s="618" t="s">
        <v>1054</v>
      </c>
      <c r="B106" s="619"/>
      <c r="C106" s="620"/>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ht="12" thickBot="1" x14ac:dyDescent="0.3">
      <c r="A107" s="621" t="s">
        <v>728</v>
      </c>
      <c r="B107" s="622"/>
      <c r="C107" s="62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x14ac:dyDescent="0.25">
      <c r="A108" s="74" t="s">
        <v>100</v>
      </c>
      <c r="B108" s="76"/>
      <c r="C108" s="59" t="s">
        <v>85</v>
      </c>
      <c r="D108" s="59"/>
      <c r="E108" s="27"/>
      <c r="F108" s="27"/>
      <c r="G108" s="27"/>
      <c r="H108" s="33"/>
      <c r="I108" s="33"/>
      <c r="J108" s="27"/>
      <c r="K108" s="33"/>
      <c r="L108" s="122"/>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x14ac:dyDescent="0.25">
      <c r="A109" s="62" t="s">
        <v>452</v>
      </c>
      <c r="B109" s="18"/>
      <c r="C109" s="18"/>
      <c r="D109" s="18"/>
      <c r="E109" s="18"/>
      <c r="F109" s="18"/>
      <c r="G109" s="18"/>
      <c r="H109" s="31"/>
      <c r="I109" s="31"/>
      <c r="J109" s="18"/>
      <c r="K109" s="31"/>
      <c r="L109" s="110"/>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x14ac:dyDescent="0.25">
      <c r="A110" s="62" t="s">
        <v>193</v>
      </c>
      <c r="B110" s="18"/>
      <c r="C110" s="18"/>
      <c r="D110" s="18"/>
      <c r="E110" s="18"/>
      <c r="F110" s="18"/>
      <c r="G110" s="18"/>
      <c r="H110" s="31"/>
      <c r="I110" s="31"/>
      <c r="J110" s="18"/>
      <c r="K110" s="31"/>
      <c r="L110" s="110"/>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x14ac:dyDescent="0.25">
      <c r="A111" s="62" t="s">
        <v>314</v>
      </c>
      <c r="B111" s="18"/>
      <c r="C111" s="18"/>
      <c r="D111" s="18"/>
      <c r="E111" s="18"/>
      <c r="F111" s="18"/>
      <c r="G111" s="18"/>
      <c r="H111" s="31"/>
      <c r="I111" s="31"/>
      <c r="J111" s="18"/>
      <c r="K111" s="31"/>
      <c r="L111" s="110"/>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ht="12" thickBot="1" x14ac:dyDescent="0.3">
      <c r="A112" s="58" t="s">
        <v>246</v>
      </c>
      <c r="B112" s="17"/>
      <c r="C112" s="17"/>
      <c r="D112" s="17"/>
      <c r="E112" s="17"/>
      <c r="F112" s="17"/>
      <c r="G112" s="17"/>
      <c r="H112" s="35"/>
      <c r="I112" s="35"/>
      <c r="J112" s="17"/>
      <c r="K112" s="35"/>
      <c r="L112" s="17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ht="12"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ht="23.5" thickBot="1" x14ac:dyDescent="0.3">
      <c r="A114" s="86" t="s">
        <v>215</v>
      </c>
      <c r="B114" s="627" t="s">
        <v>622</v>
      </c>
      <c r="C114" s="627"/>
      <c r="D114" s="628"/>
      <c r="E114" s="3" t="s">
        <v>62</v>
      </c>
      <c r="F114" s="3" t="s">
        <v>636</v>
      </c>
      <c r="G114" s="3" t="s">
        <v>584</v>
      </c>
      <c r="H114" s="3" t="s">
        <v>48</v>
      </c>
      <c r="I114" s="3" t="s">
        <v>1004</v>
      </c>
      <c r="J114" s="3" t="s">
        <v>1093</v>
      </c>
      <c r="K114" s="3" t="s">
        <v>414</v>
      </c>
      <c r="L114" s="3" t="s">
        <v>459</v>
      </c>
      <c r="M114" s="3" t="s">
        <v>868</v>
      </c>
      <c r="N114" s="82" t="s">
        <v>430</v>
      </c>
      <c r="O114" s="3" t="s">
        <v>921</v>
      </c>
      <c r="P114" s="87" t="s">
        <v>971</v>
      </c>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x14ac:dyDescent="0.25">
      <c r="A115" s="55"/>
      <c r="B115" s="640"/>
      <c r="C115" s="640"/>
      <c r="D115" s="640"/>
      <c r="E115" s="8"/>
      <c r="F115" s="8"/>
      <c r="G115" s="8"/>
      <c r="H115" s="8"/>
      <c r="I115" s="8"/>
      <c r="J115" s="120"/>
      <c r="K115" s="120"/>
      <c r="L115" s="120"/>
      <c r="M115" s="120"/>
      <c r="N115" s="60"/>
      <c r="O115" s="8"/>
      <c r="P115" s="72"/>
    </row>
    <row r="116" spans="1:54" x14ac:dyDescent="0.25">
      <c r="A116" s="67"/>
      <c r="B116" s="616"/>
      <c r="C116" s="616"/>
      <c r="D116" s="616"/>
      <c r="E116" s="6"/>
      <c r="F116" s="6"/>
      <c r="G116" s="6"/>
      <c r="H116" s="6"/>
      <c r="I116" s="6"/>
      <c r="J116" s="10"/>
      <c r="K116" s="10"/>
      <c r="L116" s="10"/>
      <c r="M116" s="10"/>
      <c r="N116" s="56"/>
      <c r="O116" s="6"/>
      <c r="P116" s="7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x14ac:dyDescent="0.25">
      <c r="A117" s="67"/>
      <c r="B117" s="616"/>
      <c r="C117" s="616"/>
      <c r="D117" s="616"/>
      <c r="E117" s="6"/>
      <c r="F117" s="6"/>
      <c r="G117" s="6"/>
      <c r="H117" s="6"/>
      <c r="I117" s="6"/>
      <c r="J117" s="10"/>
      <c r="K117" s="10"/>
      <c r="L117" s="10"/>
      <c r="M117" s="10"/>
      <c r="N117" s="56"/>
      <c r="O117" s="6"/>
      <c r="P117" s="7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ht="12" thickBot="1" x14ac:dyDescent="0.3">
      <c r="A118" s="69"/>
      <c r="B118" s="617"/>
      <c r="C118" s="617"/>
      <c r="D118" s="617"/>
      <c r="E118" s="7"/>
      <c r="F118" s="7"/>
      <c r="G118" s="7"/>
      <c r="H118" s="7"/>
      <c r="I118" s="7"/>
      <c r="J118" s="11"/>
      <c r="K118" s="11"/>
      <c r="L118" s="11"/>
      <c r="M118" s="11"/>
      <c r="N118" s="50"/>
      <c r="O118" s="36"/>
      <c r="P118" s="49"/>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ht="12"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ht="12" thickBot="1" x14ac:dyDescent="0.3">
      <c r="A120" s="618" t="s">
        <v>539</v>
      </c>
      <c r="B120" s="641"/>
      <c r="C120" s="641"/>
      <c r="D120" s="641"/>
      <c r="E120" s="641"/>
      <c r="F120" s="641"/>
      <c r="G120" s="641"/>
      <c r="H120" s="641"/>
      <c r="I120" s="64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ht="12" thickBot="1" x14ac:dyDescent="0.3">
      <c r="A121" s="629" t="s">
        <v>631</v>
      </c>
      <c r="B121" s="630"/>
      <c r="C121" s="630"/>
      <c r="D121" s="630"/>
      <c r="E121" s="630"/>
      <c r="F121" s="630"/>
      <c r="G121" s="630"/>
      <c r="H121" s="630"/>
      <c r="I121" s="63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2" thickBot="1" x14ac:dyDescent="0.3">
      <c r="A122" s="143" t="s">
        <v>236</v>
      </c>
      <c r="B122" s="632" t="s">
        <v>281</v>
      </c>
      <c r="C122" s="633"/>
      <c r="D122" s="633"/>
      <c r="E122" s="633"/>
      <c r="F122" s="633"/>
      <c r="G122" s="633"/>
      <c r="H122" s="633"/>
      <c r="I122" s="634"/>
    </row>
    <row r="123" spans="1:54" x14ac:dyDescent="0.25">
      <c r="A123" s="182"/>
      <c r="B123" s="188"/>
      <c r="C123" s="23"/>
      <c r="D123" s="23"/>
      <c r="E123" s="23"/>
      <c r="F123" s="23"/>
      <c r="G123" s="23"/>
      <c r="H123" s="23"/>
      <c r="I123" s="23"/>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2"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ht="12" thickBot="1" x14ac:dyDescent="0.3">
      <c r="A125" s="635" t="s">
        <v>509</v>
      </c>
      <c r="B125" s="636"/>
      <c r="C125" s="636"/>
      <c r="D125" s="636"/>
      <c r="E125" s="636"/>
      <c r="F125" s="636"/>
      <c r="G125" s="636"/>
      <c r="H125" s="637" t="s">
        <v>424</v>
      </c>
      <c r="I125" s="612" t="s">
        <v>721</v>
      </c>
      <c r="J125" s="612" t="s">
        <v>398</v>
      </c>
      <c r="K125" s="612" t="s">
        <v>239</v>
      </c>
      <c r="L125" s="612" t="s">
        <v>923</v>
      </c>
      <c r="M125" s="644" t="s">
        <v>1174</v>
      </c>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ht="12" thickBot="1" x14ac:dyDescent="0.3">
      <c r="A126" s="646" t="s">
        <v>1226</v>
      </c>
      <c r="B126" s="647"/>
      <c r="C126" s="647"/>
      <c r="D126" s="647"/>
      <c r="E126" s="647"/>
      <c r="F126" s="647"/>
      <c r="G126" s="648"/>
      <c r="H126" s="638"/>
      <c r="I126" s="639"/>
      <c r="J126" s="639"/>
      <c r="K126" s="639"/>
      <c r="L126" s="639"/>
      <c r="M126" s="645"/>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ht="12" thickBot="1" x14ac:dyDescent="0.3">
      <c r="A127" s="649" t="s">
        <v>872</v>
      </c>
      <c r="B127" s="650"/>
      <c r="C127" s="650"/>
      <c r="D127" s="650"/>
      <c r="E127" s="650"/>
      <c r="F127" s="650"/>
      <c r="G127" s="651"/>
      <c r="H127" s="638"/>
      <c r="I127" s="639"/>
      <c r="J127" s="639"/>
      <c r="K127" s="639"/>
      <c r="L127" s="639"/>
      <c r="M127" s="645"/>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x14ac:dyDescent="0.25">
      <c r="A128" s="158" t="s">
        <v>1105</v>
      </c>
      <c r="B128" s="640" t="str">
        <f>VLOOKUP($A128,Listes!$A$3:$C$187,2,TRUE)</f>
        <v>Bunker Adjustment Factor</v>
      </c>
      <c r="C128" s="640"/>
      <c r="D128" s="640"/>
      <c r="E128" s="652" t="s">
        <v>792</v>
      </c>
      <c r="F128" s="652"/>
      <c r="G128" s="652"/>
      <c r="H128" s="47"/>
      <c r="I128" s="43"/>
      <c r="J128" s="43"/>
      <c r="K128" s="43"/>
      <c r="L128" s="43"/>
      <c r="M128" s="147"/>
    </row>
    <row r="129" spans="1:13" x14ac:dyDescent="0.25">
      <c r="A129" s="111" t="s">
        <v>541</v>
      </c>
      <c r="B129" s="616" t="str">
        <f>VLOOKUP($A129,Listes!$A$3:$C$187,2,TRUE)</f>
        <v>Currency Adjustment Factor</v>
      </c>
      <c r="C129" s="616"/>
      <c r="D129" s="616"/>
      <c r="E129" s="643" t="s">
        <v>689</v>
      </c>
      <c r="F129" s="643"/>
      <c r="G129" s="643"/>
      <c r="H129" s="28"/>
      <c r="I129" s="46"/>
      <c r="J129" s="46"/>
      <c r="K129" s="46"/>
      <c r="L129" s="46"/>
      <c r="M129" s="167"/>
    </row>
    <row r="130" spans="1:13" x14ac:dyDescent="0.25">
      <c r="A130" s="111" t="s">
        <v>546</v>
      </c>
      <c r="B130" s="616" t="str">
        <f>VLOOKUP($A130,Listes!$A$3:$C$187,2,TRUE)</f>
        <v>Cargo Facility Charge</v>
      </c>
      <c r="C130" s="616"/>
      <c r="D130" s="616"/>
      <c r="E130" s="643" t="s">
        <v>689</v>
      </c>
      <c r="F130" s="643"/>
      <c r="G130" s="643"/>
      <c r="H130" s="28"/>
      <c r="I130" s="46"/>
      <c r="J130" s="46"/>
      <c r="K130" s="46"/>
      <c r="L130" s="46"/>
      <c r="M130" s="167"/>
    </row>
    <row r="131" spans="1:13" ht="23" x14ac:dyDescent="0.25">
      <c r="A131" s="111" t="s">
        <v>1110</v>
      </c>
      <c r="B131" s="616" t="str">
        <f>VLOOKUP($A131,Listes!$A$3:$C$187,2,TRUE)</f>
        <v>Chassis Administration Fee Pre-Carriage</v>
      </c>
      <c r="C131" s="616"/>
      <c r="D131" s="616"/>
      <c r="E131" s="643" t="s">
        <v>792</v>
      </c>
      <c r="F131" s="643"/>
      <c r="G131" s="643"/>
      <c r="H131" s="28"/>
      <c r="I131" s="46"/>
      <c r="J131" s="46"/>
      <c r="K131" s="46"/>
      <c r="L131" s="46"/>
      <c r="M131" s="167"/>
    </row>
    <row r="132" spans="1:13" ht="23" x14ac:dyDescent="0.25">
      <c r="A132" s="111" t="s">
        <v>492</v>
      </c>
      <c r="B132" s="616" t="str">
        <f>VLOOKUP($A132,Listes!$A$3:$C$187,2,TRUE)</f>
        <v>Container Cleaning Surcharge Destination</v>
      </c>
      <c r="C132" s="616"/>
      <c r="D132" s="616"/>
      <c r="E132" s="643" t="s">
        <v>689</v>
      </c>
      <c r="F132" s="643"/>
      <c r="G132" s="643"/>
      <c r="H132" s="28"/>
      <c r="I132" s="46"/>
      <c r="J132" s="46"/>
      <c r="K132" s="46"/>
      <c r="L132" s="46"/>
      <c r="M132" s="167"/>
    </row>
    <row r="133" spans="1:13" x14ac:dyDescent="0.25">
      <c r="A133" s="111" t="s">
        <v>866</v>
      </c>
      <c r="B133" s="616" t="str">
        <f>VLOOKUP($A133,Listes!$A$3:$C$187,2,TRUE)</f>
        <v>Container Inspection Fee/Survey Fee</v>
      </c>
      <c r="C133" s="616"/>
      <c r="D133" s="616"/>
      <c r="E133" s="643" t="s">
        <v>689</v>
      </c>
      <c r="F133" s="643"/>
      <c r="G133" s="643"/>
      <c r="H133" s="28"/>
      <c r="I133" s="46"/>
      <c r="J133" s="46"/>
      <c r="K133" s="46"/>
      <c r="L133" s="46"/>
      <c r="M133" s="167"/>
    </row>
    <row r="134" spans="1:13" ht="23" x14ac:dyDescent="0.25">
      <c r="A134" s="111" t="s">
        <v>875</v>
      </c>
      <c r="B134" s="616" t="str">
        <f>VLOOKUP($A134,Listes!$A$3:$C$187,2,TRUE)</f>
        <v>Container Management Fee</v>
      </c>
      <c r="C134" s="616"/>
      <c r="D134" s="616"/>
      <c r="E134" s="643" t="s">
        <v>689</v>
      </c>
      <c r="F134" s="643"/>
      <c r="G134" s="643"/>
      <c r="H134" s="28"/>
      <c r="I134" s="46"/>
      <c r="J134" s="46"/>
      <c r="K134" s="46"/>
      <c r="L134" s="46"/>
      <c r="M134" s="167"/>
    </row>
    <row r="135" spans="1:13" x14ac:dyDescent="0.25">
      <c r="A135" s="111" t="s">
        <v>18</v>
      </c>
      <c r="B135" s="616" t="str">
        <f>VLOOKUP($A135,Listes!$A$3:$C$187,2,TRUE)</f>
        <v>Chassis Provision Charge</v>
      </c>
      <c r="C135" s="616"/>
      <c r="D135" s="616"/>
      <c r="E135" s="643" t="s">
        <v>792</v>
      </c>
      <c r="F135" s="643"/>
      <c r="G135" s="643"/>
      <c r="H135" s="28"/>
      <c r="I135" s="46"/>
      <c r="J135" s="46"/>
      <c r="K135" s="46"/>
      <c r="L135" s="46"/>
      <c r="M135" s="167"/>
    </row>
    <row r="136" spans="1:13" x14ac:dyDescent="0.25">
      <c r="A136" s="111" t="s">
        <v>36</v>
      </c>
      <c r="B136" s="616" t="str">
        <f>VLOOKUP($A136,Listes!$A$3:$C$187,2,TRUE)</f>
        <v>Carrier Security Charge</v>
      </c>
      <c r="C136" s="616"/>
      <c r="D136" s="616"/>
      <c r="E136" s="643" t="s">
        <v>689</v>
      </c>
      <c r="F136" s="643"/>
      <c r="G136" s="643"/>
      <c r="H136" s="28"/>
      <c r="I136" s="46"/>
      <c r="J136" s="46"/>
      <c r="K136" s="46"/>
      <c r="L136" s="46"/>
      <c r="M136" s="167"/>
    </row>
    <row r="137" spans="1:13" ht="23" x14ac:dyDescent="0.25">
      <c r="A137" s="111" t="s">
        <v>871</v>
      </c>
      <c r="B137" s="616" t="str">
        <f>VLOOKUP($A137,Listes!$A$3:$C$187,2,TRUE)</f>
        <v>Container Maintenance Charge Destination</v>
      </c>
      <c r="C137" s="616"/>
      <c r="D137" s="616"/>
      <c r="E137" s="643" t="s">
        <v>689</v>
      </c>
      <c r="F137" s="643"/>
      <c r="G137" s="643"/>
      <c r="H137" s="28"/>
      <c r="I137" s="46"/>
      <c r="J137" s="46"/>
      <c r="K137" s="46"/>
      <c r="L137" s="46"/>
      <c r="M137" s="167"/>
    </row>
    <row r="138" spans="1:13" x14ac:dyDescent="0.25">
      <c r="A138" s="111" t="s">
        <v>877</v>
      </c>
      <c r="B138" s="616" t="str">
        <f>VLOOKUP($A138,Listes!$A$3:$C$187,2,TRUE)</f>
        <v>Delivery Order Fee - Special Requirement, Carrier</v>
      </c>
      <c r="C138" s="616"/>
      <c r="D138" s="616"/>
      <c r="E138" s="643" t="s">
        <v>689</v>
      </c>
      <c r="F138" s="643"/>
      <c r="G138" s="643"/>
      <c r="H138" s="28"/>
      <c r="I138" s="46"/>
      <c r="J138" s="46"/>
      <c r="K138" s="46"/>
      <c r="L138" s="46"/>
      <c r="M138" s="167"/>
    </row>
    <row r="139" spans="1:13" x14ac:dyDescent="0.25">
      <c r="A139" s="111" t="s">
        <v>138</v>
      </c>
      <c r="B139" s="616" t="str">
        <f>VLOOKUP($A139,Listes!$A$3:$C$187,2,TRUE)</f>
        <v>Destination THC / Destination Receiving Charge</v>
      </c>
      <c r="C139" s="616"/>
      <c r="D139" s="616"/>
      <c r="E139" s="643" t="s">
        <v>792</v>
      </c>
      <c r="F139" s="643"/>
      <c r="G139" s="643"/>
      <c r="H139" s="28"/>
      <c r="I139" s="46"/>
      <c r="J139" s="46"/>
      <c r="K139" s="46"/>
      <c r="L139" s="46"/>
      <c r="M139" s="167"/>
    </row>
    <row r="140" spans="1:13" x14ac:dyDescent="0.25">
      <c r="A140" s="111" t="s">
        <v>716</v>
      </c>
      <c r="B140" s="616" t="str">
        <f>VLOOKUP($A140,Listes!$A$3:$C$187,2,TRUE)</f>
        <v>Equipment Imbalance Surcharge at Origin</v>
      </c>
      <c r="C140" s="616"/>
      <c r="D140" s="616"/>
      <c r="E140" s="643" t="s">
        <v>689</v>
      </c>
      <c r="F140" s="643"/>
      <c r="G140" s="643"/>
      <c r="H140" s="28"/>
      <c r="I140" s="46"/>
      <c r="J140" s="46"/>
      <c r="K140" s="46"/>
      <c r="L140" s="46"/>
      <c r="M140" s="167"/>
    </row>
    <row r="141" spans="1:13" x14ac:dyDescent="0.25">
      <c r="A141" s="111" t="s">
        <v>845</v>
      </c>
      <c r="B141" s="653" t="str">
        <f>VLOOKUP($A141,Listes!$A$3:$C$187,2,TRUE)</f>
        <v>Equipment Imbalance Surcharge at Destination</v>
      </c>
      <c r="C141" s="654"/>
      <c r="D141" s="655"/>
      <c r="E141" s="656" t="s">
        <v>689</v>
      </c>
      <c r="F141" s="657"/>
      <c r="G141" s="658"/>
      <c r="H141" s="28"/>
      <c r="I141" s="46"/>
      <c r="J141" s="46"/>
      <c r="K141" s="46"/>
      <c r="L141" s="46"/>
      <c r="M141" s="167"/>
    </row>
    <row r="142" spans="1:13" x14ac:dyDescent="0.25">
      <c r="A142" s="111" t="s">
        <v>988</v>
      </c>
      <c r="B142" s="616" t="str">
        <f>VLOOKUP($A142,Listes!$A$3:$C$187,2,TRUE)</f>
        <v>Export Documentation Fees - Carrier</v>
      </c>
      <c r="C142" s="616"/>
      <c r="D142" s="616"/>
      <c r="E142" s="643" t="s">
        <v>689</v>
      </c>
      <c r="F142" s="643"/>
      <c r="G142" s="643"/>
      <c r="H142" s="28"/>
      <c r="I142" s="46"/>
      <c r="J142" s="46"/>
      <c r="K142" s="46"/>
      <c r="L142" s="46"/>
      <c r="M142" s="167"/>
    </row>
    <row r="143" spans="1:13" x14ac:dyDescent="0.25">
      <c r="A143" s="111" t="s">
        <v>538</v>
      </c>
      <c r="B143" s="616" t="str">
        <f>VLOOKUP($A143,Listes!$A$3:$C$187,2,TRUE)</f>
        <v>Export Declaration Surcharge</v>
      </c>
      <c r="C143" s="616"/>
      <c r="D143" s="616"/>
      <c r="E143" s="643" t="s">
        <v>792</v>
      </c>
      <c r="F143" s="643"/>
      <c r="G143" s="643"/>
      <c r="H143" s="28"/>
      <c r="I143" s="46"/>
      <c r="J143" s="46"/>
      <c r="K143" s="46"/>
      <c r="L143" s="46"/>
      <c r="M143" s="167"/>
    </row>
    <row r="144" spans="1:13" x14ac:dyDescent="0.25">
      <c r="A144" s="111" t="s">
        <v>650</v>
      </c>
      <c r="B144" s="616" t="str">
        <f>VLOOKUP($A144,Listes!$A$3:$C$187,2,TRUE)</f>
        <v>Flat Rack</v>
      </c>
      <c r="C144" s="616"/>
      <c r="D144" s="616"/>
      <c r="E144" s="643" t="s">
        <v>792</v>
      </c>
      <c r="F144" s="643"/>
      <c r="G144" s="643"/>
      <c r="H144" s="28"/>
      <c r="I144" s="46"/>
      <c r="J144" s="46"/>
      <c r="K144" s="46"/>
      <c r="L144" s="46"/>
      <c r="M144" s="167"/>
    </row>
    <row r="145" spans="1:13" x14ac:dyDescent="0.25">
      <c r="A145" s="111" t="s">
        <v>94</v>
      </c>
      <c r="B145" s="616" t="str">
        <f>VLOOKUP($A145,Listes!$A$3:$C$187,2,TRUE)</f>
        <v>Garments on Hanger Additional</v>
      </c>
      <c r="C145" s="616"/>
      <c r="D145" s="616"/>
      <c r="E145" s="643" t="s">
        <v>689</v>
      </c>
      <c r="F145" s="643"/>
      <c r="G145" s="643"/>
      <c r="H145" s="28"/>
      <c r="I145" s="46"/>
      <c r="J145" s="46"/>
      <c r="K145" s="46"/>
      <c r="L145" s="46"/>
      <c r="M145" s="167"/>
    </row>
    <row r="146" spans="1:13" x14ac:dyDescent="0.25">
      <c r="A146" s="111" t="s">
        <v>75</v>
      </c>
      <c r="B146" s="616" t="str">
        <f>VLOOKUP($A146,Listes!$A$3:$C$187,2,TRUE)</f>
        <v>Hazardous Fees (Ocean)</v>
      </c>
      <c r="C146" s="616"/>
      <c r="D146" s="616"/>
      <c r="E146" s="643" t="s">
        <v>1567</v>
      </c>
      <c r="F146" s="643"/>
      <c r="G146" s="643"/>
      <c r="H146" s="28" t="s">
        <v>1109</v>
      </c>
      <c r="I146" s="46"/>
      <c r="J146" s="46"/>
      <c r="K146" s="46"/>
      <c r="L146" s="46"/>
      <c r="M146" s="167"/>
    </row>
    <row r="147" spans="1:13" x14ac:dyDescent="0.25">
      <c r="A147" s="111" t="s">
        <v>973</v>
      </c>
      <c r="B147" s="616" t="str">
        <f>VLOOKUP($A147,Listes!$A$3:$C$187,2,TRUE)</f>
        <v xml:space="preserve">Intermodal Door Precarriage Additional for </v>
      </c>
      <c r="C147" s="616"/>
      <c r="D147" s="616"/>
      <c r="E147" s="643" t="s">
        <v>689</v>
      </c>
      <c r="F147" s="643"/>
      <c r="G147" s="643"/>
      <c r="H147" s="28"/>
      <c r="I147" s="46"/>
      <c r="J147" s="46"/>
      <c r="K147" s="46"/>
      <c r="L147" s="46"/>
      <c r="M147" s="167"/>
    </row>
    <row r="148" spans="1:13" x14ac:dyDescent="0.25">
      <c r="A148" s="111" t="s">
        <v>793</v>
      </c>
      <c r="B148" s="616" t="str">
        <f>VLOOKUP($A148,Listes!$A$3:$C$187,2,TRUE)</f>
        <v>Import Documentation / BL fee - Carrier</v>
      </c>
      <c r="C148" s="616"/>
      <c r="D148" s="616"/>
      <c r="E148" s="643" t="s">
        <v>689</v>
      </c>
      <c r="F148" s="643"/>
      <c r="G148" s="643"/>
      <c r="H148" s="28"/>
      <c r="I148" s="46"/>
      <c r="J148" s="46"/>
      <c r="K148" s="46"/>
      <c r="L148" s="46"/>
      <c r="M148" s="167"/>
    </row>
    <row r="149" spans="1:13" ht="23" x14ac:dyDescent="0.25">
      <c r="A149" s="111" t="s">
        <v>579</v>
      </c>
      <c r="B149" s="616" t="str">
        <f>VLOOKUP($A149,Listes!$A$3:$C$187,2,TRUE)</f>
        <v xml:space="preserve">Precarriage Inland Fuel Charge </v>
      </c>
      <c r="C149" s="616"/>
      <c r="D149" s="616"/>
      <c r="E149" s="643" t="s">
        <v>689</v>
      </c>
      <c r="F149" s="643"/>
      <c r="G149" s="643"/>
      <c r="H149" s="28"/>
      <c r="I149" s="46"/>
      <c r="J149" s="46"/>
      <c r="K149" s="46"/>
      <c r="L149" s="46"/>
      <c r="M149" s="167"/>
    </row>
    <row r="150" spans="1:13" ht="23" x14ac:dyDescent="0.25">
      <c r="A150" s="111" t="s">
        <v>328</v>
      </c>
      <c r="B150" s="616" t="str">
        <f>VLOOKUP($A150,Listes!$A$3:$C$187,2,TRUE)</f>
        <v>Local Port Charge Destination Sanitary Fee</v>
      </c>
      <c r="C150" s="616"/>
      <c r="D150" s="616"/>
      <c r="E150" s="643" t="s">
        <v>689</v>
      </c>
      <c r="F150" s="643"/>
      <c r="G150" s="643"/>
      <c r="H150" s="28"/>
      <c r="I150" s="46"/>
      <c r="J150" s="46"/>
      <c r="K150" s="46"/>
      <c r="L150" s="46"/>
      <c r="M150" s="167"/>
    </row>
    <row r="151" spans="1:13" ht="23" x14ac:dyDescent="0.25">
      <c r="A151" s="111" t="s">
        <v>1058</v>
      </c>
      <c r="B151" s="616" t="str">
        <f>VLOOKUP($A151,Listes!$A$3:$C$187,2,TRUE)</f>
        <v>Local Port Charge Origin Sanitary Fee</v>
      </c>
      <c r="C151" s="616"/>
      <c r="D151" s="616"/>
      <c r="E151" s="643" t="s">
        <v>689</v>
      </c>
      <c r="F151" s="643"/>
      <c r="G151" s="643"/>
      <c r="H151" s="28"/>
      <c r="I151" s="46"/>
      <c r="J151" s="46"/>
      <c r="K151" s="46"/>
      <c r="L151" s="46"/>
      <c r="M151" s="167"/>
    </row>
    <row r="152" spans="1:13" x14ac:dyDescent="0.25">
      <c r="A152" s="111" t="s">
        <v>904</v>
      </c>
      <c r="B152" s="616" t="str">
        <f>VLOOKUP($A152,Listes!$A$3:$C$187,2,TRUE)</f>
        <v>Low Sulfur Surcharge</v>
      </c>
      <c r="C152" s="616"/>
      <c r="D152" s="616"/>
      <c r="E152" s="643" t="s">
        <v>689</v>
      </c>
      <c r="F152" s="643"/>
      <c r="G152" s="643"/>
      <c r="H152" s="28"/>
      <c r="I152" s="46"/>
      <c r="J152" s="46"/>
      <c r="K152" s="46"/>
      <c r="L152" s="46"/>
      <c r="M152" s="167"/>
    </row>
    <row r="153" spans="1:13" x14ac:dyDescent="0.25">
      <c r="A153" s="111" t="s">
        <v>827</v>
      </c>
      <c r="B153" s="616" t="str">
        <f>VLOOKUP($A153,Listes!$A$3:$C$187,2,TRUE)</f>
        <v>Low Sulfur Surcharge IMO2020</v>
      </c>
      <c r="C153" s="616"/>
      <c r="D153" s="616"/>
      <c r="E153" s="643" t="s">
        <v>689</v>
      </c>
      <c r="F153" s="643"/>
      <c r="G153" s="643"/>
      <c r="H153" s="28"/>
      <c r="I153" s="46"/>
      <c r="J153" s="46"/>
      <c r="K153" s="46"/>
      <c r="L153" s="46"/>
      <c r="M153" s="167"/>
    </row>
    <row r="154" spans="1:13" ht="23" x14ac:dyDescent="0.25">
      <c r="A154" s="111" t="s">
        <v>757</v>
      </c>
      <c r="B154" s="616" t="str">
        <f>VLOOKUP($A154,Listes!$A$3:$C$187,2,TRUE)</f>
        <v>Inland Hazardous Charge Oncarriage</v>
      </c>
      <c r="C154" s="616"/>
      <c r="D154" s="616"/>
      <c r="E154" s="643" t="s">
        <v>792</v>
      </c>
      <c r="F154" s="643"/>
      <c r="G154" s="643"/>
      <c r="H154" s="28"/>
      <c r="I154" s="46"/>
      <c r="J154" s="46"/>
      <c r="K154" s="46"/>
      <c r="L154" s="46"/>
      <c r="M154" s="167"/>
    </row>
    <row r="155" spans="1:13" x14ac:dyDescent="0.25">
      <c r="A155" s="111" t="s">
        <v>487</v>
      </c>
      <c r="B155" s="616" t="str">
        <f>VLOOKUP($A155,Listes!$A$3:$C$187,2,TRUE)</f>
        <v>Origin THC / Origin Receiving Charge</v>
      </c>
      <c r="C155" s="616"/>
      <c r="D155" s="616"/>
      <c r="E155" s="643" t="s">
        <v>689</v>
      </c>
      <c r="F155" s="643"/>
      <c r="G155" s="643"/>
      <c r="H155" s="28"/>
      <c r="I155" s="46"/>
      <c r="J155" s="46"/>
      <c r="K155" s="46"/>
      <c r="L155" s="46"/>
      <c r="M155" s="167"/>
    </row>
    <row r="156" spans="1:13" x14ac:dyDescent="0.25">
      <c r="A156" s="111" t="s">
        <v>1141</v>
      </c>
      <c r="B156" s="616" t="str">
        <f>VLOOKUP($A156,Listes!$A$3:$C$187,2,TRUE)</f>
        <v>Open Top</v>
      </c>
      <c r="C156" s="616"/>
      <c r="D156" s="616"/>
      <c r="E156" s="643" t="s">
        <v>792</v>
      </c>
      <c r="F156" s="643"/>
      <c r="G156" s="643"/>
      <c r="H156" s="28"/>
      <c r="I156" s="46"/>
      <c r="J156" s="46"/>
      <c r="K156" s="46"/>
      <c r="L156" s="46"/>
      <c r="M156" s="167"/>
    </row>
    <row r="157" spans="1:13" x14ac:dyDescent="0.25">
      <c r="A157" s="111" t="s">
        <v>596</v>
      </c>
      <c r="B157" s="616" t="str">
        <f>VLOOKUP($A157,Listes!$A$3:$C$187,2,TRUE)</f>
        <v>Panama Canal Surcharge</v>
      </c>
      <c r="C157" s="616"/>
      <c r="D157" s="616"/>
      <c r="E157" s="643" t="s">
        <v>689</v>
      </c>
      <c r="F157" s="643"/>
      <c r="G157" s="643"/>
      <c r="H157" s="28"/>
      <c r="I157" s="46"/>
      <c r="J157" s="46"/>
      <c r="K157" s="46"/>
      <c r="L157" s="46"/>
      <c r="M157" s="167"/>
    </row>
    <row r="158" spans="1:13" x14ac:dyDescent="0.25">
      <c r="A158" s="111" t="s">
        <v>1172</v>
      </c>
      <c r="B158" s="616" t="str">
        <f>VLOOKUP($A158,Listes!$A$3:$C$187,2,TRUE)</f>
        <v>Pre-Carriage Emergency Inland Fuel Surcharge</v>
      </c>
      <c r="C158" s="616"/>
      <c r="D158" s="616"/>
      <c r="E158" s="643" t="s">
        <v>689</v>
      </c>
      <c r="F158" s="643"/>
      <c r="G158" s="643"/>
      <c r="H158" s="28"/>
      <c r="I158" s="46"/>
      <c r="J158" s="46"/>
      <c r="K158" s="46"/>
      <c r="L158" s="46"/>
      <c r="M158" s="167"/>
    </row>
    <row r="159" spans="1:13" ht="23" x14ac:dyDescent="0.25">
      <c r="A159" s="111" t="s">
        <v>280</v>
      </c>
      <c r="B159" s="616" t="str">
        <f>VLOOKUP($A159,Listes!$A$3:$C$187,2,TRUE)</f>
        <v>Pre-Carriage Emergency Intermodal Surcharge</v>
      </c>
      <c r="C159" s="616"/>
      <c r="D159" s="616"/>
      <c r="E159" s="643" t="s">
        <v>689</v>
      </c>
      <c r="F159" s="643"/>
      <c r="G159" s="643"/>
      <c r="H159" s="28"/>
      <c r="I159" s="46"/>
      <c r="J159" s="46"/>
      <c r="K159" s="46"/>
      <c r="L159" s="46"/>
      <c r="M159" s="167"/>
    </row>
    <row r="160" spans="1:13" ht="23" x14ac:dyDescent="0.25">
      <c r="A160" s="413" t="s">
        <v>843</v>
      </c>
      <c r="B160" s="616" t="str">
        <f>VLOOKUP($A160,Listes!$A$3:$C$187,2,TRUE)</f>
        <v>Inland Hazardous Charge Precarriage</v>
      </c>
      <c r="C160" s="616"/>
      <c r="D160" s="616"/>
      <c r="E160" s="643" t="s">
        <v>792</v>
      </c>
      <c r="F160" s="643"/>
      <c r="G160" s="643"/>
      <c r="H160" s="414"/>
      <c r="I160" s="415"/>
      <c r="J160" s="415"/>
      <c r="K160" s="415"/>
      <c r="L160" s="415"/>
      <c r="M160" s="416"/>
    </row>
    <row r="161" spans="1:54" x14ac:dyDescent="0.25">
      <c r="A161" s="413" t="s">
        <v>535</v>
      </c>
      <c r="B161" s="616" t="str">
        <f>VLOOKUP($A161,Listes!$A$3:$C$187,2,TRUE)</f>
        <v>Origin Terminal Security Charge</v>
      </c>
      <c r="C161" s="616"/>
      <c r="D161" s="616"/>
      <c r="E161" s="643" t="s">
        <v>689</v>
      </c>
      <c r="F161" s="643"/>
      <c r="G161" s="643"/>
      <c r="H161" s="414"/>
      <c r="I161" s="415"/>
      <c r="J161" s="415"/>
      <c r="K161" s="415"/>
      <c r="L161" s="415"/>
      <c r="M161" s="416"/>
    </row>
    <row r="162" spans="1:54" ht="23" x14ac:dyDescent="0.25">
      <c r="A162" s="413" t="s">
        <v>1113</v>
      </c>
      <c r="B162" s="616" t="str">
        <f>VLOOKUP($A162,Listes!$A$3:$C$187,2,TRUE)</f>
        <v>Shipper Owned Container Surcharge</v>
      </c>
      <c r="C162" s="616"/>
      <c r="D162" s="616"/>
      <c r="E162" s="643" t="s">
        <v>792</v>
      </c>
      <c r="F162" s="643"/>
      <c r="G162" s="643"/>
      <c r="H162" s="414"/>
      <c r="I162" s="415"/>
      <c r="J162" s="415"/>
      <c r="K162" s="415"/>
      <c r="L162" s="415"/>
      <c r="M162" s="416"/>
    </row>
    <row r="163" spans="1:54" ht="23" x14ac:dyDescent="0.25">
      <c r="A163" s="413" t="s">
        <v>1139</v>
      </c>
      <c r="B163" s="616" t="str">
        <f>VLOOKUP($A163,Listes!$A$3:$C$187,2,TRUE)</f>
        <v>Tri-Axle / Super Chassis Precarriage Surcharge</v>
      </c>
      <c r="C163" s="616"/>
      <c r="D163" s="616"/>
      <c r="E163" s="643" t="s">
        <v>792</v>
      </c>
      <c r="F163" s="643"/>
      <c r="G163" s="643"/>
      <c r="H163" s="414"/>
      <c r="I163" s="415"/>
      <c r="J163" s="415"/>
      <c r="K163" s="415"/>
      <c r="L163" s="415"/>
      <c r="M163" s="416"/>
    </row>
    <row r="164" spans="1:54" ht="12" thickBot="1" x14ac:dyDescent="0.3">
      <c r="A164" s="413" t="s">
        <v>934</v>
      </c>
      <c r="B164" s="616" t="str">
        <f>VLOOKUP($A164,Listes!$A$3:$C$187,2,TRUE)</f>
        <v>Weight Charge</v>
      </c>
      <c r="C164" s="616"/>
      <c r="D164" s="616"/>
      <c r="E164" s="643" t="s">
        <v>689</v>
      </c>
      <c r="F164" s="643"/>
      <c r="G164" s="643"/>
      <c r="H164" s="414"/>
      <c r="I164" s="415"/>
      <c r="J164" s="415"/>
      <c r="K164" s="415"/>
      <c r="L164" s="415"/>
      <c r="M164" s="416"/>
    </row>
    <row r="165" spans="1:54" ht="12" thickBot="1" x14ac:dyDescent="0.3">
      <c r="A165" s="659" t="s">
        <v>1203</v>
      </c>
      <c r="B165" s="660"/>
      <c r="C165" s="660"/>
      <c r="D165" s="660"/>
      <c r="E165" s="660"/>
      <c r="F165" s="660"/>
      <c r="G165" s="660"/>
      <c r="H165" s="660"/>
      <c r="I165" s="661"/>
      <c r="J165" s="44"/>
      <c r="K165" s="44"/>
      <c r="L165" s="44"/>
      <c r="M165" s="44"/>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662" t="s">
        <v>397</v>
      </c>
      <c r="B166" s="663"/>
      <c r="C166" s="663"/>
      <c r="D166" s="663"/>
      <c r="E166" s="663"/>
      <c r="F166" s="663"/>
      <c r="G166" s="663"/>
      <c r="H166" s="663"/>
      <c r="I166" s="664"/>
      <c r="J166" s="174"/>
      <c r="K166" s="61"/>
      <c r="L166" s="61"/>
      <c r="M166" s="6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2"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x14ac:dyDescent="0.25">
      <c r="A168" s="665" t="s">
        <v>374</v>
      </c>
      <c r="B168" s="666"/>
      <c r="C168" s="666"/>
      <c r="D168" s="666"/>
      <c r="E168" s="609" t="s">
        <v>844</v>
      </c>
      <c r="F168" s="609">
        <v>20</v>
      </c>
      <c r="G168" s="609">
        <v>40</v>
      </c>
      <c r="H168" s="609" t="s">
        <v>459</v>
      </c>
      <c r="I168" s="609" t="s">
        <v>868</v>
      </c>
      <c r="J168" s="668" t="s">
        <v>1056</v>
      </c>
      <c r="K168" s="668" t="s">
        <v>1131</v>
      </c>
      <c r="L168" s="669" t="s">
        <v>271</v>
      </c>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x14ac:dyDescent="0.25">
      <c r="A169" s="118" t="s">
        <v>1202</v>
      </c>
      <c r="B169" s="51" t="s">
        <v>137</v>
      </c>
      <c r="C169" s="51" t="s">
        <v>62</v>
      </c>
      <c r="D169" s="51" t="s">
        <v>428</v>
      </c>
      <c r="E169" s="667"/>
      <c r="F169" s="667"/>
      <c r="G169" s="667"/>
      <c r="H169" s="667"/>
      <c r="I169" s="667"/>
      <c r="J169" s="667"/>
      <c r="K169" s="667"/>
      <c r="L169" s="670"/>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146"/>
      <c r="B170" s="16"/>
      <c r="C170" s="16"/>
      <c r="D170" s="16"/>
      <c r="E170" s="16"/>
      <c r="F170" s="128"/>
      <c r="G170" s="128"/>
      <c r="H170" s="128"/>
      <c r="I170" s="128"/>
      <c r="J170" s="16"/>
      <c r="K170" s="56"/>
      <c r="L170" s="123"/>
    </row>
    <row r="171" spans="1:54" x14ac:dyDescent="0.25">
      <c r="A171" s="146"/>
      <c r="B171" s="16"/>
      <c r="C171" s="16"/>
      <c r="D171" s="16"/>
      <c r="E171" s="16"/>
      <c r="F171" s="10"/>
      <c r="G171" s="10"/>
      <c r="H171" s="10"/>
      <c r="I171" s="10"/>
      <c r="J171" s="16"/>
      <c r="K171" s="56"/>
      <c r="L171" s="123"/>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x14ac:dyDescent="0.25">
      <c r="A172" s="146"/>
      <c r="B172" s="16"/>
      <c r="C172" s="16"/>
      <c r="D172" s="16"/>
      <c r="E172" s="16"/>
      <c r="F172" s="10"/>
      <c r="G172" s="10"/>
      <c r="H172" s="10"/>
      <c r="I172" s="10"/>
      <c r="J172" s="16"/>
      <c r="K172" s="56"/>
      <c r="L172" s="123"/>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ht="12" thickBot="1" x14ac:dyDescent="0.3">
      <c r="A173" s="175"/>
      <c r="B173" s="32"/>
      <c r="C173" s="32"/>
      <c r="D173" s="32"/>
      <c r="E173" s="32"/>
      <c r="F173" s="11"/>
      <c r="G173" s="11"/>
      <c r="H173" s="11"/>
      <c r="I173" s="11"/>
      <c r="J173" s="32"/>
      <c r="K173" s="50"/>
      <c r="L173" s="153"/>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671" t="s">
        <v>490</v>
      </c>
      <c r="B175" s="671"/>
      <c r="C175" s="671"/>
      <c r="D175" s="671"/>
      <c r="E175" s="671" t="s">
        <v>844</v>
      </c>
      <c r="F175" s="671">
        <v>20</v>
      </c>
      <c r="G175" s="671">
        <v>40</v>
      </c>
      <c r="H175" s="671" t="s">
        <v>459</v>
      </c>
      <c r="I175" s="671" t="s">
        <v>868</v>
      </c>
      <c r="J175" s="672" t="s">
        <v>1056</v>
      </c>
      <c r="K175" s="672" t="s">
        <v>1131</v>
      </c>
      <c r="L175" s="671" t="s">
        <v>271</v>
      </c>
      <c r="M175" s="671" t="s">
        <v>239</v>
      </c>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5" t="s">
        <v>1202</v>
      </c>
      <c r="B176" s="15" t="s">
        <v>137</v>
      </c>
      <c r="C176" s="15" t="s">
        <v>62</v>
      </c>
      <c r="D176" s="15" t="s">
        <v>428</v>
      </c>
      <c r="E176" s="671"/>
      <c r="F176" s="671"/>
      <c r="G176" s="671"/>
      <c r="H176" s="671"/>
      <c r="I176" s="671"/>
      <c r="J176" s="671"/>
      <c r="K176" s="671"/>
      <c r="L176" s="671"/>
      <c r="M176" s="67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ht="12" thickBo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ht="12" thickBot="1" x14ac:dyDescent="0.3">
      <c r="A183" s="618" t="s">
        <v>1206</v>
      </c>
      <c r="B183" s="641"/>
      <c r="C183" s="641"/>
      <c r="D183" s="641"/>
      <c r="E183" s="642"/>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ht="12" thickBot="1" x14ac:dyDescent="0.3">
      <c r="A185" s="624" t="s">
        <v>958</v>
      </c>
      <c r="B185" s="683"/>
      <c r="C185" s="683"/>
      <c r="D185" s="683"/>
      <c r="E185" s="683"/>
      <c r="F185" s="684"/>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566" t="s">
        <v>990</v>
      </c>
      <c r="B186" s="685"/>
      <c r="C186" s="685"/>
      <c r="D186" s="685"/>
      <c r="E186" s="685"/>
      <c r="F186" s="567"/>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673" t="s">
        <v>867</v>
      </c>
      <c r="B187" s="663"/>
      <c r="C187" s="663"/>
      <c r="D187" s="663"/>
      <c r="E187" s="663"/>
      <c r="F187" s="664"/>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x14ac:dyDescent="0.25">
      <c r="A188" s="169" t="s">
        <v>291</v>
      </c>
      <c r="B188" s="54" t="s">
        <v>761</v>
      </c>
      <c r="C188" s="81" t="s">
        <v>424</v>
      </c>
      <c r="D188" s="125" t="s">
        <v>1125</v>
      </c>
      <c r="E188" s="77"/>
      <c r="F188" s="77"/>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x14ac:dyDescent="0.25">
      <c r="A189" s="127"/>
      <c r="B189" s="115"/>
      <c r="C189" s="83"/>
      <c r="D189" s="334"/>
      <c r="E189" s="412"/>
      <c r="F189" s="412"/>
    </row>
    <row r="190" spans="1:54" x14ac:dyDescent="0.25">
      <c r="A190" s="127"/>
      <c r="B190" s="115"/>
      <c r="C190" s="83"/>
      <c r="D190" s="132"/>
      <c r="E190" s="78"/>
      <c r="F190" s="78"/>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136"/>
      <c r="B191" s="164"/>
      <c r="C191" s="156"/>
      <c r="D191" s="137"/>
      <c r="E191" s="78"/>
      <c r="F191" s="78"/>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2" thickBo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ht="12" thickBot="1" x14ac:dyDescent="0.3">
      <c r="A193" s="618" t="s">
        <v>182</v>
      </c>
      <c r="B193" s="641"/>
      <c r="C193" s="641"/>
      <c r="D193" s="641"/>
      <c r="E193" s="641"/>
      <c r="F193" s="641"/>
      <c r="G193" s="641"/>
      <c r="H193" s="641"/>
      <c r="I193" s="642"/>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2" thickBot="1" x14ac:dyDescent="0.3">
      <c r="A194" s="159" t="s">
        <v>381</v>
      </c>
      <c r="B194" s="139"/>
      <c r="C194" s="34"/>
      <c r="D194" s="34"/>
      <c r="E194" s="34"/>
      <c r="F194" s="34"/>
      <c r="G194" s="31"/>
      <c r="H194" s="34"/>
      <c r="I194" s="148"/>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410" t="s">
        <v>1568</v>
      </c>
      <c r="B195" s="674" t="s">
        <v>1569</v>
      </c>
      <c r="C195" s="675"/>
      <c r="D195" s="675"/>
      <c r="E195" s="675"/>
      <c r="F195" s="675"/>
      <c r="G195" s="675"/>
      <c r="H195" s="675"/>
      <c r="I195" s="676"/>
    </row>
    <row r="196" spans="1:54" x14ac:dyDescent="0.25">
      <c r="A196" s="411" t="s">
        <v>1570</v>
      </c>
      <c r="B196" s="677" t="s">
        <v>1571</v>
      </c>
      <c r="C196" s="678"/>
      <c r="D196" s="678"/>
      <c r="E196" s="678"/>
      <c r="F196" s="678"/>
      <c r="G196" s="678"/>
      <c r="H196" s="678"/>
      <c r="I196" s="679"/>
    </row>
    <row r="197" spans="1:54" x14ac:dyDescent="0.25">
      <c r="A197" s="121"/>
      <c r="B197" s="680"/>
      <c r="C197" s="681"/>
      <c r="D197" s="681"/>
      <c r="E197" s="681"/>
      <c r="F197" s="681"/>
      <c r="G197" s="681"/>
      <c r="H197" s="681"/>
      <c r="I197" s="682"/>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121"/>
      <c r="B198" s="680"/>
      <c r="C198" s="681"/>
      <c r="D198" s="681"/>
      <c r="E198" s="681"/>
      <c r="F198" s="681"/>
      <c r="G198" s="681"/>
      <c r="H198" s="681"/>
      <c r="I198" s="682"/>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x14ac:dyDescent="0.25">
      <c r="A199" s="121"/>
      <c r="B199" s="680"/>
      <c r="C199" s="681"/>
      <c r="D199" s="681"/>
      <c r="E199" s="681"/>
      <c r="F199" s="681"/>
      <c r="G199" s="681"/>
      <c r="H199" s="681"/>
      <c r="I199" s="682"/>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x14ac:dyDescent="0.25">
      <c r="A200" s="121"/>
      <c r="B200" s="680"/>
      <c r="C200" s="681"/>
      <c r="D200" s="681"/>
      <c r="E200" s="681"/>
      <c r="F200" s="681"/>
      <c r="G200" s="681"/>
      <c r="H200" s="681"/>
      <c r="I200" s="682"/>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121"/>
      <c r="B201" s="680"/>
      <c r="C201" s="681"/>
      <c r="D201" s="681"/>
      <c r="E201" s="681"/>
      <c r="F201" s="681"/>
      <c r="G201" s="681"/>
      <c r="H201" s="681"/>
      <c r="I201" s="682"/>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x14ac:dyDescent="0.25">
      <c r="A202" s="121"/>
      <c r="B202" s="680"/>
      <c r="C202" s="681"/>
      <c r="D202" s="681"/>
      <c r="E202" s="681"/>
      <c r="F202" s="681"/>
      <c r="G202" s="681"/>
      <c r="H202" s="681"/>
      <c r="I202" s="682"/>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x14ac:dyDescent="0.25">
      <c r="A203" s="121"/>
      <c r="B203" s="680"/>
      <c r="C203" s="681"/>
      <c r="D203" s="681"/>
      <c r="E203" s="681"/>
      <c r="F203" s="681"/>
      <c r="G203" s="681"/>
      <c r="H203" s="681"/>
      <c r="I203" s="682"/>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x14ac:dyDescent="0.25">
      <c r="A204" s="121"/>
      <c r="B204" s="680"/>
      <c r="C204" s="681"/>
      <c r="D204" s="681"/>
      <c r="E204" s="681"/>
      <c r="F204" s="681"/>
      <c r="G204" s="681"/>
      <c r="H204" s="681"/>
      <c r="I204" s="682"/>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x14ac:dyDescent="0.25">
      <c r="A205" s="121"/>
      <c r="B205" s="680"/>
      <c r="C205" s="681"/>
      <c r="D205" s="681"/>
      <c r="E205" s="681"/>
      <c r="F205" s="681"/>
      <c r="G205" s="681"/>
      <c r="H205" s="681"/>
      <c r="I205" s="682"/>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x14ac:dyDescent="0.25">
      <c r="A206" s="121"/>
      <c r="B206" s="680"/>
      <c r="C206" s="681"/>
      <c r="D206" s="681"/>
      <c r="E206" s="681"/>
      <c r="F206" s="681"/>
      <c r="G206" s="681"/>
      <c r="H206" s="681"/>
      <c r="I206" s="682"/>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x14ac:dyDescent="0.25">
      <c r="A207" s="121"/>
      <c r="B207" s="680"/>
      <c r="C207" s="681"/>
      <c r="D207" s="681"/>
      <c r="E207" s="681"/>
      <c r="F207" s="681"/>
      <c r="G207" s="681"/>
      <c r="H207" s="681"/>
      <c r="I207" s="682"/>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121"/>
      <c r="B208" s="680"/>
      <c r="C208" s="681"/>
      <c r="D208" s="681"/>
      <c r="E208" s="681"/>
      <c r="F208" s="681"/>
      <c r="G208" s="681"/>
      <c r="H208" s="681"/>
      <c r="I208" s="682"/>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ht="12" thickBot="1" x14ac:dyDescent="0.3">
      <c r="A209" s="151"/>
      <c r="B209" s="686"/>
      <c r="C209" s="687"/>
      <c r="D209" s="687"/>
      <c r="E209" s="687"/>
      <c r="F209" s="687"/>
      <c r="G209" s="687"/>
      <c r="H209" s="687"/>
      <c r="I209" s="688"/>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ht="12" thickBo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x14ac:dyDescent="0.25">
      <c r="A213" s="624" t="s">
        <v>623</v>
      </c>
      <c r="B213" s="62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ht="12" thickBo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ht="12" thickBot="1" x14ac:dyDescent="0.3">
      <c r="A215" s="621" t="s">
        <v>760</v>
      </c>
      <c r="B215" s="622"/>
      <c r="C215" s="622"/>
      <c r="D215" s="622"/>
      <c r="E215" s="622"/>
      <c r="F215" s="622"/>
      <c r="G215" s="623"/>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2"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2" thickBot="1" x14ac:dyDescent="0.3">
      <c r="A217" s="689" t="s">
        <v>592</v>
      </c>
      <c r="B217" s="690"/>
      <c r="C217" s="690"/>
      <c r="D217" s="690"/>
      <c r="E217" s="69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692" t="s">
        <v>721</v>
      </c>
      <c r="B218" s="694" t="s">
        <v>660</v>
      </c>
      <c r="C218" s="612" t="s">
        <v>735</v>
      </c>
      <c r="D218" s="612" t="s">
        <v>907</v>
      </c>
      <c r="E218" s="694" t="s">
        <v>769</v>
      </c>
      <c r="F218" s="612" t="s">
        <v>458</v>
      </c>
      <c r="G218" s="612" t="s">
        <v>732</v>
      </c>
      <c r="H218" s="612" t="s">
        <v>791</v>
      </c>
      <c r="I218" s="612" t="s">
        <v>137</v>
      </c>
      <c r="J218" s="612" t="s">
        <v>62</v>
      </c>
      <c r="K218" s="612" t="s">
        <v>622</v>
      </c>
      <c r="L218" s="612" t="s">
        <v>582</v>
      </c>
      <c r="M218" s="702" t="s">
        <v>1213</v>
      </c>
      <c r="N218" s="703"/>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ht="12" thickBot="1" x14ac:dyDescent="0.3">
      <c r="A219" s="693"/>
      <c r="B219" s="695"/>
      <c r="C219" s="613"/>
      <c r="D219" s="613"/>
      <c r="E219" s="695"/>
      <c r="F219" s="613"/>
      <c r="G219" s="613"/>
      <c r="H219" s="613"/>
      <c r="I219" s="613"/>
      <c r="J219" s="613"/>
      <c r="K219" s="613"/>
      <c r="L219" s="613"/>
      <c r="M219" s="704"/>
      <c r="N219" s="705"/>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55"/>
      <c r="B220" s="8"/>
      <c r="C220" s="26"/>
      <c r="D220" s="8"/>
      <c r="E220" s="8"/>
      <c r="F220" s="8"/>
      <c r="G220" s="8"/>
      <c r="H220" s="8"/>
      <c r="I220" s="8"/>
      <c r="J220" s="8"/>
      <c r="K220" s="8"/>
      <c r="L220" s="93"/>
      <c r="M220" s="696"/>
      <c r="N220" s="697"/>
    </row>
    <row r="221" spans="1:54" x14ac:dyDescent="0.25">
      <c r="A221" s="67"/>
      <c r="B221" s="6"/>
      <c r="C221" s="16"/>
      <c r="D221" s="6"/>
      <c r="E221" s="6"/>
      <c r="F221" s="6"/>
      <c r="G221" s="6"/>
      <c r="H221" s="6"/>
      <c r="I221" s="6"/>
      <c r="J221" s="6"/>
      <c r="K221" s="6"/>
      <c r="L221" s="92"/>
      <c r="M221" s="698"/>
      <c r="N221" s="699"/>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67"/>
      <c r="B222" s="6"/>
      <c r="C222" s="16"/>
      <c r="D222" s="6"/>
      <c r="E222" s="6"/>
      <c r="F222" s="6"/>
      <c r="G222" s="6"/>
      <c r="H222" s="6"/>
      <c r="I222" s="6"/>
      <c r="J222" s="6"/>
      <c r="K222" s="6"/>
      <c r="L222" s="92"/>
      <c r="M222" s="698"/>
      <c r="N222" s="699"/>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x14ac:dyDescent="0.25">
      <c r="A223" s="67"/>
      <c r="B223" s="6"/>
      <c r="C223" s="16"/>
      <c r="D223" s="6"/>
      <c r="E223" s="6"/>
      <c r="F223" s="6"/>
      <c r="G223" s="6"/>
      <c r="H223" s="6"/>
      <c r="I223" s="6"/>
      <c r="J223" s="6"/>
      <c r="K223" s="6"/>
      <c r="L223" s="92"/>
      <c r="M223" s="698"/>
      <c r="N223" s="699"/>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67"/>
      <c r="B224" s="6"/>
      <c r="C224" s="16"/>
      <c r="D224" s="6"/>
      <c r="E224" s="6"/>
      <c r="F224" s="6"/>
      <c r="G224" s="6"/>
      <c r="H224" s="6"/>
      <c r="I224" s="6"/>
      <c r="J224" s="6"/>
      <c r="K224" s="6"/>
      <c r="L224" s="92"/>
      <c r="M224" s="698"/>
      <c r="N224" s="699"/>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ht="12" thickBot="1" x14ac:dyDescent="0.3">
      <c r="A225" s="69"/>
      <c r="B225" s="7"/>
      <c r="C225" s="32"/>
      <c r="D225" s="7"/>
      <c r="E225" s="7"/>
      <c r="F225" s="7"/>
      <c r="G225" s="7"/>
      <c r="H225" s="7"/>
      <c r="I225" s="7"/>
      <c r="J225" s="7"/>
      <c r="K225" s="7"/>
      <c r="L225" s="94"/>
      <c r="M225" s="700"/>
      <c r="N225" s="70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spans="1:54" ht="12" thickBo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ht="12" thickBot="1" x14ac:dyDescent="0.3">
      <c r="A228" s="621" t="s">
        <v>278</v>
      </c>
      <c r="B228" s="622"/>
      <c r="C228" s="622"/>
      <c r="D228" s="622"/>
      <c r="E228" s="622"/>
      <c r="F228" s="622"/>
      <c r="G228" s="623"/>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ht="12" thickBo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ht="12" thickBot="1" x14ac:dyDescent="0.3">
      <c r="A230" s="689" t="s">
        <v>592</v>
      </c>
      <c r="B230" s="690"/>
      <c r="C230" s="690"/>
      <c r="D230" s="690"/>
      <c r="E230" s="690"/>
      <c r="F230" s="690"/>
      <c r="G230" s="690"/>
      <c r="H230" s="69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ht="12" thickBot="1" x14ac:dyDescent="0.3">
      <c r="A231" s="692" t="s">
        <v>721</v>
      </c>
      <c r="B231" s="694" t="s">
        <v>660</v>
      </c>
      <c r="C231" s="612" t="s">
        <v>735</v>
      </c>
      <c r="D231" s="612" t="s">
        <v>907</v>
      </c>
      <c r="E231" s="694" t="s">
        <v>769</v>
      </c>
      <c r="F231" s="612" t="s">
        <v>371</v>
      </c>
      <c r="G231" s="706" t="s">
        <v>960</v>
      </c>
      <c r="H231" s="707"/>
      <c r="I231" s="707"/>
      <c r="J231" s="707"/>
      <c r="K231" s="707"/>
      <c r="L231" s="707"/>
      <c r="M231" s="707"/>
      <c r="N231" s="708"/>
      <c r="O231" s="612" t="s">
        <v>458</v>
      </c>
      <c r="P231" s="612" t="s">
        <v>732</v>
      </c>
      <c r="Q231" s="612" t="s">
        <v>791</v>
      </c>
      <c r="R231" s="612" t="s">
        <v>137</v>
      </c>
      <c r="S231" s="612" t="s">
        <v>62</v>
      </c>
      <c r="T231" s="612" t="s">
        <v>622</v>
      </c>
      <c r="U231" s="612" t="s">
        <v>582</v>
      </c>
      <c r="V231" s="612" t="s">
        <v>1213</v>
      </c>
      <c r="W231" s="644"/>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ht="12" thickBot="1" x14ac:dyDescent="0.3">
      <c r="A232" s="693"/>
      <c r="B232" s="695"/>
      <c r="C232" s="613"/>
      <c r="D232" s="613"/>
      <c r="E232" s="695"/>
      <c r="F232" s="613"/>
      <c r="G232" s="3" t="s">
        <v>309</v>
      </c>
      <c r="H232" s="3" t="s">
        <v>252</v>
      </c>
      <c r="I232" s="3" t="s">
        <v>46</v>
      </c>
      <c r="J232" s="3" t="s">
        <v>1295</v>
      </c>
      <c r="K232" s="3" t="s">
        <v>1080</v>
      </c>
      <c r="L232" s="3" t="s">
        <v>1063</v>
      </c>
      <c r="M232" s="3" t="s">
        <v>856</v>
      </c>
      <c r="N232" s="3" t="s">
        <v>686</v>
      </c>
      <c r="O232" s="613"/>
      <c r="P232" s="613"/>
      <c r="Q232" s="613"/>
      <c r="R232" s="613"/>
      <c r="S232" s="613"/>
      <c r="T232" s="613"/>
      <c r="U232" s="613"/>
      <c r="V232" s="613"/>
      <c r="W232" s="713"/>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x14ac:dyDescent="0.25">
      <c r="A233" s="55"/>
      <c r="B233" s="8"/>
      <c r="C233" s="408" t="s">
        <v>69</v>
      </c>
      <c r="D233" s="8"/>
      <c r="E233" s="8"/>
      <c r="F233" s="409"/>
      <c r="G233" s="8"/>
      <c r="H233" s="8"/>
      <c r="I233" s="8"/>
      <c r="J233" s="8"/>
      <c r="K233" s="8"/>
      <c r="L233" s="8"/>
      <c r="M233" s="8"/>
      <c r="N233" s="8"/>
      <c r="O233" s="8"/>
      <c r="P233" s="8"/>
      <c r="Q233" s="8"/>
      <c r="R233" s="8"/>
      <c r="S233" s="8"/>
      <c r="T233" s="8"/>
      <c r="U233" s="93"/>
      <c r="V233" s="714"/>
      <c r="W233" s="715"/>
    </row>
    <row r="234" spans="1:54" x14ac:dyDescent="0.25">
      <c r="A234" s="67"/>
      <c r="B234" s="6"/>
      <c r="C234" s="16"/>
      <c r="D234" s="6"/>
      <c r="E234" s="6"/>
      <c r="F234" s="185"/>
      <c r="G234" s="6"/>
      <c r="H234" s="6"/>
      <c r="I234" s="6"/>
      <c r="J234" s="6"/>
      <c r="K234" s="6"/>
      <c r="L234" s="6"/>
      <c r="M234" s="6"/>
      <c r="N234" s="6"/>
      <c r="O234" s="6"/>
      <c r="P234" s="6"/>
      <c r="Q234" s="6"/>
      <c r="R234" s="6"/>
      <c r="S234" s="6"/>
      <c r="T234" s="6"/>
      <c r="U234" s="92"/>
      <c r="V234" s="709"/>
      <c r="W234" s="710"/>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x14ac:dyDescent="0.25">
      <c r="A235" s="67"/>
      <c r="B235" s="6"/>
      <c r="C235" s="16"/>
      <c r="D235" s="6"/>
      <c r="E235" s="6"/>
      <c r="F235" s="185"/>
      <c r="G235" s="6"/>
      <c r="H235" s="6"/>
      <c r="I235" s="6"/>
      <c r="J235" s="6"/>
      <c r="K235" s="6"/>
      <c r="L235" s="6"/>
      <c r="M235" s="6"/>
      <c r="N235" s="6"/>
      <c r="O235" s="6"/>
      <c r="P235" s="6"/>
      <c r="Q235" s="6"/>
      <c r="R235" s="6"/>
      <c r="S235" s="6"/>
      <c r="T235" s="6"/>
      <c r="U235" s="92"/>
      <c r="V235" s="709"/>
      <c r="W235" s="710"/>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x14ac:dyDescent="0.25">
      <c r="A236" s="67"/>
      <c r="B236" s="6"/>
      <c r="C236" s="16"/>
      <c r="D236" s="6"/>
      <c r="E236" s="6"/>
      <c r="F236" s="185"/>
      <c r="G236" s="6"/>
      <c r="H236" s="6"/>
      <c r="I236" s="6"/>
      <c r="J236" s="6"/>
      <c r="K236" s="6"/>
      <c r="L236" s="6"/>
      <c r="M236" s="6"/>
      <c r="N236" s="6"/>
      <c r="O236" s="6"/>
      <c r="P236" s="6"/>
      <c r="Q236" s="6"/>
      <c r="R236" s="6"/>
      <c r="S236" s="6"/>
      <c r="T236" s="6"/>
      <c r="U236" s="92"/>
      <c r="V236" s="709"/>
      <c r="W236" s="710"/>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x14ac:dyDescent="0.25">
      <c r="A237" s="67"/>
      <c r="B237" s="6"/>
      <c r="C237" s="16"/>
      <c r="D237" s="6"/>
      <c r="E237" s="6"/>
      <c r="F237" s="185"/>
      <c r="G237" s="6"/>
      <c r="H237" s="6"/>
      <c r="I237" s="6"/>
      <c r="J237" s="6"/>
      <c r="K237" s="6"/>
      <c r="L237" s="6"/>
      <c r="M237" s="6"/>
      <c r="N237" s="6"/>
      <c r="O237" s="6"/>
      <c r="P237" s="6"/>
      <c r="Q237" s="6"/>
      <c r="R237" s="6"/>
      <c r="S237" s="6"/>
      <c r="T237" s="6"/>
      <c r="U237" s="92"/>
      <c r="V237" s="709"/>
      <c r="W237" s="710"/>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ht="12" thickBot="1" x14ac:dyDescent="0.3">
      <c r="A238" s="69"/>
      <c r="B238" s="7"/>
      <c r="C238" s="32"/>
      <c r="D238" s="7"/>
      <c r="E238" s="7"/>
      <c r="F238" s="183"/>
      <c r="G238" s="7"/>
      <c r="H238" s="7"/>
      <c r="I238" s="7"/>
      <c r="J238" s="7"/>
      <c r="K238" s="7"/>
      <c r="L238" s="7"/>
      <c r="M238" s="7"/>
      <c r="N238" s="7"/>
      <c r="O238" s="7"/>
      <c r="P238" s="7"/>
      <c r="Q238" s="7"/>
      <c r="R238" s="7"/>
      <c r="S238" s="7"/>
      <c r="T238" s="7"/>
      <c r="U238" s="94"/>
      <c r="V238" s="711"/>
      <c r="W238" s="712"/>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spans="1:54"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ht="12" thickBo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ht="12" thickBot="1" x14ac:dyDescent="0.3">
      <c r="A242" s="41" t="s">
        <v>389</v>
      </c>
      <c r="B242" s="138" t="s">
        <v>427</v>
      </c>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x14ac:dyDescent="0.25">
      <c r="A243" s="54" t="s">
        <v>284</v>
      </c>
      <c r="B243" s="72" t="s">
        <v>792</v>
      </c>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x14ac:dyDescent="0.25">
      <c r="A244" s="181" t="s">
        <v>369</v>
      </c>
      <c r="B244" s="71" t="s">
        <v>792</v>
      </c>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x14ac:dyDescent="0.25">
      <c r="A245" s="181" t="s">
        <v>981</v>
      </c>
      <c r="B245" s="71" t="s">
        <v>792</v>
      </c>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x14ac:dyDescent="0.25">
      <c r="A246" s="181" t="s">
        <v>172</v>
      </c>
      <c r="B246" s="71" t="s">
        <v>792</v>
      </c>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x14ac:dyDescent="0.25">
      <c r="A247" s="181" t="s">
        <v>259</v>
      </c>
      <c r="B247" s="71" t="s">
        <v>689</v>
      </c>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x14ac:dyDescent="0.25">
      <c r="A248" s="181" t="s">
        <v>911</v>
      </c>
      <c r="B248" s="71" t="s">
        <v>689</v>
      </c>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x14ac:dyDescent="0.25">
      <c r="A249" s="112" t="s">
        <v>817</v>
      </c>
      <c r="B249" s="71" t="s">
        <v>689</v>
      </c>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x14ac:dyDescent="0.25">
      <c r="A250" s="112" t="s">
        <v>553</v>
      </c>
      <c r="B250" s="71" t="s">
        <v>689</v>
      </c>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ht="12" thickBot="1" x14ac:dyDescent="0.3">
      <c r="A251" s="141" t="s">
        <v>984</v>
      </c>
      <c r="B251" s="119" t="s">
        <v>689</v>
      </c>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sheetData>
  <autoFilter ref="A31:BB32" xr:uid="{ACF904DF-B4F0-4C0A-84FC-C768708C5D04}"/>
  <mergeCells count="271">
    <mergeCell ref="V237:W237"/>
    <mergeCell ref="V238:W238"/>
    <mergeCell ref="U231:U232"/>
    <mergeCell ref="V231:W232"/>
    <mergeCell ref="V233:W233"/>
    <mergeCell ref="V234:W234"/>
    <mergeCell ref="V235:W235"/>
    <mergeCell ref="V236:W236"/>
    <mergeCell ref="O231:O232"/>
    <mergeCell ref="P231:P232"/>
    <mergeCell ref="Q231:Q232"/>
    <mergeCell ref="R231:R232"/>
    <mergeCell ref="S231:S232"/>
    <mergeCell ref="T231:T232"/>
    <mergeCell ref="A228:G228"/>
    <mergeCell ref="A230:H230"/>
    <mergeCell ref="G231:N231"/>
    <mergeCell ref="A231:A232"/>
    <mergeCell ref="B231:B232"/>
    <mergeCell ref="C231:C232"/>
    <mergeCell ref="D231:D232"/>
    <mergeCell ref="E231:E232"/>
    <mergeCell ref="F231:F232"/>
    <mergeCell ref="M220:N220"/>
    <mergeCell ref="M221:N221"/>
    <mergeCell ref="M222:N222"/>
    <mergeCell ref="M223:N223"/>
    <mergeCell ref="M224:N224"/>
    <mergeCell ref="M225:N225"/>
    <mergeCell ref="H218:H219"/>
    <mergeCell ref="I218:I219"/>
    <mergeCell ref="J218:J219"/>
    <mergeCell ref="K218:K219"/>
    <mergeCell ref="L218:L219"/>
    <mergeCell ref="M218:N219"/>
    <mergeCell ref="A215:G215"/>
    <mergeCell ref="A217:E217"/>
    <mergeCell ref="A218:A219"/>
    <mergeCell ref="B218:B219"/>
    <mergeCell ref="C218:C219"/>
    <mergeCell ref="D218:D219"/>
    <mergeCell ref="E218:E219"/>
    <mergeCell ref="F218:F219"/>
    <mergeCell ref="G218:G219"/>
    <mergeCell ref="B205:I205"/>
    <mergeCell ref="B206:I206"/>
    <mergeCell ref="B207:I207"/>
    <mergeCell ref="B208:I208"/>
    <mergeCell ref="B209:I209"/>
    <mergeCell ref="A213:B213"/>
    <mergeCell ref="B199:I199"/>
    <mergeCell ref="B200:I200"/>
    <mergeCell ref="B201:I201"/>
    <mergeCell ref="B202:I202"/>
    <mergeCell ref="B203:I203"/>
    <mergeCell ref="B204:I204"/>
    <mergeCell ref="A187:F187"/>
    <mergeCell ref="A193:I193"/>
    <mergeCell ref="B195:I195"/>
    <mergeCell ref="B196:I196"/>
    <mergeCell ref="B197:I197"/>
    <mergeCell ref="B198:I198"/>
    <mergeCell ref="K175:K176"/>
    <mergeCell ref="L175:L176"/>
    <mergeCell ref="M175:M176"/>
    <mergeCell ref="A183:E183"/>
    <mergeCell ref="A185:F185"/>
    <mergeCell ref="A186:F186"/>
    <mergeCell ref="J168:J169"/>
    <mergeCell ref="K168:K169"/>
    <mergeCell ref="L168:L169"/>
    <mergeCell ref="A175:D175"/>
    <mergeCell ref="E175:E176"/>
    <mergeCell ref="F175:F176"/>
    <mergeCell ref="G175:G176"/>
    <mergeCell ref="H175:H176"/>
    <mergeCell ref="I175:I176"/>
    <mergeCell ref="J175:J176"/>
    <mergeCell ref="A165:I165"/>
    <mergeCell ref="A166:I166"/>
    <mergeCell ref="A168:D168"/>
    <mergeCell ref="E168:E169"/>
    <mergeCell ref="F168:F169"/>
    <mergeCell ref="G168:G169"/>
    <mergeCell ref="H168:H169"/>
    <mergeCell ref="I168:I169"/>
    <mergeCell ref="B162:D162"/>
    <mergeCell ref="E162:G162"/>
    <mergeCell ref="B163:D163"/>
    <mergeCell ref="E163:G163"/>
    <mergeCell ref="B164:D164"/>
    <mergeCell ref="E164:G164"/>
    <mergeCell ref="B159:D159"/>
    <mergeCell ref="E159:G159"/>
    <mergeCell ref="B160:D160"/>
    <mergeCell ref="E160:G160"/>
    <mergeCell ref="B161:D161"/>
    <mergeCell ref="E161:G161"/>
    <mergeCell ref="B156:D156"/>
    <mergeCell ref="E156:G156"/>
    <mergeCell ref="B157:D157"/>
    <mergeCell ref="E157:G157"/>
    <mergeCell ref="B158:D158"/>
    <mergeCell ref="E158:G158"/>
    <mergeCell ref="B153:D153"/>
    <mergeCell ref="E153:G153"/>
    <mergeCell ref="B154:D154"/>
    <mergeCell ref="E154:G154"/>
    <mergeCell ref="B155:D155"/>
    <mergeCell ref="E155:G155"/>
    <mergeCell ref="B150:D150"/>
    <mergeCell ref="E150:G150"/>
    <mergeCell ref="B151:D151"/>
    <mergeCell ref="E151:G151"/>
    <mergeCell ref="B152:D152"/>
    <mergeCell ref="E152:G152"/>
    <mergeCell ref="B147:D147"/>
    <mergeCell ref="E147:G147"/>
    <mergeCell ref="B148:D148"/>
    <mergeCell ref="E148:G148"/>
    <mergeCell ref="B149:D149"/>
    <mergeCell ref="E149:G149"/>
    <mergeCell ref="B144:D144"/>
    <mergeCell ref="E144:G144"/>
    <mergeCell ref="B145:D145"/>
    <mergeCell ref="E145:G145"/>
    <mergeCell ref="B146:D146"/>
    <mergeCell ref="E146:G146"/>
    <mergeCell ref="B141:D141"/>
    <mergeCell ref="E141:G141"/>
    <mergeCell ref="B142:D142"/>
    <mergeCell ref="E142:G142"/>
    <mergeCell ref="B143:D143"/>
    <mergeCell ref="E143:G143"/>
    <mergeCell ref="B138:D138"/>
    <mergeCell ref="E138:G138"/>
    <mergeCell ref="B139:D139"/>
    <mergeCell ref="E139:G139"/>
    <mergeCell ref="B140:D140"/>
    <mergeCell ref="E140:G140"/>
    <mergeCell ref="B135:D135"/>
    <mergeCell ref="E135:G135"/>
    <mergeCell ref="B136:D136"/>
    <mergeCell ref="E136:G136"/>
    <mergeCell ref="B137:D137"/>
    <mergeCell ref="E137:G137"/>
    <mergeCell ref="B132:D132"/>
    <mergeCell ref="E132:G132"/>
    <mergeCell ref="B133:D133"/>
    <mergeCell ref="E133:G133"/>
    <mergeCell ref="B134:D134"/>
    <mergeCell ref="E134:G134"/>
    <mergeCell ref="B129:D129"/>
    <mergeCell ref="E129:G129"/>
    <mergeCell ref="B130:D130"/>
    <mergeCell ref="E130:G130"/>
    <mergeCell ref="B131:D131"/>
    <mergeCell ref="E131:G131"/>
    <mergeCell ref="K125:K127"/>
    <mergeCell ref="L125:L127"/>
    <mergeCell ref="M125:M127"/>
    <mergeCell ref="A126:G126"/>
    <mergeCell ref="A127:G127"/>
    <mergeCell ref="B128:D128"/>
    <mergeCell ref="E128:G128"/>
    <mergeCell ref="L67:L68"/>
    <mergeCell ref="M67:M68"/>
    <mergeCell ref="A121:I121"/>
    <mergeCell ref="B122:I122"/>
    <mergeCell ref="A125:G125"/>
    <mergeCell ref="H125:H127"/>
    <mergeCell ref="I125:I127"/>
    <mergeCell ref="J125:J127"/>
    <mergeCell ref="B114:D114"/>
    <mergeCell ref="B115:D115"/>
    <mergeCell ref="B116:D116"/>
    <mergeCell ref="B117:D117"/>
    <mergeCell ref="B118:D118"/>
    <mergeCell ref="A120:I120"/>
    <mergeCell ref="E67:E68"/>
    <mergeCell ref="F67:F68"/>
    <mergeCell ref="G67:G68"/>
    <mergeCell ref="H67:H68"/>
    <mergeCell ref="A91:C91"/>
    <mergeCell ref="A92:C92"/>
    <mergeCell ref="I67:I68"/>
    <mergeCell ref="J67:J68"/>
    <mergeCell ref="K67:K68"/>
    <mergeCell ref="B100:D100"/>
    <mergeCell ref="B101:D101"/>
    <mergeCell ref="B102:D102"/>
    <mergeCell ref="B103:D103"/>
    <mergeCell ref="A106:C106"/>
    <mergeCell ref="A107:C107"/>
    <mergeCell ref="A66:D66"/>
    <mergeCell ref="A67:A68"/>
    <mergeCell ref="B67:B68"/>
    <mergeCell ref="C67:C68"/>
    <mergeCell ref="D67:D68"/>
    <mergeCell ref="B99:D99"/>
    <mergeCell ref="AE31:AE32"/>
    <mergeCell ref="AF31:AF32"/>
    <mergeCell ref="A58:A59"/>
    <mergeCell ref="B58:B59"/>
    <mergeCell ref="C58:C59"/>
    <mergeCell ref="D58:D59"/>
    <mergeCell ref="E58:E59"/>
    <mergeCell ref="F58:F59"/>
    <mergeCell ref="I31:I32"/>
    <mergeCell ref="J31:J32"/>
    <mergeCell ref="K31:K32"/>
    <mergeCell ref="L31:L32"/>
    <mergeCell ref="AC31:AC32"/>
    <mergeCell ref="AD31:AD32"/>
    <mergeCell ref="W58:W59"/>
    <mergeCell ref="I58:I59"/>
    <mergeCell ref="J58:J59"/>
    <mergeCell ref="K58:K59"/>
    <mergeCell ref="T58:T59"/>
    <mergeCell ref="G58:G59"/>
    <mergeCell ref="H58:H59"/>
    <mergeCell ref="U58:U59"/>
    <mergeCell ref="V58:V59"/>
    <mergeCell ref="B24:H24"/>
    <mergeCell ref="B25:H25"/>
    <mergeCell ref="A31:A32"/>
    <mergeCell ref="B31:B32"/>
    <mergeCell ref="C31:C32"/>
    <mergeCell ref="D31:D32"/>
    <mergeCell ref="E31:E32"/>
    <mergeCell ref="F31:F32"/>
    <mergeCell ref="G31:G32"/>
    <mergeCell ref="H31:H32"/>
    <mergeCell ref="B18:I18"/>
    <mergeCell ref="J18:K18"/>
    <mergeCell ref="L18:M18"/>
    <mergeCell ref="B21:H21"/>
    <mergeCell ref="B22:H22"/>
    <mergeCell ref="B23:H23"/>
    <mergeCell ref="B16:I16"/>
    <mergeCell ref="J16:K16"/>
    <mergeCell ref="L16:M16"/>
    <mergeCell ref="B17:I17"/>
    <mergeCell ref="J17:K17"/>
    <mergeCell ref="L17:M17"/>
    <mergeCell ref="B14:I14"/>
    <mergeCell ref="J14:K14"/>
    <mergeCell ref="L14:M14"/>
    <mergeCell ref="B15:I15"/>
    <mergeCell ref="J15:K15"/>
    <mergeCell ref="L15:M15"/>
    <mergeCell ref="A7:B7"/>
    <mergeCell ref="C7:F7"/>
    <mergeCell ref="A12:J12"/>
    <mergeCell ref="B13:I13"/>
    <mergeCell ref="J13:K13"/>
    <mergeCell ref="L13:M13"/>
    <mergeCell ref="A8:B8"/>
    <mergeCell ref="C8:F8"/>
    <mergeCell ref="A4:B4"/>
    <mergeCell ref="C4:F4"/>
    <mergeCell ref="A5:B5"/>
    <mergeCell ref="C5:F5"/>
    <mergeCell ref="A6:B6"/>
    <mergeCell ref="C6:F6"/>
    <mergeCell ref="A1:B1"/>
    <mergeCell ref="C1:F1"/>
    <mergeCell ref="A2:B2"/>
    <mergeCell ref="C2:F2"/>
    <mergeCell ref="A3:B3"/>
    <mergeCell ref="C3:F3"/>
  </mergeCells>
  <dataValidations count="14">
    <dataValidation type="decimal" allowBlank="1" showInputMessage="1" showErrorMessage="1" sqref="F170:I173 I60:K63 J115:M118 I33:L54 I69:L84" xr:uid="{00000000-0002-0000-0300-000000000000}">
      <formula1>0</formula1>
      <formula2>999999999999999</formula2>
    </dataValidation>
    <dataValidation type="list" showInputMessage="1" showErrorMessage="1" sqref="A60:A63 K170:K173 N100:N103 N115:N118" xr:uid="{00000000-0002-0000-0300-000001000000}">
      <formula1>$A$14:$A$19</formula1>
    </dataValidation>
    <dataValidation type="list" showDropDown="1" showErrorMessage="1" sqref="O99:P99 O114:P114" xr:uid="{00000000-0002-0000-03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28:G164" xr:uid="{00000000-0002-0000-0300-000003000000}"/>
    <dataValidation type="list" allowBlank="1" showInputMessage="1" showErrorMessage="1" sqref="I128:I164" xr:uid="{00000000-0002-0000-0300-000004000000}">
      <formula1>$A$14:$A$19</formula1>
    </dataValidation>
    <dataValidation type="date" allowBlank="1" showInputMessage="1" showErrorMessage="1" sqref="J128:K165 AH69:AH84" xr:uid="{00000000-0002-0000-0300-000005000000}">
      <formula1>10101</formula1>
      <formula2>311299</formula2>
    </dataValidation>
    <dataValidation type="whole" allowBlank="1" showInputMessage="1" showErrorMessage="1" error="Only whole numbers can be entered into this field" sqref="D220:D225 D233:D238" xr:uid="{00000000-0002-0000-0300-000006000000}">
      <formula1>1</formula1>
      <formula2>99</formula2>
    </dataValidation>
    <dataValidation type="decimal" allowBlank="1" showInputMessage="1" showErrorMessage="1" error="Only numbers may be entered into this field" sqref="H233:H238 J233:J238 L233:L238 N233:N238" xr:uid="{00000000-0002-0000-0300-000007000000}">
      <formula1>1</formula1>
      <formula2>1000000000</formula2>
    </dataValidation>
    <dataValidation type="whole" allowBlank="1" showInputMessage="1" showErrorMessage="1" error="Only whole numbers may be entered into this field_x000a_" sqref="G233:G238 I233:I238 K233:K238 M233:M238" xr:uid="{00000000-0002-0000-0300-000008000000}">
      <formula1>1</formula1>
      <formula2>99</formula2>
    </dataValidation>
    <dataValidation allowBlank="1" sqref="AG54:AG55 M33:AE48 AH33:BE54 T49:T54 AB49:AE49 N50:O54 M53:M54 S69:Y84 P49:P54 AI69:AJ84 AB69:AG84 Q50:S54 U50:AE54 S49 U49:Y49" xr:uid="{00000000-0002-0000-0300-000009000000}"/>
    <dataValidation type="list" errorStyle="information" allowBlank="1" showInputMessage="1" showErrorMessage="1" sqref="A32:A54 A68:A84" xr:uid="{00000000-0002-0000-0300-00000A000000}">
      <formula1>$A$14:$A$18</formula1>
    </dataValidation>
    <dataValidation type="list" errorStyle="information" allowBlank="1" showInputMessage="1" showErrorMessage="1" sqref="L60:L63 N60:N63 P69:P84" xr:uid="{00000000-0002-0000-0300-00000B000000}">
      <formula1>"Y,N"</formula1>
    </dataValidation>
    <dataValidation type="list" errorStyle="information" allowBlank="1" showInputMessage="1" showErrorMessage="1" sqref="B243:B251" xr:uid="{00000000-0002-0000-0300-00000C000000}">
      <formula1>"Applicable,Not Applicable"</formula1>
    </dataValidation>
    <dataValidation type="list" allowBlank="1" showInputMessage="1" showErrorMessage="1" sqref="A220:A225 A233:A238" xr:uid="{2B2FE922-43B4-4D9A-8AFE-472104ED476E}">
      <formula1>$A$14</formula1>
    </dataValidation>
  </dataValidations>
  <pageMargins left="0.25" right="0.25" top="0.25" bottom="0.25" header="0.3" footer="0.3"/>
  <pageSetup scale="15" fitToHeight="0" orientation="landscape" r:id="rId1"/>
  <headerFooter alignWithMargins="0"/>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C30E62B8-1D7B-41D8-9D15-90846B2400A6}">
          <x14:formula1>
            <xm:f>Listes!$H$2:$H$192</xm:f>
          </x14:formula1>
          <xm:sqref>M31:AB31 Q67:AG67</xm:sqref>
        </x14:dataValidation>
        <x14:dataValidation type="list" allowBlank="1" showInputMessage="1" showErrorMessage="1" xr:uid="{71B8C137-CE45-46A2-95FE-A8991F1A7999}">
          <x14:formula1>
            <xm:f>Listes!$B$207:$B$217</xm:f>
          </x14:formula1>
          <xm:sqref>M32:R32 T32:AB32 Q68:AG68</xm:sqref>
        </x14:dataValidation>
        <x14:dataValidation type="list" allowBlank="1" showInputMessage="1" showErrorMessage="1" xr:uid="{26D45D87-8397-4544-9A87-279B165E2915}">
          <x14:formula1>
            <xm:f>Listes!$B$254:$B$256</xm:f>
          </x14:formula1>
          <xm:sqref>S32</xm:sqref>
        </x14:dataValidation>
        <x14:dataValidation type="list" allowBlank="1" showInputMessage="1" showErrorMessage="1" xr:uid="{FA66985C-72E4-42E0-938A-1BA164624F34}">
          <x14:formula1>
            <xm:f>Listes!$A$3:$A$193</xm:f>
          </x14:formula1>
          <xm:sqref>A128:A164</xm:sqref>
        </x14:dataValidation>
        <x14:dataValidation type="list" allowBlank="1" showInputMessage="1" showErrorMessage="1" xr:uid="{52A91872-AE62-417C-AFB3-A9BD29F6B67D}">
          <x14:formula1>
            <xm:f>Listes!$B$229:$B$252</xm:f>
          </x14:formula1>
          <xm:sqref>H128:H164</xm:sqref>
        </x14:dataValidation>
        <x14:dataValidation type="list" allowBlank="1" showInputMessage="1" showErrorMessage="1" xr:uid="{DFE6E53F-F76F-4CF2-8AE5-93869689BE37}">
          <x14:formula1>
            <xm:f>Listes!$B$404:$B$405</xm:f>
          </x14:formula1>
          <xm:sqref>B233:B238 B220:B225</xm:sqref>
        </x14:dataValidation>
        <x14:dataValidation type="list" allowBlank="1" showInputMessage="1" showErrorMessage="1" xr:uid="{9417F1B1-AB67-4A1D-9D07-84C359318A64}">
          <x14:formula1>
            <xm:f>Listes!$B$431:$B$434</xm:f>
          </x14:formula1>
          <xm:sqref>F227 O233:O238 F220:F225</xm:sqref>
        </x14:dataValidation>
        <x14:dataValidation type="list" allowBlank="1" showInputMessage="1" showErrorMessage="1" xr:uid="{A089CA41-F35B-4C3B-9DB0-2041350C79FC}">
          <x14:formula1>
            <xm:f>Listes!$B$438:$B$439</xm:f>
          </x14:formula1>
          <xm:sqref>P233:P238 G220:G225</xm:sqref>
        </x14:dataValidation>
        <x14:dataValidation type="list" allowBlank="1" showInputMessage="1" showErrorMessage="1" xr:uid="{9D635A44-A7BC-409F-B87D-AFA2F4A33F51}">
          <x14:formula1>
            <xm:f>Listes!$B$443:$B$578</xm:f>
          </x14:formula1>
          <xm:sqref>F233:F238</xm:sqref>
        </x14:dataValidation>
        <x14:dataValidation type="list" allowBlank="1" showInputMessage="1" showErrorMessage="1" xr:uid="{1AAC9394-3ECC-413A-AE6B-119375A5D147}">
          <x14:formula1>
            <xm:f>Listes!$B$409:$B$410</xm:f>
          </x14:formula1>
          <xm:sqref>E233:E238 E220:E225</xm:sqref>
        </x14:dataValidation>
        <x14:dataValidation type="list" allowBlank="1" showInputMessage="1" showErrorMessage="1" xr:uid="{DD43DC49-8C39-4AA8-9097-30652F8372AB}">
          <x14:formula1>
            <xm:f>Listes!$B$426:$B$427</xm:f>
          </x14:formula1>
          <xm:sqref>C220:C225 C233:C238</xm:sqref>
        </x14:dataValidation>
        <x14:dataValidation type="list" allowBlank="1" showInputMessage="1" showErrorMessage="1" xr:uid="{ECBE0741-4542-412B-A8E8-C6FE7EC877FE}">
          <x14:formula1>
            <xm:f>Listes!$B$258:$B$307</xm:f>
          </x14:formula1>
          <xm:sqref>F33:F48 F53</xm:sqref>
        </x14:dataValidation>
        <x14:dataValidation type="list" allowBlank="1" showInputMessage="1" showErrorMessage="1" xr:uid="{2992B2E1-5B50-4DB8-A695-08B5ABB8D42D}">
          <x14:formula1>
            <xm:f>Listes!$B$196:$B$200</xm:f>
          </x14:formula1>
          <xm:sqref>G33:G48 G53</xm:sqref>
        </x14:dataValidation>
        <x14:dataValidation type="list" allowBlank="1" showInputMessage="1" showErrorMessage="1" xr:uid="{B7202474-123A-4EAC-91EE-592BEF770AEE}">
          <x14:formula1>
            <xm:f>Listes!$B$395:$B$400</xm:f>
          </x14:formula1>
          <xm:sqref>AF33:AF53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E226"/>
  <sheetViews>
    <sheetView showGridLines="0" zoomScale="85" zoomScaleNormal="85" workbookViewId="0">
      <selection activeCell="A51" sqref="A51:A52"/>
    </sheetView>
  </sheetViews>
  <sheetFormatPr defaultColWidth="16.7265625" defaultRowHeight="11.5" x14ac:dyDescent="0.25"/>
  <cols>
    <col min="1" max="13" width="16.7265625" style="42"/>
    <col min="14" max="23" width="16.7265625" style="42" customWidth="1"/>
    <col min="24" max="26" width="16.7265625" style="42"/>
    <col min="27" max="27" width="16.7265625" style="42" customWidth="1"/>
    <col min="28"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1019</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245</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1094</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802</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296</v>
      </c>
      <c r="B14" s="574" t="s">
        <v>297</v>
      </c>
      <c r="C14" s="574"/>
      <c r="D14" s="574"/>
      <c r="E14" s="574"/>
      <c r="F14" s="574"/>
      <c r="G14" s="574"/>
      <c r="H14" s="574"/>
      <c r="I14" s="574"/>
      <c r="J14" s="575"/>
      <c r="K14" s="576"/>
      <c r="L14" s="575"/>
      <c r="M14" s="577"/>
      <c r="N14" s="419" t="str">
        <f>IF($A14&gt;0,$A14,"")</f>
        <v>Bullet1</v>
      </c>
    </row>
    <row r="15" spans="1:54" x14ac:dyDescent="0.25">
      <c r="A15" s="186"/>
      <c r="B15" s="578"/>
      <c r="C15" s="579"/>
      <c r="D15" s="579"/>
      <c r="E15" s="579"/>
      <c r="F15" s="579"/>
      <c r="G15" s="579"/>
      <c r="H15" s="579"/>
      <c r="I15" s="580"/>
      <c r="J15" s="581"/>
      <c r="K15" s="582"/>
      <c r="L15" s="581"/>
      <c r="M15" s="583"/>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01"/>
      <c r="C16" s="601"/>
      <c r="D16" s="601"/>
      <c r="E16" s="601"/>
      <c r="F16" s="601"/>
      <c r="G16" s="601"/>
      <c r="H16" s="601"/>
      <c r="I16" s="601"/>
      <c r="J16" s="602"/>
      <c r="K16" s="576"/>
      <c r="L16" s="602"/>
      <c r="M16" s="577"/>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01"/>
      <c r="C17" s="601"/>
      <c r="D17" s="601"/>
      <c r="E17" s="601"/>
      <c r="F17" s="601"/>
      <c r="G17" s="601"/>
      <c r="H17" s="601"/>
      <c r="I17" s="601"/>
      <c r="J17" s="602"/>
      <c r="K17" s="576"/>
      <c r="L17" s="602"/>
      <c r="M17" s="577"/>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593"/>
      <c r="C18" s="593"/>
      <c r="D18" s="593"/>
      <c r="E18" s="593"/>
      <c r="F18" s="593"/>
      <c r="G18" s="593"/>
      <c r="H18" s="593"/>
      <c r="I18" s="593"/>
      <c r="J18" s="594"/>
      <c r="K18" s="595"/>
      <c r="L18" s="596"/>
      <c r="M18" s="597"/>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910</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910</v>
      </c>
      <c r="B21" s="598" t="s">
        <v>914</v>
      </c>
      <c r="C21" s="598"/>
      <c r="D21" s="598"/>
      <c r="E21" s="598"/>
      <c r="F21" s="598"/>
      <c r="G21" s="598"/>
      <c r="H21" s="59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574"/>
      <c r="C22" s="574"/>
      <c r="D22" s="574"/>
      <c r="E22" s="574"/>
      <c r="F22" s="574"/>
      <c r="G22" s="574"/>
      <c r="H22" s="600"/>
    </row>
    <row r="23" spans="1:54" x14ac:dyDescent="0.25">
      <c r="A23" s="178"/>
      <c r="B23" s="574"/>
      <c r="C23" s="574"/>
      <c r="D23" s="574"/>
      <c r="E23" s="574"/>
      <c r="F23" s="574"/>
      <c r="G23" s="574"/>
      <c r="H23" s="60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03"/>
      <c r="C24" s="576"/>
      <c r="D24" s="576"/>
      <c r="E24" s="576"/>
      <c r="F24" s="576"/>
      <c r="G24" s="576"/>
      <c r="H24" s="60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05"/>
      <c r="C25" s="595"/>
      <c r="D25" s="595"/>
      <c r="E25" s="595"/>
      <c r="F25" s="595"/>
      <c r="G25" s="595"/>
      <c r="H25" s="606"/>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463</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659</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189</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413</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607" t="s">
        <v>721</v>
      </c>
      <c r="B31" s="609" t="s">
        <v>791</v>
      </c>
      <c r="C31" s="609" t="s">
        <v>137</v>
      </c>
      <c r="D31" s="609" t="s">
        <v>62</v>
      </c>
      <c r="E31" s="609" t="s">
        <v>622</v>
      </c>
      <c r="F31" s="609" t="s">
        <v>636</v>
      </c>
      <c r="G31" s="609" t="s">
        <v>1219</v>
      </c>
      <c r="H31" s="612" t="s">
        <v>1004</v>
      </c>
      <c r="I31" s="609" t="s">
        <v>1093</v>
      </c>
      <c r="J31" s="609" t="s">
        <v>414</v>
      </c>
      <c r="K31" s="609" t="s">
        <v>459</v>
      </c>
      <c r="L31" s="609" t="s">
        <v>868</v>
      </c>
      <c r="M31" s="24" t="s">
        <v>1010</v>
      </c>
      <c r="N31" s="24" t="s">
        <v>1010</v>
      </c>
      <c r="O31" s="24" t="s">
        <v>1010</v>
      </c>
      <c r="P31" s="24" t="s">
        <v>1105</v>
      </c>
      <c r="Q31" s="24" t="s">
        <v>1105</v>
      </c>
      <c r="R31" s="24" t="s">
        <v>1105</v>
      </c>
      <c r="S31" s="24" t="s">
        <v>138</v>
      </c>
      <c r="T31" s="24" t="s">
        <v>138</v>
      </c>
      <c r="U31" s="24" t="s">
        <v>138</v>
      </c>
      <c r="V31" s="24" t="s">
        <v>538</v>
      </c>
      <c r="W31" s="24" t="s">
        <v>538</v>
      </c>
      <c r="X31" s="24" t="s">
        <v>1139</v>
      </c>
      <c r="Y31" s="24" t="s">
        <v>1139</v>
      </c>
      <c r="Z31" s="612" t="s">
        <v>73</v>
      </c>
      <c r="AA31" s="612" t="s">
        <v>239</v>
      </c>
      <c r="AB31" s="612" t="s">
        <v>217</v>
      </c>
      <c r="AC31" s="612" t="s">
        <v>164</v>
      </c>
    </row>
    <row r="32" spans="1:54" ht="13" thickBot="1" x14ac:dyDescent="0.3">
      <c r="A32" s="716" t="s">
        <v>69</v>
      </c>
      <c r="B32" s="717" t="s">
        <v>69</v>
      </c>
      <c r="C32" s="717" t="s">
        <v>69</v>
      </c>
      <c r="D32" s="717" t="s">
        <v>69</v>
      </c>
      <c r="E32" s="717" t="s">
        <v>69</v>
      </c>
      <c r="F32" s="717" t="s">
        <v>69</v>
      </c>
      <c r="G32" s="718" t="s">
        <v>69</v>
      </c>
      <c r="H32" s="639" t="s">
        <v>69</v>
      </c>
      <c r="I32" s="717" t="s">
        <v>69</v>
      </c>
      <c r="J32" s="717" t="s">
        <v>69</v>
      </c>
      <c r="K32" s="717" t="s">
        <v>69</v>
      </c>
      <c r="L32" s="717" t="s">
        <v>69</v>
      </c>
      <c r="M32" s="405" t="s">
        <v>360</v>
      </c>
      <c r="N32" s="382" t="s">
        <v>1224</v>
      </c>
      <c r="O32" s="382" t="s">
        <v>1225</v>
      </c>
      <c r="P32" s="382" t="s">
        <v>360</v>
      </c>
      <c r="Q32" s="382" t="s">
        <v>1224</v>
      </c>
      <c r="R32" s="382" t="s">
        <v>1225</v>
      </c>
      <c r="S32" s="25" t="s">
        <v>1177</v>
      </c>
      <c r="T32" s="382" t="s">
        <v>1224</v>
      </c>
      <c r="U32" s="382" t="s">
        <v>1225</v>
      </c>
      <c r="V32" s="382" t="s">
        <v>1224</v>
      </c>
      <c r="W32" s="382" t="s">
        <v>1225</v>
      </c>
      <c r="X32" s="382" t="s">
        <v>1124</v>
      </c>
      <c r="Y32" s="382" t="s">
        <v>1225</v>
      </c>
      <c r="Z32" s="639"/>
      <c r="AA32" s="639"/>
      <c r="AB32" s="639" t="s">
        <v>69</v>
      </c>
      <c r="AC32" s="639" t="s">
        <v>69</v>
      </c>
    </row>
    <row r="33" spans="1:57" ht="13" x14ac:dyDescent="0.25">
      <c r="A33" s="447" t="s">
        <v>296</v>
      </c>
      <c r="B33" s="448" t="s">
        <v>657</v>
      </c>
      <c r="C33" s="449" t="s">
        <v>571</v>
      </c>
      <c r="D33" s="449" t="s">
        <v>658</v>
      </c>
      <c r="E33" s="449" t="s">
        <v>69</v>
      </c>
      <c r="F33" s="449" t="s">
        <v>1009</v>
      </c>
      <c r="G33" s="450" t="s">
        <v>1033</v>
      </c>
      <c r="H33" s="449" t="s">
        <v>858</v>
      </c>
      <c r="I33" s="451" t="s">
        <v>69</v>
      </c>
      <c r="J33" s="452">
        <v>3850</v>
      </c>
      <c r="K33" s="452">
        <v>3850</v>
      </c>
      <c r="L33" s="451" t="s">
        <v>69</v>
      </c>
      <c r="M33" s="451"/>
      <c r="N33" s="452">
        <v>890</v>
      </c>
      <c r="O33" s="452">
        <v>890</v>
      </c>
      <c r="P33" s="452"/>
      <c r="Q33" s="452">
        <v>523</v>
      </c>
      <c r="R33" s="452">
        <v>523</v>
      </c>
      <c r="S33" s="452"/>
      <c r="T33" s="452">
        <v>195</v>
      </c>
      <c r="U33" s="452">
        <v>195</v>
      </c>
      <c r="V33" s="453">
        <v>40</v>
      </c>
      <c r="W33" s="452">
        <v>40</v>
      </c>
      <c r="X33" s="451">
        <v>375</v>
      </c>
      <c r="Y33" s="451">
        <v>375</v>
      </c>
      <c r="Z33" s="454">
        <v>44835</v>
      </c>
      <c r="AA33" s="454"/>
      <c r="AB33" s="451" t="s">
        <v>1722</v>
      </c>
      <c r="AC33" s="128" t="s">
        <v>8</v>
      </c>
    </row>
    <row r="34" spans="1:57" ht="13" x14ac:dyDescent="0.25">
      <c r="A34" s="447" t="s">
        <v>296</v>
      </c>
      <c r="B34" s="448"/>
      <c r="C34" s="449" t="s">
        <v>571</v>
      </c>
      <c r="D34" s="449" t="s">
        <v>658</v>
      </c>
      <c r="E34" s="449"/>
      <c r="F34" s="449" t="s">
        <v>192</v>
      </c>
      <c r="G34" s="450" t="s">
        <v>361</v>
      </c>
      <c r="H34" s="449" t="s">
        <v>858</v>
      </c>
      <c r="I34" s="451"/>
      <c r="J34" s="452">
        <v>3930</v>
      </c>
      <c r="K34" s="452">
        <v>3930</v>
      </c>
      <c r="L34" s="451"/>
      <c r="M34" s="451"/>
      <c r="N34" s="452"/>
      <c r="O34" s="452"/>
      <c r="P34" s="452"/>
      <c r="Q34" s="452">
        <v>523</v>
      </c>
      <c r="R34" s="452">
        <v>523</v>
      </c>
      <c r="S34" s="452"/>
      <c r="T34" s="452" t="s">
        <v>1745</v>
      </c>
      <c r="U34" s="452" t="s">
        <v>1745</v>
      </c>
      <c r="V34" s="453"/>
      <c r="W34" s="452"/>
      <c r="X34" s="451"/>
      <c r="Y34" s="451"/>
      <c r="Z34" s="454">
        <v>44835</v>
      </c>
      <c r="AA34" s="454"/>
      <c r="AB34" s="451" t="s">
        <v>1722</v>
      </c>
      <c r="AC34" s="128" t="s">
        <v>8</v>
      </c>
    </row>
    <row r="35" spans="1:57" ht="13" x14ac:dyDescent="0.25">
      <c r="A35" s="447" t="s">
        <v>296</v>
      </c>
      <c r="B35" s="448" t="s">
        <v>1148</v>
      </c>
      <c r="C35" s="449" t="s">
        <v>1562</v>
      </c>
      <c r="D35" s="449" t="s">
        <v>1758</v>
      </c>
      <c r="E35" s="449"/>
      <c r="F35" s="449" t="s">
        <v>729</v>
      </c>
      <c r="G35" s="450" t="s">
        <v>361</v>
      </c>
      <c r="H35" s="449" t="s">
        <v>858</v>
      </c>
      <c r="I35" s="451">
        <v>1975</v>
      </c>
      <c r="J35" s="452"/>
      <c r="K35" s="452"/>
      <c r="L35" s="451"/>
      <c r="M35" s="451">
        <v>900</v>
      </c>
      <c r="N35" s="452"/>
      <c r="O35" s="452"/>
      <c r="P35" s="452">
        <v>220</v>
      </c>
      <c r="Q35" s="452"/>
      <c r="R35" s="452"/>
      <c r="S35" s="452" t="s">
        <v>792</v>
      </c>
      <c r="T35" s="452"/>
      <c r="U35" s="452"/>
      <c r="V35" s="453"/>
      <c r="W35" s="452"/>
      <c r="X35" s="451"/>
      <c r="Y35" s="451"/>
      <c r="Z35" s="454">
        <v>44835</v>
      </c>
      <c r="AA35" s="454"/>
      <c r="AB35" s="451" t="s">
        <v>1722</v>
      </c>
      <c r="AC35" s="128" t="s">
        <v>8</v>
      </c>
    </row>
    <row r="36" spans="1:57" s="398" customFormat="1" ht="13" x14ac:dyDescent="0.25">
      <c r="A36" s="426"/>
      <c r="B36" s="427"/>
      <c r="C36" s="428"/>
      <c r="D36" s="428"/>
      <c r="E36" s="428"/>
      <c r="F36" s="428"/>
      <c r="G36" s="429"/>
      <c r="H36" s="428"/>
      <c r="I36" s="430"/>
      <c r="J36" s="431"/>
      <c r="K36" s="431"/>
      <c r="L36" s="430"/>
      <c r="M36" s="430"/>
      <c r="N36" s="431"/>
      <c r="O36" s="431"/>
      <c r="P36" s="431"/>
      <c r="Q36" s="431"/>
      <c r="R36" s="431"/>
      <c r="S36" s="431"/>
      <c r="T36" s="431"/>
      <c r="U36" s="431"/>
      <c r="V36" s="432"/>
      <c r="W36" s="431"/>
      <c r="X36" s="430"/>
      <c r="Y36" s="430"/>
      <c r="Z36" s="433"/>
      <c r="AA36" s="433"/>
      <c r="AB36" s="430"/>
      <c r="AC36" s="434"/>
    </row>
    <row r="37" spans="1:57" s="398" customFormat="1" ht="13" x14ac:dyDescent="0.25">
      <c r="A37" s="426"/>
      <c r="B37" s="427"/>
      <c r="C37" s="428"/>
      <c r="D37" s="428"/>
      <c r="E37" s="428"/>
      <c r="F37" s="428"/>
      <c r="G37" s="429"/>
      <c r="H37" s="428"/>
      <c r="I37" s="430"/>
      <c r="J37" s="431"/>
      <c r="K37" s="431"/>
      <c r="L37" s="430"/>
      <c r="M37" s="430"/>
      <c r="N37" s="431"/>
      <c r="O37" s="431"/>
      <c r="P37" s="431"/>
      <c r="Q37" s="431"/>
      <c r="R37" s="431"/>
      <c r="S37" s="431"/>
      <c r="T37" s="431"/>
      <c r="U37" s="431"/>
      <c r="V37" s="432"/>
      <c r="W37" s="431"/>
      <c r="X37" s="430"/>
      <c r="Y37" s="430"/>
      <c r="Z37" s="433"/>
      <c r="AA37" s="433"/>
      <c r="AB37" s="430"/>
      <c r="AC37" s="434"/>
    </row>
    <row r="38" spans="1:57" s="398" customFormat="1" ht="13" x14ac:dyDescent="0.25">
      <c r="A38" s="426"/>
      <c r="B38" s="427"/>
      <c r="C38" s="428"/>
      <c r="D38" s="428"/>
      <c r="E38" s="428"/>
      <c r="F38" s="428"/>
      <c r="G38" s="429"/>
      <c r="H38" s="428"/>
      <c r="I38" s="430"/>
      <c r="J38" s="431"/>
      <c r="K38" s="431"/>
      <c r="L38" s="430"/>
      <c r="M38" s="430"/>
      <c r="N38" s="431"/>
      <c r="O38" s="431"/>
      <c r="P38" s="431"/>
      <c r="Q38" s="431"/>
      <c r="R38" s="431"/>
      <c r="S38" s="431"/>
      <c r="T38" s="431"/>
      <c r="U38" s="431"/>
      <c r="V38" s="432"/>
      <c r="W38" s="431"/>
      <c r="X38" s="430"/>
      <c r="Y38" s="430"/>
      <c r="Z38" s="433"/>
      <c r="AA38" s="433"/>
      <c r="AB38" s="430"/>
      <c r="AC38" s="434"/>
    </row>
    <row r="39" spans="1:57" ht="12" thickBot="1" x14ac:dyDescent="0.3">
      <c r="A39" s="378"/>
      <c r="B39" s="379"/>
      <c r="C39" s="379"/>
      <c r="D39" s="379"/>
      <c r="E39" s="379"/>
      <c r="F39" s="379"/>
      <c r="G39" s="379"/>
      <c r="H39" s="379"/>
      <c r="I39" s="379"/>
      <c r="J39" s="379"/>
      <c r="K39" s="379"/>
      <c r="L39" s="379"/>
      <c r="M39" s="379"/>
      <c r="N39" s="379"/>
      <c r="O39" s="379"/>
      <c r="P39" s="379"/>
      <c r="Q39" s="379"/>
      <c r="R39" s="379"/>
      <c r="S39" s="379"/>
      <c r="T39" s="379"/>
      <c r="U39" s="379"/>
      <c r="V39" s="379"/>
      <c r="W39" s="379"/>
      <c r="X39" s="379"/>
      <c r="Y39" s="379"/>
      <c r="Z39" s="379"/>
      <c r="AA39" s="379"/>
      <c r="AB39" s="379"/>
      <c r="AC39" s="38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 thickBo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7" ht="12" thickBot="1" x14ac:dyDescent="0.3">
      <c r="A41" s="124" t="s">
        <v>549</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7" x14ac:dyDescent="0.25">
      <c r="A42" s="607" t="s">
        <v>721</v>
      </c>
      <c r="B42" s="609" t="s">
        <v>791</v>
      </c>
      <c r="C42" s="609" t="s">
        <v>137</v>
      </c>
      <c r="D42" s="609" t="s">
        <v>62</v>
      </c>
      <c r="E42" s="609" t="s">
        <v>622</v>
      </c>
      <c r="F42" s="609" t="s">
        <v>636</v>
      </c>
      <c r="G42" s="609" t="s">
        <v>1219</v>
      </c>
      <c r="H42" s="609" t="s">
        <v>1004</v>
      </c>
      <c r="I42" s="609" t="s">
        <v>639</v>
      </c>
      <c r="J42" s="609" t="s">
        <v>10</v>
      </c>
      <c r="K42" s="614" t="s">
        <v>50</v>
      </c>
      <c r="L42" s="45" t="s">
        <v>972</v>
      </c>
      <c r="M42" s="2" t="s">
        <v>32</v>
      </c>
      <c r="N42" s="29" t="s">
        <v>369</v>
      </c>
      <c r="O42" s="21"/>
      <c r="P42" s="21"/>
      <c r="Q42" s="21"/>
      <c r="R42" s="21"/>
      <c r="S42" s="21"/>
      <c r="T42" s="614" t="s">
        <v>73</v>
      </c>
      <c r="U42" s="614" t="s">
        <v>239</v>
      </c>
      <c r="V42" s="614" t="s">
        <v>217</v>
      </c>
      <c r="W42" s="614" t="s">
        <v>164</v>
      </c>
    </row>
    <row r="43" spans="1:57" ht="23.5" thickBot="1" x14ac:dyDescent="0.3">
      <c r="A43" s="608"/>
      <c r="B43" s="610"/>
      <c r="C43" s="610"/>
      <c r="D43" s="610"/>
      <c r="E43" s="610"/>
      <c r="F43" s="610"/>
      <c r="G43" s="611"/>
      <c r="H43" s="610"/>
      <c r="I43" s="610"/>
      <c r="J43" s="610"/>
      <c r="K43" s="615"/>
      <c r="L43" s="48" t="s">
        <v>731</v>
      </c>
      <c r="M43" s="4" t="s">
        <v>776</v>
      </c>
      <c r="N43" s="30" t="s">
        <v>1164</v>
      </c>
      <c r="O43" s="20"/>
      <c r="P43" s="20"/>
      <c r="Q43" s="20"/>
      <c r="R43" s="20"/>
      <c r="S43" s="20"/>
      <c r="T43" s="615"/>
      <c r="U43" s="615"/>
      <c r="V43" s="615"/>
      <c r="W43" s="615"/>
    </row>
    <row r="44" spans="1:57" x14ac:dyDescent="0.25">
      <c r="A44" s="63"/>
      <c r="B44" s="409"/>
      <c r="C44" s="409"/>
      <c r="D44" s="409"/>
      <c r="E44" s="409"/>
      <c r="F44" s="409"/>
      <c r="G44" s="8"/>
      <c r="H44" s="409"/>
      <c r="I44" s="120"/>
      <c r="J44" s="120"/>
      <c r="K44" s="418"/>
      <c r="L44" s="55"/>
      <c r="M44" s="8"/>
      <c r="N44" s="72"/>
      <c r="O44" s="418"/>
      <c r="P44" s="418"/>
      <c r="Q44" s="418"/>
      <c r="R44" s="418"/>
      <c r="S44" s="418"/>
      <c r="T44" s="418"/>
      <c r="U44" s="418"/>
      <c r="V44" s="418"/>
      <c r="W44" s="418"/>
    </row>
    <row r="45" spans="1:57" x14ac:dyDescent="0.25">
      <c r="A45" s="96"/>
      <c r="B45" s="22"/>
      <c r="C45" s="22"/>
      <c r="D45" s="22"/>
      <c r="E45" s="22"/>
      <c r="F45" s="22"/>
      <c r="G45" s="53"/>
      <c r="H45" s="22"/>
      <c r="I45" s="10"/>
      <c r="J45" s="10"/>
      <c r="K45" s="13"/>
      <c r="L45" s="104"/>
      <c r="M45" s="53"/>
      <c r="N45" s="100"/>
      <c r="O45" s="13"/>
      <c r="P45" s="13"/>
      <c r="Q45" s="13"/>
      <c r="R45" s="13"/>
      <c r="S45" s="13"/>
      <c r="T45" s="13"/>
      <c r="U45" s="13"/>
      <c r="V45" s="13"/>
      <c r="W45" s="13"/>
    </row>
    <row r="46" spans="1:57" x14ac:dyDescent="0.25">
      <c r="A46" s="96"/>
      <c r="B46" s="22"/>
      <c r="C46" s="22"/>
      <c r="D46" s="22"/>
      <c r="E46" s="22"/>
      <c r="F46" s="22"/>
      <c r="G46" s="53"/>
      <c r="H46" s="22"/>
      <c r="I46" s="10"/>
      <c r="J46" s="10"/>
      <c r="K46" s="13"/>
      <c r="L46" s="104"/>
      <c r="M46" s="53"/>
      <c r="N46" s="100"/>
      <c r="O46" s="13"/>
      <c r="P46" s="13"/>
      <c r="Q46" s="13"/>
      <c r="R46" s="13"/>
      <c r="S46" s="13"/>
      <c r="T46" s="13"/>
      <c r="U46" s="13"/>
      <c r="V46" s="13"/>
      <c r="W46" s="13"/>
    </row>
    <row r="47" spans="1:57" ht="12" thickBot="1" x14ac:dyDescent="0.3">
      <c r="A47" s="97"/>
      <c r="B47" s="19"/>
      <c r="C47" s="19"/>
      <c r="D47" s="19"/>
      <c r="E47" s="19"/>
      <c r="F47" s="19"/>
      <c r="G47" s="36"/>
      <c r="H47" s="19"/>
      <c r="I47" s="11"/>
      <c r="J47" s="11"/>
      <c r="K47" s="14"/>
      <c r="L47" s="99"/>
      <c r="M47" s="36"/>
      <c r="N47" s="49"/>
      <c r="O47" s="14"/>
      <c r="P47" s="14"/>
      <c r="Q47" s="14"/>
      <c r="R47" s="14"/>
      <c r="S47" s="14"/>
      <c r="T47" s="14"/>
      <c r="U47" s="14"/>
      <c r="V47" s="14"/>
      <c r="W47" s="14"/>
    </row>
    <row r="48" spans="1:5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ht="12" thickBo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ht="12" thickBot="1" x14ac:dyDescent="0.3">
      <c r="A50" s="618" t="s">
        <v>1059</v>
      </c>
      <c r="B50" s="619"/>
      <c r="C50" s="619"/>
      <c r="D50" s="620"/>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ht="23" x14ac:dyDescent="0.25">
      <c r="A51" s="607" t="s">
        <v>721</v>
      </c>
      <c r="B51" s="609" t="s">
        <v>791</v>
      </c>
      <c r="C51" s="609" t="s">
        <v>137</v>
      </c>
      <c r="D51" s="609" t="s">
        <v>62</v>
      </c>
      <c r="E51" s="609" t="s">
        <v>622</v>
      </c>
      <c r="F51" s="609" t="s">
        <v>636</v>
      </c>
      <c r="G51" s="609" t="s">
        <v>1219</v>
      </c>
      <c r="H51" s="609" t="s">
        <v>1004</v>
      </c>
      <c r="I51" s="609" t="s">
        <v>765</v>
      </c>
      <c r="J51" s="609" t="s">
        <v>72</v>
      </c>
      <c r="K51" s="609" t="s">
        <v>459</v>
      </c>
      <c r="L51" s="721" t="s">
        <v>868</v>
      </c>
      <c r="M51" s="719" t="s">
        <v>829</v>
      </c>
      <c r="N51" s="179" t="s">
        <v>327</v>
      </c>
      <c r="O51" s="2" t="s">
        <v>1255</v>
      </c>
      <c r="P51" s="29" t="s">
        <v>369</v>
      </c>
      <c r="Q51" s="103" t="s">
        <v>1010</v>
      </c>
      <c r="R51" s="103" t="s">
        <v>1105</v>
      </c>
      <c r="S51" s="39" t="s">
        <v>138</v>
      </c>
      <c r="T51" s="39" t="s">
        <v>538</v>
      </c>
      <c r="U51" s="39" t="s">
        <v>1139</v>
      </c>
      <c r="V51" s="644" t="s">
        <v>73</v>
      </c>
      <c r="W51" s="644" t="s">
        <v>239</v>
      </c>
      <c r="X51" s="721" t="s">
        <v>217</v>
      </c>
      <c r="Y51" s="721" t="s">
        <v>164</v>
      </c>
    </row>
    <row r="52" spans="1:54" ht="23" x14ac:dyDescent="0.25">
      <c r="A52" s="716" t="s">
        <v>69</v>
      </c>
      <c r="B52" s="717" t="s">
        <v>69</v>
      </c>
      <c r="C52" s="717" t="s">
        <v>69</v>
      </c>
      <c r="D52" s="717" t="s">
        <v>69</v>
      </c>
      <c r="E52" s="717" t="s">
        <v>69</v>
      </c>
      <c r="F52" s="717" t="s">
        <v>69</v>
      </c>
      <c r="G52" s="718" t="s">
        <v>69</v>
      </c>
      <c r="H52" s="717" t="s">
        <v>69</v>
      </c>
      <c r="I52" s="717" t="s">
        <v>69</v>
      </c>
      <c r="J52" s="717" t="s">
        <v>69</v>
      </c>
      <c r="K52" s="717" t="s">
        <v>69</v>
      </c>
      <c r="L52" s="722" t="s">
        <v>69</v>
      </c>
      <c r="M52" s="720" t="s">
        <v>69</v>
      </c>
      <c r="N52" s="383" t="s">
        <v>301</v>
      </c>
      <c r="O52" s="384" t="s">
        <v>151</v>
      </c>
      <c r="P52" s="385" t="s">
        <v>1164</v>
      </c>
      <c r="Q52" s="386" t="s">
        <v>572</v>
      </c>
      <c r="R52" s="387" t="s">
        <v>572</v>
      </c>
      <c r="S52" s="388" t="s">
        <v>572</v>
      </c>
      <c r="T52" s="388" t="s">
        <v>572</v>
      </c>
      <c r="U52" s="388" t="s">
        <v>572</v>
      </c>
      <c r="V52" s="645"/>
      <c r="W52" s="645"/>
      <c r="X52" s="722" t="s">
        <v>69</v>
      </c>
      <c r="Y52" s="722" t="s">
        <v>69</v>
      </c>
    </row>
    <row r="53" spans="1:54" ht="13" x14ac:dyDescent="0.25">
      <c r="A53" s="185" t="s">
        <v>296</v>
      </c>
      <c r="B53" s="185" t="s">
        <v>219</v>
      </c>
      <c r="C53" s="185" t="s">
        <v>656</v>
      </c>
      <c r="D53" s="185" t="s">
        <v>658</v>
      </c>
      <c r="E53" s="185" t="s">
        <v>69</v>
      </c>
      <c r="F53" s="185" t="s">
        <v>1009</v>
      </c>
      <c r="G53" s="6" t="s">
        <v>1033</v>
      </c>
      <c r="H53" s="185" t="s">
        <v>858</v>
      </c>
      <c r="I53" s="443">
        <v>2125</v>
      </c>
      <c r="J53" s="455" t="s">
        <v>69</v>
      </c>
      <c r="K53" s="455" t="s">
        <v>69</v>
      </c>
      <c r="L53" s="455" t="s">
        <v>69</v>
      </c>
      <c r="M53" s="6" t="s">
        <v>1107</v>
      </c>
      <c r="N53" s="6" t="s">
        <v>1173</v>
      </c>
      <c r="O53" s="6" t="s">
        <v>248</v>
      </c>
      <c r="P53" s="6" t="s">
        <v>1256</v>
      </c>
      <c r="Q53" s="6">
        <v>780</v>
      </c>
      <c r="R53" s="6">
        <v>261</v>
      </c>
      <c r="S53" s="6">
        <v>184</v>
      </c>
      <c r="T53" s="443">
        <v>40</v>
      </c>
      <c r="U53" s="128">
        <v>300</v>
      </c>
      <c r="V53" s="417">
        <v>44835</v>
      </c>
      <c r="W53" s="420"/>
      <c r="X53" s="451" t="s">
        <v>1722</v>
      </c>
      <c r="Y53" s="456" t="s">
        <v>965</v>
      </c>
    </row>
    <row r="54" spans="1:54" ht="13" x14ac:dyDescent="0.25">
      <c r="A54" s="457" t="s">
        <v>296</v>
      </c>
      <c r="B54" s="457"/>
      <c r="C54" s="457" t="s">
        <v>656</v>
      </c>
      <c r="D54" s="457" t="s">
        <v>658</v>
      </c>
      <c r="E54" s="457"/>
      <c r="F54" s="457" t="s">
        <v>192</v>
      </c>
      <c r="G54" s="395" t="s">
        <v>361</v>
      </c>
      <c r="H54" s="457" t="s">
        <v>858</v>
      </c>
      <c r="I54" s="396">
        <v>2280</v>
      </c>
      <c r="J54" s="457"/>
      <c r="K54" s="457"/>
      <c r="L54" s="457"/>
      <c r="M54" s="395" t="s">
        <v>1107</v>
      </c>
      <c r="N54" s="395" t="s">
        <v>1173</v>
      </c>
      <c r="O54" s="395" t="s">
        <v>248</v>
      </c>
      <c r="P54" s="395" t="s">
        <v>1256</v>
      </c>
      <c r="Q54" s="395"/>
      <c r="R54" s="6">
        <v>261</v>
      </c>
      <c r="S54" s="395" t="s">
        <v>1756</v>
      </c>
      <c r="T54" s="457"/>
      <c r="U54" s="457"/>
      <c r="V54" s="417">
        <v>44835</v>
      </c>
      <c r="W54" s="420"/>
      <c r="X54" s="128" t="s">
        <v>1722</v>
      </c>
      <c r="Y54" s="128" t="s">
        <v>965</v>
      </c>
    </row>
    <row r="55" spans="1:54" ht="13" x14ac:dyDescent="0.25">
      <c r="A55" s="435"/>
      <c r="B55" s="435"/>
      <c r="C55" s="435"/>
      <c r="D55" s="435"/>
      <c r="E55" s="435"/>
      <c r="F55" s="435"/>
      <c r="G55" s="436"/>
      <c r="H55" s="435"/>
      <c r="I55" s="437"/>
      <c r="J55" s="435"/>
      <c r="K55" s="435"/>
      <c r="L55" s="435"/>
      <c r="M55" s="436"/>
      <c r="N55" s="436"/>
      <c r="O55" s="436"/>
      <c r="P55" s="436"/>
      <c r="Q55" s="436"/>
      <c r="R55" s="200"/>
      <c r="S55" s="436"/>
      <c r="T55" s="435"/>
      <c r="U55" s="435"/>
      <c r="V55" s="417"/>
      <c r="W55" s="420"/>
      <c r="X55" s="128"/>
      <c r="Y55" s="128"/>
    </row>
    <row r="56" spans="1:54" ht="13" x14ac:dyDescent="0.25">
      <c r="A56" s="435"/>
      <c r="B56" s="435"/>
      <c r="C56" s="435"/>
      <c r="D56" s="435"/>
      <c r="E56" s="435"/>
      <c r="F56" s="435"/>
      <c r="G56" s="436"/>
      <c r="H56" s="435"/>
      <c r="I56" s="437"/>
      <c r="J56" s="435"/>
      <c r="K56" s="435"/>
      <c r="L56" s="435"/>
      <c r="M56" s="436"/>
      <c r="N56" s="436"/>
      <c r="O56" s="436"/>
      <c r="P56" s="436"/>
      <c r="Q56" s="436"/>
      <c r="R56" s="200"/>
      <c r="S56" s="436"/>
      <c r="T56" s="435"/>
      <c r="U56" s="435"/>
      <c r="V56" s="417"/>
      <c r="W56" s="420"/>
      <c r="X56" s="128"/>
      <c r="Y56" s="128"/>
    </row>
    <row r="57" spans="1:54" ht="13" x14ac:dyDescent="0.25">
      <c r="A57" s="435"/>
      <c r="B57" s="435"/>
      <c r="C57" s="435"/>
      <c r="D57" s="435"/>
      <c r="E57" s="435"/>
      <c r="F57" s="435"/>
      <c r="G57" s="436"/>
      <c r="H57" s="435"/>
      <c r="I57" s="437"/>
      <c r="J57" s="435"/>
      <c r="K57" s="435"/>
      <c r="L57" s="435"/>
      <c r="M57" s="436"/>
      <c r="N57" s="436"/>
      <c r="O57" s="436"/>
      <c r="P57" s="436"/>
      <c r="Q57" s="436"/>
      <c r="R57" s="200"/>
      <c r="S57" s="436"/>
      <c r="T57" s="435"/>
      <c r="U57" s="435"/>
      <c r="V57" s="417"/>
      <c r="W57" s="420"/>
      <c r="X57" s="128"/>
      <c r="Y57" s="128"/>
    </row>
    <row r="58" spans="1:54" s="398" customFormat="1" ht="12" thickBot="1" x14ac:dyDescent="0.3">
      <c r="A58" s="399"/>
      <c r="B58" s="399"/>
      <c r="C58" s="399"/>
      <c r="D58" s="399"/>
      <c r="E58" s="399"/>
      <c r="F58" s="399"/>
      <c r="G58" s="399"/>
      <c r="H58" s="399"/>
      <c r="I58" s="399"/>
      <c r="J58" s="399"/>
      <c r="K58" s="399"/>
      <c r="L58" s="399"/>
      <c r="M58" s="399"/>
      <c r="N58" s="399"/>
      <c r="O58" s="399"/>
      <c r="P58" s="399"/>
      <c r="Q58" s="399"/>
      <c r="R58" s="400"/>
      <c r="S58" s="399"/>
      <c r="T58" s="399"/>
      <c r="U58" s="399"/>
      <c r="V58" s="401"/>
      <c r="W58" s="397"/>
      <c r="X58" s="402"/>
      <c r="Y58" s="403"/>
    </row>
    <row r="59" spans="1:54"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ht="12" thickBo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ht="12" thickBot="1" x14ac:dyDescent="0.3">
      <c r="A61" s="618" t="s">
        <v>715</v>
      </c>
      <c r="B61" s="619"/>
      <c r="C61" s="620"/>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ht="12" thickBot="1" x14ac:dyDescent="0.3">
      <c r="A62" s="621" t="s">
        <v>728</v>
      </c>
      <c r="B62" s="622"/>
      <c r="C62" s="623"/>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x14ac:dyDescent="0.25">
      <c r="A63" s="74" t="s">
        <v>100</v>
      </c>
      <c r="B63" s="130"/>
      <c r="C63" s="59" t="s">
        <v>85</v>
      </c>
      <c r="D63" s="27"/>
      <c r="E63" s="27"/>
      <c r="F63" s="33"/>
      <c r="G63" s="33"/>
      <c r="H63" s="27"/>
      <c r="I63" s="33"/>
      <c r="J63" s="27"/>
      <c r="K63" s="163"/>
      <c r="L63" s="142"/>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x14ac:dyDescent="0.25">
      <c r="A64" s="62" t="s">
        <v>189</v>
      </c>
      <c r="B64" s="75"/>
      <c r="C64" s="75"/>
      <c r="D64" s="18"/>
      <c r="E64" s="18"/>
      <c r="F64" s="31"/>
      <c r="G64" s="31"/>
      <c r="H64" s="18"/>
      <c r="I64" s="31"/>
      <c r="J64" s="18"/>
      <c r="K64" s="152"/>
      <c r="L64" s="114"/>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x14ac:dyDescent="0.25">
      <c r="A65" s="62" t="s">
        <v>470</v>
      </c>
      <c r="B65" s="75"/>
      <c r="C65" s="75"/>
      <c r="D65" s="18"/>
      <c r="E65" s="18"/>
      <c r="F65" s="31"/>
      <c r="G65" s="31"/>
      <c r="H65" s="18"/>
      <c r="I65" s="31"/>
      <c r="J65" s="18"/>
      <c r="K65" s="152"/>
      <c r="L65" s="114"/>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62" t="s">
        <v>314</v>
      </c>
      <c r="B66" s="75"/>
      <c r="C66" s="75"/>
      <c r="D66" s="18"/>
      <c r="E66" s="18"/>
      <c r="F66" s="31"/>
      <c r="G66" s="31"/>
      <c r="H66" s="18"/>
      <c r="I66" s="31"/>
      <c r="J66" s="18"/>
      <c r="K66" s="152"/>
      <c r="L66" s="114"/>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ht="12" thickBot="1" x14ac:dyDescent="0.3">
      <c r="A67" s="58" t="s">
        <v>246</v>
      </c>
      <c r="B67" s="79"/>
      <c r="C67" s="79"/>
      <c r="D67" s="17"/>
      <c r="E67" s="17"/>
      <c r="F67" s="35"/>
      <c r="G67" s="35"/>
      <c r="H67" s="17"/>
      <c r="I67" s="35"/>
      <c r="J67" s="17"/>
      <c r="K67" s="177"/>
      <c r="L67" s="126"/>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ht="12"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ht="23.5" thickBot="1" x14ac:dyDescent="0.3">
      <c r="A69" s="86" t="s">
        <v>215</v>
      </c>
      <c r="B69" s="627" t="s">
        <v>791</v>
      </c>
      <c r="C69" s="627"/>
      <c r="D69" s="628"/>
      <c r="E69" s="3" t="s">
        <v>137</v>
      </c>
      <c r="F69" s="3" t="s">
        <v>636</v>
      </c>
      <c r="G69" s="3" t="s">
        <v>695</v>
      </c>
      <c r="H69" s="3" t="s">
        <v>48</v>
      </c>
      <c r="I69" s="3" t="s">
        <v>1004</v>
      </c>
      <c r="J69" s="3" t="s">
        <v>1093</v>
      </c>
      <c r="K69" s="3" t="s">
        <v>414</v>
      </c>
      <c r="L69" s="3" t="s">
        <v>459</v>
      </c>
      <c r="M69" s="3" t="s">
        <v>868</v>
      </c>
      <c r="N69" s="82" t="s">
        <v>430</v>
      </c>
      <c r="O69" s="3" t="s">
        <v>579</v>
      </c>
      <c r="P69" s="87" t="s">
        <v>669</v>
      </c>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x14ac:dyDescent="0.25">
      <c r="A70" s="55"/>
      <c r="B70" s="640"/>
      <c r="C70" s="640"/>
      <c r="D70" s="640"/>
      <c r="E70" s="8"/>
      <c r="F70" s="8"/>
      <c r="G70" s="8"/>
      <c r="H70" s="8"/>
      <c r="I70" s="8"/>
      <c r="J70" s="120"/>
      <c r="K70" s="120"/>
      <c r="L70" s="120"/>
      <c r="M70" s="116"/>
      <c r="N70" s="60"/>
      <c r="O70" s="8"/>
      <c r="P70" s="72"/>
    </row>
    <row r="71" spans="1:54" x14ac:dyDescent="0.25">
      <c r="A71" s="67"/>
      <c r="B71" s="616"/>
      <c r="C71" s="616"/>
      <c r="D71" s="616"/>
      <c r="E71" s="6"/>
      <c r="F71" s="6"/>
      <c r="G71" s="6"/>
      <c r="H71" s="6"/>
      <c r="I71" s="6"/>
      <c r="J71" s="128"/>
      <c r="K71" s="10"/>
      <c r="L71" s="10"/>
      <c r="M71" s="166"/>
      <c r="N71" s="56"/>
      <c r="O71" s="6"/>
      <c r="P71" s="7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x14ac:dyDescent="0.25">
      <c r="A72" s="67"/>
      <c r="B72" s="616"/>
      <c r="C72" s="616"/>
      <c r="D72" s="616"/>
      <c r="E72" s="6"/>
      <c r="F72" s="6"/>
      <c r="G72" s="6"/>
      <c r="H72" s="6"/>
      <c r="I72" s="6"/>
      <c r="J72" s="128"/>
      <c r="K72" s="10"/>
      <c r="L72" s="10"/>
      <c r="M72" s="166"/>
      <c r="N72" s="56"/>
      <c r="O72" s="6"/>
      <c r="P72" s="7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ht="12" thickBot="1" x14ac:dyDescent="0.3">
      <c r="A73" s="69"/>
      <c r="B73" s="617"/>
      <c r="C73" s="617"/>
      <c r="D73" s="617"/>
      <c r="E73" s="7"/>
      <c r="F73" s="7"/>
      <c r="G73" s="7"/>
      <c r="H73" s="7"/>
      <c r="I73" s="7"/>
      <c r="J73" s="133"/>
      <c r="K73" s="11"/>
      <c r="L73" s="11"/>
      <c r="M73" s="161"/>
      <c r="N73" s="50"/>
      <c r="O73" s="36"/>
      <c r="P73" s="49"/>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ht="12"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618" t="s">
        <v>1054</v>
      </c>
      <c r="B76" s="619"/>
      <c r="C76" s="620"/>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ht="12" thickBot="1" x14ac:dyDescent="0.3">
      <c r="A77" s="621" t="s">
        <v>728</v>
      </c>
      <c r="B77" s="622"/>
      <c r="C77" s="62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x14ac:dyDescent="0.25">
      <c r="A78" s="74" t="s">
        <v>100</v>
      </c>
      <c r="B78" s="76"/>
      <c r="C78" s="59" t="s">
        <v>85</v>
      </c>
      <c r="D78" s="59"/>
      <c r="E78" s="27"/>
      <c r="F78" s="27"/>
      <c r="G78" s="27"/>
      <c r="H78" s="33"/>
      <c r="I78" s="33"/>
      <c r="J78" s="27"/>
      <c r="K78" s="33"/>
      <c r="L78" s="122"/>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x14ac:dyDescent="0.25">
      <c r="A79" s="62" t="s">
        <v>452</v>
      </c>
      <c r="B79" s="18"/>
      <c r="C79" s="18"/>
      <c r="D79" s="18"/>
      <c r="E79" s="18"/>
      <c r="F79" s="18"/>
      <c r="G79" s="18"/>
      <c r="H79" s="31"/>
      <c r="I79" s="31"/>
      <c r="J79" s="18"/>
      <c r="K79" s="31"/>
      <c r="L79" s="110"/>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x14ac:dyDescent="0.25">
      <c r="A80" s="62" t="s">
        <v>193</v>
      </c>
      <c r="B80" s="18"/>
      <c r="C80" s="18"/>
      <c r="D80" s="18"/>
      <c r="E80" s="18"/>
      <c r="F80" s="18"/>
      <c r="G80" s="18"/>
      <c r="H80" s="31"/>
      <c r="I80" s="31"/>
      <c r="J80" s="18"/>
      <c r="K80" s="31"/>
      <c r="L80" s="110"/>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62" t="s">
        <v>314</v>
      </c>
      <c r="B81" s="18"/>
      <c r="C81" s="18"/>
      <c r="D81" s="18"/>
      <c r="E81" s="18"/>
      <c r="F81" s="18"/>
      <c r="G81" s="18"/>
      <c r="H81" s="31"/>
      <c r="I81" s="31"/>
      <c r="J81" s="18"/>
      <c r="K81" s="31"/>
      <c r="L81" s="110"/>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ht="12" thickBot="1" x14ac:dyDescent="0.3">
      <c r="A82" s="58" t="s">
        <v>246</v>
      </c>
      <c r="B82" s="17"/>
      <c r="C82" s="17"/>
      <c r="D82" s="17"/>
      <c r="E82" s="17"/>
      <c r="F82" s="17"/>
      <c r="G82" s="17"/>
      <c r="H82" s="35"/>
      <c r="I82" s="35"/>
      <c r="J82" s="17"/>
      <c r="K82" s="35"/>
      <c r="L82" s="17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ht="12"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ht="23.5" thickBot="1" x14ac:dyDescent="0.3">
      <c r="A84" s="86" t="s">
        <v>215</v>
      </c>
      <c r="B84" s="627" t="s">
        <v>622</v>
      </c>
      <c r="C84" s="627"/>
      <c r="D84" s="628"/>
      <c r="E84" s="3" t="s">
        <v>62</v>
      </c>
      <c r="F84" s="3" t="s">
        <v>636</v>
      </c>
      <c r="G84" s="3" t="s">
        <v>584</v>
      </c>
      <c r="H84" s="3" t="s">
        <v>48</v>
      </c>
      <c r="I84" s="3" t="s">
        <v>1004</v>
      </c>
      <c r="J84" s="3" t="s">
        <v>1093</v>
      </c>
      <c r="K84" s="3" t="s">
        <v>414</v>
      </c>
      <c r="L84" s="3" t="s">
        <v>459</v>
      </c>
      <c r="M84" s="3" t="s">
        <v>868</v>
      </c>
      <c r="N84" s="82" t="s">
        <v>430</v>
      </c>
      <c r="O84" s="3" t="s">
        <v>921</v>
      </c>
      <c r="P84" s="87" t="s">
        <v>971</v>
      </c>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x14ac:dyDescent="0.25">
      <c r="A85" s="55"/>
      <c r="B85" s="640"/>
      <c r="C85" s="640"/>
      <c r="D85" s="640"/>
      <c r="E85" s="8"/>
      <c r="F85" s="8"/>
      <c r="G85" s="8"/>
      <c r="H85" s="8"/>
      <c r="I85" s="8"/>
      <c r="J85" s="120"/>
      <c r="K85" s="120"/>
      <c r="L85" s="120"/>
      <c r="M85" s="120"/>
      <c r="N85" s="60"/>
      <c r="O85" s="8"/>
      <c r="P85" s="72"/>
    </row>
    <row r="86" spans="1:54" x14ac:dyDescent="0.25">
      <c r="A86" s="67"/>
      <c r="B86" s="616"/>
      <c r="C86" s="616"/>
      <c r="D86" s="616"/>
      <c r="E86" s="6"/>
      <c r="F86" s="6"/>
      <c r="G86" s="6"/>
      <c r="H86" s="6"/>
      <c r="I86" s="6"/>
      <c r="J86" s="10"/>
      <c r="K86" s="10"/>
      <c r="L86" s="10"/>
      <c r="M86" s="10"/>
      <c r="N86" s="56"/>
      <c r="O86" s="6"/>
      <c r="P86" s="7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67"/>
      <c r="B87" s="616"/>
      <c r="C87" s="616"/>
      <c r="D87" s="616"/>
      <c r="E87" s="6"/>
      <c r="F87" s="6"/>
      <c r="G87" s="6"/>
      <c r="H87" s="6"/>
      <c r="I87" s="6"/>
      <c r="J87" s="10"/>
      <c r="K87" s="10"/>
      <c r="L87" s="10"/>
      <c r="M87" s="10"/>
      <c r="N87" s="56"/>
      <c r="O87" s="6"/>
      <c r="P87" s="7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ht="12" thickBot="1" x14ac:dyDescent="0.3">
      <c r="A88" s="69"/>
      <c r="B88" s="617"/>
      <c r="C88" s="617"/>
      <c r="D88" s="617"/>
      <c r="E88" s="7"/>
      <c r="F88" s="7"/>
      <c r="G88" s="7"/>
      <c r="H88" s="7"/>
      <c r="I88" s="7"/>
      <c r="J88" s="11"/>
      <c r="K88" s="11"/>
      <c r="L88" s="11"/>
      <c r="M88" s="11"/>
      <c r="N88" s="50"/>
      <c r="O88" s="36"/>
      <c r="P88" s="49"/>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2"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2" thickBot="1" x14ac:dyDescent="0.3">
      <c r="A90" s="618" t="s">
        <v>539</v>
      </c>
      <c r="B90" s="641"/>
      <c r="C90" s="641"/>
      <c r="D90" s="641"/>
      <c r="E90" s="641"/>
      <c r="F90" s="641"/>
      <c r="G90" s="641"/>
      <c r="H90" s="641"/>
      <c r="I90" s="642"/>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29" t="s">
        <v>631</v>
      </c>
      <c r="B91" s="630"/>
      <c r="C91" s="630"/>
      <c r="D91" s="630"/>
      <c r="E91" s="630"/>
      <c r="F91" s="630"/>
      <c r="G91" s="630"/>
      <c r="H91" s="630"/>
      <c r="I91" s="63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43" t="s">
        <v>236</v>
      </c>
      <c r="B92" s="632" t="s">
        <v>281</v>
      </c>
      <c r="C92" s="633"/>
      <c r="D92" s="633"/>
      <c r="E92" s="633"/>
      <c r="F92" s="633"/>
      <c r="G92" s="633"/>
      <c r="H92" s="633"/>
      <c r="I92" s="634"/>
    </row>
    <row r="93" spans="1:54" x14ac:dyDescent="0.25">
      <c r="A93" s="182"/>
      <c r="B93" s="188"/>
      <c r="C93" s="23"/>
      <c r="D93" s="23"/>
      <c r="E93" s="23"/>
      <c r="F93" s="23"/>
      <c r="G93" s="23"/>
      <c r="H93" s="23"/>
      <c r="I93" s="23"/>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635" t="s">
        <v>509</v>
      </c>
      <c r="B95" s="636"/>
      <c r="C95" s="636"/>
      <c r="D95" s="636"/>
      <c r="E95" s="636"/>
      <c r="F95" s="636"/>
      <c r="G95" s="636"/>
      <c r="H95" s="637" t="s">
        <v>424</v>
      </c>
      <c r="I95" s="612" t="s">
        <v>721</v>
      </c>
      <c r="J95" s="612" t="s">
        <v>398</v>
      </c>
      <c r="K95" s="612" t="s">
        <v>239</v>
      </c>
      <c r="L95" s="612" t="s">
        <v>923</v>
      </c>
      <c r="M95" s="644" t="s">
        <v>1174</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ht="12" thickBot="1" x14ac:dyDescent="0.3">
      <c r="A96" s="646" t="s">
        <v>1226</v>
      </c>
      <c r="B96" s="647"/>
      <c r="C96" s="647"/>
      <c r="D96" s="647"/>
      <c r="E96" s="647"/>
      <c r="F96" s="647"/>
      <c r="G96" s="648"/>
      <c r="H96" s="638"/>
      <c r="I96" s="639"/>
      <c r="J96" s="639"/>
      <c r="K96" s="639"/>
      <c r="L96" s="639"/>
      <c r="M96" s="645"/>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649" t="s">
        <v>872</v>
      </c>
      <c r="B97" s="650"/>
      <c r="C97" s="650"/>
      <c r="D97" s="650"/>
      <c r="E97" s="650"/>
      <c r="F97" s="650"/>
      <c r="G97" s="651"/>
      <c r="H97" s="638"/>
      <c r="I97" s="639"/>
      <c r="J97" s="639"/>
      <c r="K97" s="639"/>
      <c r="L97" s="639"/>
      <c r="M97" s="645"/>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158" t="s">
        <v>152</v>
      </c>
      <c r="B98" s="640" t="str">
        <f>VLOOKUP($A98,Listes!$A$3:$C$187,2,TRUE)</f>
        <v>Alameda Corridor Surcharge export</v>
      </c>
      <c r="C98" s="640"/>
      <c r="D98" s="640"/>
      <c r="E98" s="652" t="s">
        <v>689</v>
      </c>
      <c r="F98" s="652"/>
      <c r="G98" s="652"/>
      <c r="H98" s="47"/>
      <c r="I98" s="43"/>
      <c r="J98" s="43"/>
      <c r="K98" s="43"/>
      <c r="L98" s="43"/>
      <c r="M98" s="147"/>
    </row>
    <row r="99" spans="1:54" x14ac:dyDescent="0.25">
      <c r="A99" s="111" t="s">
        <v>1082</v>
      </c>
      <c r="B99" s="616" t="str">
        <f>VLOOKUP($A99,Listes!$A$3:$C$187,2,TRUE)</f>
        <v>Aden Gulf Surcharge</v>
      </c>
      <c r="C99" s="616"/>
      <c r="D99" s="616"/>
      <c r="E99" s="643" t="s">
        <v>689</v>
      </c>
      <c r="F99" s="643"/>
      <c r="G99" s="643"/>
      <c r="H99" s="28"/>
      <c r="I99" s="46"/>
      <c r="J99" s="46"/>
      <c r="K99" s="46"/>
      <c r="L99" s="46"/>
      <c r="M99" s="167"/>
    </row>
    <row r="100" spans="1:54" x14ac:dyDescent="0.25">
      <c r="A100" s="111" t="s">
        <v>1105</v>
      </c>
      <c r="B100" s="616" t="str">
        <f>VLOOKUP($A100,Listes!$A$3:$C$187,2,TRUE)</f>
        <v>Bunker Adjustment Factor</v>
      </c>
      <c r="C100" s="616"/>
      <c r="D100" s="616"/>
      <c r="E100" s="643" t="s">
        <v>792</v>
      </c>
      <c r="F100" s="643"/>
      <c r="G100" s="643"/>
      <c r="H100" s="28"/>
      <c r="I100" s="46"/>
      <c r="J100" s="46"/>
      <c r="K100" s="46"/>
      <c r="L100" s="46"/>
      <c r="M100" s="167"/>
    </row>
    <row r="101" spans="1:54" x14ac:dyDescent="0.25">
      <c r="A101" s="111" t="s">
        <v>546</v>
      </c>
      <c r="B101" s="616" t="str">
        <f>VLOOKUP($A101,Listes!$A$3:$C$187,2,TRUE)</f>
        <v>Cargo Facility Charge</v>
      </c>
      <c r="C101" s="616"/>
      <c r="D101" s="616"/>
      <c r="E101" s="643" t="s">
        <v>689</v>
      </c>
      <c r="F101" s="643"/>
      <c r="G101" s="643"/>
      <c r="H101" s="28"/>
      <c r="I101" s="46"/>
      <c r="J101" s="46"/>
      <c r="K101" s="46"/>
      <c r="L101" s="46"/>
      <c r="M101" s="167"/>
    </row>
    <row r="102" spans="1:54" ht="23" x14ac:dyDescent="0.25">
      <c r="A102" s="111" t="s">
        <v>492</v>
      </c>
      <c r="B102" s="616" t="str">
        <f>VLOOKUP($A102,Listes!$A$3:$C$187,2,TRUE)</f>
        <v>Container Cleaning Surcharge Destination</v>
      </c>
      <c r="C102" s="616"/>
      <c r="D102" s="616"/>
      <c r="E102" s="643" t="s">
        <v>689</v>
      </c>
      <c r="F102" s="643"/>
      <c r="G102" s="643"/>
      <c r="H102" s="28"/>
      <c r="I102" s="46"/>
      <c r="J102" s="46"/>
      <c r="K102" s="46"/>
      <c r="L102" s="46"/>
      <c r="M102" s="167"/>
    </row>
    <row r="103" spans="1:54" x14ac:dyDescent="0.25">
      <c r="A103" s="111" t="s">
        <v>866</v>
      </c>
      <c r="B103" s="616" t="str">
        <f>VLOOKUP($A103,Listes!$A$3:$C$187,2,TRUE)</f>
        <v>Container Inspection Fee/Survey Fee</v>
      </c>
      <c r="C103" s="616"/>
      <c r="D103" s="616"/>
      <c r="E103" s="643" t="s">
        <v>689</v>
      </c>
      <c r="F103" s="643"/>
      <c r="G103" s="643"/>
      <c r="H103" s="28"/>
      <c r="I103" s="46"/>
      <c r="J103" s="46"/>
      <c r="K103" s="46"/>
      <c r="L103" s="46"/>
      <c r="M103" s="167"/>
    </row>
    <row r="104" spans="1:54" ht="23" x14ac:dyDescent="0.25">
      <c r="A104" s="111" t="s">
        <v>1110</v>
      </c>
      <c r="B104" s="616" t="str">
        <f>VLOOKUP($A104,Listes!$A$3:$C$187,2,TRUE)</f>
        <v>Chassis Administration Fee Pre-Carriage</v>
      </c>
      <c r="C104" s="616"/>
      <c r="D104" s="616"/>
      <c r="E104" s="643" t="s">
        <v>689</v>
      </c>
      <c r="F104" s="643"/>
      <c r="G104" s="643"/>
      <c r="H104" s="28"/>
      <c r="I104" s="46"/>
      <c r="J104" s="46"/>
      <c r="K104" s="46"/>
      <c r="L104" s="46"/>
      <c r="M104" s="167"/>
    </row>
    <row r="105" spans="1:54" x14ac:dyDescent="0.25">
      <c r="A105" s="111" t="s">
        <v>18</v>
      </c>
      <c r="B105" s="616" t="str">
        <f>VLOOKUP($A105,Listes!$A$3:$C$187,2,TRUE)</f>
        <v>Chassis Provision Charge</v>
      </c>
      <c r="C105" s="616"/>
      <c r="D105" s="616"/>
      <c r="E105" s="643" t="s">
        <v>792</v>
      </c>
      <c r="F105" s="643"/>
      <c r="G105" s="643"/>
      <c r="H105" s="28"/>
      <c r="I105" s="46"/>
      <c r="J105" s="46"/>
      <c r="K105" s="46"/>
      <c r="L105" s="46"/>
      <c r="M105" s="167"/>
    </row>
    <row r="106" spans="1:54" x14ac:dyDescent="0.25">
      <c r="A106" s="111" t="s">
        <v>36</v>
      </c>
      <c r="B106" s="616" t="str">
        <f>VLOOKUP($A106,Listes!$A$3:$C$187,2,TRUE)</f>
        <v>Carrier Security Charge</v>
      </c>
      <c r="C106" s="616"/>
      <c r="D106" s="616"/>
      <c r="E106" s="643" t="s">
        <v>689</v>
      </c>
      <c r="F106" s="643"/>
      <c r="G106" s="643"/>
      <c r="H106" s="28"/>
      <c r="I106" s="46"/>
      <c r="J106" s="46"/>
      <c r="K106" s="46"/>
      <c r="L106" s="46"/>
      <c r="M106" s="167"/>
    </row>
    <row r="107" spans="1:54" ht="23" x14ac:dyDescent="0.25">
      <c r="A107" s="111" t="s">
        <v>871</v>
      </c>
      <c r="B107" s="616" t="str">
        <f>VLOOKUP($A107,Listes!$A$3:$C$187,2,TRUE)</f>
        <v>Container Maintenance Charge Destination</v>
      </c>
      <c r="C107" s="616"/>
      <c r="D107" s="616"/>
      <c r="E107" s="643" t="s">
        <v>689</v>
      </c>
      <c r="F107" s="643"/>
      <c r="G107" s="643"/>
      <c r="H107" s="28"/>
      <c r="I107" s="46"/>
      <c r="J107" s="46"/>
      <c r="K107" s="46"/>
      <c r="L107" s="46"/>
      <c r="M107" s="167"/>
    </row>
    <row r="108" spans="1:54" x14ac:dyDescent="0.25">
      <c r="A108" s="111" t="s">
        <v>138</v>
      </c>
      <c r="B108" s="616" t="str">
        <f>VLOOKUP($A108,Listes!$A$3:$C$187,2,TRUE)</f>
        <v>Destination THC / Destination Receiving Charge</v>
      </c>
      <c r="C108" s="616"/>
      <c r="D108" s="616"/>
      <c r="E108" s="643" t="s">
        <v>792</v>
      </c>
      <c r="F108" s="643"/>
      <c r="G108" s="643"/>
      <c r="H108" s="28"/>
      <c r="I108" s="46"/>
      <c r="J108" s="46"/>
      <c r="K108" s="46"/>
      <c r="L108" s="46"/>
      <c r="M108" s="167"/>
    </row>
    <row r="109" spans="1:54" ht="23" x14ac:dyDescent="0.25">
      <c r="A109" s="111" t="s">
        <v>1084</v>
      </c>
      <c r="B109" s="616" t="str">
        <f>VLOOKUP($A109,Listes!$A$3:$C$187,2,TRUE)</f>
        <v>Emergency Terminal Congestion Surcharge / Emergency Port Surcharge</v>
      </c>
      <c r="C109" s="616"/>
      <c r="D109" s="616"/>
      <c r="E109" s="643" t="s">
        <v>689</v>
      </c>
      <c r="F109" s="643"/>
      <c r="G109" s="643"/>
      <c r="H109" s="28"/>
      <c r="I109" s="46"/>
      <c r="J109" s="46"/>
      <c r="K109" s="46"/>
      <c r="L109" s="46"/>
      <c r="M109" s="167"/>
    </row>
    <row r="110" spans="1:54" x14ac:dyDescent="0.25">
      <c r="A110" s="111" t="s">
        <v>988</v>
      </c>
      <c r="B110" s="616" t="str">
        <f>VLOOKUP($A110,Listes!$A$3:$C$187,2,TRUE)</f>
        <v>Export Documentation Fees - Carrier</v>
      </c>
      <c r="C110" s="616"/>
      <c r="D110" s="616"/>
      <c r="E110" s="643" t="s">
        <v>689</v>
      </c>
      <c r="F110" s="643"/>
      <c r="G110" s="643"/>
      <c r="H110" s="28"/>
      <c r="I110" s="46"/>
      <c r="J110" s="46"/>
      <c r="K110" s="46"/>
      <c r="L110" s="46"/>
      <c r="M110" s="167"/>
    </row>
    <row r="111" spans="1:54" x14ac:dyDescent="0.25">
      <c r="A111" s="111" t="s">
        <v>538</v>
      </c>
      <c r="B111" s="653" t="str">
        <f>VLOOKUP($A111,Listes!$A$3:$C$187,2,TRUE)</f>
        <v>Export Declaration Surcharge</v>
      </c>
      <c r="C111" s="654"/>
      <c r="D111" s="655"/>
      <c r="E111" s="656" t="s">
        <v>792</v>
      </c>
      <c r="F111" s="657"/>
      <c r="G111" s="658"/>
      <c r="H111" s="28"/>
      <c r="I111" s="46"/>
      <c r="J111" s="46"/>
      <c r="K111" s="46"/>
      <c r="L111" s="46"/>
      <c r="M111" s="167"/>
    </row>
    <row r="112" spans="1:54" ht="23" x14ac:dyDescent="0.25">
      <c r="A112" s="111" t="s">
        <v>382</v>
      </c>
      <c r="B112" s="616" t="str">
        <f>VLOOKUP($A112,Listes!$A$3:$C$187,2,TRUE)</f>
        <v>Extra Container Handling Charge Destination</v>
      </c>
      <c r="C112" s="616"/>
      <c r="D112" s="616"/>
      <c r="E112" s="643" t="s">
        <v>689</v>
      </c>
      <c r="F112" s="643"/>
      <c r="G112" s="643"/>
      <c r="H112" s="28"/>
      <c r="I112" s="46"/>
      <c r="J112" s="46"/>
      <c r="K112" s="46"/>
      <c r="L112" s="46"/>
      <c r="M112" s="167"/>
    </row>
    <row r="113" spans="1:13" ht="23" x14ac:dyDescent="0.25">
      <c r="A113" s="111" t="s">
        <v>951</v>
      </c>
      <c r="B113" s="616" t="str">
        <f>VLOOKUP($A113,Listes!$A$3:$C$187,2,TRUE)</f>
        <v>Extra Risk Surcharge (Destination)</v>
      </c>
      <c r="C113" s="616"/>
      <c r="D113" s="616"/>
      <c r="E113" s="643" t="s">
        <v>689</v>
      </c>
      <c r="F113" s="643"/>
      <c r="G113" s="643"/>
      <c r="H113" s="28"/>
      <c r="I113" s="46"/>
      <c r="J113" s="46"/>
      <c r="K113" s="46"/>
      <c r="L113" s="46"/>
      <c r="M113" s="167"/>
    </row>
    <row r="114" spans="1:13" x14ac:dyDescent="0.25">
      <c r="A114" s="111" t="s">
        <v>650</v>
      </c>
      <c r="B114" s="616" t="str">
        <f>VLOOKUP($A114,Listes!$A$3:$C$187,2,TRUE)</f>
        <v>Flat Rack</v>
      </c>
      <c r="C114" s="616"/>
      <c r="D114" s="616"/>
      <c r="E114" s="643" t="s">
        <v>792</v>
      </c>
      <c r="F114" s="643"/>
      <c r="G114" s="643"/>
      <c r="H114" s="28"/>
      <c r="I114" s="46"/>
      <c r="J114" s="46"/>
      <c r="K114" s="46"/>
      <c r="L114" s="46"/>
      <c r="M114" s="167"/>
    </row>
    <row r="115" spans="1:13" x14ac:dyDescent="0.25">
      <c r="A115" s="111" t="s">
        <v>94</v>
      </c>
      <c r="B115" s="616" t="str">
        <f>VLOOKUP($A115,Listes!$A$3:$C$187,2,TRUE)</f>
        <v>Garments on Hanger Additional</v>
      </c>
      <c r="C115" s="616"/>
      <c r="D115" s="616"/>
      <c r="E115" s="643" t="s">
        <v>689</v>
      </c>
      <c r="F115" s="643"/>
      <c r="G115" s="643"/>
      <c r="H115" s="28"/>
      <c r="I115" s="46"/>
      <c r="J115" s="46"/>
      <c r="K115" s="46"/>
      <c r="L115" s="46"/>
      <c r="M115" s="167"/>
    </row>
    <row r="116" spans="1:13" x14ac:dyDescent="0.25">
      <c r="A116" s="111" t="s">
        <v>681</v>
      </c>
      <c r="B116" s="616" t="str">
        <f>VLOOKUP($A116,Listes!$A$3:$C$187,2,TRUE)</f>
        <v>Harbor Dues / Port Dues</v>
      </c>
      <c r="C116" s="616"/>
      <c r="D116" s="616"/>
      <c r="E116" s="643" t="s">
        <v>689</v>
      </c>
      <c r="F116" s="643"/>
      <c r="G116" s="643"/>
      <c r="H116" s="28"/>
      <c r="I116" s="46"/>
      <c r="J116" s="46"/>
      <c r="K116" s="46"/>
      <c r="L116" s="46"/>
      <c r="M116" s="167"/>
    </row>
    <row r="117" spans="1:13" x14ac:dyDescent="0.25">
      <c r="A117" s="111" t="s">
        <v>75</v>
      </c>
      <c r="B117" s="616" t="str">
        <f>VLOOKUP($A117,Listes!$A$3:$C$187,2,TRUE)</f>
        <v>Hazardous Fees (Ocean)</v>
      </c>
      <c r="C117" s="616"/>
      <c r="D117" s="616"/>
      <c r="E117" s="643" t="s">
        <v>1567</v>
      </c>
      <c r="F117" s="643"/>
      <c r="G117" s="643"/>
      <c r="H117" s="28" t="s">
        <v>1109</v>
      </c>
      <c r="I117" s="46"/>
      <c r="J117" s="46"/>
      <c r="K117" s="46"/>
      <c r="L117" s="46"/>
      <c r="M117" s="167"/>
    </row>
    <row r="118" spans="1:13" x14ac:dyDescent="0.25">
      <c r="A118" s="111" t="s">
        <v>973</v>
      </c>
      <c r="B118" s="616" t="str">
        <f>VLOOKUP($A118,Listes!$A$3:$C$187,2,TRUE)</f>
        <v xml:space="preserve">Intermodal Door Precarriage Additional for </v>
      </c>
      <c r="C118" s="616"/>
      <c r="D118" s="616"/>
      <c r="E118" s="643" t="s">
        <v>689</v>
      </c>
      <c r="F118" s="643"/>
      <c r="G118" s="643"/>
      <c r="H118" s="28"/>
      <c r="I118" s="46"/>
      <c r="J118" s="46"/>
      <c r="K118" s="46"/>
      <c r="L118" s="46"/>
      <c r="M118" s="167"/>
    </row>
    <row r="119" spans="1:13" x14ac:dyDescent="0.25">
      <c r="A119" s="111" t="s">
        <v>793</v>
      </c>
      <c r="B119" s="616" t="str">
        <f>VLOOKUP($A119,Listes!$A$3:$C$187,2,TRUE)</f>
        <v>Import Documentation / BL fee - Carrier</v>
      </c>
      <c r="C119" s="616"/>
      <c r="D119" s="616"/>
      <c r="E119" s="643" t="s">
        <v>689</v>
      </c>
      <c r="F119" s="643"/>
      <c r="G119" s="643"/>
      <c r="H119" s="28"/>
      <c r="I119" s="46"/>
      <c r="J119" s="46"/>
      <c r="K119" s="46"/>
      <c r="L119" s="46"/>
      <c r="M119" s="167"/>
    </row>
    <row r="120" spans="1:13" x14ac:dyDescent="0.25">
      <c r="A120" s="111" t="s">
        <v>97</v>
      </c>
      <c r="B120" s="616" t="str">
        <f>VLOOKUP($A120,Listes!$A$3:$C$187,2,TRUE)</f>
        <v>Import Seal Fee</v>
      </c>
      <c r="C120" s="616"/>
      <c r="D120" s="616"/>
      <c r="E120" s="643" t="s">
        <v>689</v>
      </c>
      <c r="F120" s="643"/>
      <c r="G120" s="643"/>
      <c r="H120" s="28"/>
      <c r="I120" s="46"/>
      <c r="J120" s="46"/>
      <c r="K120" s="46"/>
      <c r="L120" s="46"/>
      <c r="M120" s="167"/>
    </row>
    <row r="121" spans="1:13" ht="23" x14ac:dyDescent="0.25">
      <c r="A121" s="111" t="s">
        <v>328</v>
      </c>
      <c r="B121" s="616" t="str">
        <f>VLOOKUP($A121,Listes!$A$3:$C$187,2,TRUE)</f>
        <v>Local Port Charge Destination Sanitary Fee</v>
      </c>
      <c r="C121" s="616"/>
      <c r="D121" s="616"/>
      <c r="E121" s="643" t="s">
        <v>689</v>
      </c>
      <c r="F121" s="643"/>
      <c r="G121" s="643"/>
      <c r="H121" s="28"/>
      <c r="I121" s="46"/>
      <c r="J121" s="46"/>
      <c r="K121" s="46"/>
      <c r="L121" s="46"/>
      <c r="M121" s="167"/>
    </row>
    <row r="122" spans="1:13" ht="23" x14ac:dyDescent="0.25">
      <c r="A122" s="111" t="s">
        <v>1058</v>
      </c>
      <c r="B122" s="616" t="str">
        <f>VLOOKUP($A122,Listes!$A$3:$C$187,2,TRUE)</f>
        <v>Local Port Charge Origin Sanitary Fee</v>
      </c>
      <c r="C122" s="616"/>
      <c r="D122" s="616"/>
      <c r="E122" s="643" t="s">
        <v>689</v>
      </c>
      <c r="F122" s="643"/>
      <c r="G122" s="643"/>
      <c r="H122" s="28"/>
      <c r="I122" s="46"/>
      <c r="J122" s="46"/>
      <c r="K122" s="46"/>
      <c r="L122" s="46"/>
      <c r="M122" s="167"/>
    </row>
    <row r="123" spans="1:13" x14ac:dyDescent="0.25">
      <c r="A123" s="111" t="s">
        <v>904</v>
      </c>
      <c r="B123" s="616" t="str">
        <f>VLOOKUP($A123,Listes!$A$3:$C$187,2,TRUE)</f>
        <v>Low Sulfur Surcharge</v>
      </c>
      <c r="C123" s="616"/>
      <c r="D123" s="616"/>
      <c r="E123" s="643" t="s">
        <v>689</v>
      </c>
      <c r="F123" s="643"/>
      <c r="G123" s="643"/>
      <c r="H123" s="28"/>
      <c r="I123" s="46"/>
      <c r="J123" s="46"/>
      <c r="K123" s="46"/>
      <c r="L123" s="46"/>
      <c r="M123" s="167"/>
    </row>
    <row r="124" spans="1:13" x14ac:dyDescent="0.25">
      <c r="A124" s="111" t="s">
        <v>827</v>
      </c>
      <c r="B124" s="616" t="str">
        <f>VLOOKUP($A124,Listes!$A$3:$C$187,2,TRUE)</f>
        <v>Low Sulfur Surcharge IMO2020</v>
      </c>
      <c r="C124" s="616"/>
      <c r="D124" s="616"/>
      <c r="E124" s="643" t="s">
        <v>689</v>
      </c>
      <c r="F124" s="643"/>
      <c r="G124" s="643"/>
      <c r="H124" s="28"/>
      <c r="I124" s="46"/>
      <c r="J124" s="46"/>
      <c r="K124" s="46"/>
      <c r="L124" s="46"/>
      <c r="M124" s="167"/>
    </row>
    <row r="125" spans="1:13" x14ac:dyDescent="0.25">
      <c r="A125" s="111" t="s">
        <v>1141</v>
      </c>
      <c r="B125" s="616" t="str">
        <f>VLOOKUP($A125,Listes!$A$3:$C$187,2,TRUE)</f>
        <v>Open Top</v>
      </c>
      <c r="C125" s="616"/>
      <c r="D125" s="616"/>
      <c r="E125" s="643" t="s">
        <v>792</v>
      </c>
      <c r="F125" s="643"/>
      <c r="G125" s="643"/>
      <c r="H125" s="28"/>
      <c r="I125" s="46"/>
      <c r="J125" s="46"/>
      <c r="K125" s="46"/>
      <c r="L125" s="46"/>
      <c r="M125" s="167"/>
    </row>
    <row r="126" spans="1:13" x14ac:dyDescent="0.25">
      <c r="A126" s="111" t="s">
        <v>395</v>
      </c>
      <c r="B126" s="616" t="str">
        <f>VLOOKUP($A126,Listes!$A$3:$C$187,2,TRUE)</f>
        <v>Port Congestion Surcharge Destination</v>
      </c>
      <c r="C126" s="616"/>
      <c r="D126" s="616"/>
      <c r="E126" s="643" t="s">
        <v>689</v>
      </c>
      <c r="F126" s="643"/>
      <c r="G126" s="643"/>
      <c r="H126" s="28"/>
      <c r="I126" s="46"/>
      <c r="J126" s="46"/>
      <c r="K126" s="46"/>
      <c r="L126" s="46"/>
      <c r="M126" s="167"/>
    </row>
    <row r="127" spans="1:13" x14ac:dyDescent="0.25">
      <c r="A127" s="111" t="s">
        <v>641</v>
      </c>
      <c r="B127" s="616" t="str">
        <f>VLOOKUP($A127,Listes!$A$3:$C$187,2,TRUE)</f>
        <v>Port Congestion Surcharge Origin</v>
      </c>
      <c r="C127" s="616"/>
      <c r="D127" s="616"/>
      <c r="E127" s="643" t="s">
        <v>689</v>
      </c>
      <c r="F127" s="643"/>
      <c r="G127" s="643"/>
      <c r="H127" s="28"/>
      <c r="I127" s="46"/>
      <c r="J127" s="46"/>
      <c r="K127" s="46"/>
      <c r="L127" s="46"/>
      <c r="M127" s="167"/>
    </row>
    <row r="128" spans="1:13" x14ac:dyDescent="0.25">
      <c r="A128" s="111" t="s">
        <v>1172</v>
      </c>
      <c r="B128" s="616" t="str">
        <f>VLOOKUP($A128,Listes!$A$3:$C$187,2,TRUE)</f>
        <v>Pre-Carriage Emergency Inland Fuel Surcharge</v>
      </c>
      <c r="C128" s="616"/>
      <c r="D128" s="616"/>
      <c r="E128" s="643" t="s">
        <v>689</v>
      </c>
      <c r="F128" s="643"/>
      <c r="G128" s="643"/>
      <c r="H128" s="28"/>
      <c r="I128" s="46"/>
      <c r="J128" s="46"/>
      <c r="K128" s="46"/>
      <c r="L128" s="46"/>
      <c r="M128" s="167"/>
    </row>
    <row r="129" spans="1:54" x14ac:dyDescent="0.25">
      <c r="A129" s="111" t="s">
        <v>569</v>
      </c>
      <c r="B129" s="616" t="str">
        <f>VLOOKUP($A129,Listes!$A$3:$C$187,2,TRUE)</f>
        <v>Port Dues Destination</v>
      </c>
      <c r="C129" s="616"/>
      <c r="D129" s="616"/>
      <c r="E129" s="643" t="s">
        <v>689</v>
      </c>
      <c r="F129" s="643"/>
      <c r="G129" s="643"/>
      <c r="H129" s="28"/>
      <c r="I129" s="46"/>
      <c r="J129" s="46"/>
      <c r="K129" s="46"/>
      <c r="L129" s="46"/>
      <c r="M129" s="167"/>
    </row>
    <row r="130" spans="1:54" ht="23" x14ac:dyDescent="0.25">
      <c r="A130" s="413" t="s">
        <v>280</v>
      </c>
      <c r="B130" s="616" t="str">
        <f>VLOOKUP($A130,Listes!$A$3:$C$187,2,TRUE)</f>
        <v>Pre-Carriage Emergency Intermodal Surcharge</v>
      </c>
      <c r="C130" s="616"/>
      <c r="D130" s="616"/>
      <c r="E130" s="643" t="s">
        <v>689</v>
      </c>
      <c r="F130" s="643"/>
      <c r="G130" s="643"/>
      <c r="H130" s="414"/>
      <c r="I130" s="415"/>
      <c r="J130" s="415"/>
      <c r="K130" s="415"/>
      <c r="L130" s="415"/>
      <c r="M130" s="416"/>
    </row>
    <row r="131" spans="1:54" ht="23" x14ac:dyDescent="0.25">
      <c r="A131" s="413" t="s">
        <v>843</v>
      </c>
      <c r="B131" s="616" t="str">
        <f>VLOOKUP($A131,Listes!$A$3:$C$187,2,TRUE)</f>
        <v>Inland Hazardous Charge Precarriage</v>
      </c>
      <c r="C131" s="616"/>
      <c r="D131" s="616"/>
      <c r="E131" s="643" t="s">
        <v>792</v>
      </c>
      <c r="F131" s="643"/>
      <c r="G131" s="643"/>
      <c r="H131" s="414"/>
      <c r="I131" s="415"/>
      <c r="J131" s="415"/>
      <c r="K131" s="415"/>
      <c r="L131" s="415"/>
      <c r="M131" s="416"/>
    </row>
    <row r="132" spans="1:54" x14ac:dyDescent="0.25">
      <c r="A132" s="413" t="s">
        <v>9</v>
      </c>
      <c r="B132" s="616" t="str">
        <f>VLOOKUP($A132,Listes!$A$3:$C$187,2,TRUE)</f>
        <v>Port Service Charge / Port Additional Surcharge Destination</v>
      </c>
      <c r="C132" s="616"/>
      <c r="D132" s="616"/>
      <c r="E132" s="643" t="s">
        <v>689</v>
      </c>
      <c r="F132" s="643"/>
      <c r="G132" s="643"/>
      <c r="H132" s="414"/>
      <c r="I132" s="415"/>
      <c r="J132" s="415"/>
      <c r="K132" s="415"/>
      <c r="L132" s="415"/>
      <c r="M132" s="416"/>
    </row>
    <row r="133" spans="1:54" x14ac:dyDescent="0.25">
      <c r="A133" s="413" t="s">
        <v>1197</v>
      </c>
      <c r="B133" s="616" t="str">
        <f>VLOOKUP($A133,Listes!$A$3:$C$187,2,TRUE)</f>
        <v>Peak Season</v>
      </c>
      <c r="C133" s="616"/>
      <c r="D133" s="616"/>
      <c r="E133" s="643" t="s">
        <v>689</v>
      </c>
      <c r="F133" s="643"/>
      <c r="G133" s="643"/>
      <c r="H133" s="414"/>
      <c r="I133" s="415"/>
      <c r="J133" s="415"/>
      <c r="K133" s="415"/>
      <c r="L133" s="415"/>
      <c r="M133" s="416"/>
    </row>
    <row r="134" spans="1:54" x14ac:dyDescent="0.25">
      <c r="A134" s="413" t="s">
        <v>285</v>
      </c>
      <c r="B134" s="616" t="str">
        <f>VLOOKUP($A134,Listes!$A$3:$C$187,2,TRUE)</f>
        <v>Destination Terminal Security Charge</v>
      </c>
      <c r="C134" s="616"/>
      <c r="D134" s="616"/>
      <c r="E134" s="643" t="s">
        <v>689</v>
      </c>
      <c r="F134" s="643"/>
      <c r="G134" s="643"/>
      <c r="H134" s="414"/>
      <c r="I134" s="415"/>
      <c r="J134" s="415"/>
      <c r="K134" s="415"/>
      <c r="L134" s="415"/>
      <c r="M134" s="416"/>
    </row>
    <row r="135" spans="1:54" x14ac:dyDescent="0.25">
      <c r="A135" s="413" t="s">
        <v>535</v>
      </c>
      <c r="B135" s="616" t="str">
        <f>VLOOKUP($A135,Listes!$A$3:$C$187,2,TRUE)</f>
        <v>Origin Terminal Security Charge</v>
      </c>
      <c r="C135" s="616"/>
      <c r="D135" s="616"/>
      <c r="E135" s="643" t="s">
        <v>689</v>
      </c>
      <c r="F135" s="643"/>
      <c r="G135" s="643"/>
      <c r="H135" s="414"/>
      <c r="I135" s="415"/>
      <c r="J135" s="415"/>
      <c r="K135" s="415"/>
      <c r="L135" s="415"/>
      <c r="M135" s="416"/>
    </row>
    <row r="136" spans="1:54" ht="23" x14ac:dyDescent="0.25">
      <c r="A136" s="413" t="s">
        <v>1113</v>
      </c>
      <c r="B136" s="653" t="str">
        <f>VLOOKUP($A136,Listes!$A$3:$C$187,2,TRUE)</f>
        <v>Shipper Owned Container Surcharge</v>
      </c>
      <c r="C136" s="654"/>
      <c r="D136" s="655"/>
      <c r="E136" s="656" t="s">
        <v>792</v>
      </c>
      <c r="F136" s="657"/>
      <c r="G136" s="658"/>
      <c r="H136" s="414"/>
      <c r="I136" s="415"/>
      <c r="J136" s="415"/>
      <c r="K136" s="415"/>
      <c r="L136" s="415"/>
      <c r="M136" s="416"/>
    </row>
    <row r="137" spans="1:54" x14ac:dyDescent="0.25">
      <c r="A137" s="413" t="s">
        <v>39</v>
      </c>
      <c r="B137" s="616" t="str">
        <f>VLOOKUP($A137,Listes!$A$3:$C$187,2,TRUE)</f>
        <v>Terminal Fees, Not Otherwise Specified</v>
      </c>
      <c r="C137" s="616"/>
      <c r="D137" s="616"/>
      <c r="E137" s="643" t="s">
        <v>689</v>
      </c>
      <c r="F137" s="643"/>
      <c r="G137" s="643"/>
      <c r="H137" s="414"/>
      <c r="I137" s="415"/>
      <c r="J137" s="415"/>
      <c r="K137" s="415"/>
      <c r="L137" s="415"/>
      <c r="M137" s="416"/>
    </row>
    <row r="138" spans="1:54" ht="23" x14ac:dyDescent="0.25">
      <c r="A138" s="413" t="s">
        <v>1139</v>
      </c>
      <c r="B138" s="616" t="str">
        <f>VLOOKUP($A138,Listes!$A$3:$C$187,2,TRUE)</f>
        <v>Tri-Axle / Super Chassis Precarriage Surcharge</v>
      </c>
      <c r="C138" s="616"/>
      <c r="D138" s="616"/>
      <c r="E138" s="643" t="s">
        <v>792</v>
      </c>
      <c r="F138" s="643"/>
      <c r="G138" s="643"/>
      <c r="H138" s="414"/>
      <c r="I138" s="415"/>
      <c r="J138" s="415"/>
      <c r="K138" s="415"/>
      <c r="L138" s="415"/>
      <c r="M138" s="416"/>
    </row>
    <row r="139" spans="1:54" ht="12" thickBot="1" x14ac:dyDescent="0.3">
      <c r="A139" s="413" t="s">
        <v>934</v>
      </c>
      <c r="B139" s="616" t="str">
        <f>VLOOKUP($A139,Listes!$A$3:$C$187,2,TRUE)</f>
        <v>Weight Charge</v>
      </c>
      <c r="C139" s="616"/>
      <c r="D139" s="616"/>
      <c r="E139" s="643" t="s">
        <v>689</v>
      </c>
      <c r="F139" s="643"/>
      <c r="G139" s="643"/>
      <c r="H139" s="414"/>
      <c r="I139" s="415"/>
      <c r="J139" s="415"/>
      <c r="K139" s="415"/>
      <c r="L139" s="415"/>
      <c r="M139" s="416"/>
    </row>
    <row r="140" spans="1:54" ht="12" thickBot="1" x14ac:dyDescent="0.3">
      <c r="A140" s="659" t="s">
        <v>1203</v>
      </c>
      <c r="B140" s="660"/>
      <c r="C140" s="660"/>
      <c r="D140" s="660"/>
      <c r="E140" s="660"/>
      <c r="F140" s="660"/>
      <c r="G140" s="660"/>
      <c r="H140" s="660"/>
      <c r="I140" s="661"/>
      <c r="J140" s="44"/>
      <c r="K140" s="44"/>
      <c r="L140" s="44"/>
      <c r="M140" s="44"/>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2" thickBot="1" x14ac:dyDescent="0.3">
      <c r="A141" s="662" t="s">
        <v>397</v>
      </c>
      <c r="B141" s="663"/>
      <c r="C141" s="663"/>
      <c r="D141" s="663"/>
      <c r="E141" s="663"/>
      <c r="F141" s="663"/>
      <c r="G141" s="663"/>
      <c r="H141" s="663"/>
      <c r="I141" s="664"/>
      <c r="J141" s="174"/>
      <c r="K141" s="61"/>
      <c r="L141" s="61"/>
      <c r="M141" s="6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12"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665" t="s">
        <v>374</v>
      </c>
      <c r="B143" s="666"/>
      <c r="C143" s="666"/>
      <c r="D143" s="666"/>
      <c r="E143" s="609" t="s">
        <v>844</v>
      </c>
      <c r="F143" s="609">
        <v>20</v>
      </c>
      <c r="G143" s="609">
        <v>40</v>
      </c>
      <c r="H143" s="609" t="s">
        <v>459</v>
      </c>
      <c r="I143" s="609" t="s">
        <v>868</v>
      </c>
      <c r="J143" s="668" t="s">
        <v>1056</v>
      </c>
      <c r="K143" s="668" t="s">
        <v>1131</v>
      </c>
      <c r="L143" s="669" t="s">
        <v>271</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18" t="s">
        <v>1202</v>
      </c>
      <c r="B144" s="51" t="s">
        <v>137</v>
      </c>
      <c r="C144" s="51" t="s">
        <v>62</v>
      </c>
      <c r="D144" s="51" t="s">
        <v>428</v>
      </c>
      <c r="E144" s="667"/>
      <c r="F144" s="667"/>
      <c r="G144" s="667"/>
      <c r="H144" s="667"/>
      <c r="I144" s="667"/>
      <c r="J144" s="667"/>
      <c r="K144" s="667"/>
      <c r="L144" s="670"/>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46"/>
      <c r="B145" s="16"/>
      <c r="C145" s="16"/>
      <c r="D145" s="16"/>
      <c r="E145" s="16"/>
      <c r="F145" s="128"/>
      <c r="G145" s="128"/>
      <c r="H145" s="128"/>
      <c r="I145" s="128"/>
      <c r="J145" s="16"/>
      <c r="K145" s="56"/>
      <c r="L145" s="123"/>
    </row>
    <row r="146" spans="1:54" x14ac:dyDescent="0.25">
      <c r="A146" s="146"/>
      <c r="B146" s="16"/>
      <c r="C146" s="16"/>
      <c r="D146" s="16"/>
      <c r="E146" s="16"/>
      <c r="F146" s="10"/>
      <c r="G146" s="10"/>
      <c r="H146" s="10"/>
      <c r="I146" s="10"/>
      <c r="J146" s="16"/>
      <c r="K146" s="56"/>
      <c r="L146" s="123"/>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46"/>
      <c r="B147" s="16"/>
      <c r="C147" s="16"/>
      <c r="D147" s="16"/>
      <c r="E147" s="16"/>
      <c r="F147" s="10"/>
      <c r="G147" s="10"/>
      <c r="H147" s="10"/>
      <c r="I147" s="10"/>
      <c r="J147" s="16"/>
      <c r="K147" s="56"/>
      <c r="L147" s="123"/>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ht="12" thickBot="1" x14ac:dyDescent="0.3">
      <c r="A148" s="175"/>
      <c r="B148" s="32"/>
      <c r="C148" s="32"/>
      <c r="D148" s="32"/>
      <c r="E148" s="32"/>
      <c r="F148" s="11"/>
      <c r="G148" s="11"/>
      <c r="H148" s="11"/>
      <c r="I148" s="11"/>
      <c r="J148" s="32"/>
      <c r="K148" s="50"/>
      <c r="L148" s="153"/>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671" t="s">
        <v>490</v>
      </c>
      <c r="B150" s="671"/>
      <c r="C150" s="671"/>
      <c r="D150" s="671"/>
      <c r="E150" s="671" t="s">
        <v>844</v>
      </c>
      <c r="F150" s="671">
        <v>20</v>
      </c>
      <c r="G150" s="671">
        <v>40</v>
      </c>
      <c r="H150" s="671" t="s">
        <v>459</v>
      </c>
      <c r="I150" s="671" t="s">
        <v>868</v>
      </c>
      <c r="J150" s="672" t="s">
        <v>1056</v>
      </c>
      <c r="K150" s="672" t="s">
        <v>1131</v>
      </c>
      <c r="L150" s="671" t="s">
        <v>271</v>
      </c>
      <c r="M150" s="671" t="s">
        <v>239</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 t="s">
        <v>1202</v>
      </c>
      <c r="B151" s="15" t="s">
        <v>137</v>
      </c>
      <c r="C151" s="15" t="s">
        <v>62</v>
      </c>
      <c r="D151" s="15" t="s">
        <v>428</v>
      </c>
      <c r="E151" s="671"/>
      <c r="F151" s="671"/>
      <c r="G151" s="671"/>
      <c r="H151" s="671"/>
      <c r="I151" s="671"/>
      <c r="J151" s="671"/>
      <c r="K151" s="671"/>
      <c r="L151" s="671"/>
      <c r="M151" s="67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ht="12" thickBot="1" x14ac:dyDescent="0.3">
      <c r="A158" s="618" t="s">
        <v>1206</v>
      </c>
      <c r="B158" s="641"/>
      <c r="C158" s="641"/>
      <c r="D158" s="641"/>
      <c r="E158" s="642"/>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ht="12" thickBot="1" x14ac:dyDescent="0.3">
      <c r="A160" s="624" t="s">
        <v>958</v>
      </c>
      <c r="B160" s="683"/>
      <c r="C160" s="683"/>
      <c r="D160" s="683"/>
      <c r="E160" s="683"/>
      <c r="F160" s="684"/>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566" t="s">
        <v>990</v>
      </c>
      <c r="B161" s="685"/>
      <c r="C161" s="685"/>
      <c r="D161" s="685"/>
      <c r="E161" s="685"/>
      <c r="F161" s="567"/>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ht="12" thickBot="1" x14ac:dyDescent="0.3">
      <c r="A162" s="673" t="s">
        <v>867</v>
      </c>
      <c r="B162" s="663"/>
      <c r="C162" s="663"/>
      <c r="D162" s="663"/>
      <c r="E162" s="663"/>
      <c r="F162" s="664"/>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169" t="s">
        <v>291</v>
      </c>
      <c r="B163" s="54" t="s">
        <v>761</v>
      </c>
      <c r="C163" s="81" t="s">
        <v>424</v>
      </c>
      <c r="D163" s="125" t="s">
        <v>1125</v>
      </c>
      <c r="E163" s="77"/>
      <c r="F163" s="77"/>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127"/>
      <c r="B164" s="115"/>
      <c r="C164" s="83"/>
      <c r="D164" s="334"/>
      <c r="E164" s="412"/>
      <c r="F164" s="412"/>
    </row>
    <row r="165" spans="1:54" x14ac:dyDescent="0.25">
      <c r="A165" s="127"/>
      <c r="B165" s="115"/>
      <c r="C165" s="83"/>
      <c r="D165" s="132"/>
      <c r="E165" s="78"/>
      <c r="F165" s="78"/>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36"/>
      <c r="B166" s="164"/>
      <c r="C166" s="156"/>
      <c r="D166" s="137"/>
      <c r="E166" s="78"/>
      <c r="F166" s="78"/>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2"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ht="12" thickBot="1" x14ac:dyDescent="0.3">
      <c r="A168" s="618" t="s">
        <v>182</v>
      </c>
      <c r="B168" s="641"/>
      <c r="C168" s="641"/>
      <c r="D168" s="641"/>
      <c r="E168" s="641"/>
      <c r="F168" s="641"/>
      <c r="G168" s="641"/>
      <c r="H168" s="641"/>
      <c r="I168" s="642"/>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ht="12" thickBot="1" x14ac:dyDescent="0.3">
      <c r="A169" s="159" t="s">
        <v>381</v>
      </c>
      <c r="B169" s="139"/>
      <c r="C169" s="34"/>
      <c r="D169" s="34"/>
      <c r="E169" s="34"/>
      <c r="F169" s="34"/>
      <c r="G169" s="31"/>
      <c r="H169" s="34"/>
      <c r="I169" s="148"/>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410" t="s">
        <v>1568</v>
      </c>
      <c r="B170" s="674" t="s">
        <v>1569</v>
      </c>
      <c r="C170" s="723"/>
      <c r="D170" s="723"/>
      <c r="E170" s="723"/>
      <c r="F170" s="723"/>
      <c r="G170" s="723"/>
      <c r="H170" s="723"/>
      <c r="I170" s="724"/>
    </row>
    <row r="171" spans="1:54" x14ac:dyDescent="0.25">
      <c r="A171" s="411" t="s">
        <v>1570</v>
      </c>
      <c r="B171" s="677" t="s">
        <v>1571</v>
      </c>
      <c r="C171" s="678"/>
      <c r="D171" s="678"/>
      <c r="E171" s="678"/>
      <c r="F171" s="678"/>
      <c r="G171" s="678"/>
      <c r="H171" s="678"/>
      <c r="I171" s="679"/>
    </row>
    <row r="172" spans="1:54" x14ac:dyDescent="0.25">
      <c r="A172" s="121"/>
      <c r="B172" s="680"/>
      <c r="C172" s="681"/>
      <c r="D172" s="681"/>
      <c r="E172" s="681"/>
      <c r="F172" s="681"/>
      <c r="G172" s="681"/>
      <c r="H172" s="681"/>
      <c r="I172" s="682"/>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680"/>
      <c r="C173" s="681"/>
      <c r="D173" s="681"/>
      <c r="E173" s="681"/>
      <c r="F173" s="681"/>
      <c r="G173" s="681"/>
      <c r="H173" s="681"/>
      <c r="I173" s="682"/>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680"/>
      <c r="C174" s="681"/>
      <c r="D174" s="681"/>
      <c r="E174" s="681"/>
      <c r="F174" s="681"/>
      <c r="G174" s="681"/>
      <c r="H174" s="681"/>
      <c r="I174" s="682"/>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680"/>
      <c r="C175" s="681"/>
      <c r="D175" s="681"/>
      <c r="E175" s="681"/>
      <c r="F175" s="681"/>
      <c r="G175" s="681"/>
      <c r="H175" s="681"/>
      <c r="I175" s="682"/>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680"/>
      <c r="C176" s="681"/>
      <c r="D176" s="681"/>
      <c r="E176" s="681"/>
      <c r="F176" s="681"/>
      <c r="G176" s="681"/>
      <c r="H176" s="681"/>
      <c r="I176" s="682"/>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680"/>
      <c r="C177" s="681"/>
      <c r="D177" s="681"/>
      <c r="E177" s="681"/>
      <c r="F177" s="681"/>
      <c r="G177" s="681"/>
      <c r="H177" s="681"/>
      <c r="I177" s="682"/>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680"/>
      <c r="C178" s="681"/>
      <c r="D178" s="681"/>
      <c r="E178" s="681"/>
      <c r="F178" s="681"/>
      <c r="G178" s="681"/>
      <c r="H178" s="681"/>
      <c r="I178" s="682"/>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680"/>
      <c r="C179" s="681"/>
      <c r="D179" s="681"/>
      <c r="E179" s="681"/>
      <c r="F179" s="681"/>
      <c r="G179" s="681"/>
      <c r="H179" s="681"/>
      <c r="I179" s="682"/>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680"/>
      <c r="C180" s="681"/>
      <c r="D180" s="681"/>
      <c r="E180" s="681"/>
      <c r="F180" s="681"/>
      <c r="G180" s="681"/>
      <c r="H180" s="681"/>
      <c r="I180" s="682"/>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21"/>
      <c r="B181" s="680"/>
      <c r="C181" s="681"/>
      <c r="D181" s="681"/>
      <c r="E181" s="681"/>
      <c r="F181" s="681"/>
      <c r="G181" s="681"/>
      <c r="H181" s="681"/>
      <c r="I181" s="682"/>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21"/>
      <c r="B182" s="680"/>
      <c r="C182" s="681"/>
      <c r="D182" s="681"/>
      <c r="E182" s="681"/>
      <c r="F182" s="681"/>
      <c r="G182" s="681"/>
      <c r="H182" s="681"/>
      <c r="I182" s="682"/>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21"/>
      <c r="B183" s="680"/>
      <c r="C183" s="681"/>
      <c r="D183" s="681"/>
      <c r="E183" s="681"/>
      <c r="F183" s="681"/>
      <c r="G183" s="681"/>
      <c r="H183" s="681"/>
      <c r="I183" s="682"/>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51"/>
      <c r="B184" s="686"/>
      <c r="C184" s="687"/>
      <c r="D184" s="687"/>
      <c r="E184" s="687"/>
      <c r="F184" s="687"/>
      <c r="G184" s="687"/>
      <c r="H184" s="687"/>
      <c r="I184" s="688"/>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x14ac:dyDescent="0.25">
      <c r="A188" s="624" t="s">
        <v>623</v>
      </c>
      <c r="B188" s="62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621" t="s">
        <v>760</v>
      </c>
      <c r="B190" s="622"/>
      <c r="C190" s="622"/>
      <c r="D190" s="622"/>
      <c r="E190" s="622"/>
      <c r="F190" s="622"/>
      <c r="G190" s="62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2" thickBot="1" x14ac:dyDescent="0.3">
      <c r="A192" s="689" t="s">
        <v>592</v>
      </c>
      <c r="B192" s="690"/>
      <c r="C192" s="690"/>
      <c r="D192" s="690"/>
      <c r="E192" s="69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x14ac:dyDescent="0.25">
      <c r="A193" s="692" t="s">
        <v>721</v>
      </c>
      <c r="B193" s="694" t="s">
        <v>660</v>
      </c>
      <c r="C193" s="612" t="s">
        <v>735</v>
      </c>
      <c r="D193" s="612" t="s">
        <v>907</v>
      </c>
      <c r="E193" s="694" t="s">
        <v>769</v>
      </c>
      <c r="F193" s="612" t="s">
        <v>458</v>
      </c>
      <c r="G193" s="612" t="s">
        <v>732</v>
      </c>
      <c r="H193" s="612" t="s">
        <v>791</v>
      </c>
      <c r="I193" s="612" t="s">
        <v>137</v>
      </c>
      <c r="J193" s="612" t="s">
        <v>62</v>
      </c>
      <c r="K193" s="612" t="s">
        <v>622</v>
      </c>
      <c r="L193" s="612" t="s">
        <v>582</v>
      </c>
      <c r="M193" s="702" t="s">
        <v>1213</v>
      </c>
      <c r="N193" s="703"/>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2" thickBot="1" x14ac:dyDescent="0.3">
      <c r="A194" s="693"/>
      <c r="B194" s="695"/>
      <c r="C194" s="613"/>
      <c r="D194" s="613"/>
      <c r="E194" s="695"/>
      <c r="F194" s="613"/>
      <c r="G194" s="613"/>
      <c r="H194" s="613"/>
      <c r="I194" s="613"/>
      <c r="J194" s="613"/>
      <c r="K194" s="613"/>
      <c r="L194" s="613"/>
      <c r="M194" s="704"/>
      <c r="N194" s="705"/>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55"/>
      <c r="B195" s="8"/>
      <c r="C195" s="26"/>
      <c r="D195" s="8"/>
      <c r="E195" s="8"/>
      <c r="F195" s="8"/>
      <c r="G195" s="8"/>
      <c r="H195" s="8"/>
      <c r="I195" s="8"/>
      <c r="J195" s="8"/>
      <c r="K195" s="8"/>
      <c r="L195" s="93"/>
      <c r="M195" s="696"/>
      <c r="N195" s="697"/>
    </row>
    <row r="196" spans="1:54" x14ac:dyDescent="0.25">
      <c r="A196" s="67"/>
      <c r="B196" s="6"/>
      <c r="C196" s="16"/>
      <c r="D196" s="6"/>
      <c r="E196" s="6"/>
      <c r="F196" s="6"/>
      <c r="G196" s="6"/>
      <c r="H196" s="6"/>
      <c r="I196" s="6"/>
      <c r="J196" s="6"/>
      <c r="K196" s="6"/>
      <c r="L196" s="92"/>
      <c r="M196" s="698"/>
      <c r="N196" s="699"/>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x14ac:dyDescent="0.25">
      <c r="A197" s="67"/>
      <c r="B197" s="6"/>
      <c r="C197" s="16"/>
      <c r="D197" s="6"/>
      <c r="E197" s="6"/>
      <c r="F197" s="6"/>
      <c r="G197" s="6"/>
      <c r="H197" s="6"/>
      <c r="I197" s="6"/>
      <c r="J197" s="6"/>
      <c r="K197" s="6"/>
      <c r="L197" s="92"/>
      <c r="M197" s="698"/>
      <c r="N197" s="699"/>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67"/>
      <c r="B198" s="6"/>
      <c r="C198" s="16"/>
      <c r="D198" s="6"/>
      <c r="E198" s="6"/>
      <c r="F198" s="6"/>
      <c r="G198" s="6"/>
      <c r="H198" s="6"/>
      <c r="I198" s="6"/>
      <c r="J198" s="6"/>
      <c r="K198" s="6"/>
      <c r="L198" s="92"/>
      <c r="M198" s="698"/>
      <c r="N198" s="699"/>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x14ac:dyDescent="0.25">
      <c r="A199" s="67"/>
      <c r="B199" s="6"/>
      <c r="C199" s="16"/>
      <c r="D199" s="6"/>
      <c r="E199" s="6"/>
      <c r="F199" s="6"/>
      <c r="G199" s="6"/>
      <c r="H199" s="6"/>
      <c r="I199" s="6"/>
      <c r="J199" s="6"/>
      <c r="K199" s="6"/>
      <c r="L199" s="92"/>
      <c r="M199" s="698"/>
      <c r="N199" s="699"/>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69"/>
      <c r="B200" s="7"/>
      <c r="C200" s="32"/>
      <c r="D200" s="7"/>
      <c r="E200" s="7"/>
      <c r="F200" s="7"/>
      <c r="G200" s="7"/>
      <c r="H200" s="7"/>
      <c r="I200" s="7"/>
      <c r="J200" s="7"/>
      <c r="K200" s="7"/>
      <c r="L200" s="94"/>
      <c r="M200" s="700"/>
      <c r="N200" s="70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621" t="s">
        <v>278</v>
      </c>
      <c r="B203" s="622"/>
      <c r="C203" s="622"/>
      <c r="D203" s="622"/>
      <c r="E203" s="622"/>
      <c r="F203" s="622"/>
      <c r="G203" s="62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ht="12" thickBot="1" x14ac:dyDescent="0.3">
      <c r="A205" s="689" t="s">
        <v>592</v>
      </c>
      <c r="B205" s="690"/>
      <c r="C205" s="690"/>
      <c r="D205" s="690"/>
      <c r="E205" s="690"/>
      <c r="F205" s="690"/>
      <c r="G205" s="690"/>
      <c r="H205" s="69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ht="12" thickBot="1" x14ac:dyDescent="0.3">
      <c r="A206" s="692" t="s">
        <v>721</v>
      </c>
      <c r="B206" s="694" t="s">
        <v>660</v>
      </c>
      <c r="C206" s="612" t="s">
        <v>735</v>
      </c>
      <c r="D206" s="612" t="s">
        <v>907</v>
      </c>
      <c r="E206" s="694" t="s">
        <v>769</v>
      </c>
      <c r="F206" s="612" t="s">
        <v>371</v>
      </c>
      <c r="G206" s="706" t="s">
        <v>960</v>
      </c>
      <c r="H206" s="707"/>
      <c r="I206" s="707"/>
      <c r="J206" s="707"/>
      <c r="K206" s="707"/>
      <c r="L206" s="707"/>
      <c r="M206" s="707"/>
      <c r="N206" s="708"/>
      <c r="O206" s="612" t="s">
        <v>458</v>
      </c>
      <c r="P206" s="612" t="s">
        <v>732</v>
      </c>
      <c r="Q206" s="612" t="s">
        <v>791</v>
      </c>
      <c r="R206" s="612" t="s">
        <v>137</v>
      </c>
      <c r="S206" s="612" t="s">
        <v>62</v>
      </c>
      <c r="T206" s="612" t="s">
        <v>622</v>
      </c>
      <c r="U206" s="612" t="s">
        <v>582</v>
      </c>
      <c r="V206" s="612" t="s">
        <v>1213</v>
      </c>
      <c r="W206" s="644"/>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ht="12" thickBot="1" x14ac:dyDescent="0.3">
      <c r="A207" s="693"/>
      <c r="B207" s="695"/>
      <c r="C207" s="613"/>
      <c r="D207" s="613"/>
      <c r="E207" s="695"/>
      <c r="F207" s="613"/>
      <c r="G207" s="3" t="s">
        <v>309</v>
      </c>
      <c r="H207" s="3" t="s">
        <v>252</v>
      </c>
      <c r="I207" s="3" t="s">
        <v>46</v>
      </c>
      <c r="J207" s="3" t="s">
        <v>1295</v>
      </c>
      <c r="K207" s="3" t="s">
        <v>1080</v>
      </c>
      <c r="L207" s="3" t="s">
        <v>1063</v>
      </c>
      <c r="M207" s="3" t="s">
        <v>856</v>
      </c>
      <c r="N207" s="3" t="s">
        <v>686</v>
      </c>
      <c r="O207" s="613"/>
      <c r="P207" s="613"/>
      <c r="Q207" s="613"/>
      <c r="R207" s="613"/>
      <c r="S207" s="613"/>
      <c r="T207" s="613"/>
      <c r="U207" s="613"/>
      <c r="V207" s="613"/>
      <c r="W207" s="713"/>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55"/>
      <c r="B208" s="8"/>
      <c r="C208" s="26"/>
      <c r="D208" s="8"/>
      <c r="E208" s="8"/>
      <c r="F208" s="409"/>
      <c r="G208" s="8"/>
      <c r="H208" s="8"/>
      <c r="I208" s="8"/>
      <c r="J208" s="8"/>
      <c r="K208" s="8"/>
      <c r="L208" s="8"/>
      <c r="M208" s="8"/>
      <c r="N208" s="8"/>
      <c r="O208" s="8"/>
      <c r="P208" s="8"/>
      <c r="Q208" s="8"/>
      <c r="R208" s="8"/>
      <c r="S208" s="8"/>
      <c r="T208" s="8"/>
      <c r="U208" s="93"/>
      <c r="V208" s="714"/>
      <c r="W208" s="715"/>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709"/>
      <c r="W209" s="710"/>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67"/>
      <c r="B210" s="6"/>
      <c r="C210" s="16"/>
      <c r="D210" s="6"/>
      <c r="E210" s="6"/>
      <c r="F210" s="185"/>
      <c r="G210" s="6"/>
      <c r="H210" s="6"/>
      <c r="I210" s="6"/>
      <c r="J210" s="6"/>
      <c r="K210" s="6"/>
      <c r="L210" s="6"/>
      <c r="M210" s="6"/>
      <c r="N210" s="6"/>
      <c r="O210" s="6"/>
      <c r="P210" s="6"/>
      <c r="Q210" s="6"/>
      <c r="R210" s="6"/>
      <c r="S210" s="6"/>
      <c r="T210" s="6"/>
      <c r="U210" s="92"/>
      <c r="V210" s="709"/>
      <c r="W210" s="710"/>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67"/>
      <c r="B211" s="6"/>
      <c r="C211" s="16"/>
      <c r="D211" s="6"/>
      <c r="E211" s="6"/>
      <c r="F211" s="185"/>
      <c r="G211" s="6"/>
      <c r="H211" s="6"/>
      <c r="I211" s="6"/>
      <c r="J211" s="6"/>
      <c r="K211" s="6"/>
      <c r="L211" s="6"/>
      <c r="M211" s="6"/>
      <c r="N211" s="6"/>
      <c r="O211" s="6"/>
      <c r="P211" s="6"/>
      <c r="Q211" s="6"/>
      <c r="R211" s="6"/>
      <c r="S211" s="6"/>
      <c r="T211" s="6"/>
      <c r="U211" s="92"/>
      <c r="V211" s="709"/>
      <c r="W211" s="710"/>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67"/>
      <c r="B212" s="6"/>
      <c r="C212" s="16"/>
      <c r="D212" s="6"/>
      <c r="E212" s="6"/>
      <c r="F212" s="185"/>
      <c r="G212" s="6"/>
      <c r="H212" s="6"/>
      <c r="I212" s="6"/>
      <c r="J212" s="6"/>
      <c r="K212" s="6"/>
      <c r="L212" s="6"/>
      <c r="M212" s="6"/>
      <c r="N212" s="6"/>
      <c r="O212" s="6"/>
      <c r="P212" s="6"/>
      <c r="Q212" s="6"/>
      <c r="R212" s="6"/>
      <c r="S212" s="6"/>
      <c r="T212" s="6"/>
      <c r="U212" s="92"/>
      <c r="V212" s="709"/>
      <c r="W212" s="710"/>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69"/>
      <c r="B213" s="7"/>
      <c r="C213" s="32"/>
      <c r="D213" s="7"/>
      <c r="E213" s="7"/>
      <c r="F213" s="183"/>
      <c r="G213" s="7"/>
      <c r="H213" s="7"/>
      <c r="I213" s="7"/>
      <c r="J213" s="7"/>
      <c r="K213" s="7"/>
      <c r="L213" s="7"/>
      <c r="M213" s="7"/>
      <c r="N213" s="7"/>
      <c r="O213" s="7"/>
      <c r="P213" s="7"/>
      <c r="Q213" s="7"/>
      <c r="R213" s="7"/>
      <c r="S213" s="7"/>
      <c r="T213" s="7"/>
      <c r="U213" s="94"/>
      <c r="V213" s="711"/>
      <c r="W213" s="712"/>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2"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2" thickBot="1" x14ac:dyDescent="0.3">
      <c r="A217" s="41" t="s">
        <v>389</v>
      </c>
      <c r="B217" s="138" t="s">
        <v>427</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54" t="s">
        <v>284</v>
      </c>
      <c r="B218" s="72" t="s">
        <v>792</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369</v>
      </c>
      <c r="B219" s="71" t="s">
        <v>792</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981</v>
      </c>
      <c r="B220" s="71" t="s">
        <v>792</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81" t="s">
        <v>172</v>
      </c>
      <c r="B221" s="71" t="s">
        <v>792</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81" t="s">
        <v>259</v>
      </c>
      <c r="B222" s="71" t="s">
        <v>689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x14ac:dyDescent="0.25">
      <c r="A223" s="181" t="s">
        <v>911</v>
      </c>
      <c r="B223" s="71" t="s">
        <v>689</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112" t="s">
        <v>817</v>
      </c>
      <c r="B224" s="71" t="s">
        <v>689</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x14ac:dyDescent="0.25">
      <c r="A225" s="112" t="s">
        <v>553</v>
      </c>
      <c r="B225" s="71" t="s">
        <v>689</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ht="12" thickBot="1" x14ac:dyDescent="0.3">
      <c r="A226" s="141" t="s">
        <v>984</v>
      </c>
      <c r="B226" s="119" t="s">
        <v>689</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sheetData>
  <mergeCells count="283">
    <mergeCell ref="V212:W212"/>
    <mergeCell ref="V213:W213"/>
    <mergeCell ref="U206:U207"/>
    <mergeCell ref="V206:W207"/>
    <mergeCell ref="V208:W208"/>
    <mergeCell ref="V209:W209"/>
    <mergeCell ref="V210:W210"/>
    <mergeCell ref="V211:W211"/>
    <mergeCell ref="O206:O207"/>
    <mergeCell ref="P206:P207"/>
    <mergeCell ref="Q206:Q207"/>
    <mergeCell ref="R206:R207"/>
    <mergeCell ref="S206:S207"/>
    <mergeCell ref="T206:T207"/>
    <mergeCell ref="A203:G203"/>
    <mergeCell ref="A205:H205"/>
    <mergeCell ref="G206:N206"/>
    <mergeCell ref="A206:A207"/>
    <mergeCell ref="B206:B207"/>
    <mergeCell ref="C206:C207"/>
    <mergeCell ref="D206:D207"/>
    <mergeCell ref="E206:E207"/>
    <mergeCell ref="F206:F207"/>
    <mergeCell ref="M195:N195"/>
    <mergeCell ref="M196:N196"/>
    <mergeCell ref="M197:N197"/>
    <mergeCell ref="M198:N198"/>
    <mergeCell ref="M199:N199"/>
    <mergeCell ref="M200:N200"/>
    <mergeCell ref="H193:H194"/>
    <mergeCell ref="I193:I194"/>
    <mergeCell ref="J193:J194"/>
    <mergeCell ref="K193:K194"/>
    <mergeCell ref="L193:L194"/>
    <mergeCell ref="M193:N194"/>
    <mergeCell ref="A190:G190"/>
    <mergeCell ref="A192:E192"/>
    <mergeCell ref="A193:A194"/>
    <mergeCell ref="B193:B194"/>
    <mergeCell ref="C193:C194"/>
    <mergeCell ref="D193:D194"/>
    <mergeCell ref="E193:E194"/>
    <mergeCell ref="F193:F194"/>
    <mergeCell ref="G193:G194"/>
    <mergeCell ref="B180:I180"/>
    <mergeCell ref="B181:I181"/>
    <mergeCell ref="B182:I182"/>
    <mergeCell ref="B183:I183"/>
    <mergeCell ref="B184:I184"/>
    <mergeCell ref="A188:B188"/>
    <mergeCell ref="B174:I174"/>
    <mergeCell ref="B175:I175"/>
    <mergeCell ref="B176:I176"/>
    <mergeCell ref="B177:I177"/>
    <mergeCell ref="B178:I178"/>
    <mergeCell ref="B179:I179"/>
    <mergeCell ref="A162:F162"/>
    <mergeCell ref="A168:I168"/>
    <mergeCell ref="B170:I170"/>
    <mergeCell ref="B171:I171"/>
    <mergeCell ref="B172:I172"/>
    <mergeCell ref="B173:I173"/>
    <mergeCell ref="K150:K151"/>
    <mergeCell ref="L150:L151"/>
    <mergeCell ref="M150:M151"/>
    <mergeCell ref="A158:E158"/>
    <mergeCell ref="A160:F160"/>
    <mergeCell ref="A161:F161"/>
    <mergeCell ref="J143:J144"/>
    <mergeCell ref="K143:K144"/>
    <mergeCell ref="L143:L144"/>
    <mergeCell ref="A150:D150"/>
    <mergeCell ref="E150:E151"/>
    <mergeCell ref="F150:F151"/>
    <mergeCell ref="G150:G151"/>
    <mergeCell ref="H150:H151"/>
    <mergeCell ref="I150:I151"/>
    <mergeCell ref="J150:J151"/>
    <mergeCell ref="A143:D143"/>
    <mergeCell ref="E143:E144"/>
    <mergeCell ref="F143:F144"/>
    <mergeCell ref="G143:G144"/>
    <mergeCell ref="H143:H144"/>
    <mergeCell ref="I143:I144"/>
    <mergeCell ref="B138:D138"/>
    <mergeCell ref="E138:G138"/>
    <mergeCell ref="B139:D139"/>
    <mergeCell ref="E139:G139"/>
    <mergeCell ref="A140:I140"/>
    <mergeCell ref="A141:I141"/>
    <mergeCell ref="B135:D135"/>
    <mergeCell ref="E135:G135"/>
    <mergeCell ref="B136:D136"/>
    <mergeCell ref="E136:G136"/>
    <mergeCell ref="B137:D137"/>
    <mergeCell ref="E137:G137"/>
    <mergeCell ref="B132:D132"/>
    <mergeCell ref="E132:G132"/>
    <mergeCell ref="B133:D133"/>
    <mergeCell ref="E133:G133"/>
    <mergeCell ref="B134:D134"/>
    <mergeCell ref="E134:G134"/>
    <mergeCell ref="B129:D129"/>
    <mergeCell ref="E129:G129"/>
    <mergeCell ref="B130:D130"/>
    <mergeCell ref="E130:G130"/>
    <mergeCell ref="B131:D131"/>
    <mergeCell ref="E131:G131"/>
    <mergeCell ref="B126:D126"/>
    <mergeCell ref="E126:G126"/>
    <mergeCell ref="B127:D127"/>
    <mergeCell ref="E127:G127"/>
    <mergeCell ref="B128:D128"/>
    <mergeCell ref="E128:G128"/>
    <mergeCell ref="B123:D123"/>
    <mergeCell ref="E123:G123"/>
    <mergeCell ref="B124:D124"/>
    <mergeCell ref="E124:G124"/>
    <mergeCell ref="B125:D125"/>
    <mergeCell ref="E125:G125"/>
    <mergeCell ref="B120:D120"/>
    <mergeCell ref="E120:G120"/>
    <mergeCell ref="B121:D121"/>
    <mergeCell ref="E121:G121"/>
    <mergeCell ref="B122:D122"/>
    <mergeCell ref="E122:G122"/>
    <mergeCell ref="B117:D117"/>
    <mergeCell ref="E117:G117"/>
    <mergeCell ref="B118:D118"/>
    <mergeCell ref="E118:G118"/>
    <mergeCell ref="B119:D119"/>
    <mergeCell ref="E119:G119"/>
    <mergeCell ref="B114:D114"/>
    <mergeCell ref="E114:G114"/>
    <mergeCell ref="B115:D115"/>
    <mergeCell ref="E115:G115"/>
    <mergeCell ref="B116:D116"/>
    <mergeCell ref="E116:G116"/>
    <mergeCell ref="B111:D111"/>
    <mergeCell ref="E111:G111"/>
    <mergeCell ref="B112:D112"/>
    <mergeCell ref="E112:G112"/>
    <mergeCell ref="B113:D113"/>
    <mergeCell ref="E113:G113"/>
    <mergeCell ref="B108:D108"/>
    <mergeCell ref="E108:G108"/>
    <mergeCell ref="B109:D109"/>
    <mergeCell ref="E109:G109"/>
    <mergeCell ref="B110:D110"/>
    <mergeCell ref="E110:G110"/>
    <mergeCell ref="B105:D105"/>
    <mergeCell ref="E105:G105"/>
    <mergeCell ref="B106:D106"/>
    <mergeCell ref="E106:G106"/>
    <mergeCell ref="B107:D107"/>
    <mergeCell ref="E107:G107"/>
    <mergeCell ref="B102:D102"/>
    <mergeCell ref="E102:G102"/>
    <mergeCell ref="B103:D103"/>
    <mergeCell ref="E103:G103"/>
    <mergeCell ref="B104:D104"/>
    <mergeCell ref="E104:G104"/>
    <mergeCell ref="B99:D99"/>
    <mergeCell ref="E99:G99"/>
    <mergeCell ref="B100:D100"/>
    <mergeCell ref="E100:G100"/>
    <mergeCell ref="B101:D101"/>
    <mergeCell ref="E101:G101"/>
    <mergeCell ref="K95:K97"/>
    <mergeCell ref="L95:L97"/>
    <mergeCell ref="M95:M97"/>
    <mergeCell ref="A96:G96"/>
    <mergeCell ref="A97:G97"/>
    <mergeCell ref="B98:D98"/>
    <mergeCell ref="E98:G98"/>
    <mergeCell ref="A91:I91"/>
    <mergeCell ref="B92:I92"/>
    <mergeCell ref="A95:G95"/>
    <mergeCell ref="H95:H97"/>
    <mergeCell ref="I95:I97"/>
    <mergeCell ref="J95:J97"/>
    <mergeCell ref="B84:D84"/>
    <mergeCell ref="B85:D85"/>
    <mergeCell ref="B86:D86"/>
    <mergeCell ref="B87:D87"/>
    <mergeCell ref="B88:D88"/>
    <mergeCell ref="A90:I90"/>
    <mergeCell ref="B70:D70"/>
    <mergeCell ref="B71:D71"/>
    <mergeCell ref="B72:D72"/>
    <mergeCell ref="B73:D73"/>
    <mergeCell ref="A76:C76"/>
    <mergeCell ref="A77:C77"/>
    <mergeCell ref="X51:X52"/>
    <mergeCell ref="Y51:Y52"/>
    <mergeCell ref="A61:C61"/>
    <mergeCell ref="A62:C62"/>
    <mergeCell ref="B69:D69"/>
    <mergeCell ref="I51:I52"/>
    <mergeCell ref="J51:J52"/>
    <mergeCell ref="K51:K52"/>
    <mergeCell ref="L51:L52"/>
    <mergeCell ref="V51:V52"/>
    <mergeCell ref="A50:D50"/>
    <mergeCell ref="A51:A52"/>
    <mergeCell ref="B51:B52"/>
    <mergeCell ref="C51:C52"/>
    <mergeCell ref="D51:D52"/>
    <mergeCell ref="E51:E52"/>
    <mergeCell ref="F51:F52"/>
    <mergeCell ref="W51:W52"/>
    <mergeCell ref="G51:G52"/>
    <mergeCell ref="H51:H52"/>
    <mergeCell ref="M51:M52"/>
    <mergeCell ref="AB31:AB32"/>
    <mergeCell ref="AC31:AC32"/>
    <mergeCell ref="A42:A43"/>
    <mergeCell ref="B42:B43"/>
    <mergeCell ref="C42:C43"/>
    <mergeCell ref="D42:D43"/>
    <mergeCell ref="E42:E43"/>
    <mergeCell ref="F42:F43"/>
    <mergeCell ref="I31:I32"/>
    <mergeCell ref="J31:J32"/>
    <mergeCell ref="K31:K32"/>
    <mergeCell ref="L31:L32"/>
    <mergeCell ref="Z31:Z32"/>
    <mergeCell ref="AA31:AA32"/>
    <mergeCell ref="W42:W43"/>
    <mergeCell ref="I42:I43"/>
    <mergeCell ref="J42:J43"/>
    <mergeCell ref="K42:K43"/>
    <mergeCell ref="T42:T43"/>
    <mergeCell ref="G42:G43"/>
    <mergeCell ref="H42:H43"/>
    <mergeCell ref="U42:U43"/>
    <mergeCell ref="V42:V43"/>
    <mergeCell ref="B24:H24"/>
    <mergeCell ref="B25:H25"/>
    <mergeCell ref="A31:A32"/>
    <mergeCell ref="B31:B32"/>
    <mergeCell ref="C31:C32"/>
    <mergeCell ref="D31:D32"/>
    <mergeCell ref="E31:E32"/>
    <mergeCell ref="F31:F32"/>
    <mergeCell ref="G31:G32"/>
    <mergeCell ref="H31:H32"/>
    <mergeCell ref="B18:I18"/>
    <mergeCell ref="J18:K18"/>
    <mergeCell ref="L18:M18"/>
    <mergeCell ref="B21:H21"/>
    <mergeCell ref="B22:H22"/>
    <mergeCell ref="B23:H23"/>
    <mergeCell ref="B16:I16"/>
    <mergeCell ref="J16:K16"/>
    <mergeCell ref="L16:M16"/>
    <mergeCell ref="B17:I17"/>
    <mergeCell ref="J17:K17"/>
    <mergeCell ref="L17:M17"/>
    <mergeCell ref="B14:I14"/>
    <mergeCell ref="J14:K14"/>
    <mergeCell ref="L14:M14"/>
    <mergeCell ref="B15:I15"/>
    <mergeCell ref="J15:K15"/>
    <mergeCell ref="L15:M15"/>
    <mergeCell ref="A7:B7"/>
    <mergeCell ref="C7:F7"/>
    <mergeCell ref="A12:J12"/>
    <mergeCell ref="B13:I13"/>
    <mergeCell ref="J13:K13"/>
    <mergeCell ref="L13:M13"/>
    <mergeCell ref="A4:B4"/>
    <mergeCell ref="C4:F4"/>
    <mergeCell ref="A5:B5"/>
    <mergeCell ref="C5:F5"/>
    <mergeCell ref="A6:B6"/>
    <mergeCell ref="C6:F6"/>
    <mergeCell ref="A1:B1"/>
    <mergeCell ref="C1:F1"/>
    <mergeCell ref="A2:B2"/>
    <mergeCell ref="C2:F2"/>
    <mergeCell ref="A3:B3"/>
    <mergeCell ref="C3:F3"/>
  </mergeCells>
  <dataValidations count="15">
    <dataValidation type="decimal" allowBlank="1" showInputMessage="1" showErrorMessage="1" sqref="F145:I148 I44:K47 J85:M88 I33:M38 I53:L58" xr:uid="{00000000-0002-0000-0400-000000000000}">
      <formula1>0</formula1>
      <formula2>999999999999999</formula2>
    </dataValidation>
    <dataValidation type="list" showInputMessage="1" showErrorMessage="1" sqref="A44:A47 K145:K148 N70:N73 N85:N88" xr:uid="{00000000-0002-0000-0400-000001000000}">
      <formula1>$A$14:$A$19</formula1>
    </dataValidation>
    <dataValidation type="list" showDropDown="1" showErrorMessage="1" sqref="O69:P69 O84:P84" xr:uid="{00000000-0002-0000-04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8:G139" xr:uid="{00000000-0002-0000-0400-000003000000}"/>
    <dataValidation type="list" allowBlank="1" showInputMessage="1" showErrorMessage="1" sqref="I98:I139" xr:uid="{00000000-0002-0000-0400-000004000000}">
      <formula1>$A$14:$A$19</formula1>
    </dataValidation>
    <dataValidation type="date" allowBlank="1" showInputMessage="1" showErrorMessage="1" sqref="J98:K140 V53:V57 Z33:Z38" xr:uid="{00000000-0002-0000-0400-000005000000}">
      <formula1>10101</formula1>
      <formula2>311299</formula2>
    </dataValidation>
    <dataValidation type="whole" allowBlank="1" showInputMessage="1" showErrorMessage="1" error="Only whole numbers can be entered into this field" sqref="D195:D200 D208:D213" xr:uid="{00000000-0002-0000-0400-000006000000}">
      <formula1>1</formula1>
      <formula2>99</formula2>
    </dataValidation>
    <dataValidation type="decimal" allowBlank="1" showInputMessage="1" showErrorMessage="1" error="Only numbers may be entered into this field" sqref="H208:H213 J208:J213 L208:L213 N208:N213" xr:uid="{4CEA6125-E88F-4B74-A07C-6A439A5949E7}">
      <formula1>1</formula1>
      <formula2>1000000000</formula2>
    </dataValidation>
    <dataValidation type="whole" allowBlank="1" showInputMessage="1" showErrorMessage="1" error="Only whole numbers may be entered into this field_x000a_" sqref="G208:G213 I208:I213 K208:K213 M208:M213" xr:uid="{0908A7E2-30A7-4005-B6C7-926B93E28ECB}">
      <formula1>1</formula1>
      <formula2>99</formula2>
    </dataValidation>
    <dataValidation allowBlank="1" sqref="AD33:BG38 AA33:AB38 N33:U38 W33:Y38 S53:U58 X53:X58" xr:uid="{00000000-0002-0000-0400-000009000000}"/>
    <dataValidation type="list" errorStyle="information" allowBlank="1" showInputMessage="1" showErrorMessage="1" sqref="A32:A38 A52:A58" xr:uid="{00000000-0002-0000-0400-00000A000000}">
      <formula1>$A$14:$A$18</formula1>
    </dataValidation>
    <dataValidation type="list" errorStyle="information" allowBlank="1" showInputMessage="1" showErrorMessage="1" sqref="L44:L47 N44:N47 P53:P58" xr:uid="{00000000-0002-0000-0400-00000B000000}">
      <formula1>"Y,N"</formula1>
    </dataValidation>
    <dataValidation type="list" errorStyle="information" allowBlank="1" showInputMessage="1" showErrorMessage="1" sqref="B218:B226" xr:uid="{00000000-0002-0000-0400-00000C000000}">
      <formula1>"Applicable,Not Applicable"</formula1>
    </dataValidation>
    <dataValidation type="list" allowBlank="1" showInputMessage="1" showErrorMessage="1" sqref="A195:A200 A208:A213" xr:uid="{4DCC13AE-6632-4998-B6B8-A010BE04A32D}">
      <formula1>$A$14</formula1>
    </dataValidation>
    <dataValidation type="list" allowBlank="1" showInputMessage="1" showErrorMessage="1" sqref="M32" xr:uid="{A5E075D2-234D-483F-A181-1129C9F5AD22}">
      <formula1>Container</formula1>
    </dataValidation>
  </dataValidations>
  <pageMargins left="0.25" right="0.25" top="0.25" bottom="0.25" header="0.3" footer="0.3"/>
  <pageSetup scale="14" fitToHeight="0" orientation="landscape" r:id="rId1"/>
  <headerFooter alignWithMargins="0"/>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E5E141D6-C31A-4F6A-ADA9-4DEF26BC76BC}">
          <x14:formula1>
            <xm:f>Listes!$H$2:$H$192</xm:f>
          </x14:formula1>
          <xm:sqref>Q51:U51 M31:Y31</xm:sqref>
        </x14:dataValidation>
        <x14:dataValidation type="list" allowBlank="1" showInputMessage="1" showErrorMessage="1" xr:uid="{43EF6737-810F-44F5-8294-40E1E65BF2CB}">
          <x14:formula1>
            <xm:f>Listes!$B$207:$B$217</xm:f>
          </x14:formula1>
          <xm:sqref>Q52:U52 N32:O32 Q32:R32 T32:Y32</xm:sqref>
        </x14:dataValidation>
        <x14:dataValidation type="list" allowBlank="1" showInputMessage="1" showErrorMessage="1" xr:uid="{A3D236FF-B09B-4420-98D1-43FBDF0DF405}">
          <x14:formula1>
            <xm:f>Listes!$A$3:$A$193</xm:f>
          </x14:formula1>
          <xm:sqref>A98:A139</xm:sqref>
        </x14:dataValidation>
        <x14:dataValidation type="list" allowBlank="1" showInputMessage="1" showErrorMessage="1" xr:uid="{5A686028-8F13-4A5D-81DC-4AF73339631A}">
          <x14:formula1>
            <xm:f>Listes!$B$229:$B$252</xm:f>
          </x14:formula1>
          <xm:sqref>H98:H139</xm:sqref>
        </x14:dataValidation>
        <x14:dataValidation type="list" allowBlank="1" showInputMessage="1" showErrorMessage="1" xr:uid="{EAC1CF50-A708-44FA-A52D-513D15831688}">
          <x14:formula1>
            <xm:f>Listes!$B$395:$B$400</xm:f>
          </x14:formula1>
          <xm:sqref>Y55:Y58</xm:sqref>
        </x14:dataValidation>
        <x14:dataValidation type="list" allowBlank="1" showInputMessage="1" showErrorMessage="1" xr:uid="{75D3018B-63A4-4BB8-A56D-57C8C5668B28}">
          <x14:formula1>
            <xm:f>Listes!$B$426:$B$427</xm:f>
          </x14:formula1>
          <xm:sqref>C195:C200 C208:C213</xm:sqref>
        </x14:dataValidation>
        <x14:dataValidation type="list" allowBlank="1" showInputMessage="1" showErrorMessage="1" xr:uid="{9A34462F-1761-45C0-8262-807BFA0D2AD5}">
          <x14:formula1>
            <xm:f>Listes!$B$404:$B$405</xm:f>
          </x14:formula1>
          <xm:sqref>B195:B200 B208:B213</xm:sqref>
        </x14:dataValidation>
        <x14:dataValidation type="list" allowBlank="1" showInputMessage="1" showErrorMessage="1" xr:uid="{FA964490-8541-4059-9BCB-13174AA2CE55}">
          <x14:formula1>
            <xm:f>Listes!$B$409:$B$410</xm:f>
          </x14:formula1>
          <xm:sqref>E195:E200 E208:E213</xm:sqref>
        </x14:dataValidation>
        <x14:dataValidation type="list" allowBlank="1" showInputMessage="1" showErrorMessage="1" xr:uid="{B216609D-D516-45B4-943B-8AE8E9112401}">
          <x14:formula1>
            <xm:f>Listes!$B$438:$B$439</xm:f>
          </x14:formula1>
          <xm:sqref>G195:G200 P208:P213</xm:sqref>
        </x14:dataValidation>
        <x14:dataValidation type="list" allowBlank="1" showInputMessage="1" showErrorMessage="1" xr:uid="{CFC2DE5D-85EB-4C25-A038-BCBAB4FC26AE}">
          <x14:formula1>
            <xm:f>Listes!$B$431:$B$434</xm:f>
          </x14:formula1>
          <xm:sqref>F195:F200 O208:O213</xm:sqref>
        </x14:dataValidation>
        <x14:dataValidation type="list" allowBlank="1" showInputMessage="1" showErrorMessage="1" xr:uid="{5A59D6F8-1770-4772-AB6C-12E8F8D948F1}">
          <x14:formula1>
            <xm:f>Listes!$B$443:$B$578</xm:f>
          </x14:formula1>
          <xm:sqref>F208:F213</xm:sqref>
        </x14:dataValidation>
        <x14:dataValidation type="list" allowBlank="1" showInputMessage="1" showErrorMessage="1" xr:uid="{DF53AC31-8F53-444E-93B2-8C632A749F51}">
          <x14:formula1>
            <xm:f>Listes!$B$254:$B$256</xm:f>
          </x14:formula1>
          <xm:sqref>S32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H223"/>
  <sheetViews>
    <sheetView showGridLines="0" topLeftCell="A24" zoomScale="90" zoomScaleNormal="90" workbookViewId="0">
      <selection activeCell="I31" sqref="I31:I32"/>
    </sheetView>
  </sheetViews>
  <sheetFormatPr defaultColWidth="16.7265625" defaultRowHeight="11.5" x14ac:dyDescent="0.25"/>
  <cols>
    <col min="1" max="5" width="16.7265625" style="42"/>
    <col min="6" max="6" width="13.26953125" style="42" customWidth="1"/>
    <col min="7" max="13" width="16.7265625" style="42"/>
    <col min="14" max="35" width="16.7265625" style="42" customWidth="1"/>
    <col min="36"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1038</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356</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1094</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802</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296</v>
      </c>
      <c r="B14" s="574" t="s">
        <v>297</v>
      </c>
      <c r="C14" s="574"/>
      <c r="D14" s="574"/>
      <c r="E14" s="574"/>
      <c r="F14" s="574"/>
      <c r="G14" s="574"/>
      <c r="H14" s="574"/>
      <c r="I14" s="574"/>
      <c r="J14" s="575"/>
      <c r="K14" s="576"/>
      <c r="L14" s="575"/>
      <c r="M14" s="577"/>
      <c r="N14" s="419" t="str">
        <f>IF($A14&gt;0,$A14,"")</f>
        <v>Bullet1</v>
      </c>
    </row>
    <row r="15" spans="1:54" x14ac:dyDescent="0.25">
      <c r="A15" s="85" t="s">
        <v>654</v>
      </c>
      <c r="B15" s="725" t="s">
        <v>1275</v>
      </c>
      <c r="C15" s="726"/>
      <c r="D15" s="726"/>
      <c r="E15" s="726"/>
      <c r="F15" s="726"/>
      <c r="G15" s="726"/>
      <c r="H15" s="726"/>
      <c r="I15" s="727"/>
      <c r="J15" s="728"/>
      <c r="K15" s="729"/>
      <c r="L15" s="728"/>
      <c r="M15" s="730"/>
      <c r="N15" s="419" t="str">
        <f>IF($A15&gt;0,$A15,"")</f>
        <v>Bullet2</v>
      </c>
    </row>
    <row r="16" spans="1:54" x14ac:dyDescent="0.25">
      <c r="A16" s="135"/>
      <c r="B16" s="601"/>
      <c r="C16" s="601"/>
      <c r="D16" s="601"/>
      <c r="E16" s="601"/>
      <c r="F16" s="601"/>
      <c r="G16" s="601"/>
      <c r="H16" s="601"/>
      <c r="I16" s="601"/>
      <c r="J16" s="602"/>
      <c r="K16" s="576"/>
      <c r="L16" s="602"/>
      <c r="M16" s="577"/>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01"/>
      <c r="C17" s="601"/>
      <c r="D17" s="601"/>
      <c r="E17" s="601"/>
      <c r="F17" s="601"/>
      <c r="G17" s="601"/>
      <c r="H17" s="601"/>
      <c r="I17" s="601"/>
      <c r="J17" s="602"/>
      <c r="K17" s="576"/>
      <c r="L17" s="602"/>
      <c r="M17" s="577"/>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593"/>
      <c r="C18" s="593"/>
      <c r="D18" s="593"/>
      <c r="E18" s="593"/>
      <c r="F18" s="593"/>
      <c r="G18" s="593"/>
      <c r="H18" s="593"/>
      <c r="I18" s="593"/>
      <c r="J18" s="594"/>
      <c r="K18" s="595"/>
      <c r="L18" s="596"/>
      <c r="M18" s="597"/>
      <c r="N18" s="187" t="str">
        <f>IF($A18&gt;0,$A18,"")</f>
        <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910</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910</v>
      </c>
      <c r="B21" s="598" t="s">
        <v>914</v>
      </c>
      <c r="C21" s="598"/>
      <c r="D21" s="598"/>
      <c r="E21" s="598"/>
      <c r="F21" s="598"/>
      <c r="G21" s="598"/>
      <c r="H21" s="59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574"/>
      <c r="C22" s="574"/>
      <c r="D22" s="574"/>
      <c r="E22" s="574"/>
      <c r="F22" s="574"/>
      <c r="G22" s="574"/>
      <c r="H22" s="600"/>
    </row>
    <row r="23" spans="1:54" x14ac:dyDescent="0.25">
      <c r="A23" s="178"/>
      <c r="B23" s="574"/>
      <c r="C23" s="574"/>
      <c r="D23" s="574"/>
      <c r="E23" s="574"/>
      <c r="F23" s="574"/>
      <c r="G23" s="574"/>
      <c r="H23" s="60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03"/>
      <c r="C24" s="576"/>
      <c r="D24" s="576"/>
      <c r="E24" s="576"/>
      <c r="F24" s="576"/>
      <c r="G24" s="576"/>
      <c r="H24" s="60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05"/>
      <c r="C25" s="595"/>
      <c r="D25" s="595"/>
      <c r="E25" s="595"/>
      <c r="F25" s="595"/>
      <c r="G25" s="595"/>
      <c r="H25" s="606"/>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463</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659</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189</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62" t="s">
        <v>413</v>
      </c>
      <c r="B30" s="34"/>
      <c r="C30" s="131"/>
      <c r="D30" s="91"/>
      <c r="E30" s="91"/>
      <c r="F30" s="64"/>
      <c r="G30" s="64"/>
      <c r="H30" s="64"/>
      <c r="I30" s="149"/>
      <c r="J30" s="160"/>
      <c r="K30" s="140"/>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x14ac:dyDescent="0.25">
      <c r="A31" s="607" t="s">
        <v>721</v>
      </c>
      <c r="B31" s="609" t="s">
        <v>791</v>
      </c>
      <c r="C31" s="609" t="s">
        <v>137</v>
      </c>
      <c r="D31" s="609" t="s">
        <v>62</v>
      </c>
      <c r="E31" s="609" t="s">
        <v>622</v>
      </c>
      <c r="F31" s="609" t="s">
        <v>636</v>
      </c>
      <c r="G31" s="609" t="s">
        <v>1219</v>
      </c>
      <c r="H31" s="609" t="s">
        <v>1004</v>
      </c>
      <c r="I31" s="609" t="s">
        <v>1093</v>
      </c>
      <c r="J31" s="609" t="s">
        <v>414</v>
      </c>
      <c r="K31" s="609" t="s">
        <v>459</v>
      </c>
      <c r="L31" s="609" t="s">
        <v>868</v>
      </c>
      <c r="M31" s="24" t="s">
        <v>1010</v>
      </c>
      <c r="N31" s="24" t="s">
        <v>1010</v>
      </c>
      <c r="O31" s="24" t="s">
        <v>1010</v>
      </c>
      <c r="P31" s="24" t="s">
        <v>1105</v>
      </c>
      <c r="Q31" s="24" t="s">
        <v>1105</v>
      </c>
      <c r="R31" s="24" t="s">
        <v>1105</v>
      </c>
      <c r="S31" s="24" t="s">
        <v>138</v>
      </c>
      <c r="T31" s="24" t="s">
        <v>138</v>
      </c>
      <c r="U31" s="24" t="s">
        <v>138</v>
      </c>
      <c r="V31" s="24" t="s">
        <v>138</v>
      </c>
      <c r="W31" s="406" t="s">
        <v>499</v>
      </c>
      <c r="X31" s="406" t="s">
        <v>1010</v>
      </c>
      <c r="Y31" s="609" t="s">
        <v>73</v>
      </c>
      <c r="Z31" s="609" t="s">
        <v>239</v>
      </c>
      <c r="AA31" s="609" t="s">
        <v>217</v>
      </c>
      <c r="AB31" s="721" t="s">
        <v>164</v>
      </c>
    </row>
    <row r="32" spans="1:54" ht="12" thickBot="1" x14ac:dyDescent="0.3">
      <c r="A32" s="608" t="s">
        <v>69</v>
      </c>
      <c r="B32" s="610"/>
      <c r="C32" s="610"/>
      <c r="D32" s="610"/>
      <c r="E32" s="610"/>
      <c r="F32" s="610"/>
      <c r="G32" s="611"/>
      <c r="H32" s="610"/>
      <c r="I32" s="610"/>
      <c r="J32" s="610"/>
      <c r="K32" s="610"/>
      <c r="L32" s="610"/>
      <c r="M32" s="25" t="s">
        <v>360</v>
      </c>
      <c r="N32" s="25" t="s">
        <v>1124</v>
      </c>
      <c r="O32" s="25" t="s">
        <v>1119</v>
      </c>
      <c r="P32" s="25" t="s">
        <v>360</v>
      </c>
      <c r="Q32" s="25" t="s">
        <v>1124</v>
      </c>
      <c r="R32" s="25" t="s">
        <v>1119</v>
      </c>
      <c r="S32" s="25" t="s">
        <v>1177</v>
      </c>
      <c r="T32" s="25" t="s">
        <v>360</v>
      </c>
      <c r="U32" s="25" t="s">
        <v>1124</v>
      </c>
      <c r="V32" s="25" t="s">
        <v>1119</v>
      </c>
      <c r="W32" s="407" t="s">
        <v>360</v>
      </c>
      <c r="X32" s="25" t="s">
        <v>1177</v>
      </c>
      <c r="Y32" s="610"/>
      <c r="Z32" s="610"/>
      <c r="AA32" s="610"/>
      <c r="AB32" s="731"/>
    </row>
    <row r="33" spans="1:86" ht="13" x14ac:dyDescent="0.25">
      <c r="A33" s="193" t="s">
        <v>296</v>
      </c>
      <c r="B33" s="200" t="s">
        <v>657</v>
      </c>
      <c r="C33" s="200" t="s">
        <v>657</v>
      </c>
      <c r="D33" s="200" t="s">
        <v>1759</v>
      </c>
      <c r="E33" s="200"/>
      <c r="F33" s="200" t="s">
        <v>1009</v>
      </c>
      <c r="G33" s="200" t="s">
        <v>1033</v>
      </c>
      <c r="H33" s="200" t="s">
        <v>858</v>
      </c>
      <c r="I33" s="442">
        <v>3300</v>
      </c>
      <c r="J33" s="442"/>
      <c r="K33" s="442"/>
      <c r="L33" s="442"/>
      <c r="M33" s="442">
        <v>715</v>
      </c>
      <c r="N33" s="442"/>
      <c r="O33" s="442"/>
      <c r="P33" s="442">
        <v>73</v>
      </c>
      <c r="Q33" s="442"/>
      <c r="R33" s="442"/>
      <c r="S33" s="442"/>
      <c r="T33" s="442">
        <v>86</v>
      </c>
      <c r="U33" s="442"/>
      <c r="V33" s="442"/>
      <c r="W33" s="442"/>
      <c r="X33" s="442"/>
      <c r="Y33" s="417">
        <v>44835</v>
      </c>
      <c r="Z33" s="442"/>
      <c r="AA33" s="442" t="s">
        <v>1722</v>
      </c>
      <c r="AB33" s="442" t="s">
        <v>8</v>
      </c>
      <c r="AD33" s="193" t="s">
        <v>296</v>
      </c>
      <c r="AE33" s="200" t="s">
        <v>657</v>
      </c>
      <c r="AF33" s="200" t="s">
        <v>657</v>
      </c>
      <c r="AG33" s="200" t="s">
        <v>1759</v>
      </c>
      <c r="AH33" s="200"/>
      <c r="AI33" s="200" t="s">
        <v>1009</v>
      </c>
      <c r="AJ33" s="200" t="s">
        <v>1033</v>
      </c>
      <c r="AK33" s="200" t="s">
        <v>858</v>
      </c>
      <c r="AL33" s="442">
        <v>3300</v>
      </c>
      <c r="AM33" s="442"/>
      <c r="AN33" s="442"/>
      <c r="AO33" s="442"/>
      <c r="AP33" s="442">
        <v>715</v>
      </c>
      <c r="AQ33" s="442"/>
      <c r="AR33" s="442"/>
      <c r="AS33" s="442">
        <v>73</v>
      </c>
      <c r="AT33" s="442"/>
      <c r="AU33" s="442"/>
      <c r="AV33" s="442"/>
      <c r="AW33" s="442">
        <v>86</v>
      </c>
      <c r="AX33" s="442"/>
      <c r="AY33" s="442"/>
      <c r="AZ33" s="442"/>
      <c r="BA33" s="442"/>
      <c r="BB33" s="417">
        <v>44835</v>
      </c>
      <c r="BC33" s="442"/>
      <c r="BD33" s="442" t="s">
        <v>1722</v>
      </c>
      <c r="BE33" s="442" t="s">
        <v>8</v>
      </c>
      <c r="BG33" s="42" t="b">
        <f>A33=AD33</f>
        <v>1</v>
      </c>
      <c r="BH33" s="42" t="b">
        <f t="shared" ref="BH33:CH36" si="0">B33=AE33</f>
        <v>1</v>
      </c>
      <c r="BI33" s="42" t="b">
        <f t="shared" si="0"/>
        <v>1</v>
      </c>
      <c r="BJ33" s="42" t="b">
        <f t="shared" si="0"/>
        <v>1</v>
      </c>
      <c r="BK33" s="42" t="b">
        <f t="shared" si="0"/>
        <v>1</v>
      </c>
      <c r="BL33" s="42" t="b">
        <f t="shared" si="0"/>
        <v>1</v>
      </c>
      <c r="BM33" s="42" t="b">
        <f t="shared" si="0"/>
        <v>1</v>
      </c>
      <c r="BN33" s="42" t="b">
        <f t="shared" si="0"/>
        <v>1</v>
      </c>
      <c r="BO33" s="42" t="b">
        <f t="shared" si="0"/>
        <v>1</v>
      </c>
      <c r="BP33" s="42" t="b">
        <f t="shared" si="0"/>
        <v>1</v>
      </c>
      <c r="BQ33" s="42" t="b">
        <f t="shared" si="0"/>
        <v>1</v>
      </c>
      <c r="BR33" s="42" t="b">
        <f t="shared" si="0"/>
        <v>1</v>
      </c>
      <c r="BS33" s="42" t="b">
        <f t="shared" si="0"/>
        <v>1</v>
      </c>
      <c r="BT33" s="42" t="b">
        <f t="shared" si="0"/>
        <v>1</v>
      </c>
      <c r="BU33" s="42" t="b">
        <f t="shared" si="0"/>
        <v>1</v>
      </c>
      <c r="BV33" s="42" t="b">
        <f t="shared" si="0"/>
        <v>1</v>
      </c>
      <c r="BW33" s="42" t="b">
        <f t="shared" si="0"/>
        <v>1</v>
      </c>
      <c r="BX33" s="42" t="b">
        <f t="shared" si="0"/>
        <v>1</v>
      </c>
      <c r="BY33" s="42" t="b">
        <f t="shared" si="0"/>
        <v>1</v>
      </c>
      <c r="BZ33" s="42" t="b">
        <f t="shared" si="0"/>
        <v>1</v>
      </c>
      <c r="CA33" s="42" t="b">
        <f t="shared" si="0"/>
        <v>1</v>
      </c>
      <c r="CB33" s="42" t="b">
        <f t="shared" si="0"/>
        <v>1</v>
      </c>
      <c r="CC33" s="42" t="b">
        <f t="shared" si="0"/>
        <v>1</v>
      </c>
      <c r="CD33" s="42" t="b">
        <f t="shared" si="0"/>
        <v>1</v>
      </c>
      <c r="CE33" s="42" t="b">
        <f t="shared" si="0"/>
        <v>1</v>
      </c>
      <c r="CF33" s="42" t="b">
        <f t="shared" si="0"/>
        <v>1</v>
      </c>
      <c r="CG33" s="42" t="b">
        <f t="shared" si="0"/>
        <v>1</v>
      </c>
      <c r="CH33" s="42" t="b">
        <f t="shared" si="0"/>
        <v>1</v>
      </c>
    </row>
    <row r="34" spans="1:86" ht="13" x14ac:dyDescent="0.25">
      <c r="A34" s="67" t="s">
        <v>296</v>
      </c>
      <c r="B34" s="6"/>
      <c r="C34" s="6" t="s">
        <v>657</v>
      </c>
      <c r="D34" s="6" t="s">
        <v>1759</v>
      </c>
      <c r="E34" s="6"/>
      <c r="F34" s="6" t="s">
        <v>192</v>
      </c>
      <c r="G34" s="6" t="s">
        <v>361</v>
      </c>
      <c r="H34" s="6" t="s">
        <v>858</v>
      </c>
      <c r="I34" s="445">
        <v>3300</v>
      </c>
      <c r="J34" s="445"/>
      <c r="K34" s="445"/>
      <c r="L34" s="445"/>
      <c r="M34" s="445"/>
      <c r="N34" s="445"/>
      <c r="O34" s="445"/>
      <c r="P34" s="442">
        <v>73</v>
      </c>
      <c r="Q34" s="445"/>
      <c r="R34" s="445"/>
      <c r="S34" s="445"/>
      <c r="T34" s="445">
        <v>86</v>
      </c>
      <c r="U34" s="445"/>
      <c r="V34" s="445"/>
      <c r="W34" s="445"/>
      <c r="X34" s="445"/>
      <c r="Y34" s="417">
        <v>44835</v>
      </c>
      <c r="Z34" s="445"/>
      <c r="AA34" s="445" t="s">
        <v>1722</v>
      </c>
      <c r="AB34" s="445" t="s">
        <v>8</v>
      </c>
      <c r="AD34" s="67" t="s">
        <v>296</v>
      </c>
      <c r="AE34" s="6"/>
      <c r="AF34" s="6" t="s">
        <v>657</v>
      </c>
      <c r="AG34" s="6" t="s">
        <v>1759</v>
      </c>
      <c r="AH34" s="6"/>
      <c r="AI34" s="6" t="s">
        <v>192</v>
      </c>
      <c r="AJ34" s="6" t="s">
        <v>361</v>
      </c>
      <c r="AK34" s="6" t="s">
        <v>858</v>
      </c>
      <c r="AL34" s="445">
        <v>3300</v>
      </c>
      <c r="AM34" s="445"/>
      <c r="AN34" s="445"/>
      <c r="AO34" s="445"/>
      <c r="AP34" s="445"/>
      <c r="AQ34" s="445"/>
      <c r="AR34" s="445"/>
      <c r="AS34" s="442">
        <v>73</v>
      </c>
      <c r="AT34" s="445"/>
      <c r="AU34" s="445"/>
      <c r="AV34" s="445"/>
      <c r="AW34" s="445">
        <v>86</v>
      </c>
      <c r="AX34" s="445"/>
      <c r="AY34" s="445"/>
      <c r="AZ34" s="445"/>
      <c r="BA34" s="445"/>
      <c r="BB34" s="417">
        <v>44835</v>
      </c>
      <c r="BC34" s="445"/>
      <c r="BD34" s="445" t="s">
        <v>1722</v>
      </c>
      <c r="BE34" s="445" t="s">
        <v>8</v>
      </c>
      <c r="BG34" s="42" t="b">
        <f t="shared" ref="BG34:BG36" si="1">A34=AD34</f>
        <v>1</v>
      </c>
      <c r="BH34" s="42" t="b">
        <f t="shared" si="0"/>
        <v>1</v>
      </c>
      <c r="BI34" s="42" t="b">
        <f t="shared" si="0"/>
        <v>1</v>
      </c>
      <c r="BJ34" s="42" t="b">
        <f t="shared" si="0"/>
        <v>1</v>
      </c>
      <c r="BK34" s="42" t="b">
        <f t="shared" si="0"/>
        <v>1</v>
      </c>
      <c r="BL34" s="42" t="b">
        <f t="shared" si="0"/>
        <v>1</v>
      </c>
      <c r="BM34" s="42" t="b">
        <f t="shared" si="0"/>
        <v>1</v>
      </c>
      <c r="BN34" s="42" t="b">
        <f t="shared" si="0"/>
        <v>1</v>
      </c>
      <c r="BO34" s="42" t="b">
        <f t="shared" si="0"/>
        <v>1</v>
      </c>
      <c r="BP34" s="42" t="b">
        <f t="shared" si="0"/>
        <v>1</v>
      </c>
      <c r="BQ34" s="42" t="b">
        <f t="shared" si="0"/>
        <v>1</v>
      </c>
      <c r="BR34" s="42" t="b">
        <f t="shared" si="0"/>
        <v>1</v>
      </c>
      <c r="BS34" s="42" t="b">
        <f t="shared" si="0"/>
        <v>1</v>
      </c>
      <c r="BT34" s="42" t="b">
        <f t="shared" si="0"/>
        <v>1</v>
      </c>
      <c r="BU34" s="42" t="b">
        <f t="shared" si="0"/>
        <v>1</v>
      </c>
      <c r="BV34" s="42" t="b">
        <f t="shared" si="0"/>
        <v>1</v>
      </c>
      <c r="BW34" s="42" t="b">
        <f t="shared" si="0"/>
        <v>1</v>
      </c>
      <c r="BX34" s="42" t="b">
        <f t="shared" si="0"/>
        <v>1</v>
      </c>
      <c r="BY34" s="42" t="b">
        <f t="shared" si="0"/>
        <v>1</v>
      </c>
      <c r="BZ34" s="42" t="b">
        <f t="shared" si="0"/>
        <v>1</v>
      </c>
      <c r="CA34" s="42" t="b">
        <f t="shared" si="0"/>
        <v>1</v>
      </c>
      <c r="CB34" s="42" t="b">
        <f t="shared" si="0"/>
        <v>1</v>
      </c>
      <c r="CC34" s="42" t="b">
        <f t="shared" si="0"/>
        <v>1</v>
      </c>
      <c r="CD34" s="42" t="b">
        <f t="shared" si="0"/>
        <v>1</v>
      </c>
      <c r="CE34" s="42" t="b">
        <f t="shared" si="0"/>
        <v>1</v>
      </c>
      <c r="CF34" s="42" t="b">
        <f t="shared" si="0"/>
        <v>1</v>
      </c>
      <c r="CG34" s="42" t="b">
        <f t="shared" si="0"/>
        <v>1</v>
      </c>
      <c r="CH34" s="42" t="b">
        <f t="shared" si="0"/>
        <v>1</v>
      </c>
    </row>
    <row r="35" spans="1:86" ht="13" x14ac:dyDescent="0.25">
      <c r="A35" s="67" t="s">
        <v>296</v>
      </c>
      <c r="B35" s="6" t="s">
        <v>657</v>
      </c>
      <c r="C35" s="6" t="s">
        <v>1298</v>
      </c>
      <c r="D35" s="6" t="s">
        <v>574</v>
      </c>
      <c r="E35" s="6" t="s">
        <v>1760</v>
      </c>
      <c r="F35" s="6" t="s">
        <v>601</v>
      </c>
      <c r="G35" s="6" t="s">
        <v>1033</v>
      </c>
      <c r="H35" s="6" t="s">
        <v>858</v>
      </c>
      <c r="I35" s="445">
        <v>2615</v>
      </c>
      <c r="J35" s="445"/>
      <c r="K35" s="445"/>
      <c r="L35" s="445"/>
      <c r="M35" s="445"/>
      <c r="N35" s="445"/>
      <c r="O35" s="445"/>
      <c r="P35" s="442">
        <v>73</v>
      </c>
      <c r="Q35" s="445"/>
      <c r="R35" s="445"/>
      <c r="S35" s="445"/>
      <c r="T35" s="445">
        <v>130</v>
      </c>
      <c r="U35" s="445"/>
      <c r="V35" s="445"/>
      <c r="W35" s="445">
        <v>850</v>
      </c>
      <c r="X35" s="445" t="s">
        <v>1761</v>
      </c>
      <c r="Y35" s="417">
        <v>44835</v>
      </c>
      <c r="Z35" s="445"/>
      <c r="AA35" s="395" t="s">
        <v>1722</v>
      </c>
      <c r="AB35" s="445" t="s">
        <v>8</v>
      </c>
      <c r="AD35" s="67" t="s">
        <v>296</v>
      </c>
      <c r="AE35" s="6" t="s">
        <v>657</v>
      </c>
      <c r="AF35" s="6" t="s">
        <v>1298</v>
      </c>
      <c r="AG35" s="6" t="s">
        <v>574</v>
      </c>
      <c r="AH35" s="6" t="s">
        <v>1760</v>
      </c>
      <c r="AI35" s="6" t="s">
        <v>601</v>
      </c>
      <c r="AJ35" s="6" t="s">
        <v>1033</v>
      </c>
      <c r="AK35" s="6" t="s">
        <v>858</v>
      </c>
      <c r="AL35" s="445">
        <v>2615</v>
      </c>
      <c r="AM35" s="445"/>
      <c r="AN35" s="445"/>
      <c r="AO35" s="445"/>
      <c r="AP35" s="445"/>
      <c r="AQ35" s="445"/>
      <c r="AR35" s="445"/>
      <c r="AS35" s="442">
        <v>73</v>
      </c>
      <c r="AT35" s="445"/>
      <c r="AU35" s="445"/>
      <c r="AV35" s="445"/>
      <c r="AW35" s="445">
        <v>130</v>
      </c>
      <c r="AX35" s="445"/>
      <c r="AY35" s="445"/>
      <c r="AZ35" s="445">
        <v>850</v>
      </c>
      <c r="BA35" s="445" t="s">
        <v>1761</v>
      </c>
      <c r="BB35" s="417">
        <v>44835</v>
      </c>
      <c r="BC35" s="445"/>
      <c r="BD35" s="395" t="s">
        <v>1722</v>
      </c>
      <c r="BE35" s="445" t="s">
        <v>8</v>
      </c>
      <c r="BG35" s="42" t="b">
        <f t="shared" si="1"/>
        <v>1</v>
      </c>
      <c r="BH35" s="42" t="b">
        <f t="shared" si="0"/>
        <v>1</v>
      </c>
      <c r="BI35" s="42" t="b">
        <f t="shared" si="0"/>
        <v>1</v>
      </c>
      <c r="BJ35" s="42" t="b">
        <f t="shared" si="0"/>
        <v>1</v>
      </c>
      <c r="BK35" s="42" t="b">
        <f t="shared" si="0"/>
        <v>1</v>
      </c>
      <c r="BL35" s="42" t="b">
        <f t="shared" si="0"/>
        <v>1</v>
      </c>
      <c r="BM35" s="42" t="b">
        <f t="shared" si="0"/>
        <v>1</v>
      </c>
      <c r="BN35" s="42" t="b">
        <f t="shared" si="0"/>
        <v>1</v>
      </c>
      <c r="BO35" s="42" t="b">
        <f t="shared" si="0"/>
        <v>1</v>
      </c>
      <c r="BP35" s="42" t="b">
        <f t="shared" si="0"/>
        <v>1</v>
      </c>
      <c r="BQ35" s="42" t="b">
        <f t="shared" si="0"/>
        <v>1</v>
      </c>
      <c r="BR35" s="42" t="b">
        <f t="shared" si="0"/>
        <v>1</v>
      </c>
      <c r="BS35" s="42" t="b">
        <f t="shared" si="0"/>
        <v>1</v>
      </c>
      <c r="BT35" s="42" t="b">
        <f t="shared" si="0"/>
        <v>1</v>
      </c>
      <c r="BU35" s="42" t="b">
        <f t="shared" si="0"/>
        <v>1</v>
      </c>
      <c r="BV35" s="42" t="b">
        <f t="shared" si="0"/>
        <v>1</v>
      </c>
      <c r="BW35" s="42" t="b">
        <f t="shared" si="0"/>
        <v>1</v>
      </c>
      <c r="BX35" s="42" t="b">
        <f t="shared" si="0"/>
        <v>1</v>
      </c>
      <c r="BY35" s="42" t="b">
        <f t="shared" si="0"/>
        <v>1</v>
      </c>
      <c r="BZ35" s="42" t="b">
        <f t="shared" si="0"/>
        <v>1</v>
      </c>
      <c r="CA35" s="42" t="b">
        <f t="shared" si="0"/>
        <v>1</v>
      </c>
      <c r="CB35" s="42" t="b">
        <f t="shared" si="0"/>
        <v>1</v>
      </c>
      <c r="CC35" s="42" t="b">
        <f t="shared" si="0"/>
        <v>1</v>
      </c>
      <c r="CD35" s="42" t="b">
        <f t="shared" si="0"/>
        <v>1</v>
      </c>
      <c r="CE35" s="42" t="b">
        <f t="shared" si="0"/>
        <v>1</v>
      </c>
      <c r="CF35" s="42" t="b">
        <f t="shared" si="0"/>
        <v>1</v>
      </c>
      <c r="CG35" s="42" t="b">
        <f t="shared" si="0"/>
        <v>1</v>
      </c>
      <c r="CH35" s="42" t="b">
        <f t="shared" si="0"/>
        <v>1</v>
      </c>
    </row>
    <row r="36" spans="1:86" ht="13" x14ac:dyDescent="0.25">
      <c r="A36" s="67" t="s">
        <v>296</v>
      </c>
      <c r="B36" s="6" t="s">
        <v>657</v>
      </c>
      <c r="C36" s="6" t="s">
        <v>1298</v>
      </c>
      <c r="D36" s="6" t="s">
        <v>71</v>
      </c>
      <c r="E36" s="6" t="s">
        <v>1760</v>
      </c>
      <c r="F36" s="6" t="s">
        <v>601</v>
      </c>
      <c r="G36" s="6" t="s">
        <v>1033</v>
      </c>
      <c r="H36" s="6" t="s">
        <v>858</v>
      </c>
      <c r="I36" s="445">
        <v>2615</v>
      </c>
      <c r="J36" s="445"/>
      <c r="K36" s="445"/>
      <c r="L36" s="445"/>
      <c r="M36" s="445"/>
      <c r="N36" s="445"/>
      <c r="O36" s="445"/>
      <c r="P36" s="442">
        <v>73</v>
      </c>
      <c r="Q36" s="445"/>
      <c r="R36" s="445"/>
      <c r="S36" s="445"/>
      <c r="T36" s="445">
        <v>118</v>
      </c>
      <c r="U36" s="445"/>
      <c r="V36" s="445"/>
      <c r="W36" s="445">
        <v>115</v>
      </c>
      <c r="X36" s="445" t="s">
        <v>1761</v>
      </c>
      <c r="Y36" s="417">
        <v>44835</v>
      </c>
      <c r="Z36" s="445"/>
      <c r="AA36" s="395" t="s">
        <v>1722</v>
      </c>
      <c r="AB36" s="445" t="s">
        <v>8</v>
      </c>
      <c r="AD36" s="67" t="s">
        <v>296</v>
      </c>
      <c r="AE36" s="6" t="s">
        <v>657</v>
      </c>
      <c r="AF36" s="6" t="s">
        <v>1298</v>
      </c>
      <c r="AG36" s="6" t="s">
        <v>71</v>
      </c>
      <c r="AH36" s="6" t="s">
        <v>1760</v>
      </c>
      <c r="AI36" s="6" t="s">
        <v>601</v>
      </c>
      <c r="AJ36" s="6" t="s">
        <v>1033</v>
      </c>
      <c r="AK36" s="6" t="s">
        <v>858</v>
      </c>
      <c r="AL36" s="445">
        <v>2615</v>
      </c>
      <c r="AM36" s="445"/>
      <c r="AN36" s="445"/>
      <c r="AO36" s="445"/>
      <c r="AP36" s="445"/>
      <c r="AQ36" s="445"/>
      <c r="AR36" s="445"/>
      <c r="AS36" s="442">
        <v>73</v>
      </c>
      <c r="AT36" s="445"/>
      <c r="AU36" s="445"/>
      <c r="AV36" s="445"/>
      <c r="AW36" s="445">
        <v>118</v>
      </c>
      <c r="AX36" s="445"/>
      <c r="AY36" s="445"/>
      <c r="AZ36" s="445">
        <v>115</v>
      </c>
      <c r="BA36" s="445" t="s">
        <v>1761</v>
      </c>
      <c r="BB36" s="417">
        <v>44835</v>
      </c>
      <c r="BC36" s="445"/>
      <c r="BD36" s="395" t="s">
        <v>1722</v>
      </c>
      <c r="BE36" s="445" t="s">
        <v>8</v>
      </c>
      <c r="BG36" s="42" t="b">
        <f t="shared" si="1"/>
        <v>1</v>
      </c>
      <c r="BH36" s="42" t="b">
        <f t="shared" si="0"/>
        <v>1</v>
      </c>
      <c r="BI36" s="42" t="b">
        <f t="shared" si="0"/>
        <v>1</v>
      </c>
      <c r="BJ36" s="42" t="b">
        <f t="shared" si="0"/>
        <v>1</v>
      </c>
      <c r="BK36" s="42" t="b">
        <f t="shared" si="0"/>
        <v>1</v>
      </c>
      <c r="BL36" s="42" t="b">
        <f t="shared" si="0"/>
        <v>1</v>
      </c>
      <c r="BM36" s="42" t="b">
        <f t="shared" si="0"/>
        <v>1</v>
      </c>
      <c r="BN36" s="42" t="b">
        <f t="shared" si="0"/>
        <v>1</v>
      </c>
      <c r="BO36" s="42" t="b">
        <f t="shared" si="0"/>
        <v>1</v>
      </c>
      <c r="BP36" s="42" t="b">
        <f t="shared" si="0"/>
        <v>1</v>
      </c>
      <c r="BQ36" s="42" t="b">
        <f t="shared" si="0"/>
        <v>1</v>
      </c>
      <c r="BR36" s="42" t="b">
        <f t="shared" si="0"/>
        <v>1</v>
      </c>
      <c r="BS36" s="42" t="b">
        <f t="shared" si="0"/>
        <v>1</v>
      </c>
      <c r="BT36" s="42" t="b">
        <f t="shared" si="0"/>
        <v>1</v>
      </c>
      <c r="BU36" s="42" t="b">
        <f t="shared" si="0"/>
        <v>1</v>
      </c>
      <c r="BV36" s="42" t="b">
        <f t="shared" si="0"/>
        <v>1</v>
      </c>
      <c r="BW36" s="42" t="b">
        <f t="shared" si="0"/>
        <v>1</v>
      </c>
      <c r="BX36" s="42" t="b">
        <f t="shared" si="0"/>
        <v>1</v>
      </c>
      <c r="BY36" s="42" t="b">
        <f t="shared" si="0"/>
        <v>1</v>
      </c>
      <c r="BZ36" s="42" t="b">
        <f t="shared" si="0"/>
        <v>1</v>
      </c>
      <c r="CA36" s="42" t="b">
        <f t="shared" si="0"/>
        <v>1</v>
      </c>
      <c r="CB36" s="42" t="b">
        <f t="shared" si="0"/>
        <v>1</v>
      </c>
      <c r="CC36" s="42" t="b">
        <f t="shared" si="0"/>
        <v>1</v>
      </c>
      <c r="CD36" s="42" t="b">
        <f t="shared" si="0"/>
        <v>1</v>
      </c>
      <c r="CE36" s="42" t="b">
        <f t="shared" si="0"/>
        <v>1</v>
      </c>
      <c r="CF36" s="42" t="b">
        <f t="shared" si="0"/>
        <v>1</v>
      </c>
      <c r="CG36" s="42" t="b">
        <f t="shared" si="0"/>
        <v>1</v>
      </c>
      <c r="CH36" s="42" t="b">
        <f t="shared" si="0"/>
        <v>1</v>
      </c>
    </row>
    <row r="37" spans="1:86" x14ac:dyDescent="0.25">
      <c r="A37" s="96"/>
      <c r="B37" s="22"/>
      <c r="C37" s="22"/>
      <c r="D37" s="22"/>
      <c r="E37" s="22"/>
      <c r="F37" s="22"/>
      <c r="G37" s="53"/>
      <c r="H37" s="22"/>
      <c r="I37" s="10"/>
      <c r="J37" s="10"/>
      <c r="K37" s="10"/>
      <c r="L37" s="10"/>
      <c r="M37" s="10"/>
      <c r="N37" s="10"/>
      <c r="O37" s="10"/>
      <c r="P37" s="10"/>
      <c r="Q37" s="10"/>
      <c r="R37" s="10"/>
      <c r="S37" s="10"/>
      <c r="T37" s="10"/>
      <c r="U37" s="10"/>
      <c r="V37" s="10"/>
      <c r="W37" s="10"/>
      <c r="X37" s="10"/>
      <c r="Y37" s="10"/>
      <c r="Z37" s="10"/>
      <c r="AA37" s="10"/>
      <c r="AB37" s="10"/>
    </row>
    <row r="38" spans="1:86" x14ac:dyDescent="0.25">
      <c r="A38" s="96"/>
      <c r="B38" s="22"/>
      <c r="C38" s="22"/>
      <c r="D38" s="22"/>
      <c r="E38" s="22"/>
      <c r="F38" s="22"/>
      <c r="G38" s="53"/>
      <c r="H38" s="22"/>
      <c r="I38" s="10"/>
      <c r="J38" s="10"/>
      <c r="K38" s="10"/>
      <c r="L38" s="10"/>
      <c r="M38" s="10"/>
      <c r="N38" s="10"/>
      <c r="O38" s="10"/>
      <c r="P38" s="10"/>
      <c r="Q38" s="10"/>
      <c r="R38" s="10"/>
      <c r="S38" s="10"/>
      <c r="T38" s="10"/>
      <c r="U38" s="10"/>
      <c r="V38" s="10"/>
      <c r="W38" s="10"/>
      <c r="X38" s="10"/>
      <c r="Y38" s="10"/>
      <c r="Z38" s="10"/>
      <c r="AA38" s="10"/>
      <c r="AB38" s="10"/>
    </row>
    <row r="39" spans="1:86" ht="12" thickBot="1" x14ac:dyDescent="0.3">
      <c r="A39" s="97"/>
      <c r="B39" s="19"/>
      <c r="C39" s="19"/>
      <c r="D39" s="19"/>
      <c r="E39" s="19"/>
      <c r="F39" s="19"/>
      <c r="G39" s="36"/>
      <c r="H39" s="19"/>
      <c r="I39" s="11"/>
      <c r="J39" s="11"/>
      <c r="K39" s="11"/>
      <c r="L39" s="11"/>
      <c r="M39" s="11"/>
      <c r="N39" s="11"/>
      <c r="O39" s="11"/>
      <c r="P39" s="11"/>
      <c r="Q39" s="11"/>
      <c r="R39" s="11"/>
      <c r="S39" s="11"/>
      <c r="T39" s="11"/>
      <c r="U39" s="11"/>
      <c r="V39" s="11"/>
      <c r="W39" s="11"/>
      <c r="X39" s="11"/>
      <c r="Y39" s="11"/>
      <c r="Z39" s="11"/>
      <c r="AA39" s="11"/>
      <c r="AB39" s="11"/>
    </row>
    <row r="40" spans="1:8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86" ht="12" thickBo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86" ht="12" thickBot="1" x14ac:dyDescent="0.3">
      <c r="A42" s="124" t="s">
        <v>549</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86" x14ac:dyDescent="0.25">
      <c r="A43" s="607" t="s">
        <v>721</v>
      </c>
      <c r="B43" s="609" t="s">
        <v>791</v>
      </c>
      <c r="C43" s="609" t="s">
        <v>137</v>
      </c>
      <c r="D43" s="609" t="s">
        <v>62</v>
      </c>
      <c r="E43" s="609" t="s">
        <v>622</v>
      </c>
      <c r="F43" s="609" t="s">
        <v>636</v>
      </c>
      <c r="G43" s="609" t="s">
        <v>1219</v>
      </c>
      <c r="H43" s="609" t="s">
        <v>1004</v>
      </c>
      <c r="I43" s="609" t="s">
        <v>639</v>
      </c>
      <c r="J43" s="609" t="s">
        <v>10</v>
      </c>
      <c r="K43" s="614" t="s">
        <v>50</v>
      </c>
      <c r="L43" s="45" t="s">
        <v>972</v>
      </c>
      <c r="M43" s="2" t="s">
        <v>32</v>
      </c>
      <c r="N43" s="29" t="s">
        <v>369</v>
      </c>
      <c r="O43" s="21"/>
      <c r="P43" s="21"/>
      <c r="Q43" s="21"/>
      <c r="R43" s="21"/>
      <c r="S43" s="21"/>
      <c r="T43" s="21"/>
      <c r="U43" s="21"/>
      <c r="V43" s="21"/>
      <c r="W43" s="21"/>
      <c r="X43" s="21"/>
      <c r="Y43" s="21"/>
      <c r="Z43" s="21"/>
      <c r="AA43" s="21"/>
      <c r="AB43" s="21"/>
      <c r="AC43" s="21"/>
      <c r="AD43" s="21"/>
      <c r="AE43" s="21"/>
      <c r="AF43" s="614" t="s">
        <v>73</v>
      </c>
      <c r="AG43" s="614" t="s">
        <v>239</v>
      </c>
      <c r="AH43" s="614" t="s">
        <v>217</v>
      </c>
      <c r="AI43" s="614" t="s">
        <v>164</v>
      </c>
    </row>
    <row r="44" spans="1:86" ht="23.5" thickBot="1" x14ac:dyDescent="0.3">
      <c r="A44" s="608"/>
      <c r="B44" s="610"/>
      <c r="C44" s="610"/>
      <c r="D44" s="610"/>
      <c r="E44" s="610"/>
      <c r="F44" s="610"/>
      <c r="G44" s="611"/>
      <c r="H44" s="610"/>
      <c r="I44" s="610"/>
      <c r="J44" s="610"/>
      <c r="K44" s="615"/>
      <c r="L44" s="48" t="s">
        <v>731</v>
      </c>
      <c r="M44" s="4" t="s">
        <v>776</v>
      </c>
      <c r="N44" s="30" t="s">
        <v>1164</v>
      </c>
      <c r="O44" s="20"/>
      <c r="P44" s="20"/>
      <c r="Q44" s="20"/>
      <c r="R44" s="20"/>
      <c r="S44" s="20"/>
      <c r="T44" s="20"/>
      <c r="U44" s="20"/>
      <c r="V44" s="20"/>
      <c r="W44" s="20"/>
      <c r="X44" s="20"/>
      <c r="Y44" s="20"/>
      <c r="Z44" s="20"/>
      <c r="AA44" s="20"/>
      <c r="AB44" s="20"/>
      <c r="AC44" s="20"/>
      <c r="AD44" s="20"/>
      <c r="AE44" s="20"/>
      <c r="AF44" s="615"/>
      <c r="AG44" s="615"/>
      <c r="AH44" s="615"/>
      <c r="AI44" s="615"/>
    </row>
    <row r="45" spans="1:86" x14ac:dyDescent="0.25">
      <c r="A45" s="63"/>
      <c r="B45" s="409"/>
      <c r="C45" s="409"/>
      <c r="D45" s="409"/>
      <c r="E45" s="409"/>
      <c r="F45" s="409"/>
      <c r="G45" s="8"/>
      <c r="H45" s="409"/>
      <c r="I45" s="120"/>
      <c r="J45" s="120"/>
      <c r="K45" s="418"/>
      <c r="L45" s="55"/>
      <c r="M45" s="8"/>
      <c r="N45" s="72"/>
      <c r="O45" s="120"/>
      <c r="P45" s="120"/>
      <c r="Q45" s="120"/>
      <c r="R45" s="120"/>
      <c r="S45" s="120"/>
      <c r="T45" s="120"/>
      <c r="U45" s="120"/>
      <c r="V45" s="120"/>
      <c r="W45" s="120"/>
      <c r="X45" s="120"/>
      <c r="Y45" s="120"/>
      <c r="Z45" s="120"/>
      <c r="AA45" s="120"/>
      <c r="AB45" s="120"/>
      <c r="AC45" s="120"/>
      <c r="AD45" s="120"/>
      <c r="AE45" s="120"/>
      <c r="AF45" s="120"/>
      <c r="AG45" s="120"/>
      <c r="AH45" s="120"/>
      <c r="AI45" s="418"/>
    </row>
    <row r="46" spans="1:86" x14ac:dyDescent="0.25">
      <c r="A46" s="96"/>
      <c r="B46" s="22"/>
      <c r="C46" s="22"/>
      <c r="D46" s="22"/>
      <c r="E46" s="22"/>
      <c r="F46" s="22"/>
      <c r="G46" s="53"/>
      <c r="H46" s="22"/>
      <c r="I46" s="10"/>
      <c r="J46" s="10"/>
      <c r="K46" s="13"/>
      <c r="L46" s="104"/>
      <c r="M46" s="53"/>
      <c r="N46" s="100"/>
      <c r="O46" s="10"/>
      <c r="P46" s="10"/>
      <c r="Q46" s="10"/>
      <c r="R46" s="10"/>
      <c r="S46" s="10"/>
      <c r="T46" s="10"/>
      <c r="U46" s="10"/>
      <c r="V46" s="10"/>
      <c r="W46" s="10"/>
      <c r="X46" s="10"/>
      <c r="Y46" s="10"/>
      <c r="Z46" s="10"/>
      <c r="AA46" s="10"/>
      <c r="AB46" s="10"/>
      <c r="AC46" s="10"/>
      <c r="AD46" s="10"/>
      <c r="AE46" s="10"/>
      <c r="AF46" s="10"/>
      <c r="AG46" s="10"/>
      <c r="AH46" s="10"/>
      <c r="AI46" s="13"/>
    </row>
    <row r="47" spans="1:86" x14ac:dyDescent="0.25">
      <c r="A47" s="96"/>
      <c r="B47" s="22"/>
      <c r="C47" s="22"/>
      <c r="D47" s="22"/>
      <c r="E47" s="22"/>
      <c r="F47" s="22"/>
      <c r="G47" s="53"/>
      <c r="H47" s="22"/>
      <c r="I47" s="10"/>
      <c r="J47" s="10"/>
      <c r="K47" s="13"/>
      <c r="L47" s="104"/>
      <c r="M47" s="53"/>
      <c r="N47" s="100"/>
      <c r="O47" s="10"/>
      <c r="P47" s="10"/>
      <c r="Q47" s="10"/>
      <c r="R47" s="10"/>
      <c r="S47" s="10"/>
      <c r="T47" s="10"/>
      <c r="U47" s="10"/>
      <c r="V47" s="10"/>
      <c r="W47" s="10"/>
      <c r="X47" s="10"/>
      <c r="Y47" s="10"/>
      <c r="Z47" s="10"/>
      <c r="AA47" s="10"/>
      <c r="AB47" s="10"/>
      <c r="AC47" s="10"/>
      <c r="AD47" s="10"/>
      <c r="AE47" s="10"/>
      <c r="AF47" s="10"/>
      <c r="AG47" s="10"/>
      <c r="AH47" s="10"/>
      <c r="AI47" s="13"/>
    </row>
    <row r="48" spans="1:86" ht="12" thickBot="1" x14ac:dyDescent="0.3">
      <c r="A48" s="97"/>
      <c r="B48" s="19"/>
      <c r="C48" s="19"/>
      <c r="D48" s="19"/>
      <c r="E48" s="19"/>
      <c r="F48" s="19"/>
      <c r="G48" s="36"/>
      <c r="H48" s="19"/>
      <c r="I48" s="11"/>
      <c r="J48" s="11"/>
      <c r="K48" s="14"/>
      <c r="L48" s="99"/>
      <c r="M48" s="36"/>
      <c r="N48" s="49"/>
      <c r="O48" s="11"/>
      <c r="P48" s="11"/>
      <c r="Q48" s="11"/>
      <c r="R48" s="11"/>
      <c r="S48" s="11"/>
      <c r="T48" s="11"/>
      <c r="U48" s="11"/>
      <c r="V48" s="11"/>
      <c r="W48" s="11"/>
      <c r="X48" s="11"/>
      <c r="Y48" s="11"/>
      <c r="Z48" s="11"/>
      <c r="AA48" s="11"/>
      <c r="AB48" s="11"/>
      <c r="AC48" s="11"/>
      <c r="AD48" s="11"/>
      <c r="AE48" s="11"/>
      <c r="AF48" s="11"/>
      <c r="AG48" s="11"/>
      <c r="AH48" s="11"/>
      <c r="AI48" s="14"/>
    </row>
    <row r="49" spans="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65" ht="12" thickBo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65" ht="12" thickBot="1" x14ac:dyDescent="0.3">
      <c r="A51" s="618" t="s">
        <v>1059</v>
      </c>
      <c r="B51" s="619"/>
      <c r="C51" s="619"/>
      <c r="D51" s="620"/>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65" ht="23" x14ac:dyDescent="0.25">
      <c r="A52" s="607" t="s">
        <v>721</v>
      </c>
      <c r="B52" s="609" t="s">
        <v>791</v>
      </c>
      <c r="C52" s="609" t="s">
        <v>137</v>
      </c>
      <c r="D52" s="609" t="s">
        <v>62</v>
      </c>
      <c r="E52" s="609" t="s">
        <v>622</v>
      </c>
      <c r="F52" s="609" t="s">
        <v>636</v>
      </c>
      <c r="G52" s="609" t="s">
        <v>1219</v>
      </c>
      <c r="H52" s="609" t="s">
        <v>1004</v>
      </c>
      <c r="I52" s="609" t="s">
        <v>765</v>
      </c>
      <c r="J52" s="609" t="s">
        <v>72</v>
      </c>
      <c r="K52" s="609" t="s">
        <v>459</v>
      </c>
      <c r="L52" s="721" t="s">
        <v>868</v>
      </c>
      <c r="M52" s="719" t="s">
        <v>829</v>
      </c>
      <c r="N52" s="179" t="s">
        <v>327</v>
      </c>
      <c r="O52" s="2" t="s">
        <v>1255</v>
      </c>
      <c r="P52" s="29" t="s">
        <v>369</v>
      </c>
      <c r="Q52" s="24" t="s">
        <v>1010</v>
      </c>
      <c r="R52" s="24" t="s">
        <v>1010</v>
      </c>
      <c r="S52" s="24" t="s">
        <v>1010</v>
      </c>
      <c r="T52" s="24" t="s">
        <v>1010</v>
      </c>
      <c r="U52" s="24" t="s">
        <v>1105</v>
      </c>
      <c r="V52" s="24" t="s">
        <v>1105</v>
      </c>
      <c r="W52" s="24" t="s">
        <v>1105</v>
      </c>
      <c r="X52" s="24" t="s">
        <v>138</v>
      </c>
      <c r="Y52" s="24" t="s">
        <v>138</v>
      </c>
      <c r="Z52" s="24" t="s">
        <v>138</v>
      </c>
      <c r="AA52" s="24" t="s">
        <v>538</v>
      </c>
      <c r="AB52" s="39" t="s">
        <v>1139</v>
      </c>
      <c r="AC52" s="644" t="s">
        <v>73</v>
      </c>
      <c r="AD52" s="644" t="s">
        <v>239</v>
      </c>
      <c r="AE52" s="721" t="s">
        <v>217</v>
      </c>
      <c r="AF52" s="721" t="s">
        <v>164</v>
      </c>
    </row>
    <row r="53" spans="1:65" ht="23.5" thickBot="1" x14ac:dyDescent="0.3">
      <c r="A53" s="608" t="s">
        <v>69</v>
      </c>
      <c r="B53" s="610" t="s">
        <v>69</v>
      </c>
      <c r="C53" s="610" t="s">
        <v>69</v>
      </c>
      <c r="D53" s="610" t="s">
        <v>69</v>
      </c>
      <c r="E53" s="610" t="s">
        <v>69</v>
      </c>
      <c r="F53" s="610" t="s">
        <v>69</v>
      </c>
      <c r="G53" s="611" t="s">
        <v>69</v>
      </c>
      <c r="H53" s="610" t="s">
        <v>69</v>
      </c>
      <c r="I53" s="610" t="s">
        <v>69</v>
      </c>
      <c r="J53" s="610" t="s">
        <v>69</v>
      </c>
      <c r="K53" s="610" t="s">
        <v>69</v>
      </c>
      <c r="L53" s="731" t="s">
        <v>69</v>
      </c>
      <c r="M53" s="732" t="s">
        <v>69</v>
      </c>
      <c r="N53" s="150" t="s">
        <v>301</v>
      </c>
      <c r="O53" s="4" t="s">
        <v>151</v>
      </c>
      <c r="P53" s="30" t="s">
        <v>1164</v>
      </c>
      <c r="Q53" s="192" t="s">
        <v>1177</v>
      </c>
      <c r="R53" s="194" t="s">
        <v>572</v>
      </c>
      <c r="S53" s="307" t="s">
        <v>1224</v>
      </c>
      <c r="T53" s="307" t="s">
        <v>1225</v>
      </c>
      <c r="U53" s="40" t="s">
        <v>572</v>
      </c>
      <c r="V53" s="40" t="s">
        <v>1224</v>
      </c>
      <c r="W53" s="40" t="s">
        <v>1225</v>
      </c>
      <c r="X53" s="40" t="s">
        <v>572</v>
      </c>
      <c r="Y53" s="40" t="s">
        <v>1224</v>
      </c>
      <c r="Z53" s="40" t="s">
        <v>1225</v>
      </c>
      <c r="AA53" s="40" t="s">
        <v>572</v>
      </c>
      <c r="AB53" s="40" t="s">
        <v>572</v>
      </c>
      <c r="AC53" s="713"/>
      <c r="AD53" s="713"/>
      <c r="AE53" s="731" t="s">
        <v>69</v>
      </c>
      <c r="AF53" s="731" t="s">
        <v>69</v>
      </c>
    </row>
    <row r="54" spans="1:65" ht="13" x14ac:dyDescent="0.25">
      <c r="A54" s="185" t="s">
        <v>296</v>
      </c>
      <c r="B54" s="185" t="s">
        <v>219</v>
      </c>
      <c r="C54" s="185" t="s">
        <v>656</v>
      </c>
      <c r="D54" s="185" t="s">
        <v>574</v>
      </c>
      <c r="E54" s="185" t="s">
        <v>69</v>
      </c>
      <c r="F54" s="185" t="s">
        <v>1009</v>
      </c>
      <c r="G54" s="6" t="s">
        <v>1033</v>
      </c>
      <c r="H54" s="185" t="s">
        <v>858</v>
      </c>
      <c r="I54" s="443">
        <v>625</v>
      </c>
      <c r="J54" s="128" t="s">
        <v>69</v>
      </c>
      <c r="K54" s="128" t="s">
        <v>69</v>
      </c>
      <c r="L54" s="455" t="s">
        <v>69</v>
      </c>
      <c r="M54" s="6" t="s">
        <v>1107</v>
      </c>
      <c r="N54" s="6" t="s">
        <v>1173</v>
      </c>
      <c r="O54" s="6" t="s">
        <v>248</v>
      </c>
      <c r="P54" s="6" t="s">
        <v>1256</v>
      </c>
      <c r="Q54" s="185" t="s">
        <v>69</v>
      </c>
      <c r="R54" s="6">
        <v>780</v>
      </c>
      <c r="S54" s="6"/>
      <c r="T54" s="6"/>
      <c r="U54" s="6">
        <v>65</v>
      </c>
      <c r="V54" s="445" t="s">
        <v>69</v>
      </c>
      <c r="W54" s="445" t="s">
        <v>69</v>
      </c>
      <c r="X54" s="6">
        <v>196</v>
      </c>
      <c r="Y54" s="445" t="s">
        <v>69</v>
      </c>
      <c r="Z54" s="445" t="s">
        <v>69</v>
      </c>
      <c r="AA54" s="185">
        <v>40</v>
      </c>
      <c r="AB54" s="455">
        <v>300</v>
      </c>
      <c r="AC54" s="417">
        <v>44835</v>
      </c>
      <c r="AD54" s="417"/>
      <c r="AE54" s="128" t="s">
        <v>1722</v>
      </c>
      <c r="AF54" s="128" t="s">
        <v>965</v>
      </c>
      <c r="AH54" s="438"/>
      <c r="AI54" s="438"/>
      <c r="AJ54" s="438"/>
      <c r="AK54" s="438"/>
      <c r="AL54" s="438"/>
      <c r="AM54" s="438"/>
      <c r="AN54" s="412"/>
      <c r="AO54" s="438"/>
      <c r="AP54" s="458"/>
      <c r="AQ54" s="459"/>
      <c r="AR54" s="459"/>
      <c r="AS54" s="460"/>
      <c r="AT54" s="412"/>
      <c r="AU54" s="412"/>
      <c r="AV54" s="412"/>
      <c r="AW54" s="412"/>
      <c r="AX54" s="438"/>
      <c r="AY54" s="412"/>
      <c r="AZ54" s="412"/>
      <c r="BA54" s="412"/>
      <c r="BB54" s="412"/>
      <c r="BC54" s="461"/>
      <c r="BD54" s="461"/>
      <c r="BE54" s="412"/>
      <c r="BF54" s="461"/>
      <c r="BG54" s="461"/>
      <c r="BH54" s="438"/>
      <c r="BI54" s="460"/>
      <c r="BJ54" s="462"/>
      <c r="BK54" s="462"/>
      <c r="BL54" s="459"/>
      <c r="BM54" s="459"/>
    </row>
    <row r="55" spans="1:65" ht="13" x14ac:dyDescent="0.25">
      <c r="A55" s="185" t="s">
        <v>654</v>
      </c>
      <c r="B55" s="185" t="s">
        <v>219</v>
      </c>
      <c r="C55" s="185" t="s">
        <v>656</v>
      </c>
      <c r="D55" s="185" t="s">
        <v>574</v>
      </c>
      <c r="E55" s="185" t="s">
        <v>69</v>
      </c>
      <c r="F55" s="185" t="s">
        <v>1009</v>
      </c>
      <c r="G55" s="6" t="s">
        <v>1033</v>
      </c>
      <c r="H55" s="185" t="s">
        <v>858</v>
      </c>
      <c r="I55" s="128" t="s">
        <v>69</v>
      </c>
      <c r="J55" s="443">
        <v>2038</v>
      </c>
      <c r="K55" s="443">
        <v>2038</v>
      </c>
      <c r="L55" s="455" t="s">
        <v>69</v>
      </c>
      <c r="M55" s="6" t="s">
        <v>1107</v>
      </c>
      <c r="N55" s="6" t="s">
        <v>1173</v>
      </c>
      <c r="O55" s="6" t="s">
        <v>248</v>
      </c>
      <c r="P55" s="6" t="s">
        <v>1256</v>
      </c>
      <c r="Q55" s="6" t="s">
        <v>689</v>
      </c>
      <c r="R55" s="6" t="s">
        <v>69</v>
      </c>
      <c r="S55" s="6">
        <v>680</v>
      </c>
      <c r="T55" s="6">
        <v>680</v>
      </c>
      <c r="U55" s="445" t="s">
        <v>69</v>
      </c>
      <c r="V55" s="6">
        <v>129</v>
      </c>
      <c r="W55" s="6">
        <v>129</v>
      </c>
      <c r="X55" s="445" t="s">
        <v>69</v>
      </c>
      <c r="Y55" s="6">
        <v>249</v>
      </c>
      <c r="Z55" s="6">
        <v>249</v>
      </c>
      <c r="AA55" s="455" t="s">
        <v>69</v>
      </c>
      <c r="AB55" s="455"/>
      <c r="AC55" s="417">
        <v>44835</v>
      </c>
      <c r="AD55" s="417"/>
      <c r="AE55" s="128" t="s">
        <v>1722</v>
      </c>
      <c r="AF55" s="128" t="s">
        <v>965</v>
      </c>
      <c r="AH55" s="438"/>
      <c r="AI55" s="438"/>
      <c r="AJ55" s="438"/>
      <c r="AK55" s="438"/>
      <c r="AL55" s="438"/>
      <c r="AM55" s="438"/>
      <c r="AN55" s="412"/>
      <c r="AO55" s="438"/>
      <c r="AP55" s="459"/>
      <c r="AQ55" s="458"/>
      <c r="AR55" s="458"/>
      <c r="AS55" s="460"/>
      <c r="AT55" s="412"/>
      <c r="AU55" s="412"/>
      <c r="AV55" s="412"/>
      <c r="AW55" s="412"/>
      <c r="AX55" s="412"/>
      <c r="AY55" s="412"/>
      <c r="AZ55" s="412"/>
      <c r="BA55" s="412"/>
      <c r="BB55" s="461"/>
      <c r="BC55" s="412"/>
      <c r="BD55" s="412"/>
      <c r="BE55" s="461"/>
      <c r="BF55" s="412"/>
      <c r="BG55" s="412"/>
      <c r="BH55" s="460"/>
      <c r="BI55" s="460"/>
      <c r="BJ55" s="462"/>
      <c r="BK55" s="462"/>
      <c r="BL55" s="459"/>
      <c r="BM55" s="459"/>
    </row>
    <row r="56" spans="1:65" ht="13" x14ac:dyDescent="0.25">
      <c r="A56" s="185" t="s">
        <v>296</v>
      </c>
      <c r="B56" s="185" t="s">
        <v>219</v>
      </c>
      <c r="C56" s="185" t="s">
        <v>656</v>
      </c>
      <c r="D56" s="185" t="s">
        <v>71</v>
      </c>
      <c r="E56" s="185" t="s">
        <v>69</v>
      </c>
      <c r="F56" s="185" t="s">
        <v>1009</v>
      </c>
      <c r="G56" s="6" t="s">
        <v>1033</v>
      </c>
      <c r="H56" s="185" t="s">
        <v>858</v>
      </c>
      <c r="I56" s="443">
        <v>625</v>
      </c>
      <c r="J56" s="128" t="s">
        <v>69</v>
      </c>
      <c r="K56" s="128" t="s">
        <v>69</v>
      </c>
      <c r="L56" s="455" t="s">
        <v>69</v>
      </c>
      <c r="M56" s="6" t="s">
        <v>1107</v>
      </c>
      <c r="N56" s="6" t="s">
        <v>1173</v>
      </c>
      <c r="O56" s="6" t="s">
        <v>248</v>
      </c>
      <c r="P56" s="6" t="s">
        <v>1256</v>
      </c>
      <c r="Q56" s="6" t="s">
        <v>69</v>
      </c>
      <c r="R56" s="6">
        <v>780</v>
      </c>
      <c r="S56" s="6"/>
      <c r="T56" s="6"/>
      <c r="U56" s="6">
        <v>65</v>
      </c>
      <c r="V56" s="445" t="s">
        <v>69</v>
      </c>
      <c r="W56" s="445" t="s">
        <v>69</v>
      </c>
      <c r="X56" s="6">
        <v>150</v>
      </c>
      <c r="Y56" s="445" t="s">
        <v>69</v>
      </c>
      <c r="Z56" s="445" t="s">
        <v>69</v>
      </c>
      <c r="AA56" s="185">
        <v>40</v>
      </c>
      <c r="AB56" s="455">
        <v>300</v>
      </c>
      <c r="AC56" s="417">
        <v>44835</v>
      </c>
      <c r="AD56" s="417"/>
      <c r="AE56" s="128" t="s">
        <v>1722</v>
      </c>
      <c r="AF56" s="128" t="s">
        <v>965</v>
      </c>
      <c r="AH56" s="438"/>
      <c r="AI56" s="438"/>
      <c r="AJ56" s="438"/>
      <c r="AK56" s="438"/>
      <c r="AL56" s="438"/>
      <c r="AM56" s="438"/>
      <c r="AN56" s="412"/>
      <c r="AO56" s="438"/>
      <c r="AP56" s="458"/>
      <c r="AQ56" s="459"/>
      <c r="AR56" s="459"/>
      <c r="AS56" s="460"/>
      <c r="AT56" s="412"/>
      <c r="AU56" s="412"/>
      <c r="AV56" s="412"/>
      <c r="AW56" s="412"/>
      <c r="AX56" s="412"/>
      <c r="AY56" s="412"/>
      <c r="AZ56" s="412"/>
      <c r="BA56" s="412"/>
      <c r="BB56" s="412"/>
      <c r="BC56" s="461"/>
      <c r="BD56" s="461"/>
      <c r="BE56" s="412"/>
      <c r="BF56" s="461"/>
      <c r="BG56" s="461"/>
      <c r="BH56" s="438"/>
      <c r="BI56" s="460"/>
      <c r="BJ56" s="462"/>
      <c r="BK56" s="462"/>
      <c r="BL56" s="459"/>
      <c r="BM56" s="459"/>
    </row>
    <row r="57" spans="1:65" ht="13" x14ac:dyDescent="0.25">
      <c r="A57" s="185" t="s">
        <v>654</v>
      </c>
      <c r="B57" s="185" t="s">
        <v>219</v>
      </c>
      <c r="C57" s="185" t="s">
        <v>656</v>
      </c>
      <c r="D57" s="185" t="s">
        <v>71</v>
      </c>
      <c r="E57" s="185" t="s">
        <v>69</v>
      </c>
      <c r="F57" s="185" t="s">
        <v>1009</v>
      </c>
      <c r="G57" s="6" t="s">
        <v>1033</v>
      </c>
      <c r="H57" s="185" t="s">
        <v>858</v>
      </c>
      <c r="I57" s="128" t="s">
        <v>69</v>
      </c>
      <c r="J57" s="443">
        <v>2021</v>
      </c>
      <c r="K57" s="443">
        <v>2021</v>
      </c>
      <c r="L57" s="455" t="s">
        <v>69</v>
      </c>
      <c r="M57" s="6" t="s">
        <v>1107</v>
      </c>
      <c r="N57" s="6" t="s">
        <v>1173</v>
      </c>
      <c r="O57" s="6" t="s">
        <v>248</v>
      </c>
      <c r="P57" s="6" t="s">
        <v>1256</v>
      </c>
      <c r="Q57" s="6" t="s">
        <v>689</v>
      </c>
      <c r="R57" s="6" t="s">
        <v>69</v>
      </c>
      <c r="S57" s="6">
        <v>680</v>
      </c>
      <c r="T57" s="6">
        <v>680</v>
      </c>
      <c r="U57" s="445" t="s">
        <v>69</v>
      </c>
      <c r="V57" s="6">
        <v>129</v>
      </c>
      <c r="W57" s="6">
        <v>129</v>
      </c>
      <c r="X57" s="445" t="s">
        <v>69</v>
      </c>
      <c r="Y57" s="6">
        <v>232</v>
      </c>
      <c r="Z57" s="6">
        <v>232</v>
      </c>
      <c r="AA57" s="455" t="s">
        <v>69</v>
      </c>
      <c r="AB57" s="455"/>
      <c r="AC57" s="417">
        <v>44835</v>
      </c>
      <c r="AD57" s="417"/>
      <c r="AE57" s="128" t="s">
        <v>1722</v>
      </c>
      <c r="AF57" s="128" t="s">
        <v>965</v>
      </c>
      <c r="AH57" s="438"/>
      <c r="AI57" s="438"/>
      <c r="AJ57" s="438"/>
      <c r="AK57" s="438"/>
      <c r="AL57" s="438"/>
      <c r="AM57" s="438"/>
      <c r="AN57" s="412"/>
      <c r="AO57" s="438"/>
      <c r="AP57" s="459"/>
      <c r="AQ57" s="458"/>
      <c r="AR57" s="458"/>
      <c r="AS57" s="460"/>
      <c r="AT57" s="412"/>
      <c r="AU57" s="412"/>
      <c r="AV57" s="412"/>
      <c r="AW57" s="412"/>
      <c r="AX57" s="412"/>
      <c r="AY57" s="412"/>
      <c r="AZ57" s="412"/>
      <c r="BA57" s="412"/>
      <c r="BB57" s="461"/>
      <c r="BC57" s="412"/>
      <c r="BD57" s="412"/>
      <c r="BE57" s="461"/>
      <c r="BF57" s="412"/>
      <c r="BG57" s="412"/>
      <c r="BH57" s="460"/>
      <c r="BI57" s="460"/>
      <c r="BJ57" s="462"/>
      <c r="BK57" s="462"/>
      <c r="BL57" s="459"/>
      <c r="BM57" s="459"/>
    </row>
    <row r="58" spans="1:65" ht="13" x14ac:dyDescent="0.25">
      <c r="A58" s="185" t="s">
        <v>654</v>
      </c>
      <c r="B58" s="185" t="s">
        <v>69</v>
      </c>
      <c r="C58" s="185" t="s">
        <v>656</v>
      </c>
      <c r="D58" s="185" t="s">
        <v>71</v>
      </c>
      <c r="E58" s="185" t="s">
        <v>69</v>
      </c>
      <c r="F58" s="185" t="s">
        <v>192</v>
      </c>
      <c r="G58" s="6" t="s">
        <v>361</v>
      </c>
      <c r="H58" s="185" t="s">
        <v>858</v>
      </c>
      <c r="I58" s="128" t="s">
        <v>69</v>
      </c>
      <c r="J58" s="443">
        <v>1341</v>
      </c>
      <c r="K58" s="443">
        <v>1341</v>
      </c>
      <c r="L58" s="455" t="s">
        <v>69</v>
      </c>
      <c r="M58" s="6" t="s">
        <v>1107</v>
      </c>
      <c r="N58" s="6" t="s">
        <v>1173</v>
      </c>
      <c r="O58" s="6" t="s">
        <v>248</v>
      </c>
      <c r="P58" s="6" t="s">
        <v>1256</v>
      </c>
      <c r="Q58" s="6" t="s">
        <v>689</v>
      </c>
      <c r="R58" s="6" t="s">
        <v>69</v>
      </c>
      <c r="S58" s="6"/>
      <c r="T58" s="6"/>
      <c r="U58" s="445" t="s">
        <v>69</v>
      </c>
      <c r="V58" s="6">
        <v>129</v>
      </c>
      <c r="W58" s="6">
        <v>129</v>
      </c>
      <c r="X58" s="445" t="s">
        <v>69</v>
      </c>
      <c r="Y58" s="6">
        <v>232</v>
      </c>
      <c r="Z58" s="6">
        <v>232</v>
      </c>
      <c r="AA58" s="455" t="s">
        <v>69</v>
      </c>
      <c r="AB58" s="455"/>
      <c r="AC58" s="417">
        <v>44835</v>
      </c>
      <c r="AD58" s="417"/>
      <c r="AE58" s="128" t="s">
        <v>1722</v>
      </c>
      <c r="AF58" s="128" t="s">
        <v>965</v>
      </c>
      <c r="AH58" s="438"/>
      <c r="AI58" s="438"/>
      <c r="AJ58" s="438"/>
      <c r="AK58" s="438"/>
      <c r="AL58" s="438"/>
      <c r="AM58" s="438"/>
      <c r="AN58" s="412"/>
      <c r="AO58" s="438"/>
      <c r="AP58" s="459"/>
      <c r="AQ58" s="458"/>
      <c r="AR58" s="458"/>
      <c r="AS58" s="460"/>
      <c r="AT58" s="412"/>
      <c r="AU58" s="412"/>
      <c r="AV58" s="412"/>
      <c r="AW58" s="412"/>
      <c r="AX58" s="412"/>
      <c r="AY58" s="412"/>
      <c r="AZ58" s="412"/>
      <c r="BA58" s="412"/>
      <c r="BB58" s="461"/>
      <c r="BC58" s="412"/>
      <c r="BD58" s="412"/>
      <c r="BE58" s="461"/>
      <c r="BF58" s="412"/>
      <c r="BG58" s="412"/>
      <c r="BH58" s="460"/>
      <c r="BI58" s="460"/>
      <c r="BJ58" s="462"/>
      <c r="BK58" s="462"/>
      <c r="BL58" s="459"/>
      <c r="BM58" s="459"/>
    </row>
    <row r="59" spans="1:65" ht="13" x14ac:dyDescent="0.25">
      <c r="A59" s="185" t="s">
        <v>296</v>
      </c>
      <c r="B59" s="185"/>
      <c r="C59" s="185" t="s">
        <v>656</v>
      </c>
      <c r="D59" s="185" t="s">
        <v>574</v>
      </c>
      <c r="E59" s="185"/>
      <c r="F59" s="185" t="s">
        <v>192</v>
      </c>
      <c r="G59" s="6" t="s">
        <v>361</v>
      </c>
      <c r="H59" s="185" t="s">
        <v>858</v>
      </c>
      <c r="I59" s="128">
        <v>780</v>
      </c>
      <c r="J59" s="443">
        <v>1548</v>
      </c>
      <c r="K59" s="443">
        <v>1548</v>
      </c>
      <c r="L59" s="455"/>
      <c r="M59" s="6" t="s">
        <v>1107</v>
      </c>
      <c r="N59" s="6" t="s">
        <v>1173</v>
      </c>
      <c r="O59" s="6" t="s">
        <v>248</v>
      </c>
      <c r="P59" s="6" t="s">
        <v>1256</v>
      </c>
      <c r="Q59" s="185"/>
      <c r="R59" s="6"/>
      <c r="S59" s="6"/>
      <c r="T59" s="6"/>
      <c r="U59" s="6">
        <v>65</v>
      </c>
      <c r="V59" s="6">
        <v>129</v>
      </c>
      <c r="W59" s="6">
        <v>129</v>
      </c>
      <c r="X59" s="6" t="s">
        <v>1746</v>
      </c>
      <c r="Y59" s="6" t="s">
        <v>1747</v>
      </c>
      <c r="Z59" s="445" t="s">
        <v>1747</v>
      </c>
      <c r="AA59" s="455"/>
      <c r="AB59" s="455"/>
      <c r="AC59" s="417">
        <v>44835</v>
      </c>
      <c r="AD59" s="417"/>
      <c r="AE59" s="128" t="s">
        <v>1722</v>
      </c>
      <c r="AF59" s="128" t="s">
        <v>965</v>
      </c>
      <c r="AH59" s="438"/>
      <c r="AI59" s="438"/>
      <c r="AJ59" s="438"/>
      <c r="AK59" s="438"/>
      <c r="AL59" s="438"/>
      <c r="AM59" s="438"/>
      <c r="AN59" s="412"/>
      <c r="AO59" s="438"/>
      <c r="AP59" s="459"/>
      <c r="AQ59" s="458"/>
      <c r="AR59" s="458"/>
      <c r="AS59" s="460"/>
      <c r="AT59" s="412"/>
      <c r="AU59" s="412"/>
      <c r="AV59" s="412"/>
      <c r="AW59" s="412"/>
      <c r="AX59" s="438"/>
      <c r="AY59" s="412"/>
      <c r="AZ59" s="412"/>
      <c r="BA59" s="412"/>
      <c r="BB59" s="412"/>
      <c r="BC59" s="412"/>
      <c r="BD59" s="412"/>
      <c r="BE59" s="412"/>
      <c r="BF59" s="412"/>
      <c r="BG59" s="461"/>
      <c r="BH59" s="460"/>
      <c r="BI59" s="460"/>
      <c r="BJ59" s="462"/>
      <c r="BK59" s="462"/>
      <c r="BL59" s="459"/>
      <c r="BM59" s="459"/>
    </row>
    <row r="60" spans="1:65" ht="13" x14ac:dyDescent="0.25">
      <c r="A60" s="185" t="s">
        <v>296</v>
      </c>
      <c r="B60" s="185"/>
      <c r="C60" s="185" t="s">
        <v>656</v>
      </c>
      <c r="D60" s="185" t="s">
        <v>71</v>
      </c>
      <c r="E60" s="185"/>
      <c r="F60" s="185" t="s">
        <v>192</v>
      </c>
      <c r="G60" s="6" t="s">
        <v>361</v>
      </c>
      <c r="H60" s="185" t="s">
        <v>858</v>
      </c>
      <c r="I60" s="128">
        <v>780</v>
      </c>
      <c r="J60" s="443"/>
      <c r="K60" s="443"/>
      <c r="L60" s="455"/>
      <c r="M60" s="6" t="s">
        <v>1107</v>
      </c>
      <c r="N60" s="6" t="s">
        <v>1173</v>
      </c>
      <c r="O60" s="6" t="s">
        <v>248</v>
      </c>
      <c r="P60" s="6" t="s">
        <v>1256</v>
      </c>
      <c r="Q60" s="185"/>
      <c r="R60" s="6"/>
      <c r="S60" s="6"/>
      <c r="T60" s="6"/>
      <c r="U60" s="6">
        <v>65</v>
      </c>
      <c r="V60" s="6"/>
      <c r="W60" s="6"/>
      <c r="X60" s="6" t="s">
        <v>1748</v>
      </c>
      <c r="Y60" s="6"/>
      <c r="Z60" s="445"/>
      <c r="AA60" s="455"/>
      <c r="AB60" s="455"/>
      <c r="AC60" s="417">
        <v>44835</v>
      </c>
      <c r="AD60" s="417"/>
      <c r="AE60" s="128" t="s">
        <v>1722</v>
      </c>
      <c r="AF60" s="128" t="s">
        <v>965</v>
      </c>
      <c r="AH60" s="438"/>
      <c r="AI60" s="438"/>
      <c r="AJ60" s="438"/>
      <c r="AK60" s="438"/>
      <c r="AL60" s="438"/>
      <c r="AM60" s="438"/>
      <c r="AN60" s="412"/>
      <c r="AO60" s="438"/>
      <c r="AP60" s="459"/>
      <c r="AQ60" s="458"/>
      <c r="AR60" s="458"/>
      <c r="AS60" s="460"/>
      <c r="AT60" s="412"/>
      <c r="AU60" s="412"/>
      <c r="AV60" s="412"/>
      <c r="AW60" s="412"/>
      <c r="AX60" s="438"/>
      <c r="AY60" s="412"/>
      <c r="AZ60" s="412"/>
      <c r="BA60" s="412"/>
      <c r="BB60" s="412"/>
      <c r="BC60" s="412"/>
      <c r="BD60" s="412"/>
      <c r="BE60" s="412"/>
      <c r="BF60" s="412"/>
      <c r="BG60" s="461"/>
      <c r="BH60" s="460"/>
      <c r="BI60" s="460"/>
      <c r="BJ60" s="462"/>
      <c r="BK60" s="462"/>
      <c r="BL60" s="459"/>
      <c r="BM60" s="459"/>
    </row>
    <row r="61" spans="1:65" ht="12" thickBot="1" x14ac:dyDescent="0.3">
      <c r="A61" s="378"/>
      <c r="B61" s="379"/>
      <c r="C61" s="379"/>
      <c r="D61" s="379"/>
      <c r="E61" s="379"/>
      <c r="F61" s="379"/>
      <c r="G61" s="379"/>
      <c r="H61" s="379"/>
      <c r="I61" s="379"/>
      <c r="J61" s="379"/>
      <c r="K61" s="379"/>
      <c r="L61" s="379"/>
      <c r="M61" s="380"/>
      <c r="N61" s="379"/>
      <c r="O61" s="379"/>
      <c r="P61" s="379"/>
      <c r="Q61" s="379"/>
      <c r="R61" s="379"/>
      <c r="S61" s="379"/>
      <c r="T61" s="379"/>
      <c r="U61" s="379"/>
      <c r="V61" s="379"/>
      <c r="W61" s="379"/>
      <c r="X61" s="379"/>
      <c r="Y61" s="379"/>
      <c r="Z61" s="379"/>
      <c r="AA61" s="379"/>
      <c r="AB61" s="379"/>
      <c r="AC61" s="379"/>
      <c r="AD61" s="379"/>
      <c r="AE61" s="379"/>
      <c r="AF61" s="377"/>
      <c r="AG61" s="1"/>
      <c r="AH61" s="1"/>
      <c r="AI61" s="1"/>
      <c r="AJ61" s="1"/>
      <c r="AK61" s="1"/>
      <c r="AL61" s="1"/>
      <c r="AM61" s="1"/>
      <c r="AN61" s="1"/>
      <c r="AO61" s="1"/>
      <c r="AP61" s="1"/>
      <c r="AQ61" s="1"/>
      <c r="AR61" s="1"/>
      <c r="AS61" s="1"/>
      <c r="AT61" s="1"/>
      <c r="AU61" s="1"/>
      <c r="AV61" s="1"/>
      <c r="AW61" s="1"/>
      <c r="AX61" s="1"/>
      <c r="AY61" s="1"/>
      <c r="AZ61" s="1"/>
      <c r="BA61" s="1"/>
      <c r="BB61" s="1"/>
    </row>
    <row r="62" spans="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65" ht="12"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65" ht="12" thickBot="1" x14ac:dyDescent="0.3">
      <c r="A64" s="618" t="s">
        <v>715</v>
      </c>
      <c r="B64" s="619"/>
      <c r="C64" s="620"/>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2" thickBot="1" x14ac:dyDescent="0.3">
      <c r="A65" s="621" t="s">
        <v>728</v>
      </c>
      <c r="B65" s="622"/>
      <c r="C65" s="62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74" t="s">
        <v>100</v>
      </c>
      <c r="B66" s="130"/>
      <c r="C66" s="59" t="s">
        <v>85</v>
      </c>
      <c r="D66" s="27"/>
      <c r="E66" s="27"/>
      <c r="F66" s="33"/>
      <c r="G66" s="33"/>
      <c r="H66" s="27"/>
      <c r="I66" s="33"/>
      <c r="J66" s="27"/>
      <c r="K66" s="163"/>
      <c r="L66" s="142"/>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2" t="s">
        <v>189</v>
      </c>
      <c r="B67" s="75"/>
      <c r="C67" s="75"/>
      <c r="D67" s="18"/>
      <c r="E67" s="18"/>
      <c r="F67" s="31"/>
      <c r="G67" s="31"/>
      <c r="H67" s="18"/>
      <c r="I67" s="31"/>
      <c r="J67" s="18"/>
      <c r="K67" s="152"/>
      <c r="L67" s="11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2" t="s">
        <v>470</v>
      </c>
      <c r="B68" s="75"/>
      <c r="C68" s="75"/>
      <c r="D68" s="18"/>
      <c r="E68" s="18"/>
      <c r="F68" s="31"/>
      <c r="G68" s="31"/>
      <c r="H68" s="18"/>
      <c r="I68" s="31"/>
      <c r="J68" s="18"/>
      <c r="K68" s="152"/>
      <c r="L68" s="11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2" t="s">
        <v>314</v>
      </c>
      <c r="B69" s="75"/>
      <c r="C69" s="75"/>
      <c r="D69" s="18"/>
      <c r="E69" s="18"/>
      <c r="F69" s="31"/>
      <c r="G69" s="31"/>
      <c r="H69" s="18"/>
      <c r="I69" s="31"/>
      <c r="J69" s="18"/>
      <c r="K69" s="152"/>
      <c r="L69" s="11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ht="12" thickBot="1" x14ac:dyDescent="0.3">
      <c r="A70" s="58" t="s">
        <v>246</v>
      </c>
      <c r="B70" s="79"/>
      <c r="C70" s="79"/>
      <c r="D70" s="17"/>
      <c r="E70" s="17"/>
      <c r="F70" s="35"/>
      <c r="G70" s="35"/>
      <c r="H70" s="17"/>
      <c r="I70" s="35"/>
      <c r="J70" s="17"/>
      <c r="K70" s="177"/>
      <c r="L70" s="126"/>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ht="12"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ht="23.5" thickBot="1" x14ac:dyDescent="0.3">
      <c r="A72" s="86" t="s">
        <v>215</v>
      </c>
      <c r="B72" s="627" t="s">
        <v>791</v>
      </c>
      <c r="C72" s="627"/>
      <c r="D72" s="628"/>
      <c r="E72" s="3" t="s">
        <v>137</v>
      </c>
      <c r="F72" s="3" t="s">
        <v>636</v>
      </c>
      <c r="G72" s="3" t="s">
        <v>695</v>
      </c>
      <c r="H72" s="3" t="s">
        <v>48</v>
      </c>
      <c r="I72" s="3" t="s">
        <v>1004</v>
      </c>
      <c r="J72" s="3" t="s">
        <v>1093</v>
      </c>
      <c r="K72" s="3" t="s">
        <v>414</v>
      </c>
      <c r="L72" s="3" t="s">
        <v>459</v>
      </c>
      <c r="M72" s="3" t="s">
        <v>868</v>
      </c>
      <c r="N72" s="82" t="s">
        <v>430</v>
      </c>
      <c r="O72" s="3" t="s">
        <v>579</v>
      </c>
      <c r="P72" s="87" t="s">
        <v>669</v>
      </c>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55"/>
      <c r="B73" s="640"/>
      <c r="C73" s="640"/>
      <c r="D73" s="640"/>
      <c r="E73" s="8"/>
      <c r="F73" s="8"/>
      <c r="G73" s="8"/>
      <c r="H73" s="8"/>
      <c r="I73" s="8"/>
      <c r="J73" s="120"/>
      <c r="K73" s="120"/>
      <c r="L73" s="120"/>
      <c r="M73" s="116"/>
      <c r="N73" s="60"/>
      <c r="O73" s="8"/>
      <c r="P73" s="72"/>
    </row>
    <row r="74" spans="1:54" x14ac:dyDescent="0.25">
      <c r="A74" s="67"/>
      <c r="B74" s="616"/>
      <c r="C74" s="616"/>
      <c r="D74" s="616"/>
      <c r="E74" s="6"/>
      <c r="F74" s="6"/>
      <c r="G74" s="6"/>
      <c r="H74" s="6"/>
      <c r="I74" s="6"/>
      <c r="J74" s="128"/>
      <c r="K74" s="10"/>
      <c r="L74" s="10"/>
      <c r="M74" s="166"/>
      <c r="N74" s="56"/>
      <c r="O74" s="6"/>
      <c r="P74" s="7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7"/>
      <c r="B75" s="616"/>
      <c r="C75" s="616"/>
      <c r="D75" s="616"/>
      <c r="E75" s="6"/>
      <c r="F75" s="6"/>
      <c r="G75" s="6"/>
      <c r="H75" s="6"/>
      <c r="I75" s="6"/>
      <c r="J75" s="128"/>
      <c r="K75" s="10"/>
      <c r="L75" s="10"/>
      <c r="M75" s="166"/>
      <c r="N75" s="56"/>
      <c r="O75" s="6"/>
      <c r="P75" s="7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69"/>
      <c r="B76" s="617"/>
      <c r="C76" s="617"/>
      <c r="D76" s="617"/>
      <c r="E76" s="7"/>
      <c r="F76" s="7"/>
      <c r="G76" s="7"/>
      <c r="H76" s="7"/>
      <c r="I76" s="7"/>
      <c r="J76" s="133"/>
      <c r="K76" s="11"/>
      <c r="L76" s="11"/>
      <c r="M76" s="161"/>
      <c r="N76" s="50"/>
      <c r="O76" s="36"/>
      <c r="P76" s="49"/>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ht="12"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ht="12" thickBot="1" x14ac:dyDescent="0.3">
      <c r="A79" s="618" t="s">
        <v>1054</v>
      </c>
      <c r="B79" s="619"/>
      <c r="C79" s="620"/>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12" thickBot="1" x14ac:dyDescent="0.3">
      <c r="A80" s="621" t="s">
        <v>728</v>
      </c>
      <c r="B80" s="622"/>
      <c r="C80" s="62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74" t="s">
        <v>100</v>
      </c>
      <c r="B81" s="76"/>
      <c r="C81" s="59" t="s">
        <v>85</v>
      </c>
      <c r="D81" s="59"/>
      <c r="E81" s="27"/>
      <c r="F81" s="27"/>
      <c r="G81" s="27"/>
      <c r="H81" s="33"/>
      <c r="I81" s="33"/>
      <c r="J81" s="27"/>
      <c r="K81" s="33"/>
      <c r="L81" s="122"/>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2" t="s">
        <v>452</v>
      </c>
      <c r="B82" s="18"/>
      <c r="C82" s="18"/>
      <c r="D82" s="18"/>
      <c r="E82" s="18"/>
      <c r="F82" s="18"/>
      <c r="G82" s="18"/>
      <c r="H82" s="31"/>
      <c r="I82" s="31"/>
      <c r="J82" s="18"/>
      <c r="K82" s="31"/>
      <c r="L82" s="110"/>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2" t="s">
        <v>193</v>
      </c>
      <c r="B83" s="18"/>
      <c r="C83" s="18"/>
      <c r="D83" s="18"/>
      <c r="E83" s="18"/>
      <c r="F83" s="18"/>
      <c r="G83" s="18"/>
      <c r="H83" s="31"/>
      <c r="I83" s="31"/>
      <c r="J83" s="18"/>
      <c r="K83" s="31"/>
      <c r="L83" s="110"/>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2" t="s">
        <v>314</v>
      </c>
      <c r="B84" s="18"/>
      <c r="C84" s="18"/>
      <c r="D84" s="18"/>
      <c r="E84" s="18"/>
      <c r="F84" s="18"/>
      <c r="G84" s="18"/>
      <c r="H84" s="31"/>
      <c r="I84" s="31"/>
      <c r="J84" s="18"/>
      <c r="K84" s="31"/>
      <c r="L84" s="110"/>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2" thickBot="1" x14ac:dyDescent="0.3">
      <c r="A85" s="58" t="s">
        <v>246</v>
      </c>
      <c r="B85" s="17"/>
      <c r="C85" s="17"/>
      <c r="D85" s="17"/>
      <c r="E85" s="17"/>
      <c r="F85" s="17"/>
      <c r="G85" s="17"/>
      <c r="H85" s="35"/>
      <c r="I85" s="35"/>
      <c r="J85" s="17"/>
      <c r="K85" s="35"/>
      <c r="L85" s="17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ht="12"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ht="23.5" thickBot="1" x14ac:dyDescent="0.3">
      <c r="A87" s="86" t="s">
        <v>215</v>
      </c>
      <c r="B87" s="627" t="s">
        <v>622</v>
      </c>
      <c r="C87" s="627"/>
      <c r="D87" s="628"/>
      <c r="E87" s="3" t="s">
        <v>62</v>
      </c>
      <c r="F87" s="3" t="s">
        <v>636</v>
      </c>
      <c r="G87" s="3" t="s">
        <v>584</v>
      </c>
      <c r="H87" s="3" t="s">
        <v>48</v>
      </c>
      <c r="I87" s="3" t="s">
        <v>1004</v>
      </c>
      <c r="J87" s="3" t="s">
        <v>1093</v>
      </c>
      <c r="K87" s="3" t="s">
        <v>414</v>
      </c>
      <c r="L87" s="3" t="s">
        <v>459</v>
      </c>
      <c r="M87" s="3" t="s">
        <v>868</v>
      </c>
      <c r="N87" s="82" t="s">
        <v>430</v>
      </c>
      <c r="O87" s="3" t="s">
        <v>921</v>
      </c>
      <c r="P87" s="87" t="s">
        <v>971</v>
      </c>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55"/>
      <c r="B88" s="640"/>
      <c r="C88" s="640"/>
      <c r="D88" s="640"/>
      <c r="E88" s="8"/>
      <c r="F88" s="8"/>
      <c r="G88" s="8"/>
      <c r="H88" s="8"/>
      <c r="I88" s="8"/>
      <c r="J88" s="120"/>
      <c r="K88" s="120"/>
      <c r="L88" s="120"/>
      <c r="M88" s="120"/>
      <c r="N88" s="60"/>
      <c r="O88" s="8"/>
      <c r="P88" s="72"/>
    </row>
    <row r="89" spans="1:54" x14ac:dyDescent="0.25">
      <c r="A89" s="67"/>
      <c r="B89" s="616"/>
      <c r="C89" s="616"/>
      <c r="D89" s="616"/>
      <c r="E89" s="6"/>
      <c r="F89" s="6"/>
      <c r="G89" s="6"/>
      <c r="H89" s="6"/>
      <c r="I89" s="6"/>
      <c r="J89" s="10"/>
      <c r="K89" s="10"/>
      <c r="L89" s="10"/>
      <c r="M89" s="10"/>
      <c r="N89" s="56"/>
      <c r="O89" s="6"/>
      <c r="P89" s="7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7"/>
      <c r="B90" s="616"/>
      <c r="C90" s="616"/>
      <c r="D90" s="616"/>
      <c r="E90" s="6"/>
      <c r="F90" s="6"/>
      <c r="G90" s="6"/>
      <c r="H90" s="6"/>
      <c r="I90" s="6"/>
      <c r="J90" s="10"/>
      <c r="K90" s="10"/>
      <c r="L90" s="10"/>
      <c r="M90" s="10"/>
      <c r="N90" s="56"/>
      <c r="O90" s="6"/>
      <c r="P90" s="7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9"/>
      <c r="B91" s="617"/>
      <c r="C91" s="617"/>
      <c r="D91" s="617"/>
      <c r="E91" s="7"/>
      <c r="F91" s="7"/>
      <c r="G91" s="7"/>
      <c r="H91" s="7"/>
      <c r="I91" s="7"/>
      <c r="J91" s="11"/>
      <c r="K91" s="11"/>
      <c r="L91" s="11"/>
      <c r="M91" s="11"/>
      <c r="N91" s="50"/>
      <c r="O91" s="36"/>
      <c r="P91" s="49"/>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ht="12" thickBot="1" x14ac:dyDescent="0.3">
      <c r="A93" s="618" t="s">
        <v>539</v>
      </c>
      <c r="B93" s="641"/>
      <c r="C93" s="641"/>
      <c r="D93" s="641"/>
      <c r="E93" s="641"/>
      <c r="F93" s="641"/>
      <c r="G93" s="641"/>
      <c r="H93" s="641"/>
      <c r="I93" s="642"/>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629" t="s">
        <v>631</v>
      </c>
      <c r="B94" s="630"/>
      <c r="C94" s="630"/>
      <c r="D94" s="630"/>
      <c r="E94" s="630"/>
      <c r="F94" s="630"/>
      <c r="G94" s="630"/>
      <c r="H94" s="630"/>
      <c r="I94" s="63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143" t="s">
        <v>236</v>
      </c>
      <c r="B95" s="632" t="s">
        <v>281</v>
      </c>
      <c r="C95" s="633"/>
      <c r="D95" s="633"/>
      <c r="E95" s="633"/>
      <c r="F95" s="633"/>
      <c r="G95" s="633"/>
      <c r="H95" s="633"/>
      <c r="I95" s="634"/>
    </row>
    <row r="96" spans="1:54" x14ac:dyDescent="0.25">
      <c r="A96" s="182"/>
      <c r="B96" s="188"/>
      <c r="C96" s="23"/>
      <c r="D96" s="23"/>
      <c r="E96" s="23"/>
      <c r="F96" s="23"/>
      <c r="G96" s="23"/>
      <c r="H96" s="23"/>
      <c r="I96" s="23"/>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2" thickBot="1" x14ac:dyDescent="0.3">
      <c r="A98" s="635" t="s">
        <v>509</v>
      </c>
      <c r="B98" s="636"/>
      <c r="C98" s="636"/>
      <c r="D98" s="636"/>
      <c r="E98" s="636"/>
      <c r="F98" s="636"/>
      <c r="G98" s="636"/>
      <c r="H98" s="637" t="s">
        <v>424</v>
      </c>
      <c r="I98" s="612" t="s">
        <v>721</v>
      </c>
      <c r="J98" s="612" t="s">
        <v>398</v>
      </c>
      <c r="K98" s="612" t="s">
        <v>239</v>
      </c>
      <c r="L98" s="612" t="s">
        <v>923</v>
      </c>
      <c r="M98" s="644" t="s">
        <v>1174</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12" thickBot="1" x14ac:dyDescent="0.3">
      <c r="A99" s="646" t="s">
        <v>1226</v>
      </c>
      <c r="B99" s="647"/>
      <c r="C99" s="647"/>
      <c r="D99" s="647"/>
      <c r="E99" s="647"/>
      <c r="F99" s="647"/>
      <c r="G99" s="648"/>
      <c r="H99" s="638"/>
      <c r="I99" s="639"/>
      <c r="J99" s="639"/>
      <c r="K99" s="639"/>
      <c r="L99" s="639"/>
      <c r="M99" s="645"/>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ht="12" thickBot="1" x14ac:dyDescent="0.3">
      <c r="A100" s="649" t="s">
        <v>872</v>
      </c>
      <c r="B100" s="650"/>
      <c r="C100" s="650"/>
      <c r="D100" s="650"/>
      <c r="E100" s="650"/>
      <c r="F100" s="650"/>
      <c r="G100" s="651"/>
      <c r="H100" s="638"/>
      <c r="I100" s="639"/>
      <c r="J100" s="639"/>
      <c r="K100" s="639"/>
      <c r="L100" s="639"/>
      <c r="M100" s="645"/>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58" t="s">
        <v>1082</v>
      </c>
      <c r="B101" s="640" t="str">
        <f>VLOOKUP($A101,Listes!$A$3:$C$187,2,TRUE)</f>
        <v>Aden Gulf Surcharge</v>
      </c>
      <c r="C101" s="640"/>
      <c r="D101" s="640"/>
      <c r="E101" s="652" t="s">
        <v>689</v>
      </c>
      <c r="F101" s="652"/>
      <c r="G101" s="652"/>
      <c r="H101" s="47"/>
      <c r="I101" s="43"/>
      <c r="J101" s="43"/>
      <c r="K101" s="43"/>
      <c r="L101" s="43"/>
      <c r="M101" s="147"/>
    </row>
    <row r="102" spans="1:54" x14ac:dyDescent="0.25">
      <c r="A102" s="111" t="s">
        <v>1105</v>
      </c>
      <c r="B102" s="616" t="str">
        <f>VLOOKUP($A102,Listes!$A$3:$C$187,2,TRUE)</f>
        <v>Bunker Adjustment Factor</v>
      </c>
      <c r="C102" s="616"/>
      <c r="D102" s="616"/>
      <c r="E102" s="643" t="s">
        <v>792</v>
      </c>
      <c r="F102" s="643"/>
      <c r="G102" s="643"/>
      <c r="H102" s="28"/>
      <c r="I102" s="46"/>
      <c r="J102" s="46"/>
      <c r="K102" s="46"/>
      <c r="L102" s="46"/>
      <c r="M102" s="167"/>
    </row>
    <row r="103" spans="1:54" x14ac:dyDescent="0.25">
      <c r="A103" s="111" t="s">
        <v>546</v>
      </c>
      <c r="B103" s="616" t="str">
        <f>VLOOKUP($A103,Listes!$A$3:$C$187,2,TRUE)</f>
        <v>Cargo Facility Charge</v>
      </c>
      <c r="C103" s="616"/>
      <c r="D103" s="616"/>
      <c r="E103" s="643" t="s">
        <v>689</v>
      </c>
      <c r="F103" s="643"/>
      <c r="G103" s="643"/>
      <c r="H103" s="28"/>
      <c r="I103" s="46"/>
      <c r="J103" s="46"/>
      <c r="K103" s="46"/>
      <c r="L103" s="46"/>
      <c r="M103" s="167"/>
    </row>
    <row r="104" spans="1:54" ht="23" x14ac:dyDescent="0.25">
      <c r="A104" s="111" t="s">
        <v>492</v>
      </c>
      <c r="B104" s="616" t="str">
        <f>VLOOKUP($A104,Listes!$A$3:$C$187,2,TRUE)</f>
        <v>Container Cleaning Surcharge Destination</v>
      </c>
      <c r="C104" s="616"/>
      <c r="D104" s="616"/>
      <c r="E104" s="643" t="s">
        <v>689</v>
      </c>
      <c r="F104" s="643"/>
      <c r="G104" s="643"/>
      <c r="H104" s="28"/>
      <c r="I104" s="46"/>
      <c r="J104" s="46"/>
      <c r="K104" s="46"/>
      <c r="L104" s="46"/>
      <c r="M104" s="167"/>
    </row>
    <row r="105" spans="1:54" ht="23" x14ac:dyDescent="0.25">
      <c r="A105" s="111" t="s">
        <v>1110</v>
      </c>
      <c r="B105" s="616" t="str">
        <f>VLOOKUP($A105,Listes!$A$3:$C$187,2,TRUE)</f>
        <v>Chassis Administration Fee Pre-Carriage</v>
      </c>
      <c r="C105" s="616"/>
      <c r="D105" s="616"/>
      <c r="E105" s="643" t="s">
        <v>792</v>
      </c>
      <c r="F105" s="643"/>
      <c r="G105" s="643"/>
      <c r="H105" s="28"/>
      <c r="I105" s="46"/>
      <c r="J105" s="46"/>
      <c r="K105" s="46"/>
      <c r="L105" s="46"/>
      <c r="M105" s="167"/>
    </row>
    <row r="106" spans="1:54" x14ac:dyDescent="0.25">
      <c r="A106" s="111" t="s">
        <v>18</v>
      </c>
      <c r="B106" s="616" t="str">
        <f>VLOOKUP($A106,Listes!$A$3:$C$187,2,TRUE)</f>
        <v>Chassis Provision Charge</v>
      </c>
      <c r="C106" s="616"/>
      <c r="D106" s="616"/>
      <c r="E106" s="643" t="s">
        <v>792</v>
      </c>
      <c r="F106" s="643"/>
      <c r="G106" s="643"/>
      <c r="H106" s="28"/>
      <c r="I106" s="46"/>
      <c r="J106" s="46"/>
      <c r="K106" s="46"/>
      <c r="L106" s="46"/>
      <c r="M106" s="167"/>
    </row>
    <row r="107" spans="1:54" x14ac:dyDescent="0.25">
      <c r="A107" s="111" t="s">
        <v>36</v>
      </c>
      <c r="B107" s="616" t="str">
        <f>VLOOKUP($A107,Listes!$A$3:$C$187,2,TRUE)</f>
        <v>Carrier Security Charge</v>
      </c>
      <c r="C107" s="616"/>
      <c r="D107" s="616"/>
      <c r="E107" s="643" t="s">
        <v>689</v>
      </c>
      <c r="F107" s="643"/>
      <c r="G107" s="643"/>
      <c r="H107" s="28"/>
      <c r="I107" s="46"/>
      <c r="J107" s="46"/>
      <c r="K107" s="46"/>
      <c r="L107" s="46"/>
      <c r="M107" s="167"/>
    </row>
    <row r="108" spans="1:54" ht="23" x14ac:dyDescent="0.25">
      <c r="A108" s="111" t="s">
        <v>871</v>
      </c>
      <c r="B108" s="616" t="str">
        <f>VLOOKUP($A108,Listes!$A$3:$C$187,2,TRUE)</f>
        <v>Container Maintenance Charge Destination</v>
      </c>
      <c r="C108" s="616"/>
      <c r="D108" s="616"/>
      <c r="E108" s="643" t="s">
        <v>689</v>
      </c>
      <c r="F108" s="643"/>
      <c r="G108" s="643"/>
      <c r="H108" s="28"/>
      <c r="I108" s="46"/>
      <c r="J108" s="46"/>
      <c r="K108" s="46"/>
      <c r="L108" s="46"/>
      <c r="M108" s="167"/>
    </row>
    <row r="109" spans="1:54" x14ac:dyDescent="0.25">
      <c r="A109" s="111" t="s">
        <v>138</v>
      </c>
      <c r="B109" s="616" t="str">
        <f>VLOOKUP($A109,Listes!$A$3:$C$187,2,TRUE)</f>
        <v>Destination THC / Destination Receiving Charge</v>
      </c>
      <c r="C109" s="616"/>
      <c r="D109" s="616"/>
      <c r="E109" s="643" t="s">
        <v>792</v>
      </c>
      <c r="F109" s="643"/>
      <c r="G109" s="643"/>
      <c r="H109" s="28"/>
      <c r="I109" s="46"/>
      <c r="J109" s="46"/>
      <c r="K109" s="46"/>
      <c r="L109" s="46"/>
      <c r="M109" s="167"/>
    </row>
    <row r="110" spans="1:54" x14ac:dyDescent="0.25">
      <c r="A110" s="111" t="s">
        <v>716</v>
      </c>
      <c r="B110" s="616" t="str">
        <f>VLOOKUP($A110,Listes!$A$3:$C$187,2,TRUE)</f>
        <v>Equipment Imbalance Surcharge at Origin</v>
      </c>
      <c r="C110" s="616"/>
      <c r="D110" s="616"/>
      <c r="E110" s="643" t="s">
        <v>689</v>
      </c>
      <c r="F110" s="643"/>
      <c r="G110" s="643"/>
      <c r="H110" s="28"/>
      <c r="I110" s="46"/>
      <c r="J110" s="46"/>
      <c r="K110" s="46"/>
      <c r="L110" s="46"/>
      <c r="M110" s="167"/>
    </row>
    <row r="111" spans="1:54" x14ac:dyDescent="0.25">
      <c r="A111" s="111" t="s">
        <v>845</v>
      </c>
      <c r="B111" s="616" t="str">
        <f>VLOOKUP($A111,Listes!$A$3:$C$187,2,TRUE)</f>
        <v>Equipment Imbalance Surcharge at Destination</v>
      </c>
      <c r="C111" s="616"/>
      <c r="D111" s="616"/>
      <c r="E111" s="643" t="s">
        <v>689</v>
      </c>
      <c r="F111" s="643"/>
      <c r="G111" s="643"/>
      <c r="H111" s="28"/>
      <c r="I111" s="46"/>
      <c r="J111" s="46"/>
      <c r="K111" s="46"/>
      <c r="L111" s="46"/>
      <c r="M111" s="167"/>
    </row>
    <row r="112" spans="1:54" x14ac:dyDescent="0.25">
      <c r="A112" s="111" t="s">
        <v>988</v>
      </c>
      <c r="B112" s="616" t="str">
        <f>VLOOKUP($A112,Listes!$A$3:$C$187,2,TRUE)</f>
        <v>Export Documentation Fees - Carrier</v>
      </c>
      <c r="C112" s="616"/>
      <c r="D112" s="616"/>
      <c r="E112" s="643" t="s">
        <v>689</v>
      </c>
      <c r="F112" s="643"/>
      <c r="G112" s="643"/>
      <c r="H112" s="28"/>
      <c r="I112" s="46"/>
      <c r="J112" s="46"/>
      <c r="K112" s="46"/>
      <c r="L112" s="46"/>
      <c r="M112" s="167"/>
    </row>
    <row r="113" spans="1:13" ht="23" x14ac:dyDescent="0.25">
      <c r="A113" s="111" t="s">
        <v>951</v>
      </c>
      <c r="B113" s="616" t="str">
        <f>VLOOKUP($A113,Listes!$A$3:$C$187,2,TRUE)</f>
        <v>Extra Risk Surcharge (Destination)</v>
      </c>
      <c r="C113" s="616"/>
      <c r="D113" s="616"/>
      <c r="E113" s="643" t="s">
        <v>689</v>
      </c>
      <c r="F113" s="643"/>
      <c r="G113" s="643"/>
      <c r="H113" s="28"/>
      <c r="I113" s="46"/>
      <c r="J113" s="46"/>
      <c r="K113" s="46"/>
      <c r="L113" s="46"/>
      <c r="M113" s="167"/>
    </row>
    <row r="114" spans="1:13" x14ac:dyDescent="0.25">
      <c r="A114" s="111" t="s">
        <v>650</v>
      </c>
      <c r="B114" s="653" t="str">
        <f>VLOOKUP($A114,Listes!$A$3:$C$187,2,TRUE)</f>
        <v>Flat Rack</v>
      </c>
      <c r="C114" s="654"/>
      <c r="D114" s="655"/>
      <c r="E114" s="656" t="s">
        <v>792</v>
      </c>
      <c r="F114" s="657"/>
      <c r="G114" s="658"/>
      <c r="H114" s="28"/>
      <c r="I114" s="46"/>
      <c r="J114" s="46"/>
      <c r="K114" s="46"/>
      <c r="L114" s="46"/>
      <c r="M114" s="167"/>
    </row>
    <row r="115" spans="1:13" x14ac:dyDescent="0.25">
      <c r="A115" s="111" t="s">
        <v>94</v>
      </c>
      <c r="B115" s="616" t="str">
        <f>VLOOKUP($A115,Listes!$A$3:$C$187,2,TRUE)</f>
        <v>Garments on Hanger Additional</v>
      </c>
      <c r="C115" s="616"/>
      <c r="D115" s="616"/>
      <c r="E115" s="643" t="s">
        <v>689</v>
      </c>
      <c r="F115" s="643"/>
      <c r="G115" s="643"/>
      <c r="H115" s="28"/>
      <c r="I115" s="46"/>
      <c r="J115" s="46"/>
      <c r="K115" s="46"/>
      <c r="L115" s="46"/>
      <c r="M115" s="167"/>
    </row>
    <row r="116" spans="1:13" x14ac:dyDescent="0.25">
      <c r="A116" s="111" t="s">
        <v>75</v>
      </c>
      <c r="B116" s="616" t="str">
        <f>VLOOKUP($A116,Listes!$A$3:$C$187,2,TRUE)</f>
        <v>Hazardous Fees (Ocean)</v>
      </c>
      <c r="C116" s="616"/>
      <c r="D116" s="616"/>
      <c r="E116" s="643" t="s">
        <v>1567</v>
      </c>
      <c r="F116" s="643"/>
      <c r="G116" s="643"/>
      <c r="H116" s="28" t="s">
        <v>1109</v>
      </c>
      <c r="I116" s="46"/>
      <c r="J116" s="46"/>
      <c r="K116" s="46"/>
      <c r="L116" s="46"/>
      <c r="M116" s="167"/>
    </row>
    <row r="117" spans="1:13" x14ac:dyDescent="0.25">
      <c r="A117" s="111" t="s">
        <v>973</v>
      </c>
      <c r="B117" s="616" t="str">
        <f>VLOOKUP($A117,Listes!$A$3:$C$187,2,TRUE)</f>
        <v xml:space="preserve">Intermodal Door Precarriage Additional for </v>
      </c>
      <c r="C117" s="616"/>
      <c r="D117" s="616"/>
      <c r="E117" s="643" t="s">
        <v>689</v>
      </c>
      <c r="F117" s="643"/>
      <c r="G117" s="643"/>
      <c r="H117" s="28"/>
      <c r="I117" s="46"/>
      <c r="J117" s="46"/>
      <c r="K117" s="46"/>
      <c r="L117" s="46"/>
      <c r="M117" s="167"/>
    </row>
    <row r="118" spans="1:13" ht="23" x14ac:dyDescent="0.25">
      <c r="A118" s="111" t="s">
        <v>579</v>
      </c>
      <c r="B118" s="616" t="str">
        <f>VLOOKUP($A118,Listes!$A$3:$C$187,2,TRUE)</f>
        <v xml:space="preserve">Precarriage Inland Fuel Charge </v>
      </c>
      <c r="C118" s="616"/>
      <c r="D118" s="616"/>
      <c r="E118" s="643" t="s">
        <v>689</v>
      </c>
      <c r="F118" s="643"/>
      <c r="G118" s="643"/>
      <c r="H118" s="28"/>
      <c r="I118" s="46"/>
      <c r="J118" s="46"/>
      <c r="K118" s="46"/>
      <c r="L118" s="46"/>
      <c r="M118" s="167"/>
    </row>
    <row r="119" spans="1:13" ht="23" x14ac:dyDescent="0.25">
      <c r="A119" s="111" t="s">
        <v>328</v>
      </c>
      <c r="B119" s="616" t="str">
        <f>VLOOKUP($A119,Listes!$A$3:$C$187,2,TRUE)</f>
        <v>Local Port Charge Destination Sanitary Fee</v>
      </c>
      <c r="C119" s="616"/>
      <c r="D119" s="616"/>
      <c r="E119" s="643" t="s">
        <v>689</v>
      </c>
      <c r="F119" s="643"/>
      <c r="G119" s="643"/>
      <c r="H119" s="28"/>
      <c r="I119" s="46"/>
      <c r="J119" s="46"/>
      <c r="K119" s="46"/>
      <c r="L119" s="46"/>
      <c r="M119" s="167"/>
    </row>
    <row r="120" spans="1:13" ht="23" x14ac:dyDescent="0.25">
      <c r="A120" s="111" t="s">
        <v>1058</v>
      </c>
      <c r="B120" s="616" t="str">
        <f>VLOOKUP($A120,Listes!$A$3:$C$187,2,TRUE)</f>
        <v>Local Port Charge Origin Sanitary Fee</v>
      </c>
      <c r="C120" s="616"/>
      <c r="D120" s="616"/>
      <c r="E120" s="643" t="s">
        <v>689</v>
      </c>
      <c r="F120" s="643"/>
      <c r="G120" s="643"/>
      <c r="H120" s="28"/>
      <c r="I120" s="46"/>
      <c r="J120" s="46"/>
      <c r="K120" s="46"/>
      <c r="L120" s="46"/>
      <c r="M120" s="167"/>
    </row>
    <row r="121" spans="1:13" x14ac:dyDescent="0.25">
      <c r="A121" s="111" t="s">
        <v>904</v>
      </c>
      <c r="B121" s="616" t="str">
        <f>VLOOKUP($A121,Listes!$A$3:$C$187,2,TRUE)</f>
        <v>Low Sulfur Surcharge</v>
      </c>
      <c r="C121" s="616"/>
      <c r="D121" s="616"/>
      <c r="E121" s="643" t="s">
        <v>689</v>
      </c>
      <c r="F121" s="643"/>
      <c r="G121" s="643"/>
      <c r="H121" s="28"/>
      <c r="I121" s="46"/>
      <c r="J121" s="46"/>
      <c r="K121" s="46"/>
      <c r="L121" s="46"/>
      <c r="M121" s="167"/>
    </row>
    <row r="122" spans="1:13" x14ac:dyDescent="0.25">
      <c r="A122" s="111" t="s">
        <v>827</v>
      </c>
      <c r="B122" s="616" t="str">
        <f>VLOOKUP($A122,Listes!$A$3:$C$187,2,TRUE)</f>
        <v>Low Sulfur Surcharge IMO2020</v>
      </c>
      <c r="C122" s="616"/>
      <c r="D122" s="616"/>
      <c r="E122" s="643" t="s">
        <v>689</v>
      </c>
      <c r="F122" s="643"/>
      <c r="G122" s="643"/>
      <c r="H122" s="28"/>
      <c r="I122" s="46"/>
      <c r="J122" s="46"/>
      <c r="K122" s="46"/>
      <c r="L122" s="46"/>
      <c r="M122" s="167"/>
    </row>
    <row r="123" spans="1:13" ht="23" x14ac:dyDescent="0.25">
      <c r="A123" s="111" t="s">
        <v>757</v>
      </c>
      <c r="B123" s="616" t="str">
        <f>VLOOKUP($A123,Listes!$A$3:$C$187,2,TRUE)</f>
        <v>Inland Hazardous Charge Oncarriage</v>
      </c>
      <c r="C123" s="616"/>
      <c r="D123" s="616"/>
      <c r="E123" s="643" t="s">
        <v>792</v>
      </c>
      <c r="F123" s="643"/>
      <c r="G123" s="643"/>
      <c r="H123" s="28"/>
      <c r="I123" s="46"/>
      <c r="J123" s="46"/>
      <c r="K123" s="46"/>
      <c r="L123" s="46"/>
      <c r="M123" s="167"/>
    </row>
    <row r="124" spans="1:13" x14ac:dyDescent="0.25">
      <c r="A124" s="111" t="s">
        <v>1141</v>
      </c>
      <c r="B124" s="616" t="str">
        <f>VLOOKUP($A124,Listes!$A$3:$C$187,2,TRUE)</f>
        <v>Open Top</v>
      </c>
      <c r="C124" s="616"/>
      <c r="D124" s="616"/>
      <c r="E124" s="643" t="s">
        <v>792</v>
      </c>
      <c r="F124" s="643"/>
      <c r="G124" s="643"/>
      <c r="H124" s="28"/>
      <c r="I124" s="46"/>
      <c r="J124" s="46"/>
      <c r="K124" s="46"/>
      <c r="L124" s="46"/>
      <c r="M124" s="167"/>
    </row>
    <row r="125" spans="1:13" x14ac:dyDescent="0.25">
      <c r="A125" s="111" t="s">
        <v>487</v>
      </c>
      <c r="B125" s="616" t="str">
        <f>VLOOKUP($A125,Listes!$A$3:$C$187,2,TRUE)</f>
        <v>Origin THC / Origin Receiving Charge</v>
      </c>
      <c r="C125" s="616"/>
      <c r="D125" s="616"/>
      <c r="E125" s="643" t="s">
        <v>689</v>
      </c>
      <c r="F125" s="643"/>
      <c r="G125" s="643"/>
      <c r="H125" s="28"/>
      <c r="I125" s="46"/>
      <c r="J125" s="46"/>
      <c r="K125" s="46"/>
      <c r="L125" s="46"/>
      <c r="M125" s="167"/>
    </row>
    <row r="126" spans="1:13" ht="23" x14ac:dyDescent="0.25">
      <c r="A126" s="111" t="s">
        <v>511</v>
      </c>
      <c r="B126" s="616" t="str">
        <f>VLOOKUP($A126,Listes!$A$3:$C$187,2,TRUE)</f>
        <v>Panama Canal Adj Factor</v>
      </c>
      <c r="C126" s="616"/>
      <c r="D126" s="616"/>
      <c r="E126" s="643" t="s">
        <v>689</v>
      </c>
      <c r="F126" s="643"/>
      <c r="G126" s="643"/>
      <c r="H126" s="28"/>
      <c r="I126" s="46"/>
      <c r="J126" s="46"/>
      <c r="K126" s="46"/>
      <c r="L126" s="46"/>
      <c r="M126" s="167"/>
    </row>
    <row r="127" spans="1:13" x14ac:dyDescent="0.25">
      <c r="A127" s="111" t="s">
        <v>395</v>
      </c>
      <c r="B127" s="616" t="str">
        <f>VLOOKUP($A127,Listes!$A$3:$C$187,2,TRUE)</f>
        <v>Port Congestion Surcharge Destination</v>
      </c>
      <c r="C127" s="616"/>
      <c r="D127" s="616"/>
      <c r="E127" s="643" t="s">
        <v>689</v>
      </c>
      <c r="F127" s="643"/>
      <c r="G127" s="643"/>
      <c r="H127" s="28"/>
      <c r="I127" s="46"/>
      <c r="J127" s="46"/>
      <c r="K127" s="46"/>
      <c r="L127" s="46"/>
      <c r="M127" s="167"/>
    </row>
    <row r="128" spans="1:13" x14ac:dyDescent="0.25">
      <c r="A128" s="111" t="s">
        <v>824</v>
      </c>
      <c r="B128" s="616" t="str">
        <f>VLOOKUP($A128,Listes!$A$3:$C$187,2,TRUE)</f>
        <v>Piracy Surcharge</v>
      </c>
      <c r="C128" s="616"/>
      <c r="D128" s="616"/>
      <c r="E128" s="643" t="s">
        <v>689</v>
      </c>
      <c r="F128" s="643"/>
      <c r="G128" s="643"/>
      <c r="H128" s="28"/>
      <c r="I128" s="46"/>
      <c r="J128" s="46"/>
      <c r="K128" s="46"/>
      <c r="L128" s="46"/>
      <c r="M128" s="167"/>
    </row>
    <row r="129" spans="1:54" x14ac:dyDescent="0.25">
      <c r="A129" s="111" t="s">
        <v>1172</v>
      </c>
      <c r="B129" s="616" t="str">
        <f>VLOOKUP($A129,Listes!$A$3:$C$187,2,TRUE)</f>
        <v>Pre-Carriage Emergency Inland Fuel Surcharge</v>
      </c>
      <c r="C129" s="616"/>
      <c r="D129" s="616"/>
      <c r="E129" s="643" t="s">
        <v>689</v>
      </c>
      <c r="F129" s="643"/>
      <c r="G129" s="643"/>
      <c r="H129" s="28"/>
      <c r="I129" s="46"/>
      <c r="J129" s="46"/>
      <c r="K129" s="46"/>
      <c r="L129" s="46"/>
      <c r="M129" s="167"/>
    </row>
    <row r="130" spans="1:54" ht="23" x14ac:dyDescent="0.25">
      <c r="A130" s="111" t="s">
        <v>280</v>
      </c>
      <c r="B130" s="616" t="str">
        <f>VLOOKUP($A130,Listes!$A$3:$C$187,2,TRUE)</f>
        <v>Pre-Carriage Emergency Intermodal Surcharge</v>
      </c>
      <c r="C130" s="616"/>
      <c r="D130" s="616"/>
      <c r="E130" s="643" t="s">
        <v>689</v>
      </c>
      <c r="F130" s="643"/>
      <c r="G130" s="643"/>
      <c r="H130" s="28"/>
      <c r="I130" s="46"/>
      <c r="J130" s="46"/>
      <c r="K130" s="46"/>
      <c r="L130" s="46"/>
      <c r="M130" s="167"/>
    </row>
    <row r="131" spans="1:54" ht="23" x14ac:dyDescent="0.25">
      <c r="A131" s="111" t="s">
        <v>843</v>
      </c>
      <c r="B131" s="616" t="str">
        <f>VLOOKUP($A131,Listes!$A$3:$C$187,2,TRUE)</f>
        <v>Inland Hazardous Charge Precarriage</v>
      </c>
      <c r="C131" s="616"/>
      <c r="D131" s="616"/>
      <c r="E131" s="643" t="s">
        <v>689</v>
      </c>
      <c r="F131" s="643"/>
      <c r="G131" s="643"/>
      <c r="H131" s="28"/>
      <c r="I131" s="46"/>
      <c r="J131" s="46"/>
      <c r="K131" s="46"/>
      <c r="L131" s="46"/>
      <c r="M131" s="167"/>
    </row>
    <row r="132" spans="1:54" x14ac:dyDescent="0.25">
      <c r="A132" s="111" t="s">
        <v>535</v>
      </c>
      <c r="B132" s="616" t="str">
        <f>VLOOKUP($A132,Listes!$A$3:$C$187,2,TRUE)</f>
        <v>Origin Terminal Security Charge</v>
      </c>
      <c r="C132" s="616"/>
      <c r="D132" s="616"/>
      <c r="E132" s="643" t="s">
        <v>689</v>
      </c>
      <c r="F132" s="643"/>
      <c r="G132" s="643"/>
      <c r="H132" s="28"/>
      <c r="I132" s="46"/>
      <c r="J132" s="46"/>
      <c r="K132" s="46"/>
      <c r="L132" s="46"/>
      <c r="M132" s="167"/>
    </row>
    <row r="133" spans="1:54" ht="23" x14ac:dyDescent="0.25">
      <c r="A133" s="413" t="s">
        <v>1113</v>
      </c>
      <c r="B133" s="616" t="str">
        <f>VLOOKUP($A133,Listes!$A$3:$C$187,2,TRUE)</f>
        <v>Shipper Owned Container Surcharge</v>
      </c>
      <c r="C133" s="616"/>
      <c r="D133" s="616"/>
      <c r="E133" s="643" t="s">
        <v>792</v>
      </c>
      <c r="F133" s="643"/>
      <c r="G133" s="643"/>
      <c r="H133" s="414"/>
      <c r="I133" s="415"/>
      <c r="J133" s="415"/>
      <c r="K133" s="415"/>
      <c r="L133" s="415"/>
      <c r="M133" s="416"/>
    </row>
    <row r="134" spans="1:54" ht="23" x14ac:dyDescent="0.25">
      <c r="A134" s="413" t="s">
        <v>1139</v>
      </c>
      <c r="B134" s="616" t="str">
        <f>VLOOKUP($A134,Listes!$A$3:$C$187,2,TRUE)</f>
        <v>Tri-Axle / Super Chassis Precarriage Surcharge</v>
      </c>
      <c r="C134" s="616"/>
      <c r="D134" s="616"/>
      <c r="E134" s="643" t="s">
        <v>792</v>
      </c>
      <c r="F134" s="643"/>
      <c r="G134" s="643"/>
      <c r="H134" s="414"/>
      <c r="I134" s="415"/>
      <c r="J134" s="415"/>
      <c r="K134" s="415"/>
      <c r="L134" s="415"/>
      <c r="M134" s="416"/>
    </row>
    <row r="135" spans="1:54" ht="23" x14ac:dyDescent="0.25">
      <c r="A135" s="413" t="s">
        <v>825</v>
      </c>
      <c r="B135" s="616" t="str">
        <f>VLOOKUP($A135,Listes!$A$3:$C$187,2,TRUE)</f>
        <v>Weight Charge</v>
      </c>
      <c r="C135" s="616"/>
      <c r="D135" s="616"/>
      <c r="E135" s="643" t="s">
        <v>689</v>
      </c>
      <c r="F135" s="643"/>
      <c r="G135" s="643"/>
      <c r="H135" s="414"/>
      <c r="I135" s="415"/>
      <c r="J135" s="415"/>
      <c r="K135" s="415"/>
      <c r="L135" s="415"/>
      <c r="M135" s="416"/>
    </row>
    <row r="136" spans="1:54" ht="12" thickBot="1" x14ac:dyDescent="0.3">
      <c r="A136" s="413" t="s">
        <v>934</v>
      </c>
      <c r="B136" s="616" t="str">
        <f>VLOOKUP($A136,Listes!$A$3:$C$187,2,TRUE)</f>
        <v>Weight Charge</v>
      </c>
      <c r="C136" s="616"/>
      <c r="D136" s="616"/>
      <c r="E136" s="643" t="s">
        <v>689</v>
      </c>
      <c r="F136" s="643"/>
      <c r="G136" s="643"/>
      <c r="H136" s="414"/>
      <c r="I136" s="415"/>
      <c r="J136" s="415"/>
      <c r="K136" s="415"/>
      <c r="L136" s="415"/>
      <c r="M136" s="416"/>
    </row>
    <row r="137" spans="1:54" ht="12" thickBot="1" x14ac:dyDescent="0.3">
      <c r="A137" s="659" t="s">
        <v>1203</v>
      </c>
      <c r="B137" s="660"/>
      <c r="C137" s="660"/>
      <c r="D137" s="660"/>
      <c r="E137" s="660"/>
      <c r="F137" s="660"/>
      <c r="G137" s="660"/>
      <c r="H137" s="660"/>
      <c r="I137" s="661"/>
      <c r="J137" s="44"/>
      <c r="K137" s="44"/>
      <c r="L137" s="44"/>
      <c r="M137" s="44"/>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ht="12" thickBot="1" x14ac:dyDescent="0.3">
      <c r="A138" s="662" t="s">
        <v>397</v>
      </c>
      <c r="B138" s="663"/>
      <c r="C138" s="663"/>
      <c r="D138" s="663"/>
      <c r="E138" s="663"/>
      <c r="F138" s="663"/>
      <c r="G138" s="663"/>
      <c r="H138" s="663"/>
      <c r="I138" s="664"/>
      <c r="J138" s="174"/>
      <c r="K138" s="61"/>
      <c r="L138" s="61"/>
      <c r="M138" s="6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ht="12"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x14ac:dyDescent="0.25">
      <c r="A140" s="665" t="s">
        <v>374</v>
      </c>
      <c r="B140" s="666"/>
      <c r="C140" s="666"/>
      <c r="D140" s="666"/>
      <c r="E140" s="609" t="s">
        <v>844</v>
      </c>
      <c r="F140" s="609">
        <v>20</v>
      </c>
      <c r="G140" s="609">
        <v>40</v>
      </c>
      <c r="H140" s="609" t="s">
        <v>459</v>
      </c>
      <c r="I140" s="609" t="s">
        <v>868</v>
      </c>
      <c r="J140" s="668" t="s">
        <v>1056</v>
      </c>
      <c r="K140" s="668" t="s">
        <v>1131</v>
      </c>
      <c r="L140" s="669" t="s">
        <v>271</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x14ac:dyDescent="0.25">
      <c r="A141" s="118" t="s">
        <v>1202</v>
      </c>
      <c r="B141" s="51" t="s">
        <v>137</v>
      </c>
      <c r="C141" s="51" t="s">
        <v>62</v>
      </c>
      <c r="D141" s="51" t="s">
        <v>428</v>
      </c>
      <c r="E141" s="667"/>
      <c r="F141" s="667"/>
      <c r="G141" s="667"/>
      <c r="H141" s="667"/>
      <c r="I141" s="667"/>
      <c r="J141" s="667"/>
      <c r="K141" s="667"/>
      <c r="L141" s="670"/>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x14ac:dyDescent="0.25">
      <c r="A142" s="146"/>
      <c r="B142" s="16"/>
      <c r="C142" s="16"/>
      <c r="D142" s="16"/>
      <c r="E142" s="16"/>
      <c r="F142" s="128"/>
      <c r="G142" s="128"/>
      <c r="H142" s="128"/>
      <c r="I142" s="128"/>
      <c r="J142" s="16"/>
      <c r="K142" s="56"/>
      <c r="L142" s="123"/>
    </row>
    <row r="143" spans="1:54" x14ac:dyDescent="0.25">
      <c r="A143" s="146"/>
      <c r="B143" s="16"/>
      <c r="C143" s="16"/>
      <c r="D143" s="16"/>
      <c r="E143" s="16"/>
      <c r="F143" s="10"/>
      <c r="G143" s="10"/>
      <c r="H143" s="10"/>
      <c r="I143" s="10"/>
      <c r="J143" s="16"/>
      <c r="K143" s="56"/>
      <c r="L143" s="123"/>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46"/>
      <c r="B144" s="16"/>
      <c r="C144" s="16"/>
      <c r="D144" s="16"/>
      <c r="E144" s="16"/>
      <c r="F144" s="10"/>
      <c r="G144" s="10"/>
      <c r="H144" s="10"/>
      <c r="I144" s="10"/>
      <c r="J144" s="16"/>
      <c r="K144" s="56"/>
      <c r="L144" s="123"/>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ht="12" thickBot="1" x14ac:dyDescent="0.3">
      <c r="A145" s="175"/>
      <c r="B145" s="32"/>
      <c r="C145" s="32"/>
      <c r="D145" s="32"/>
      <c r="E145" s="32"/>
      <c r="F145" s="11"/>
      <c r="G145" s="11"/>
      <c r="H145" s="11"/>
      <c r="I145" s="11"/>
      <c r="J145" s="32"/>
      <c r="K145" s="50"/>
      <c r="L145" s="153"/>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671" t="s">
        <v>490</v>
      </c>
      <c r="B147" s="671"/>
      <c r="C147" s="671"/>
      <c r="D147" s="671"/>
      <c r="E147" s="671" t="s">
        <v>844</v>
      </c>
      <c r="F147" s="671">
        <v>20</v>
      </c>
      <c r="G147" s="671">
        <v>40</v>
      </c>
      <c r="H147" s="671" t="s">
        <v>459</v>
      </c>
      <c r="I147" s="671" t="s">
        <v>868</v>
      </c>
      <c r="J147" s="672" t="s">
        <v>1056</v>
      </c>
      <c r="K147" s="672" t="s">
        <v>1131</v>
      </c>
      <c r="L147" s="671" t="s">
        <v>271</v>
      </c>
      <c r="M147" s="671" t="s">
        <v>239</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x14ac:dyDescent="0.25">
      <c r="A148" s="15" t="s">
        <v>1202</v>
      </c>
      <c r="B148" s="15" t="s">
        <v>137</v>
      </c>
      <c r="C148" s="15" t="s">
        <v>62</v>
      </c>
      <c r="D148" s="15" t="s">
        <v>428</v>
      </c>
      <c r="E148" s="671"/>
      <c r="F148" s="671"/>
      <c r="G148" s="671"/>
      <c r="H148" s="671"/>
      <c r="I148" s="671"/>
      <c r="J148" s="671"/>
      <c r="K148" s="671"/>
      <c r="L148" s="671"/>
      <c r="M148" s="67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ht="12"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ht="12" thickBot="1" x14ac:dyDescent="0.3">
      <c r="A155" s="618" t="s">
        <v>1206</v>
      </c>
      <c r="B155" s="641"/>
      <c r="C155" s="641"/>
      <c r="D155" s="641"/>
      <c r="E155" s="642"/>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ht="12"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624" t="s">
        <v>958</v>
      </c>
      <c r="B157" s="683"/>
      <c r="C157" s="683"/>
      <c r="D157" s="683"/>
      <c r="E157" s="683"/>
      <c r="F157" s="684"/>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x14ac:dyDescent="0.25">
      <c r="A158" s="566" t="s">
        <v>990</v>
      </c>
      <c r="B158" s="685"/>
      <c r="C158" s="685"/>
      <c r="D158" s="685"/>
      <c r="E158" s="685"/>
      <c r="F158" s="567"/>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673" t="s">
        <v>867</v>
      </c>
      <c r="B159" s="663"/>
      <c r="C159" s="663"/>
      <c r="D159" s="663"/>
      <c r="E159" s="663"/>
      <c r="F159" s="664"/>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x14ac:dyDescent="0.25">
      <c r="A160" s="169" t="s">
        <v>291</v>
      </c>
      <c r="B160" s="54" t="s">
        <v>761</v>
      </c>
      <c r="C160" s="81" t="s">
        <v>424</v>
      </c>
      <c r="D160" s="125" t="s">
        <v>1125</v>
      </c>
      <c r="E160" s="77"/>
      <c r="F160" s="77"/>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127"/>
      <c r="B161" s="115"/>
      <c r="C161" s="83"/>
      <c r="D161" s="334"/>
      <c r="E161" s="412"/>
      <c r="F161" s="412"/>
    </row>
    <row r="162" spans="1:54" x14ac:dyDescent="0.25">
      <c r="A162" s="127"/>
      <c r="B162" s="115"/>
      <c r="C162" s="83"/>
      <c r="D162" s="132"/>
      <c r="E162" s="78"/>
      <c r="F162" s="78"/>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ht="12" thickBot="1" x14ac:dyDescent="0.3">
      <c r="A163" s="136"/>
      <c r="B163" s="164"/>
      <c r="C163" s="156"/>
      <c r="D163" s="137"/>
      <c r="E163" s="78"/>
      <c r="F163" s="78"/>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ht="12"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ht="12" thickBot="1" x14ac:dyDescent="0.3">
      <c r="A165" s="618" t="s">
        <v>182</v>
      </c>
      <c r="B165" s="641"/>
      <c r="C165" s="641"/>
      <c r="D165" s="641"/>
      <c r="E165" s="641"/>
      <c r="F165" s="641"/>
      <c r="G165" s="641"/>
      <c r="H165" s="641"/>
      <c r="I165" s="642"/>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59" t="s">
        <v>381</v>
      </c>
      <c r="B166" s="139"/>
      <c r="C166" s="34"/>
      <c r="D166" s="34"/>
      <c r="E166" s="34"/>
      <c r="F166" s="34"/>
      <c r="G166" s="31"/>
      <c r="H166" s="34"/>
      <c r="I166" s="148"/>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x14ac:dyDescent="0.25">
      <c r="A167" s="410" t="s">
        <v>1568</v>
      </c>
      <c r="B167" s="674" t="s">
        <v>1569</v>
      </c>
      <c r="C167" s="723"/>
      <c r="D167" s="723"/>
      <c r="E167" s="723"/>
      <c r="F167" s="723"/>
      <c r="G167" s="723"/>
      <c r="H167" s="723"/>
      <c r="I167" s="724"/>
    </row>
    <row r="168" spans="1:54" x14ac:dyDescent="0.25">
      <c r="A168" s="411" t="s">
        <v>1570</v>
      </c>
      <c r="B168" s="677" t="s">
        <v>1571</v>
      </c>
      <c r="C168" s="678"/>
      <c r="D168" s="678"/>
      <c r="E168" s="678"/>
      <c r="F168" s="678"/>
      <c r="G168" s="678"/>
      <c r="H168" s="678"/>
      <c r="I168" s="679"/>
    </row>
    <row r="169" spans="1:54" x14ac:dyDescent="0.25">
      <c r="A169" s="121"/>
      <c r="B169" s="680"/>
      <c r="C169" s="681"/>
      <c r="D169" s="681"/>
      <c r="E169" s="681"/>
      <c r="F169" s="681"/>
      <c r="G169" s="681"/>
      <c r="H169" s="681"/>
      <c r="I169" s="682"/>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121"/>
      <c r="B170" s="680"/>
      <c r="C170" s="681"/>
      <c r="D170" s="681"/>
      <c r="E170" s="681"/>
      <c r="F170" s="681"/>
      <c r="G170" s="681"/>
      <c r="H170" s="681"/>
      <c r="I170" s="682"/>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x14ac:dyDescent="0.25">
      <c r="A171" s="121"/>
      <c r="B171" s="680"/>
      <c r="C171" s="681"/>
      <c r="D171" s="681"/>
      <c r="E171" s="681"/>
      <c r="F171" s="681"/>
      <c r="G171" s="681"/>
      <c r="H171" s="681"/>
      <c r="I171" s="682"/>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x14ac:dyDescent="0.25">
      <c r="A172" s="121"/>
      <c r="B172" s="680"/>
      <c r="C172" s="681"/>
      <c r="D172" s="681"/>
      <c r="E172" s="681"/>
      <c r="F172" s="681"/>
      <c r="G172" s="681"/>
      <c r="H172" s="681"/>
      <c r="I172" s="682"/>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680"/>
      <c r="C173" s="681"/>
      <c r="D173" s="681"/>
      <c r="E173" s="681"/>
      <c r="F173" s="681"/>
      <c r="G173" s="681"/>
      <c r="H173" s="681"/>
      <c r="I173" s="682"/>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680"/>
      <c r="C174" s="681"/>
      <c r="D174" s="681"/>
      <c r="E174" s="681"/>
      <c r="F174" s="681"/>
      <c r="G174" s="681"/>
      <c r="H174" s="681"/>
      <c r="I174" s="682"/>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680"/>
      <c r="C175" s="681"/>
      <c r="D175" s="681"/>
      <c r="E175" s="681"/>
      <c r="F175" s="681"/>
      <c r="G175" s="681"/>
      <c r="H175" s="681"/>
      <c r="I175" s="682"/>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680"/>
      <c r="C176" s="681"/>
      <c r="D176" s="681"/>
      <c r="E176" s="681"/>
      <c r="F176" s="681"/>
      <c r="G176" s="681"/>
      <c r="H176" s="681"/>
      <c r="I176" s="682"/>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680"/>
      <c r="C177" s="681"/>
      <c r="D177" s="681"/>
      <c r="E177" s="681"/>
      <c r="F177" s="681"/>
      <c r="G177" s="681"/>
      <c r="H177" s="681"/>
      <c r="I177" s="682"/>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680"/>
      <c r="C178" s="681"/>
      <c r="D178" s="681"/>
      <c r="E178" s="681"/>
      <c r="F178" s="681"/>
      <c r="G178" s="681"/>
      <c r="H178" s="681"/>
      <c r="I178" s="682"/>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680"/>
      <c r="C179" s="681"/>
      <c r="D179" s="681"/>
      <c r="E179" s="681"/>
      <c r="F179" s="681"/>
      <c r="G179" s="681"/>
      <c r="H179" s="681"/>
      <c r="I179" s="682"/>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680"/>
      <c r="C180" s="681"/>
      <c r="D180" s="681"/>
      <c r="E180" s="681"/>
      <c r="F180" s="681"/>
      <c r="G180" s="681"/>
      <c r="H180" s="681"/>
      <c r="I180" s="682"/>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ht="12" thickBot="1" x14ac:dyDescent="0.3">
      <c r="A181" s="151"/>
      <c r="B181" s="686"/>
      <c r="C181" s="687"/>
      <c r="D181" s="687"/>
      <c r="E181" s="687"/>
      <c r="F181" s="687"/>
      <c r="G181" s="687"/>
      <c r="H181" s="687"/>
      <c r="I181" s="688"/>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624" t="s">
        <v>623</v>
      </c>
      <c r="B185" s="626"/>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ht="12"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621" t="s">
        <v>760</v>
      </c>
      <c r="B187" s="622"/>
      <c r="C187" s="622"/>
      <c r="D187" s="622"/>
      <c r="E187" s="622"/>
      <c r="F187" s="622"/>
      <c r="G187" s="623"/>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ht="12"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689" t="s">
        <v>592</v>
      </c>
      <c r="B189" s="690"/>
      <c r="C189" s="690"/>
      <c r="D189" s="690"/>
      <c r="E189" s="69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x14ac:dyDescent="0.25">
      <c r="A190" s="692" t="s">
        <v>721</v>
      </c>
      <c r="B190" s="694" t="s">
        <v>660</v>
      </c>
      <c r="C190" s="612" t="s">
        <v>735</v>
      </c>
      <c r="D190" s="612" t="s">
        <v>907</v>
      </c>
      <c r="E190" s="694" t="s">
        <v>769</v>
      </c>
      <c r="F190" s="612" t="s">
        <v>458</v>
      </c>
      <c r="G190" s="612" t="s">
        <v>732</v>
      </c>
      <c r="H190" s="612" t="s">
        <v>791</v>
      </c>
      <c r="I190" s="612" t="s">
        <v>137</v>
      </c>
      <c r="J190" s="612" t="s">
        <v>62</v>
      </c>
      <c r="K190" s="612" t="s">
        <v>622</v>
      </c>
      <c r="L190" s="612" t="s">
        <v>582</v>
      </c>
      <c r="M190" s="702" t="s">
        <v>1213</v>
      </c>
      <c r="N190" s="703"/>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693"/>
      <c r="B191" s="695"/>
      <c r="C191" s="613"/>
      <c r="D191" s="613"/>
      <c r="E191" s="695"/>
      <c r="F191" s="613"/>
      <c r="G191" s="613"/>
      <c r="H191" s="613"/>
      <c r="I191" s="613"/>
      <c r="J191" s="613"/>
      <c r="K191" s="613"/>
      <c r="L191" s="613"/>
      <c r="M191" s="704"/>
      <c r="N191" s="705"/>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x14ac:dyDescent="0.25">
      <c r="A192" s="55"/>
      <c r="B192" s="8"/>
      <c r="C192" s="26"/>
      <c r="D192" s="8"/>
      <c r="E192" s="8"/>
      <c r="F192" s="8"/>
      <c r="G192" s="8"/>
      <c r="H192" s="8"/>
      <c r="I192" s="8"/>
      <c r="J192" s="8"/>
      <c r="K192" s="8"/>
      <c r="L192" s="93"/>
      <c r="M192" s="696"/>
      <c r="N192" s="697"/>
    </row>
    <row r="193" spans="1:54" x14ac:dyDescent="0.25">
      <c r="A193" s="67"/>
      <c r="B193" s="6"/>
      <c r="C193" s="16"/>
      <c r="D193" s="6"/>
      <c r="E193" s="6"/>
      <c r="F193" s="6"/>
      <c r="G193" s="6"/>
      <c r="H193" s="6"/>
      <c r="I193" s="6"/>
      <c r="J193" s="6"/>
      <c r="K193" s="6"/>
      <c r="L193" s="92"/>
      <c r="M193" s="698"/>
      <c r="N193" s="699"/>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x14ac:dyDescent="0.25">
      <c r="A194" s="67"/>
      <c r="B194" s="6"/>
      <c r="C194" s="16"/>
      <c r="D194" s="6"/>
      <c r="E194" s="6"/>
      <c r="F194" s="6"/>
      <c r="G194" s="6"/>
      <c r="H194" s="6"/>
      <c r="I194" s="6"/>
      <c r="J194" s="6"/>
      <c r="K194" s="6"/>
      <c r="L194" s="92"/>
      <c r="M194" s="698"/>
      <c r="N194" s="699"/>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67"/>
      <c r="B195" s="6"/>
      <c r="C195" s="16"/>
      <c r="D195" s="6"/>
      <c r="E195" s="6"/>
      <c r="F195" s="6"/>
      <c r="G195" s="6"/>
      <c r="H195" s="6"/>
      <c r="I195" s="6"/>
      <c r="J195" s="6"/>
      <c r="K195" s="6"/>
      <c r="L195" s="92"/>
      <c r="M195" s="698"/>
      <c r="N195" s="699"/>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x14ac:dyDescent="0.25">
      <c r="A196" s="67"/>
      <c r="B196" s="6"/>
      <c r="C196" s="16"/>
      <c r="D196" s="6"/>
      <c r="E196" s="6"/>
      <c r="F196" s="6"/>
      <c r="G196" s="6"/>
      <c r="H196" s="6"/>
      <c r="I196" s="6"/>
      <c r="J196" s="6"/>
      <c r="K196" s="6"/>
      <c r="L196" s="92"/>
      <c r="M196" s="698"/>
      <c r="N196" s="699"/>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ht="12" thickBot="1" x14ac:dyDescent="0.3">
      <c r="A197" s="69"/>
      <c r="B197" s="7"/>
      <c r="C197" s="32"/>
      <c r="D197" s="7"/>
      <c r="E197" s="7"/>
      <c r="F197" s="7"/>
      <c r="G197" s="7"/>
      <c r="H197" s="7"/>
      <c r="I197" s="7"/>
      <c r="J197" s="7"/>
      <c r="K197" s="7"/>
      <c r="L197" s="94"/>
      <c r="M197" s="700"/>
      <c r="N197" s="70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ht="12"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621" t="s">
        <v>278</v>
      </c>
      <c r="B200" s="622"/>
      <c r="C200" s="622"/>
      <c r="D200" s="622"/>
      <c r="E200" s="622"/>
      <c r="F200" s="622"/>
      <c r="G200" s="623"/>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ht="12"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689" t="s">
        <v>592</v>
      </c>
      <c r="B202" s="690"/>
      <c r="C202" s="690"/>
      <c r="D202" s="690"/>
      <c r="E202" s="690"/>
      <c r="F202" s="690"/>
      <c r="G202" s="690"/>
      <c r="H202" s="69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692" t="s">
        <v>721</v>
      </c>
      <c r="B203" s="694" t="s">
        <v>660</v>
      </c>
      <c r="C203" s="612" t="s">
        <v>735</v>
      </c>
      <c r="D203" s="612" t="s">
        <v>907</v>
      </c>
      <c r="E203" s="694" t="s">
        <v>769</v>
      </c>
      <c r="F203" s="612" t="s">
        <v>371</v>
      </c>
      <c r="G203" s="706" t="s">
        <v>960</v>
      </c>
      <c r="H203" s="707"/>
      <c r="I203" s="707"/>
      <c r="J203" s="707"/>
      <c r="K203" s="707"/>
      <c r="L203" s="707"/>
      <c r="M203" s="707"/>
      <c r="N203" s="708"/>
      <c r="O203" s="612" t="s">
        <v>458</v>
      </c>
      <c r="P203" s="612" t="s">
        <v>732</v>
      </c>
      <c r="Q203" s="612" t="s">
        <v>791</v>
      </c>
      <c r="R203" s="612" t="s">
        <v>137</v>
      </c>
      <c r="S203" s="612" t="s">
        <v>62</v>
      </c>
      <c r="T203" s="612" t="s">
        <v>622</v>
      </c>
      <c r="U203" s="612" t="s">
        <v>582</v>
      </c>
      <c r="V203" s="612" t="s">
        <v>1213</v>
      </c>
      <c r="W203" s="644"/>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693"/>
      <c r="B204" s="695"/>
      <c r="C204" s="613"/>
      <c r="D204" s="613"/>
      <c r="E204" s="695"/>
      <c r="F204" s="613"/>
      <c r="G204" s="3" t="s">
        <v>309</v>
      </c>
      <c r="H204" s="3" t="s">
        <v>252</v>
      </c>
      <c r="I204" s="3" t="s">
        <v>46</v>
      </c>
      <c r="J204" s="3" t="s">
        <v>1295</v>
      </c>
      <c r="K204" s="3" t="s">
        <v>1080</v>
      </c>
      <c r="L204" s="3" t="s">
        <v>1063</v>
      </c>
      <c r="M204" s="3" t="s">
        <v>856</v>
      </c>
      <c r="N204" s="3" t="s">
        <v>686</v>
      </c>
      <c r="O204" s="613"/>
      <c r="P204" s="613"/>
      <c r="Q204" s="613"/>
      <c r="R204" s="613"/>
      <c r="S204" s="613"/>
      <c r="T204" s="613"/>
      <c r="U204" s="613"/>
      <c r="V204" s="613"/>
      <c r="W204" s="713"/>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x14ac:dyDescent="0.25">
      <c r="A205" s="55"/>
      <c r="B205" s="8"/>
      <c r="C205" s="26"/>
      <c r="D205" s="8"/>
      <c r="E205" s="8"/>
      <c r="F205" s="409"/>
      <c r="G205" s="8"/>
      <c r="H205" s="8"/>
      <c r="I205" s="8"/>
      <c r="J205" s="8"/>
      <c r="K205" s="8"/>
      <c r="L205" s="8"/>
      <c r="M205" s="8"/>
      <c r="N205" s="8"/>
      <c r="O205" s="8"/>
      <c r="P205" s="8"/>
      <c r="Q205" s="8"/>
      <c r="R205" s="8"/>
      <c r="S205" s="8"/>
      <c r="T205" s="8"/>
      <c r="U205" s="93"/>
      <c r="V205" s="714"/>
      <c r="W205" s="715"/>
    </row>
    <row r="206" spans="1:54" x14ac:dyDescent="0.25">
      <c r="A206" s="67"/>
      <c r="B206" s="6"/>
      <c r="C206" s="16"/>
      <c r="D206" s="6"/>
      <c r="E206" s="6"/>
      <c r="F206" s="185"/>
      <c r="G206" s="6"/>
      <c r="H206" s="6"/>
      <c r="I206" s="6"/>
      <c r="J206" s="6"/>
      <c r="K206" s="6"/>
      <c r="L206" s="6"/>
      <c r="M206" s="6"/>
      <c r="N206" s="6"/>
      <c r="O206" s="6"/>
      <c r="P206" s="6"/>
      <c r="Q206" s="6"/>
      <c r="R206" s="6"/>
      <c r="S206" s="6"/>
      <c r="T206" s="6"/>
      <c r="U206" s="92"/>
      <c r="V206" s="709"/>
      <c r="W206" s="710"/>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x14ac:dyDescent="0.25">
      <c r="A207" s="67"/>
      <c r="B207" s="6"/>
      <c r="C207" s="16"/>
      <c r="D207" s="6"/>
      <c r="E207" s="6"/>
      <c r="F207" s="185"/>
      <c r="G207" s="6"/>
      <c r="H207" s="6"/>
      <c r="I207" s="6"/>
      <c r="J207" s="6"/>
      <c r="K207" s="6"/>
      <c r="L207" s="6"/>
      <c r="M207" s="6"/>
      <c r="N207" s="6"/>
      <c r="O207" s="6"/>
      <c r="P207" s="6"/>
      <c r="Q207" s="6"/>
      <c r="R207" s="6"/>
      <c r="S207" s="6"/>
      <c r="T207" s="6"/>
      <c r="U207" s="92"/>
      <c r="V207" s="709"/>
      <c r="W207" s="710"/>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67"/>
      <c r="B208" s="6"/>
      <c r="C208" s="16"/>
      <c r="D208" s="6"/>
      <c r="E208" s="6"/>
      <c r="F208" s="185"/>
      <c r="G208" s="6"/>
      <c r="H208" s="6"/>
      <c r="I208" s="6"/>
      <c r="J208" s="6"/>
      <c r="K208" s="6"/>
      <c r="L208" s="6"/>
      <c r="M208" s="6"/>
      <c r="N208" s="6"/>
      <c r="O208" s="6"/>
      <c r="P208" s="6"/>
      <c r="Q208" s="6"/>
      <c r="R208" s="6"/>
      <c r="S208" s="6"/>
      <c r="T208" s="6"/>
      <c r="U208" s="92"/>
      <c r="V208" s="709"/>
      <c r="W208" s="710"/>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709"/>
      <c r="W209" s="710"/>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ht="12" thickBot="1" x14ac:dyDescent="0.3">
      <c r="A210" s="69"/>
      <c r="B210" s="7"/>
      <c r="C210" s="32"/>
      <c r="D210" s="7"/>
      <c r="E210" s="7"/>
      <c r="F210" s="183"/>
      <c r="G210" s="7"/>
      <c r="H210" s="7"/>
      <c r="I210" s="7"/>
      <c r="J210" s="7"/>
      <c r="K210" s="7"/>
      <c r="L210" s="7"/>
      <c r="M210" s="7"/>
      <c r="N210" s="7"/>
      <c r="O210" s="7"/>
      <c r="P210" s="7"/>
      <c r="Q210" s="7"/>
      <c r="R210" s="7"/>
      <c r="S210" s="7"/>
      <c r="T210" s="7"/>
      <c r="U210" s="94"/>
      <c r="V210" s="711"/>
      <c r="W210" s="712"/>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ht="12" thickBot="1" x14ac:dyDescent="0.3">
      <c r="A214" s="41" t="s">
        <v>389</v>
      </c>
      <c r="B214" s="138" t="s">
        <v>427</v>
      </c>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54" t="s">
        <v>284</v>
      </c>
      <c r="B215" s="72" t="s">
        <v>792</v>
      </c>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x14ac:dyDescent="0.25">
      <c r="A216" s="181" t="s">
        <v>369</v>
      </c>
      <c r="B216" s="71" t="s">
        <v>792</v>
      </c>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x14ac:dyDescent="0.25">
      <c r="A217" s="181" t="s">
        <v>981</v>
      </c>
      <c r="B217" s="71" t="s">
        <v>792</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181" t="s">
        <v>172</v>
      </c>
      <c r="B218" s="71" t="s">
        <v>792</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259</v>
      </c>
      <c r="B219" s="71" t="s">
        <v>689</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911</v>
      </c>
      <c r="B220" s="71" t="s">
        <v>689</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12" t="s">
        <v>817</v>
      </c>
      <c r="B221" s="71" t="s">
        <v>689</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12" t="s">
        <v>553</v>
      </c>
      <c r="B222" s="71" t="s">
        <v>689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ht="12" thickBot="1" x14ac:dyDescent="0.3">
      <c r="A223" s="141" t="s">
        <v>984</v>
      </c>
      <c r="B223" s="119" t="s">
        <v>689</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sheetData>
  <mergeCells count="271">
    <mergeCell ref="V209:W209"/>
    <mergeCell ref="V210:W210"/>
    <mergeCell ref="U203:U204"/>
    <mergeCell ref="V203:W204"/>
    <mergeCell ref="V205:W205"/>
    <mergeCell ref="V206:W206"/>
    <mergeCell ref="V207:W207"/>
    <mergeCell ref="V208:W208"/>
    <mergeCell ref="O203:O204"/>
    <mergeCell ref="P203:P204"/>
    <mergeCell ref="Q203:Q204"/>
    <mergeCell ref="R203:R204"/>
    <mergeCell ref="S203:S204"/>
    <mergeCell ref="T203:T204"/>
    <mergeCell ref="A200:G200"/>
    <mergeCell ref="A202:H202"/>
    <mergeCell ref="G203:N203"/>
    <mergeCell ref="A203:A204"/>
    <mergeCell ref="B203:B204"/>
    <mergeCell ref="C203:C204"/>
    <mergeCell ref="D203:D204"/>
    <mergeCell ref="E203:E204"/>
    <mergeCell ref="F203:F204"/>
    <mergeCell ref="M192:N192"/>
    <mergeCell ref="M193:N193"/>
    <mergeCell ref="M194:N194"/>
    <mergeCell ref="M195:N195"/>
    <mergeCell ref="M196:N196"/>
    <mergeCell ref="M197:N197"/>
    <mergeCell ref="H190:H191"/>
    <mergeCell ref="I190:I191"/>
    <mergeCell ref="J190:J191"/>
    <mergeCell ref="K190:K191"/>
    <mergeCell ref="L190:L191"/>
    <mergeCell ref="M190:N191"/>
    <mergeCell ref="A187:G187"/>
    <mergeCell ref="A189:E189"/>
    <mergeCell ref="A190:A191"/>
    <mergeCell ref="B190:B191"/>
    <mergeCell ref="C190:C191"/>
    <mergeCell ref="D190:D191"/>
    <mergeCell ref="E190:E191"/>
    <mergeCell ref="F190:F191"/>
    <mergeCell ref="G190:G191"/>
    <mergeCell ref="B177:I177"/>
    <mergeCell ref="B178:I178"/>
    <mergeCell ref="B179:I179"/>
    <mergeCell ref="B180:I180"/>
    <mergeCell ref="B181:I181"/>
    <mergeCell ref="A185:B185"/>
    <mergeCell ref="B171:I171"/>
    <mergeCell ref="B172:I172"/>
    <mergeCell ref="B173:I173"/>
    <mergeCell ref="B174:I174"/>
    <mergeCell ref="B175:I175"/>
    <mergeCell ref="B176:I176"/>
    <mergeCell ref="A159:F159"/>
    <mergeCell ref="A165:I165"/>
    <mergeCell ref="B167:I167"/>
    <mergeCell ref="B168:I168"/>
    <mergeCell ref="B169:I169"/>
    <mergeCell ref="B170:I170"/>
    <mergeCell ref="K147:K148"/>
    <mergeCell ref="L147:L148"/>
    <mergeCell ref="M147:M148"/>
    <mergeCell ref="A155:E155"/>
    <mergeCell ref="A157:F157"/>
    <mergeCell ref="A158:F158"/>
    <mergeCell ref="J140:J141"/>
    <mergeCell ref="K140:K141"/>
    <mergeCell ref="L140:L141"/>
    <mergeCell ref="A147:D147"/>
    <mergeCell ref="E147:E148"/>
    <mergeCell ref="F147:F148"/>
    <mergeCell ref="G147:G148"/>
    <mergeCell ref="H147:H148"/>
    <mergeCell ref="I147:I148"/>
    <mergeCell ref="J147:J148"/>
    <mergeCell ref="A137:I137"/>
    <mergeCell ref="A138:I138"/>
    <mergeCell ref="A140:D140"/>
    <mergeCell ref="E140:E141"/>
    <mergeCell ref="F140:F141"/>
    <mergeCell ref="G140:G141"/>
    <mergeCell ref="H140:H141"/>
    <mergeCell ref="I140:I141"/>
    <mergeCell ref="B134:D134"/>
    <mergeCell ref="E134:G134"/>
    <mergeCell ref="B135:D135"/>
    <mergeCell ref="E135:G135"/>
    <mergeCell ref="B136:D136"/>
    <mergeCell ref="E136:G136"/>
    <mergeCell ref="B131:D131"/>
    <mergeCell ref="E131:G131"/>
    <mergeCell ref="B132:D132"/>
    <mergeCell ref="E132:G132"/>
    <mergeCell ref="B133:D133"/>
    <mergeCell ref="E133:G133"/>
    <mergeCell ref="B128:D128"/>
    <mergeCell ref="E128:G128"/>
    <mergeCell ref="B129:D129"/>
    <mergeCell ref="E129:G129"/>
    <mergeCell ref="B130:D130"/>
    <mergeCell ref="E130:G130"/>
    <mergeCell ref="B125:D125"/>
    <mergeCell ref="E125:G125"/>
    <mergeCell ref="B126:D126"/>
    <mergeCell ref="E126:G126"/>
    <mergeCell ref="B127:D127"/>
    <mergeCell ref="E127:G127"/>
    <mergeCell ref="B122:D122"/>
    <mergeCell ref="E122:G122"/>
    <mergeCell ref="B123:D123"/>
    <mergeCell ref="E123:G123"/>
    <mergeCell ref="B124:D124"/>
    <mergeCell ref="E124:G124"/>
    <mergeCell ref="B119:D119"/>
    <mergeCell ref="E119:G119"/>
    <mergeCell ref="B120:D120"/>
    <mergeCell ref="E120:G120"/>
    <mergeCell ref="B121:D121"/>
    <mergeCell ref="E121:G121"/>
    <mergeCell ref="B116:D116"/>
    <mergeCell ref="E116:G116"/>
    <mergeCell ref="B117:D117"/>
    <mergeCell ref="E117:G117"/>
    <mergeCell ref="B118:D118"/>
    <mergeCell ref="E118:G118"/>
    <mergeCell ref="B113:D113"/>
    <mergeCell ref="E113:G113"/>
    <mergeCell ref="B114:D114"/>
    <mergeCell ref="E114:G114"/>
    <mergeCell ref="B115:D115"/>
    <mergeCell ref="E115:G115"/>
    <mergeCell ref="B110:D110"/>
    <mergeCell ref="E110:G110"/>
    <mergeCell ref="B111:D111"/>
    <mergeCell ref="E111:G111"/>
    <mergeCell ref="B112:D112"/>
    <mergeCell ref="E112:G112"/>
    <mergeCell ref="B107:D107"/>
    <mergeCell ref="E107:G107"/>
    <mergeCell ref="B108:D108"/>
    <mergeCell ref="E108:G108"/>
    <mergeCell ref="B109:D109"/>
    <mergeCell ref="E109:G109"/>
    <mergeCell ref="B104:D104"/>
    <mergeCell ref="E104:G104"/>
    <mergeCell ref="B105:D105"/>
    <mergeCell ref="E105:G105"/>
    <mergeCell ref="B106:D106"/>
    <mergeCell ref="E106:G106"/>
    <mergeCell ref="B101:D101"/>
    <mergeCell ref="E101:G101"/>
    <mergeCell ref="B102:D102"/>
    <mergeCell ref="E102:G102"/>
    <mergeCell ref="B103:D103"/>
    <mergeCell ref="E103:G103"/>
    <mergeCell ref="J98:J100"/>
    <mergeCell ref="K98:K100"/>
    <mergeCell ref="L98:L100"/>
    <mergeCell ref="B89:D89"/>
    <mergeCell ref="A64:C64"/>
    <mergeCell ref="A65:C65"/>
    <mergeCell ref="B72:D72"/>
    <mergeCell ref="B73:D73"/>
    <mergeCell ref="B74:D74"/>
    <mergeCell ref="B75:D75"/>
    <mergeCell ref="M98:M100"/>
    <mergeCell ref="A99:G99"/>
    <mergeCell ref="A100:G100"/>
    <mergeCell ref="B90:D90"/>
    <mergeCell ref="B91:D91"/>
    <mergeCell ref="A93:I93"/>
    <mergeCell ref="A94:I94"/>
    <mergeCell ref="B95:I95"/>
    <mergeCell ref="A98:G98"/>
    <mergeCell ref="H98:H100"/>
    <mergeCell ref="I98:I100"/>
    <mergeCell ref="H52:H53"/>
    <mergeCell ref="I52:I53"/>
    <mergeCell ref="J52:J53"/>
    <mergeCell ref="K52:K53"/>
    <mergeCell ref="B76:D76"/>
    <mergeCell ref="A79:C79"/>
    <mergeCell ref="A80:C80"/>
    <mergeCell ref="B87:D87"/>
    <mergeCell ref="B88:D88"/>
    <mergeCell ref="AF43:AF44"/>
    <mergeCell ref="AG43:AG44"/>
    <mergeCell ref="AH43:AH44"/>
    <mergeCell ref="AI43:AI44"/>
    <mergeCell ref="A51:D51"/>
    <mergeCell ref="A52:A53"/>
    <mergeCell ref="B52:B53"/>
    <mergeCell ref="C52:C53"/>
    <mergeCell ref="D52:D53"/>
    <mergeCell ref="E52:E53"/>
    <mergeCell ref="F43:F44"/>
    <mergeCell ref="G43:G44"/>
    <mergeCell ref="H43:H44"/>
    <mergeCell ref="I43:I44"/>
    <mergeCell ref="J43:J44"/>
    <mergeCell ref="K43:K44"/>
    <mergeCell ref="L52:L53"/>
    <mergeCell ref="M52:M53"/>
    <mergeCell ref="AC52:AC53"/>
    <mergeCell ref="AD52:AD53"/>
    <mergeCell ref="AE52:AE53"/>
    <mergeCell ref="AF52:AF53"/>
    <mergeCell ref="F52:F53"/>
    <mergeCell ref="G52:G53"/>
    <mergeCell ref="L31:L32"/>
    <mergeCell ref="Y31:Y32"/>
    <mergeCell ref="Z31:Z32"/>
    <mergeCell ref="AA31:AA32"/>
    <mergeCell ref="AB31:AB32"/>
    <mergeCell ref="A43:A44"/>
    <mergeCell ref="B43:B44"/>
    <mergeCell ref="C43:C44"/>
    <mergeCell ref="D43:D44"/>
    <mergeCell ref="E43:E44"/>
    <mergeCell ref="F31:F32"/>
    <mergeCell ref="G31:G32"/>
    <mergeCell ref="H31:H32"/>
    <mergeCell ref="I31:I32"/>
    <mergeCell ref="J31:J32"/>
    <mergeCell ref="K31:K32"/>
    <mergeCell ref="B21:H21"/>
    <mergeCell ref="B22:H22"/>
    <mergeCell ref="B23:H23"/>
    <mergeCell ref="B24:H24"/>
    <mergeCell ref="B25:H25"/>
    <mergeCell ref="A31:A32"/>
    <mergeCell ref="B31:B32"/>
    <mergeCell ref="C31:C32"/>
    <mergeCell ref="D31:D32"/>
    <mergeCell ref="E31:E32"/>
    <mergeCell ref="B17:I17"/>
    <mergeCell ref="J17:K17"/>
    <mergeCell ref="L17:M17"/>
    <mergeCell ref="B18:I18"/>
    <mergeCell ref="J18:K18"/>
    <mergeCell ref="L18:M18"/>
    <mergeCell ref="B16:I16"/>
    <mergeCell ref="J16:K16"/>
    <mergeCell ref="L16:M16"/>
    <mergeCell ref="B14:I14"/>
    <mergeCell ref="J14:K14"/>
    <mergeCell ref="L14:M14"/>
    <mergeCell ref="B15:I15"/>
    <mergeCell ref="J15:K15"/>
    <mergeCell ref="L15:M15"/>
    <mergeCell ref="A7:B7"/>
    <mergeCell ref="C7:F7"/>
    <mergeCell ref="A12:J12"/>
    <mergeCell ref="B13:I13"/>
    <mergeCell ref="J13:K13"/>
    <mergeCell ref="L13:M13"/>
    <mergeCell ref="A4:B4"/>
    <mergeCell ref="C4:F4"/>
    <mergeCell ref="A5:B5"/>
    <mergeCell ref="C5:F5"/>
    <mergeCell ref="A6:B6"/>
    <mergeCell ref="C6:F6"/>
    <mergeCell ref="A1:B1"/>
    <mergeCell ref="C1:F1"/>
    <mergeCell ref="A2:B2"/>
    <mergeCell ref="C2:F2"/>
    <mergeCell ref="A3:B3"/>
    <mergeCell ref="C3:F3"/>
  </mergeCells>
  <conditionalFormatting sqref="BG33:CH36">
    <cfRule type="cellIs" dxfId="1" priority="2" operator="equal">
      <formula>TRUE</formula>
    </cfRule>
  </conditionalFormatting>
  <conditionalFormatting sqref="BO54:CT60">
    <cfRule type="cellIs" dxfId="0" priority="1" operator="equal">
      <formula>TRUE</formula>
    </cfRule>
  </conditionalFormatting>
  <dataValidations count="14">
    <dataValidation type="decimal" allowBlank="1" showInputMessage="1" showErrorMessage="1" sqref="F142:I145 I45:K48 J88:M91 AL33:AO36 AP54:AS60 I33:L39 I54:L60" xr:uid="{00000000-0002-0000-0500-000000000000}">
      <formula1>0</formula1>
      <formula2>999999999999999</formula2>
    </dataValidation>
    <dataValidation type="list" showInputMessage="1" showErrorMessage="1" sqref="A45:A48 N88:N91 N73:N76 K142:K145 AD33:AD36 A33:A39" xr:uid="{00000000-0002-0000-0500-000001000000}">
      <formula1>$A$14:$A$19</formula1>
    </dataValidation>
    <dataValidation type="list" showDropDown="1" showErrorMessage="1" sqref="O72:P72 O87:P87" xr:uid="{00000000-0002-0000-05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01:G136" xr:uid="{00000000-0002-0000-0500-000003000000}"/>
    <dataValidation type="list" allowBlank="1" showInputMessage="1" showErrorMessage="1" sqref="I101:I136" xr:uid="{00000000-0002-0000-0500-000004000000}">
      <formula1>$A$14:$A$19</formula1>
    </dataValidation>
    <dataValidation type="date" allowBlank="1" showInputMessage="1" showErrorMessage="1" sqref="J101:K137 Y33:Y36 BB33:BB36 BJ54:BK60 AC54:AD60" xr:uid="{00000000-0002-0000-0500-000005000000}">
      <formula1>10101</formula1>
      <formula2>311299</formula2>
    </dataValidation>
    <dataValidation type="whole" allowBlank="1" showInputMessage="1" showErrorMessage="1" error="Only whole numbers can be entered into this field" sqref="D192:D197 D205:D210" xr:uid="{00000000-0002-0000-0500-000006000000}">
      <formula1>1</formula1>
      <formula2>99</formula2>
    </dataValidation>
    <dataValidation type="decimal" allowBlank="1" showInputMessage="1" showErrorMessage="1" error="Only numbers may be entered into this field" sqref="H205:H210 J205:J210 L205:L210 N205:N210" xr:uid="{5D9B26FB-C340-4BC3-86E9-74F5DAF0F4FA}">
      <formula1>1</formula1>
      <formula2>1000000000</formula2>
    </dataValidation>
    <dataValidation type="whole" allowBlank="1" showInputMessage="1" showErrorMessage="1" error="Only whole numbers may be entered into this field_x000a_" sqref="G205:G210 I205:I210 K205:K210 M205:M210" xr:uid="{440D4AA0-2F4C-48EF-94BA-E299164B1C51}">
      <formula1>1</formula1>
      <formula2>99</formula2>
    </dataValidation>
    <dataValidation allowBlank="1" sqref="O45:AH48 M33:X36 AE54:AE58 M37:Y39 BG33:CH36 AC33:AC39 AP33:BA36 AD37:BE39 BC33:BD36 BG37:BI39 BB54:BI60 BL54:BL58 BF33:BF39 Z33:AA39 AG54:AG60 U54:AB60" xr:uid="{00000000-0002-0000-0500-000009000000}"/>
    <dataValidation type="list" errorStyle="information" allowBlank="1" showInputMessage="1" showErrorMessage="1" sqref="L45:L48 N45:N48 AW54:AW60 P54:P60" xr:uid="{00000000-0002-0000-0500-00000A000000}">
      <formula1>"Y,N"</formula1>
    </dataValidation>
    <dataValidation type="list" errorStyle="information" allowBlank="1" showInputMessage="1" showErrorMessage="1" sqref="A32 AH54:AH60 A53:A60" xr:uid="{00000000-0002-0000-0500-00000B000000}">
      <formula1>$A$14:$A$17</formula1>
    </dataValidation>
    <dataValidation type="list" errorStyle="information" allowBlank="1" showInputMessage="1" showErrorMessage="1" sqref="B215:B223" xr:uid="{00000000-0002-0000-0500-00000C000000}">
      <formula1>"Applicable,Not Applicable"</formula1>
    </dataValidation>
    <dataValidation type="list" allowBlank="1" showInputMessage="1" showErrorMessage="1" sqref="A192:A197 A205:A210" xr:uid="{2FA61237-6319-416D-AD11-43F5142012D2}">
      <formula1>$A$14</formula1>
    </dataValidation>
  </dataValidations>
  <pageMargins left="0.25" right="0.25" top="0.25" bottom="0.25" header="0.3" footer="0.3"/>
  <pageSetup scale="16" fitToHeight="0" orientation="landscape" r:id="rId1"/>
  <headerFooter alignWithMargins="0"/>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26E8434-AA99-41EC-8D4E-6CF868FF4D70}">
          <x14:formula1>
            <xm:f>Listes!$H$2:$H$192</xm:f>
          </x14:formula1>
          <xm:sqref>Q52:AB52</xm:sqref>
        </x14:dataValidation>
        <x14:dataValidation type="list" allowBlank="1" showInputMessage="1" showErrorMessage="1" xr:uid="{A8B83C9B-FC62-40EB-8200-4E1F35302F3A}">
          <x14:formula1>
            <xm:f>Listes!$B$207:$B$217</xm:f>
          </x14:formula1>
          <xm:sqref>R53:AB53</xm:sqref>
        </x14:dataValidation>
        <x14:dataValidation type="list" allowBlank="1" showInputMessage="1" showErrorMessage="1" xr:uid="{F1AF5585-54BB-4BA0-8DB2-A410D36FEE86}">
          <x14:formula1>
            <xm:f>Listes!$B$254:$B$256</xm:f>
          </x14:formula1>
          <xm:sqref>Q53</xm:sqref>
        </x14:dataValidation>
        <x14:dataValidation type="list" allowBlank="1" showInputMessage="1" showErrorMessage="1" xr:uid="{4F3076D4-5034-4F52-B298-AFB4010D0659}">
          <x14:formula1>
            <xm:f>Listes!$A$3:$A$193</xm:f>
          </x14:formula1>
          <xm:sqref>A101:A136</xm:sqref>
        </x14:dataValidation>
        <x14:dataValidation type="list" allowBlank="1" showInputMessage="1" showErrorMessage="1" xr:uid="{039914F3-6E9D-4C21-8E56-D97403907E4D}">
          <x14:formula1>
            <xm:f>Listes!$B$229:$B$252</xm:f>
          </x14:formula1>
          <xm:sqref>H101:H136</xm:sqref>
        </x14:dataValidation>
        <x14:dataValidation type="list" allowBlank="1" showInputMessage="1" showErrorMessage="1" xr:uid="{19770AE4-CDD9-4785-9F9C-DC9659A7F8C5}">
          <x14:formula1>
            <xm:f>Listes!$B$431:$B$434</xm:f>
          </x14:formula1>
          <xm:sqref>F192:F197 O205:O210</xm:sqref>
        </x14:dataValidation>
        <x14:dataValidation type="list" allowBlank="1" showInputMessage="1" showErrorMessage="1" xr:uid="{F8836EC7-47D0-49D1-9241-85029E3FEF9C}">
          <x14:formula1>
            <xm:f>Listes!$B$438:$B$439</xm:f>
          </x14:formula1>
          <xm:sqref>G192:G197 P205:P210</xm:sqref>
        </x14:dataValidation>
        <x14:dataValidation type="list" allowBlank="1" showInputMessage="1" showErrorMessage="1" xr:uid="{E6234844-943A-4D40-A2F7-D696A1AE9FF7}">
          <x14:formula1>
            <xm:f>Listes!$B$409:$B$410</xm:f>
          </x14:formula1>
          <xm:sqref>E192:E197 E205:E210</xm:sqref>
        </x14:dataValidation>
        <x14:dataValidation type="list" allowBlank="1" showInputMessage="1" showErrorMessage="1" xr:uid="{4C52E348-AACF-4A19-BA8F-85A2E20C700A}">
          <x14:formula1>
            <xm:f>Listes!$B$404:$B$405</xm:f>
          </x14:formula1>
          <xm:sqref>B192:B197 B205:B210</xm:sqref>
        </x14:dataValidation>
        <x14:dataValidation type="list" allowBlank="1" showInputMessage="1" showErrorMessage="1" xr:uid="{AF68057F-8370-4BB5-BB86-C74952AA3616}">
          <x14:formula1>
            <xm:f>Listes!$B$426:$B$427</xm:f>
          </x14:formula1>
          <xm:sqref>C192:C197 C205:C210</xm:sqref>
        </x14:dataValidation>
        <x14:dataValidation type="list" allowBlank="1" showInputMessage="1" showErrorMessage="1" xr:uid="{AB2E4B76-798F-4587-A450-44FFB719107E}">
          <x14:formula1>
            <xm:f>Listes!$B$443:$B$578</xm:f>
          </x14:formula1>
          <xm:sqref>F205:F210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B226"/>
  <sheetViews>
    <sheetView showGridLines="0" topLeftCell="E21" zoomScale="80" zoomScaleNormal="85" workbookViewId="0">
      <selection activeCell="J49" sqref="J49"/>
    </sheetView>
  </sheetViews>
  <sheetFormatPr defaultColWidth="16.7265625" defaultRowHeight="11.5" x14ac:dyDescent="0.25"/>
  <cols>
    <col min="1" max="13" width="16.7265625" style="42"/>
    <col min="14" max="27" width="16.7265625" style="42" customWidth="1"/>
    <col min="28"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1031</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1187</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440</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802</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296</v>
      </c>
      <c r="B14" s="574" t="s">
        <v>297</v>
      </c>
      <c r="C14" s="574"/>
      <c r="D14" s="574"/>
      <c r="E14" s="574"/>
      <c r="F14" s="574"/>
      <c r="G14" s="574"/>
      <c r="H14" s="574"/>
      <c r="I14" s="574"/>
      <c r="J14" s="575"/>
      <c r="K14" s="576"/>
      <c r="L14" s="575"/>
      <c r="M14" s="577"/>
      <c r="N14" s="419" t="str">
        <f>IF($A14&gt;0,$A14,"")</f>
        <v>Bullet1</v>
      </c>
    </row>
    <row r="15" spans="1:54" x14ac:dyDescent="0.25">
      <c r="A15" s="186"/>
      <c r="B15" s="578"/>
      <c r="C15" s="579"/>
      <c r="D15" s="579"/>
      <c r="E15" s="579"/>
      <c r="F15" s="579"/>
      <c r="G15" s="579"/>
      <c r="H15" s="579"/>
      <c r="I15" s="580"/>
      <c r="J15" s="581"/>
      <c r="K15" s="582"/>
      <c r="L15" s="581"/>
      <c r="M15" s="583"/>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01"/>
      <c r="C16" s="601"/>
      <c r="D16" s="601"/>
      <c r="E16" s="601"/>
      <c r="F16" s="601"/>
      <c r="G16" s="601"/>
      <c r="H16" s="601"/>
      <c r="I16" s="601"/>
      <c r="J16" s="602"/>
      <c r="K16" s="576"/>
      <c r="L16" s="602"/>
      <c r="M16" s="577"/>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01"/>
      <c r="C17" s="601"/>
      <c r="D17" s="601"/>
      <c r="E17" s="601"/>
      <c r="F17" s="601"/>
      <c r="G17" s="601"/>
      <c r="H17" s="601"/>
      <c r="I17" s="601"/>
      <c r="J17" s="602"/>
      <c r="K17" s="576"/>
      <c r="L17" s="602"/>
      <c r="M17" s="577"/>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593"/>
      <c r="C18" s="593"/>
      <c r="D18" s="593"/>
      <c r="E18" s="593"/>
      <c r="F18" s="593"/>
      <c r="G18" s="593"/>
      <c r="H18" s="593"/>
      <c r="I18" s="593"/>
      <c r="J18" s="594"/>
      <c r="K18" s="595"/>
      <c r="L18" s="596"/>
      <c r="M18" s="597"/>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910</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910</v>
      </c>
      <c r="B21" s="598" t="s">
        <v>914</v>
      </c>
      <c r="C21" s="598"/>
      <c r="D21" s="598"/>
      <c r="E21" s="598"/>
      <c r="F21" s="598"/>
      <c r="G21" s="598"/>
      <c r="H21" s="59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574"/>
      <c r="C22" s="574"/>
      <c r="D22" s="574"/>
      <c r="E22" s="574"/>
      <c r="F22" s="574"/>
      <c r="G22" s="574"/>
      <c r="H22" s="600"/>
    </row>
    <row r="23" spans="1:54" x14ac:dyDescent="0.25">
      <c r="A23" s="178"/>
      <c r="B23" s="574"/>
      <c r="C23" s="574"/>
      <c r="D23" s="574"/>
      <c r="E23" s="574"/>
      <c r="F23" s="574"/>
      <c r="G23" s="574"/>
      <c r="H23" s="60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03"/>
      <c r="C24" s="576"/>
      <c r="D24" s="576"/>
      <c r="E24" s="576"/>
      <c r="F24" s="576"/>
      <c r="G24" s="576"/>
      <c r="H24" s="60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05"/>
      <c r="C25" s="595"/>
      <c r="D25" s="595"/>
      <c r="E25" s="595"/>
      <c r="F25" s="595"/>
      <c r="G25" s="595"/>
      <c r="H25" s="606"/>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463</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659</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189</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413</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607" t="s">
        <v>721</v>
      </c>
      <c r="B31" s="609" t="s">
        <v>791</v>
      </c>
      <c r="C31" s="609" t="s">
        <v>137</v>
      </c>
      <c r="D31" s="609" t="s">
        <v>62</v>
      </c>
      <c r="E31" s="609" t="s">
        <v>622</v>
      </c>
      <c r="F31" s="609" t="s">
        <v>636</v>
      </c>
      <c r="G31" s="609" t="s">
        <v>1219</v>
      </c>
      <c r="H31" s="612" t="s">
        <v>1004</v>
      </c>
      <c r="I31" s="609" t="s">
        <v>1093</v>
      </c>
      <c r="J31" s="609" t="s">
        <v>414</v>
      </c>
      <c r="K31" s="609" t="s">
        <v>459</v>
      </c>
      <c r="L31" s="609" t="s">
        <v>868</v>
      </c>
      <c r="M31" s="24" t="s">
        <v>1010</v>
      </c>
      <c r="N31" s="24" t="s">
        <v>1010</v>
      </c>
      <c r="O31" s="24" t="s">
        <v>499</v>
      </c>
      <c r="P31" s="24" t="s">
        <v>499</v>
      </c>
      <c r="Q31" s="24" t="s">
        <v>499</v>
      </c>
      <c r="R31" s="24" t="s">
        <v>1105</v>
      </c>
      <c r="S31" s="24" t="s">
        <v>1105</v>
      </c>
      <c r="T31" s="24" t="s">
        <v>138</v>
      </c>
      <c r="U31" s="24" t="s">
        <v>138</v>
      </c>
      <c r="V31" s="24" t="s">
        <v>538</v>
      </c>
      <c r="W31" s="24" t="s">
        <v>538</v>
      </c>
      <c r="X31" s="24" t="s">
        <v>1139</v>
      </c>
      <c r="Y31" s="24" t="s">
        <v>1139</v>
      </c>
      <c r="Z31" s="612" t="s">
        <v>73</v>
      </c>
      <c r="AA31" s="612" t="s">
        <v>239</v>
      </c>
      <c r="AB31" s="612" t="s">
        <v>217</v>
      </c>
      <c r="AC31" s="612" t="s">
        <v>164</v>
      </c>
    </row>
    <row r="32" spans="1:54" ht="12" thickBot="1" x14ac:dyDescent="0.3">
      <c r="A32" s="608" t="s">
        <v>69</v>
      </c>
      <c r="B32" s="610" t="s">
        <v>69</v>
      </c>
      <c r="C32" s="610" t="s">
        <v>69</v>
      </c>
      <c r="D32" s="610" t="s">
        <v>69</v>
      </c>
      <c r="E32" s="610" t="s">
        <v>69</v>
      </c>
      <c r="F32" s="610" t="s">
        <v>69</v>
      </c>
      <c r="G32" s="611" t="s">
        <v>69</v>
      </c>
      <c r="H32" s="613" t="s">
        <v>69</v>
      </c>
      <c r="I32" s="610" t="s">
        <v>69</v>
      </c>
      <c r="J32" s="610" t="s">
        <v>69</v>
      </c>
      <c r="K32" s="610" t="s">
        <v>69</v>
      </c>
      <c r="L32" s="610" t="s">
        <v>69</v>
      </c>
      <c r="M32" s="25" t="s">
        <v>1224</v>
      </c>
      <c r="N32" s="25" t="s">
        <v>1225</v>
      </c>
      <c r="O32" s="25" t="s">
        <v>1177</v>
      </c>
      <c r="P32" s="25" t="s">
        <v>1224</v>
      </c>
      <c r="Q32" s="25" t="s">
        <v>1225</v>
      </c>
      <c r="R32" s="25" t="s">
        <v>1224</v>
      </c>
      <c r="S32" s="25" t="s">
        <v>1225</v>
      </c>
      <c r="T32" s="25" t="s">
        <v>1224</v>
      </c>
      <c r="U32" s="25" t="s">
        <v>1225</v>
      </c>
      <c r="V32" s="25" t="s">
        <v>1224</v>
      </c>
      <c r="W32" s="25" t="s">
        <v>1225</v>
      </c>
      <c r="X32" s="25" t="s">
        <v>1124</v>
      </c>
      <c r="Y32" s="25" t="s">
        <v>1225</v>
      </c>
      <c r="Z32" s="613"/>
      <c r="AA32" s="613"/>
      <c r="AB32" s="613" t="s">
        <v>69</v>
      </c>
      <c r="AC32" s="613" t="s">
        <v>69</v>
      </c>
    </row>
    <row r="33" spans="1:54" ht="13" x14ac:dyDescent="0.25">
      <c r="A33" s="56" t="s">
        <v>296</v>
      </c>
      <c r="B33" s="56" t="s">
        <v>930</v>
      </c>
      <c r="C33" s="185" t="s">
        <v>1085</v>
      </c>
      <c r="D33" s="185" t="s">
        <v>931</v>
      </c>
      <c r="E33" s="185" t="s">
        <v>77</v>
      </c>
      <c r="F33" s="185" t="s">
        <v>78</v>
      </c>
      <c r="G33" s="6" t="s">
        <v>837</v>
      </c>
      <c r="H33" s="185" t="s">
        <v>858</v>
      </c>
      <c r="I33" s="128" t="s">
        <v>69</v>
      </c>
      <c r="J33" s="443">
        <v>900</v>
      </c>
      <c r="K33" s="443">
        <v>900</v>
      </c>
      <c r="L33" s="128" t="s">
        <v>69</v>
      </c>
      <c r="M33" s="443">
        <v>550</v>
      </c>
      <c r="N33" s="443">
        <v>550</v>
      </c>
      <c r="O33" s="128" t="s">
        <v>69</v>
      </c>
      <c r="P33" s="443">
        <v>825</v>
      </c>
      <c r="Q33" s="443">
        <v>825</v>
      </c>
      <c r="R33" s="443">
        <v>129</v>
      </c>
      <c r="S33" s="443">
        <v>129</v>
      </c>
      <c r="T33" s="443">
        <v>291</v>
      </c>
      <c r="U33" s="443">
        <v>291</v>
      </c>
      <c r="V33" s="443">
        <v>40</v>
      </c>
      <c r="W33" s="443">
        <v>40</v>
      </c>
      <c r="X33" s="128">
        <v>375</v>
      </c>
      <c r="Y33" s="128">
        <v>375</v>
      </c>
      <c r="Z33" s="417">
        <v>44835</v>
      </c>
      <c r="AA33" s="417"/>
      <c r="AB33" s="128" t="s">
        <v>1722</v>
      </c>
      <c r="AC33" s="128" t="s">
        <v>8</v>
      </c>
    </row>
    <row r="34" spans="1:54" ht="13" x14ac:dyDescent="0.25">
      <c r="A34" s="56" t="s">
        <v>296</v>
      </c>
      <c r="B34" s="56" t="s">
        <v>930</v>
      </c>
      <c r="C34" s="185" t="s">
        <v>1085</v>
      </c>
      <c r="D34" s="185" t="s">
        <v>153</v>
      </c>
      <c r="E34" s="185" t="s">
        <v>932</v>
      </c>
      <c r="F34" s="185" t="s">
        <v>663</v>
      </c>
      <c r="G34" s="6" t="s">
        <v>837</v>
      </c>
      <c r="H34" s="185" t="s">
        <v>858</v>
      </c>
      <c r="I34" s="128" t="s">
        <v>69</v>
      </c>
      <c r="J34" s="443">
        <v>1650</v>
      </c>
      <c r="K34" s="443">
        <v>1650</v>
      </c>
      <c r="L34" s="128" t="s">
        <v>69</v>
      </c>
      <c r="M34" s="443">
        <v>550</v>
      </c>
      <c r="N34" s="443">
        <v>550</v>
      </c>
      <c r="O34" s="128" t="s">
        <v>69</v>
      </c>
      <c r="P34" s="443">
        <v>315</v>
      </c>
      <c r="Q34" s="443">
        <v>315</v>
      </c>
      <c r="R34" s="443">
        <v>129</v>
      </c>
      <c r="S34" s="443">
        <v>129</v>
      </c>
      <c r="T34" s="443">
        <v>176</v>
      </c>
      <c r="U34" s="443">
        <v>176</v>
      </c>
      <c r="V34" s="443">
        <v>40</v>
      </c>
      <c r="W34" s="443">
        <v>40</v>
      </c>
      <c r="X34" s="128">
        <v>375</v>
      </c>
      <c r="Y34" s="128">
        <v>375</v>
      </c>
      <c r="Z34" s="417">
        <v>44835</v>
      </c>
      <c r="AA34" s="417"/>
      <c r="AB34" s="128" t="s">
        <v>1722</v>
      </c>
      <c r="AC34" s="128" t="s">
        <v>8</v>
      </c>
    </row>
    <row r="35" spans="1:54" ht="13" x14ac:dyDescent="0.25">
      <c r="A35" s="56" t="s">
        <v>296</v>
      </c>
      <c r="B35" s="56" t="s">
        <v>657</v>
      </c>
      <c r="C35" s="185" t="s">
        <v>571</v>
      </c>
      <c r="D35" s="185" t="s">
        <v>931</v>
      </c>
      <c r="E35" s="185" t="s">
        <v>77</v>
      </c>
      <c r="F35" s="185" t="s">
        <v>78</v>
      </c>
      <c r="G35" s="6" t="s">
        <v>837</v>
      </c>
      <c r="H35" s="185" t="s">
        <v>858</v>
      </c>
      <c r="I35" s="128" t="s">
        <v>69</v>
      </c>
      <c r="J35" s="443">
        <v>1825</v>
      </c>
      <c r="K35" s="443">
        <v>1825</v>
      </c>
      <c r="L35" s="128" t="s">
        <v>69</v>
      </c>
      <c r="M35" s="443">
        <v>890</v>
      </c>
      <c r="N35" s="443">
        <v>890</v>
      </c>
      <c r="O35" s="128" t="s">
        <v>689</v>
      </c>
      <c r="P35" s="128"/>
      <c r="Q35" s="128"/>
      <c r="R35" s="443">
        <v>129</v>
      </c>
      <c r="S35" s="443">
        <v>129</v>
      </c>
      <c r="T35" s="443">
        <v>291</v>
      </c>
      <c r="U35" s="443">
        <v>291</v>
      </c>
      <c r="V35" s="443">
        <v>40</v>
      </c>
      <c r="W35" s="443">
        <v>40</v>
      </c>
      <c r="X35" s="128">
        <v>375</v>
      </c>
      <c r="Y35" s="128">
        <v>375</v>
      </c>
      <c r="Z35" s="417">
        <v>44835</v>
      </c>
      <c r="AA35" s="417"/>
      <c r="AB35" s="128" t="s">
        <v>1722</v>
      </c>
      <c r="AC35" s="128" t="s">
        <v>8</v>
      </c>
    </row>
    <row r="36" spans="1:54" ht="13" x14ac:dyDescent="0.25">
      <c r="A36" s="56" t="s">
        <v>296</v>
      </c>
      <c r="B36" s="56" t="s">
        <v>657</v>
      </c>
      <c r="C36" s="185" t="s">
        <v>571</v>
      </c>
      <c r="D36" s="185" t="s">
        <v>153</v>
      </c>
      <c r="E36" s="185" t="s">
        <v>932</v>
      </c>
      <c r="F36" s="185" t="s">
        <v>663</v>
      </c>
      <c r="G36" s="6" t="s">
        <v>837</v>
      </c>
      <c r="H36" s="185" t="s">
        <v>858</v>
      </c>
      <c r="I36" s="128" t="s">
        <v>69</v>
      </c>
      <c r="J36" s="443">
        <v>2065</v>
      </c>
      <c r="K36" s="443">
        <v>2065</v>
      </c>
      <c r="L36" s="128" t="s">
        <v>69</v>
      </c>
      <c r="M36" s="443">
        <v>890</v>
      </c>
      <c r="N36" s="443">
        <v>890</v>
      </c>
      <c r="O36" s="128" t="s">
        <v>689</v>
      </c>
      <c r="P36" s="128"/>
      <c r="Q36" s="128"/>
      <c r="R36" s="443">
        <v>129</v>
      </c>
      <c r="S36" s="443">
        <v>129</v>
      </c>
      <c r="T36" s="443">
        <v>176</v>
      </c>
      <c r="U36" s="443">
        <v>176</v>
      </c>
      <c r="V36" s="443">
        <v>40</v>
      </c>
      <c r="W36" s="443">
        <v>40</v>
      </c>
      <c r="X36" s="128">
        <v>375</v>
      </c>
      <c r="Y36" s="128">
        <v>375</v>
      </c>
      <c r="Z36" s="417">
        <v>44835</v>
      </c>
      <c r="AA36" s="417"/>
      <c r="AB36" s="128" t="s">
        <v>1722</v>
      </c>
      <c r="AC36" s="128" t="s">
        <v>8</v>
      </c>
    </row>
    <row r="37" spans="1:54" ht="13" x14ac:dyDescent="0.25">
      <c r="A37" s="56" t="s">
        <v>296</v>
      </c>
      <c r="B37" s="56"/>
      <c r="C37" s="185" t="s">
        <v>571</v>
      </c>
      <c r="D37" s="185" t="s">
        <v>931</v>
      </c>
      <c r="E37" s="185"/>
      <c r="F37" s="185" t="s">
        <v>192</v>
      </c>
      <c r="G37" s="6" t="s">
        <v>361</v>
      </c>
      <c r="H37" s="185" t="s">
        <v>858</v>
      </c>
      <c r="I37" s="128"/>
      <c r="J37" s="443">
        <v>1905</v>
      </c>
      <c r="K37" s="443">
        <v>1905</v>
      </c>
      <c r="L37" s="128"/>
      <c r="M37" s="443"/>
      <c r="N37" s="443"/>
      <c r="O37" s="128"/>
      <c r="P37" s="128"/>
      <c r="Q37" s="128"/>
      <c r="R37" s="443">
        <v>129</v>
      </c>
      <c r="S37" s="443">
        <v>129</v>
      </c>
      <c r="T37" s="443" t="s">
        <v>1751</v>
      </c>
      <c r="U37" s="443" t="s">
        <v>1751</v>
      </c>
      <c r="V37" s="443"/>
      <c r="W37" s="443"/>
      <c r="X37" s="128"/>
      <c r="Y37" s="128"/>
      <c r="Z37" s="417">
        <v>44835</v>
      </c>
      <c r="AA37" s="417"/>
      <c r="AB37" s="128" t="s">
        <v>1722</v>
      </c>
      <c r="AC37" s="128" t="s">
        <v>8</v>
      </c>
    </row>
    <row r="38" spans="1:54" ht="13" x14ac:dyDescent="0.25">
      <c r="A38" s="56" t="s">
        <v>296</v>
      </c>
      <c r="B38" s="56"/>
      <c r="C38" s="185" t="s">
        <v>571</v>
      </c>
      <c r="D38" s="185" t="s">
        <v>153</v>
      </c>
      <c r="E38" s="185"/>
      <c r="F38" s="185" t="s">
        <v>192</v>
      </c>
      <c r="G38" s="6" t="s">
        <v>361</v>
      </c>
      <c r="H38" s="185" t="s">
        <v>858</v>
      </c>
      <c r="I38" s="128"/>
      <c r="J38" s="443">
        <v>2145</v>
      </c>
      <c r="K38" s="443">
        <v>2145</v>
      </c>
      <c r="L38" s="128"/>
      <c r="M38" s="443"/>
      <c r="N38" s="443"/>
      <c r="O38" s="128"/>
      <c r="P38" s="128"/>
      <c r="Q38" s="128"/>
      <c r="R38" s="443">
        <v>129</v>
      </c>
      <c r="S38" s="443">
        <v>129</v>
      </c>
      <c r="T38" s="443" t="s">
        <v>1752</v>
      </c>
      <c r="U38" s="443" t="s">
        <v>1752</v>
      </c>
      <c r="V38" s="443"/>
      <c r="W38" s="443"/>
      <c r="X38" s="128"/>
      <c r="Y38" s="128"/>
      <c r="Z38" s="417">
        <v>44835</v>
      </c>
      <c r="AA38" s="417"/>
      <c r="AB38" s="128" t="s">
        <v>1722</v>
      </c>
      <c r="AC38" s="128" t="s">
        <v>8</v>
      </c>
    </row>
    <row r="39" spans="1:54" ht="13" x14ac:dyDescent="0.25">
      <c r="A39" s="56" t="s">
        <v>296</v>
      </c>
      <c r="B39" s="56"/>
      <c r="C39" s="185" t="s">
        <v>1085</v>
      </c>
      <c r="D39" s="185" t="s">
        <v>931</v>
      </c>
      <c r="E39" s="185" t="s">
        <v>1749</v>
      </c>
      <c r="F39" s="185" t="s">
        <v>602</v>
      </c>
      <c r="G39" s="6" t="s">
        <v>116</v>
      </c>
      <c r="H39" s="185" t="s">
        <v>858</v>
      </c>
      <c r="I39" s="128"/>
      <c r="J39" s="443">
        <v>980</v>
      </c>
      <c r="K39" s="443">
        <v>980</v>
      </c>
      <c r="L39" s="128"/>
      <c r="M39" s="443"/>
      <c r="N39" s="443"/>
      <c r="O39" s="128"/>
      <c r="P39" s="128">
        <v>825</v>
      </c>
      <c r="Q39" s="128">
        <v>825</v>
      </c>
      <c r="R39" s="443">
        <v>129</v>
      </c>
      <c r="S39" s="443">
        <v>129</v>
      </c>
      <c r="T39" s="443" t="s">
        <v>1751</v>
      </c>
      <c r="U39" s="443" t="s">
        <v>1751</v>
      </c>
      <c r="V39" s="443"/>
      <c r="W39" s="443"/>
      <c r="X39" s="128"/>
      <c r="Y39" s="128"/>
      <c r="Z39" s="417">
        <v>44835</v>
      </c>
      <c r="AA39" s="417"/>
      <c r="AB39" s="128" t="s">
        <v>1722</v>
      </c>
      <c r="AC39" s="128" t="s">
        <v>8</v>
      </c>
    </row>
    <row r="40" spans="1:54" ht="13" x14ac:dyDescent="0.25">
      <c r="A40" s="56" t="s">
        <v>296</v>
      </c>
      <c r="B40" s="56"/>
      <c r="C40" s="185" t="s">
        <v>1085</v>
      </c>
      <c r="D40" s="185" t="s">
        <v>153</v>
      </c>
      <c r="E40" s="185" t="s">
        <v>1750</v>
      </c>
      <c r="F40" s="185" t="s">
        <v>602</v>
      </c>
      <c r="G40" s="6" t="s">
        <v>116</v>
      </c>
      <c r="H40" s="185" t="s">
        <v>858</v>
      </c>
      <c r="I40" s="128"/>
      <c r="J40" s="443">
        <v>1730</v>
      </c>
      <c r="K40" s="443">
        <v>1730</v>
      </c>
      <c r="L40" s="128"/>
      <c r="M40" s="443"/>
      <c r="N40" s="443"/>
      <c r="O40" s="128"/>
      <c r="P40" s="128">
        <v>315</v>
      </c>
      <c r="Q40" s="128">
        <v>315</v>
      </c>
      <c r="R40" s="443">
        <v>129</v>
      </c>
      <c r="S40" s="443">
        <v>129</v>
      </c>
      <c r="T40" s="443" t="s">
        <v>1752</v>
      </c>
      <c r="U40" s="443" t="s">
        <v>1752</v>
      </c>
      <c r="V40" s="443"/>
      <c r="W40" s="443"/>
      <c r="X40" s="128"/>
      <c r="Y40" s="128"/>
      <c r="Z40" s="417">
        <v>44835</v>
      </c>
      <c r="AA40" s="417"/>
      <c r="AB40" s="128" t="s">
        <v>1722</v>
      </c>
      <c r="AC40" s="128" t="s">
        <v>8</v>
      </c>
    </row>
    <row r="41" spans="1:54" x14ac:dyDescent="0.25">
      <c r="A41" s="129"/>
      <c r="B41" s="197"/>
      <c r="C41" s="335"/>
      <c r="D41" s="335"/>
      <c r="E41" s="335"/>
      <c r="F41" s="335"/>
      <c r="G41" s="200"/>
      <c r="H41" s="335"/>
      <c r="I41" s="336"/>
      <c r="J41" s="364"/>
      <c r="K41" s="364"/>
      <c r="L41" s="336"/>
      <c r="M41" s="364"/>
      <c r="N41" s="364"/>
      <c r="O41" s="336"/>
      <c r="P41" s="336"/>
      <c r="Q41" s="336"/>
      <c r="R41" s="364"/>
      <c r="S41" s="364"/>
      <c r="T41" s="364"/>
      <c r="U41" s="364"/>
      <c r="V41" s="364"/>
      <c r="W41" s="364"/>
      <c r="X41" s="336"/>
      <c r="Y41" s="336"/>
      <c r="Z41" s="336"/>
      <c r="AA41" s="393"/>
      <c r="AB41" s="336"/>
      <c r="AC41" s="337"/>
    </row>
    <row r="42" spans="1:54" x14ac:dyDescent="0.25">
      <c r="A42" s="129"/>
      <c r="B42" s="197"/>
      <c r="C42" s="335"/>
      <c r="D42" s="335"/>
      <c r="E42" s="335"/>
      <c r="F42" s="335"/>
      <c r="G42" s="200"/>
      <c r="H42" s="335"/>
      <c r="I42" s="336"/>
      <c r="J42" s="364"/>
      <c r="K42" s="364"/>
      <c r="L42" s="336"/>
      <c r="M42" s="364"/>
      <c r="N42" s="364"/>
      <c r="O42" s="336"/>
      <c r="P42" s="336"/>
      <c r="Q42" s="336"/>
      <c r="R42" s="364"/>
      <c r="S42" s="364"/>
      <c r="T42" s="364"/>
      <c r="U42" s="364"/>
      <c r="V42" s="364"/>
      <c r="W42" s="364"/>
      <c r="X42" s="336"/>
      <c r="Y42" s="336"/>
      <c r="Z42" s="336"/>
      <c r="AA42" s="336"/>
      <c r="AB42" s="336"/>
      <c r="AC42" s="337"/>
    </row>
    <row r="43" spans="1:54" ht="12" thickBot="1" x14ac:dyDescent="0.3">
      <c r="A43" s="378"/>
      <c r="B43" s="379"/>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c r="AB43" s="379"/>
      <c r="AC43" s="38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 thickBo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ht="12" thickBot="1" x14ac:dyDescent="0.3">
      <c r="A45" s="124" t="s">
        <v>549</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x14ac:dyDescent="0.25">
      <c r="A46" s="607" t="s">
        <v>721</v>
      </c>
      <c r="B46" s="609" t="s">
        <v>791</v>
      </c>
      <c r="C46" s="609" t="s">
        <v>137</v>
      </c>
      <c r="D46" s="609" t="s">
        <v>62</v>
      </c>
      <c r="E46" s="609" t="s">
        <v>622</v>
      </c>
      <c r="F46" s="609" t="s">
        <v>636</v>
      </c>
      <c r="G46" s="609" t="s">
        <v>1219</v>
      </c>
      <c r="H46" s="609" t="s">
        <v>1004</v>
      </c>
      <c r="I46" s="609" t="s">
        <v>639</v>
      </c>
      <c r="J46" s="609" t="s">
        <v>10</v>
      </c>
      <c r="K46" s="614" t="s">
        <v>50</v>
      </c>
      <c r="L46" s="45" t="s">
        <v>972</v>
      </c>
      <c r="M46" s="2" t="s">
        <v>32</v>
      </c>
      <c r="N46" s="29" t="s">
        <v>369</v>
      </c>
      <c r="O46" s="21"/>
      <c r="P46" s="21"/>
      <c r="Q46" s="21"/>
      <c r="R46" s="21"/>
      <c r="S46" s="21"/>
      <c r="T46" s="614" t="s">
        <v>73</v>
      </c>
      <c r="U46" s="614" t="s">
        <v>239</v>
      </c>
      <c r="V46" s="614" t="s">
        <v>217</v>
      </c>
      <c r="W46" s="614" t="s">
        <v>164</v>
      </c>
    </row>
    <row r="47" spans="1:54" ht="23.5" thickBot="1" x14ac:dyDescent="0.3">
      <c r="A47" s="608"/>
      <c r="B47" s="610"/>
      <c r="C47" s="610"/>
      <c r="D47" s="610"/>
      <c r="E47" s="610"/>
      <c r="F47" s="610"/>
      <c r="G47" s="611"/>
      <c r="H47" s="610"/>
      <c r="I47" s="610"/>
      <c r="J47" s="610"/>
      <c r="K47" s="615"/>
      <c r="L47" s="48" t="s">
        <v>731</v>
      </c>
      <c r="M47" s="4" t="s">
        <v>776</v>
      </c>
      <c r="N47" s="30" t="s">
        <v>1164</v>
      </c>
      <c r="O47" s="20"/>
      <c r="P47" s="20"/>
      <c r="Q47" s="20"/>
      <c r="R47" s="20"/>
      <c r="S47" s="20"/>
      <c r="T47" s="615"/>
      <c r="U47" s="615"/>
      <c r="V47" s="615"/>
      <c r="W47" s="615"/>
    </row>
    <row r="48" spans="1:54" x14ac:dyDescent="0.25">
      <c r="A48" s="63"/>
      <c r="B48" s="409"/>
      <c r="C48" s="409"/>
      <c r="D48" s="409"/>
      <c r="E48" s="409"/>
      <c r="F48" s="409"/>
      <c r="G48" s="8"/>
      <c r="H48" s="409"/>
      <c r="I48" s="120"/>
      <c r="J48" s="120"/>
      <c r="K48" s="418"/>
      <c r="L48" s="55"/>
      <c r="M48" s="8"/>
      <c r="N48" s="72"/>
      <c r="O48" s="418"/>
      <c r="P48" s="418"/>
      <c r="Q48" s="418"/>
      <c r="R48" s="418"/>
      <c r="S48" s="418"/>
      <c r="T48" s="418"/>
      <c r="U48" s="418"/>
      <c r="V48" s="418"/>
      <c r="W48" s="418"/>
    </row>
    <row r="49" spans="1:54" x14ac:dyDescent="0.25">
      <c r="A49" s="96"/>
      <c r="B49" s="22"/>
      <c r="C49" s="22"/>
      <c r="D49" s="22"/>
      <c r="E49" s="22"/>
      <c r="F49" s="22"/>
      <c r="G49" s="53"/>
      <c r="H49" s="22"/>
      <c r="I49" s="10"/>
      <c r="J49" s="10"/>
      <c r="K49" s="13"/>
      <c r="L49" s="104"/>
      <c r="M49" s="53"/>
      <c r="N49" s="100"/>
      <c r="O49" s="13"/>
      <c r="P49" s="13"/>
      <c r="Q49" s="13"/>
      <c r="R49" s="13"/>
      <c r="S49" s="13"/>
      <c r="T49" s="13"/>
      <c r="U49" s="13"/>
      <c r="V49" s="13"/>
      <c r="W49" s="13"/>
    </row>
    <row r="50" spans="1:54" x14ac:dyDescent="0.25">
      <c r="A50" s="96"/>
      <c r="B50" s="22"/>
      <c r="C50" s="22"/>
      <c r="D50" s="22"/>
      <c r="E50" s="22"/>
      <c r="F50" s="22"/>
      <c r="G50" s="53"/>
      <c r="H50" s="22"/>
      <c r="I50" s="10"/>
      <c r="J50" s="10"/>
      <c r="K50" s="13"/>
      <c r="L50" s="104"/>
      <c r="M50" s="53"/>
      <c r="N50" s="100"/>
      <c r="O50" s="13"/>
      <c r="P50" s="13"/>
      <c r="Q50" s="13"/>
      <c r="R50" s="13"/>
      <c r="S50" s="13"/>
      <c r="T50" s="13"/>
      <c r="U50" s="13"/>
      <c r="V50" s="13"/>
      <c r="W50" s="13"/>
    </row>
    <row r="51" spans="1:54" ht="12" thickBot="1" x14ac:dyDescent="0.3">
      <c r="A51" s="97"/>
      <c r="B51" s="19"/>
      <c r="C51" s="19"/>
      <c r="D51" s="19"/>
      <c r="E51" s="19"/>
      <c r="F51" s="19"/>
      <c r="G51" s="36"/>
      <c r="H51" s="19"/>
      <c r="I51" s="11"/>
      <c r="J51" s="11"/>
      <c r="K51" s="14"/>
      <c r="L51" s="99"/>
      <c r="M51" s="36"/>
      <c r="N51" s="49"/>
      <c r="O51" s="14"/>
      <c r="P51" s="14"/>
      <c r="Q51" s="14"/>
      <c r="R51" s="14"/>
      <c r="S51" s="14"/>
      <c r="T51" s="14"/>
      <c r="U51" s="14"/>
      <c r="V51" s="14"/>
      <c r="W51" s="14"/>
    </row>
    <row r="52" spans="1:54"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spans="1:54" ht="12"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ht="12" thickBot="1" x14ac:dyDescent="0.3">
      <c r="A54" s="618" t="s">
        <v>1059</v>
      </c>
      <c r="B54" s="619"/>
      <c r="C54" s="619"/>
      <c r="D54" s="620"/>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x14ac:dyDescent="0.25">
      <c r="A55" s="607" t="s">
        <v>721</v>
      </c>
      <c r="B55" s="609" t="s">
        <v>791</v>
      </c>
      <c r="C55" s="609" t="s">
        <v>137</v>
      </c>
      <c r="D55" s="609" t="s">
        <v>62</v>
      </c>
      <c r="E55" s="609" t="s">
        <v>622</v>
      </c>
      <c r="F55" s="609" t="s">
        <v>636</v>
      </c>
      <c r="G55" s="609" t="s">
        <v>1219</v>
      </c>
      <c r="H55" s="609" t="s">
        <v>1004</v>
      </c>
      <c r="I55" s="609">
        <v>20</v>
      </c>
      <c r="J55" s="609">
        <v>40</v>
      </c>
      <c r="K55" s="609" t="s">
        <v>459</v>
      </c>
      <c r="L55" s="721" t="s">
        <v>868</v>
      </c>
      <c r="M55" s="719" t="s">
        <v>829</v>
      </c>
      <c r="N55" s="179" t="s">
        <v>327</v>
      </c>
      <c r="O55" s="2" t="s">
        <v>32</v>
      </c>
      <c r="P55" s="29" t="s">
        <v>369</v>
      </c>
      <c r="Q55" s="191" t="s">
        <v>1141</v>
      </c>
      <c r="R55" s="191" t="s">
        <v>650</v>
      </c>
      <c r="S55" s="29"/>
      <c r="T55" s="29"/>
      <c r="U55" s="29"/>
      <c r="V55" s="29"/>
      <c r="W55" s="29"/>
      <c r="X55" s="721" t="s">
        <v>73</v>
      </c>
      <c r="Y55" s="721" t="s">
        <v>239</v>
      </c>
      <c r="Z55" s="721" t="s">
        <v>217</v>
      </c>
      <c r="AA55" s="721" t="s">
        <v>164</v>
      </c>
    </row>
    <row r="56" spans="1:54" ht="23.5" thickBot="1" x14ac:dyDescent="0.3">
      <c r="A56" s="608"/>
      <c r="B56" s="610"/>
      <c r="C56" s="610"/>
      <c r="D56" s="610"/>
      <c r="E56" s="610"/>
      <c r="F56" s="610"/>
      <c r="G56" s="611"/>
      <c r="H56" s="610"/>
      <c r="I56" s="610"/>
      <c r="J56" s="610"/>
      <c r="K56" s="610"/>
      <c r="L56" s="731"/>
      <c r="M56" s="732"/>
      <c r="N56" s="150" t="s">
        <v>1163</v>
      </c>
      <c r="O56" s="4" t="s">
        <v>776</v>
      </c>
      <c r="P56" s="30" t="s">
        <v>1164</v>
      </c>
      <c r="Q56" s="214" t="s">
        <v>1177</v>
      </c>
      <c r="R56" s="217" t="s">
        <v>1177</v>
      </c>
      <c r="S56" s="30"/>
      <c r="T56" s="30"/>
      <c r="U56" s="30"/>
      <c r="V56" s="30"/>
      <c r="W56" s="30"/>
      <c r="X56" s="731"/>
      <c r="Y56" s="731"/>
      <c r="Z56" s="731"/>
      <c r="AA56" s="731"/>
    </row>
    <row r="57" spans="1:54" x14ac:dyDescent="0.25">
      <c r="A57" s="63"/>
      <c r="B57" s="409"/>
      <c r="C57" s="409"/>
      <c r="D57" s="409"/>
      <c r="E57" s="409"/>
      <c r="F57" s="409"/>
      <c r="G57" s="8"/>
      <c r="H57" s="409"/>
      <c r="I57" s="120"/>
      <c r="J57" s="120"/>
      <c r="K57" s="120"/>
      <c r="L57" s="418"/>
      <c r="M57" s="421"/>
      <c r="N57" s="55"/>
      <c r="O57" s="8"/>
      <c r="P57" s="72"/>
      <c r="Q57" s="55"/>
      <c r="R57" s="8"/>
      <c r="S57" s="418"/>
      <c r="T57" s="418"/>
      <c r="U57" s="418"/>
      <c r="V57" s="418"/>
      <c r="W57" s="418"/>
      <c r="X57" s="418"/>
      <c r="Y57" s="418"/>
      <c r="Z57" s="418"/>
      <c r="AA57" s="418"/>
    </row>
    <row r="58" spans="1:54" x14ac:dyDescent="0.25">
      <c r="A58" s="96"/>
      <c r="B58" s="22"/>
      <c r="C58" s="22"/>
      <c r="D58" s="22"/>
      <c r="E58" s="22"/>
      <c r="F58" s="22"/>
      <c r="G58" s="53"/>
      <c r="H58" s="22"/>
      <c r="I58" s="10"/>
      <c r="J58" s="10"/>
      <c r="K58" s="10"/>
      <c r="L58" s="13"/>
      <c r="M58" s="219"/>
      <c r="N58" s="104"/>
      <c r="O58" s="53"/>
      <c r="P58" s="100"/>
      <c r="Q58" s="67"/>
      <c r="R58" s="6"/>
      <c r="S58" s="13"/>
      <c r="T58" s="13"/>
      <c r="U58" s="13"/>
      <c r="V58" s="13"/>
      <c r="W58" s="13"/>
      <c r="X58" s="13"/>
      <c r="Y58" s="13"/>
      <c r="Z58" s="13"/>
      <c r="AA58" s="13"/>
    </row>
    <row r="59" spans="1:54" x14ac:dyDescent="0.25">
      <c r="A59" s="96"/>
      <c r="B59" s="22"/>
      <c r="C59" s="22"/>
      <c r="D59" s="22"/>
      <c r="E59" s="22"/>
      <c r="F59" s="22"/>
      <c r="G59" s="53"/>
      <c r="H59" s="22"/>
      <c r="I59" s="10"/>
      <c r="J59" s="10"/>
      <c r="K59" s="10"/>
      <c r="L59" s="13"/>
      <c r="M59" s="219"/>
      <c r="N59" s="104"/>
      <c r="O59" s="53"/>
      <c r="P59" s="100"/>
      <c r="Q59" s="67"/>
      <c r="R59" s="6"/>
      <c r="S59" s="13"/>
      <c r="T59" s="13"/>
      <c r="U59" s="13"/>
      <c r="V59" s="13"/>
      <c r="W59" s="13"/>
      <c r="X59" s="13"/>
      <c r="Y59" s="13"/>
      <c r="Z59" s="13"/>
      <c r="AA59" s="13"/>
    </row>
    <row r="60" spans="1:54" ht="12" thickBot="1" x14ac:dyDescent="0.3">
      <c r="A60" s="97"/>
      <c r="B60" s="19"/>
      <c r="C60" s="19"/>
      <c r="D60" s="19"/>
      <c r="E60" s="19"/>
      <c r="F60" s="19"/>
      <c r="G60" s="36"/>
      <c r="H60" s="19"/>
      <c r="I60" s="11"/>
      <c r="J60" s="11"/>
      <c r="K60" s="11"/>
      <c r="L60" s="14"/>
      <c r="M60" s="210"/>
      <c r="N60" s="99"/>
      <c r="O60" s="36"/>
      <c r="P60" s="49"/>
      <c r="Q60" s="99"/>
      <c r="R60" s="36"/>
      <c r="S60" s="14"/>
      <c r="T60" s="14"/>
      <c r="U60" s="14"/>
      <c r="V60" s="14"/>
      <c r="W60" s="14"/>
      <c r="X60" s="14"/>
      <c r="Y60" s="14"/>
      <c r="Z60" s="14"/>
      <c r="AA60" s="14"/>
    </row>
    <row r="61" spans="1:54"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ht="12"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ht="12" thickBot="1" x14ac:dyDescent="0.3">
      <c r="A64" s="618" t="s">
        <v>715</v>
      </c>
      <c r="B64" s="619"/>
      <c r="C64" s="620"/>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2" thickBot="1" x14ac:dyDescent="0.3">
      <c r="A65" s="621" t="s">
        <v>728</v>
      </c>
      <c r="B65" s="622"/>
      <c r="C65" s="62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x14ac:dyDescent="0.25">
      <c r="A66" s="74" t="s">
        <v>100</v>
      </c>
      <c r="B66" s="130"/>
      <c r="C66" s="59" t="s">
        <v>85</v>
      </c>
      <c r="D66" s="27"/>
      <c r="E66" s="27"/>
      <c r="F66" s="33"/>
      <c r="G66" s="33"/>
      <c r="H66" s="27"/>
      <c r="I66" s="33"/>
      <c r="J66" s="27"/>
      <c r="K66" s="163"/>
      <c r="L66" s="142"/>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2" t="s">
        <v>189</v>
      </c>
      <c r="B67" s="75"/>
      <c r="C67" s="75"/>
      <c r="D67" s="18"/>
      <c r="E67" s="18"/>
      <c r="F67" s="31"/>
      <c r="G67" s="31"/>
      <c r="H67" s="18"/>
      <c r="I67" s="31"/>
      <c r="J67" s="18"/>
      <c r="K67" s="152"/>
      <c r="L67" s="11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x14ac:dyDescent="0.25">
      <c r="A68" s="62" t="s">
        <v>470</v>
      </c>
      <c r="B68" s="75"/>
      <c r="C68" s="75"/>
      <c r="D68" s="18"/>
      <c r="E68" s="18"/>
      <c r="F68" s="31"/>
      <c r="G68" s="31"/>
      <c r="H68" s="18"/>
      <c r="I68" s="31"/>
      <c r="J68" s="18"/>
      <c r="K68" s="152"/>
      <c r="L68" s="11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x14ac:dyDescent="0.25">
      <c r="A69" s="62" t="s">
        <v>314</v>
      </c>
      <c r="B69" s="75"/>
      <c r="C69" s="75"/>
      <c r="D69" s="18"/>
      <c r="E69" s="18"/>
      <c r="F69" s="31"/>
      <c r="G69" s="31"/>
      <c r="H69" s="18"/>
      <c r="I69" s="31"/>
      <c r="J69" s="18"/>
      <c r="K69" s="152"/>
      <c r="L69" s="11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ht="12" thickBot="1" x14ac:dyDescent="0.3">
      <c r="A70" s="58" t="s">
        <v>246</v>
      </c>
      <c r="B70" s="79"/>
      <c r="C70" s="79"/>
      <c r="D70" s="17"/>
      <c r="E70" s="17"/>
      <c r="F70" s="35"/>
      <c r="G70" s="35"/>
      <c r="H70" s="17"/>
      <c r="I70" s="35"/>
      <c r="J70" s="17"/>
      <c r="K70" s="177"/>
      <c r="L70" s="126"/>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ht="12"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ht="23.5" thickBot="1" x14ac:dyDescent="0.3">
      <c r="A72" s="86" t="s">
        <v>215</v>
      </c>
      <c r="B72" s="627" t="s">
        <v>791</v>
      </c>
      <c r="C72" s="627"/>
      <c r="D72" s="628"/>
      <c r="E72" s="3" t="s">
        <v>137</v>
      </c>
      <c r="F72" s="3" t="s">
        <v>636</v>
      </c>
      <c r="G72" s="3" t="s">
        <v>695</v>
      </c>
      <c r="H72" s="3" t="s">
        <v>48</v>
      </c>
      <c r="I72" s="3" t="s">
        <v>1004</v>
      </c>
      <c r="J72" s="3" t="s">
        <v>1093</v>
      </c>
      <c r="K72" s="3" t="s">
        <v>414</v>
      </c>
      <c r="L72" s="3" t="s">
        <v>459</v>
      </c>
      <c r="M72" s="3" t="s">
        <v>868</v>
      </c>
      <c r="N72" s="82" t="s">
        <v>430</v>
      </c>
      <c r="O72" s="3" t="s">
        <v>579</v>
      </c>
      <c r="P72" s="87" t="s">
        <v>669</v>
      </c>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x14ac:dyDescent="0.25">
      <c r="A73" s="55"/>
      <c r="B73" s="640"/>
      <c r="C73" s="640"/>
      <c r="D73" s="640"/>
      <c r="E73" s="8"/>
      <c r="F73" s="8"/>
      <c r="G73" s="8"/>
      <c r="H73" s="8"/>
      <c r="I73" s="8"/>
      <c r="J73" s="120"/>
      <c r="K73" s="120"/>
      <c r="L73" s="120"/>
      <c r="M73" s="116"/>
      <c r="N73" s="60"/>
      <c r="O73" s="8"/>
      <c r="P73" s="72"/>
    </row>
    <row r="74" spans="1:54" x14ac:dyDescent="0.25">
      <c r="A74" s="67"/>
      <c r="B74" s="616"/>
      <c r="C74" s="616"/>
      <c r="D74" s="616"/>
      <c r="E74" s="6"/>
      <c r="F74" s="6"/>
      <c r="G74" s="6"/>
      <c r="H74" s="6"/>
      <c r="I74" s="6"/>
      <c r="J74" s="128"/>
      <c r="K74" s="10"/>
      <c r="L74" s="10"/>
      <c r="M74" s="166"/>
      <c r="N74" s="56"/>
      <c r="O74" s="6"/>
      <c r="P74" s="7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x14ac:dyDescent="0.25">
      <c r="A75" s="67"/>
      <c r="B75" s="616"/>
      <c r="C75" s="616"/>
      <c r="D75" s="616"/>
      <c r="E75" s="6"/>
      <c r="F75" s="6"/>
      <c r="G75" s="6"/>
      <c r="H75" s="6"/>
      <c r="I75" s="6"/>
      <c r="J75" s="128"/>
      <c r="K75" s="10"/>
      <c r="L75" s="10"/>
      <c r="M75" s="166"/>
      <c r="N75" s="56"/>
      <c r="O75" s="6"/>
      <c r="P75" s="7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2" thickBot="1" x14ac:dyDescent="0.3">
      <c r="A76" s="69"/>
      <c r="B76" s="617"/>
      <c r="C76" s="617"/>
      <c r="D76" s="617"/>
      <c r="E76" s="7"/>
      <c r="F76" s="7"/>
      <c r="G76" s="7"/>
      <c r="H76" s="7"/>
      <c r="I76" s="7"/>
      <c r="J76" s="133"/>
      <c r="K76" s="11"/>
      <c r="L76" s="11"/>
      <c r="M76" s="161"/>
      <c r="N76" s="50"/>
      <c r="O76" s="36"/>
      <c r="P76" s="49"/>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ht="12"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ht="12" thickBot="1" x14ac:dyDescent="0.3">
      <c r="A79" s="618" t="s">
        <v>1054</v>
      </c>
      <c r="B79" s="619"/>
      <c r="C79" s="620"/>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12" thickBot="1" x14ac:dyDescent="0.3">
      <c r="A80" s="621" t="s">
        <v>728</v>
      </c>
      <c r="B80" s="622"/>
      <c r="C80" s="62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x14ac:dyDescent="0.25">
      <c r="A81" s="74" t="s">
        <v>100</v>
      </c>
      <c r="B81" s="76"/>
      <c r="C81" s="59" t="s">
        <v>85</v>
      </c>
      <c r="D81" s="59"/>
      <c r="E81" s="27"/>
      <c r="F81" s="27"/>
      <c r="G81" s="27"/>
      <c r="H81" s="33"/>
      <c r="I81" s="33"/>
      <c r="J81" s="27"/>
      <c r="K81" s="33"/>
      <c r="L81" s="122"/>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x14ac:dyDescent="0.25">
      <c r="A82" s="62" t="s">
        <v>452</v>
      </c>
      <c r="B82" s="18"/>
      <c r="C82" s="18"/>
      <c r="D82" s="18"/>
      <c r="E82" s="18"/>
      <c r="F82" s="18"/>
      <c r="G82" s="18"/>
      <c r="H82" s="31"/>
      <c r="I82" s="31"/>
      <c r="J82" s="18"/>
      <c r="K82" s="31"/>
      <c r="L82" s="110"/>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x14ac:dyDescent="0.25">
      <c r="A83" s="62" t="s">
        <v>193</v>
      </c>
      <c r="B83" s="18"/>
      <c r="C83" s="18"/>
      <c r="D83" s="18"/>
      <c r="E83" s="18"/>
      <c r="F83" s="18"/>
      <c r="G83" s="18"/>
      <c r="H83" s="31"/>
      <c r="I83" s="31"/>
      <c r="J83" s="18"/>
      <c r="K83" s="31"/>
      <c r="L83" s="110"/>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x14ac:dyDescent="0.25">
      <c r="A84" s="62" t="s">
        <v>314</v>
      </c>
      <c r="B84" s="18"/>
      <c r="C84" s="18"/>
      <c r="D84" s="18"/>
      <c r="E84" s="18"/>
      <c r="F84" s="18"/>
      <c r="G84" s="18"/>
      <c r="H84" s="31"/>
      <c r="I84" s="31"/>
      <c r="J84" s="18"/>
      <c r="K84" s="31"/>
      <c r="L84" s="110"/>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2" thickBot="1" x14ac:dyDescent="0.3">
      <c r="A85" s="58" t="s">
        <v>246</v>
      </c>
      <c r="B85" s="17"/>
      <c r="C85" s="17"/>
      <c r="D85" s="17"/>
      <c r="E85" s="17"/>
      <c r="F85" s="17"/>
      <c r="G85" s="17"/>
      <c r="H85" s="35"/>
      <c r="I85" s="35"/>
      <c r="J85" s="17"/>
      <c r="K85" s="35"/>
      <c r="L85" s="17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ht="12"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ht="23.5" thickBot="1" x14ac:dyDescent="0.3">
      <c r="A87" s="86" t="s">
        <v>215</v>
      </c>
      <c r="B87" s="627" t="s">
        <v>622</v>
      </c>
      <c r="C87" s="627"/>
      <c r="D87" s="628"/>
      <c r="E87" s="3" t="s">
        <v>62</v>
      </c>
      <c r="F87" s="3" t="s">
        <v>636</v>
      </c>
      <c r="G87" s="3" t="s">
        <v>584</v>
      </c>
      <c r="H87" s="3" t="s">
        <v>48</v>
      </c>
      <c r="I87" s="3" t="s">
        <v>1004</v>
      </c>
      <c r="J87" s="3" t="s">
        <v>1093</v>
      </c>
      <c r="K87" s="3" t="s">
        <v>414</v>
      </c>
      <c r="L87" s="3" t="s">
        <v>459</v>
      </c>
      <c r="M87" s="3" t="s">
        <v>868</v>
      </c>
      <c r="N87" s="82" t="s">
        <v>430</v>
      </c>
      <c r="O87" s="3" t="s">
        <v>921</v>
      </c>
      <c r="P87" s="87" t="s">
        <v>971</v>
      </c>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x14ac:dyDescent="0.25">
      <c r="A88" s="55"/>
      <c r="B88" s="640"/>
      <c r="C88" s="640"/>
      <c r="D88" s="640"/>
      <c r="E88" s="8"/>
      <c r="F88" s="8"/>
      <c r="G88" s="8"/>
      <c r="H88" s="8"/>
      <c r="I88" s="8"/>
      <c r="J88" s="120"/>
      <c r="K88" s="120"/>
      <c r="L88" s="120"/>
      <c r="M88" s="120"/>
      <c r="N88" s="60"/>
      <c r="O88" s="8"/>
      <c r="P88" s="72"/>
    </row>
    <row r="89" spans="1:54" x14ac:dyDescent="0.25">
      <c r="A89" s="67"/>
      <c r="B89" s="616"/>
      <c r="C89" s="616"/>
      <c r="D89" s="616"/>
      <c r="E89" s="6"/>
      <c r="F89" s="6"/>
      <c r="G89" s="6"/>
      <c r="H89" s="6"/>
      <c r="I89" s="6"/>
      <c r="J89" s="10"/>
      <c r="K89" s="10"/>
      <c r="L89" s="10"/>
      <c r="M89" s="10"/>
      <c r="N89" s="56"/>
      <c r="O89" s="6"/>
      <c r="P89" s="7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x14ac:dyDescent="0.25">
      <c r="A90" s="67"/>
      <c r="B90" s="616"/>
      <c r="C90" s="616"/>
      <c r="D90" s="616"/>
      <c r="E90" s="6"/>
      <c r="F90" s="6"/>
      <c r="G90" s="6"/>
      <c r="H90" s="6"/>
      <c r="I90" s="6"/>
      <c r="J90" s="10"/>
      <c r="K90" s="10"/>
      <c r="L90" s="10"/>
      <c r="M90" s="10"/>
      <c r="N90" s="56"/>
      <c r="O90" s="6"/>
      <c r="P90" s="7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2" thickBot="1" x14ac:dyDescent="0.3">
      <c r="A91" s="69"/>
      <c r="B91" s="617"/>
      <c r="C91" s="617"/>
      <c r="D91" s="617"/>
      <c r="E91" s="7"/>
      <c r="F91" s="7"/>
      <c r="G91" s="7"/>
      <c r="H91" s="7"/>
      <c r="I91" s="7"/>
      <c r="J91" s="11"/>
      <c r="K91" s="11"/>
      <c r="L91" s="11"/>
      <c r="M91" s="11"/>
      <c r="N91" s="50"/>
      <c r="O91" s="36"/>
      <c r="P91" s="49"/>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2"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ht="12" thickBot="1" x14ac:dyDescent="0.3">
      <c r="A93" s="618" t="s">
        <v>539</v>
      </c>
      <c r="B93" s="641"/>
      <c r="C93" s="641"/>
      <c r="D93" s="641"/>
      <c r="E93" s="641"/>
      <c r="F93" s="641"/>
      <c r="G93" s="641"/>
      <c r="H93" s="641"/>
      <c r="I93" s="642"/>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2" thickBot="1" x14ac:dyDescent="0.3">
      <c r="A94" s="629" t="s">
        <v>631</v>
      </c>
      <c r="B94" s="630"/>
      <c r="C94" s="630"/>
      <c r="D94" s="630"/>
      <c r="E94" s="630"/>
      <c r="F94" s="630"/>
      <c r="G94" s="630"/>
      <c r="H94" s="630"/>
      <c r="I94" s="63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143" t="s">
        <v>236</v>
      </c>
      <c r="B95" s="632" t="s">
        <v>281</v>
      </c>
      <c r="C95" s="633"/>
      <c r="D95" s="633"/>
      <c r="E95" s="633"/>
      <c r="F95" s="633"/>
      <c r="G95" s="633"/>
      <c r="H95" s="633"/>
      <c r="I95" s="634"/>
    </row>
    <row r="96" spans="1:54" x14ac:dyDescent="0.25">
      <c r="A96" s="182"/>
      <c r="B96" s="188"/>
      <c r="C96" s="23"/>
      <c r="D96" s="23"/>
      <c r="E96" s="23"/>
      <c r="F96" s="23"/>
      <c r="G96" s="23"/>
      <c r="H96" s="23"/>
      <c r="I96" s="23"/>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2"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2" thickBot="1" x14ac:dyDescent="0.3">
      <c r="A98" s="635" t="s">
        <v>509</v>
      </c>
      <c r="B98" s="636"/>
      <c r="C98" s="636"/>
      <c r="D98" s="636"/>
      <c r="E98" s="636"/>
      <c r="F98" s="636"/>
      <c r="G98" s="636"/>
      <c r="H98" s="637" t="s">
        <v>424</v>
      </c>
      <c r="I98" s="612" t="s">
        <v>721</v>
      </c>
      <c r="J98" s="612" t="s">
        <v>398</v>
      </c>
      <c r="K98" s="612" t="s">
        <v>239</v>
      </c>
      <c r="L98" s="612" t="s">
        <v>923</v>
      </c>
      <c r="M98" s="644" t="s">
        <v>1174</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12" thickBot="1" x14ac:dyDescent="0.3">
      <c r="A99" s="646" t="s">
        <v>1226</v>
      </c>
      <c r="B99" s="647"/>
      <c r="C99" s="647"/>
      <c r="D99" s="647"/>
      <c r="E99" s="647"/>
      <c r="F99" s="647"/>
      <c r="G99" s="648"/>
      <c r="H99" s="638"/>
      <c r="I99" s="639"/>
      <c r="J99" s="639"/>
      <c r="K99" s="639"/>
      <c r="L99" s="639"/>
      <c r="M99" s="645"/>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ht="12" thickBot="1" x14ac:dyDescent="0.3">
      <c r="A100" s="649" t="s">
        <v>872</v>
      </c>
      <c r="B100" s="650"/>
      <c r="C100" s="650"/>
      <c r="D100" s="650"/>
      <c r="E100" s="650"/>
      <c r="F100" s="650"/>
      <c r="G100" s="651"/>
      <c r="H100" s="638"/>
      <c r="I100" s="639"/>
      <c r="J100" s="639"/>
      <c r="K100" s="639"/>
      <c r="L100" s="639"/>
      <c r="M100" s="645"/>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x14ac:dyDescent="0.25">
      <c r="A101" s="158" t="s">
        <v>1105</v>
      </c>
      <c r="B101" s="640" t="str">
        <f>VLOOKUP($A101,Listes!$A$3:$C$187,2,TRUE)</f>
        <v>Bunker Adjustment Factor</v>
      </c>
      <c r="C101" s="640"/>
      <c r="D101" s="640"/>
      <c r="E101" s="652" t="s">
        <v>792</v>
      </c>
      <c r="F101" s="652"/>
      <c r="G101" s="652"/>
      <c r="H101" s="47"/>
      <c r="I101" s="43"/>
      <c r="J101" s="43"/>
      <c r="K101" s="43"/>
      <c r="L101" s="43"/>
      <c r="M101" s="147"/>
    </row>
    <row r="102" spans="1:54" x14ac:dyDescent="0.25">
      <c r="A102" s="111" t="s">
        <v>541</v>
      </c>
      <c r="B102" s="616" t="str">
        <f>VLOOKUP($A102,Listes!$A$3:$C$187,2,TRUE)</f>
        <v>Currency Adjustment Factor</v>
      </c>
      <c r="C102" s="616"/>
      <c r="D102" s="616"/>
      <c r="E102" s="643" t="s">
        <v>689</v>
      </c>
      <c r="F102" s="643"/>
      <c r="G102" s="643"/>
      <c r="H102" s="28"/>
      <c r="I102" s="46"/>
      <c r="J102" s="46"/>
      <c r="K102" s="46"/>
      <c r="L102" s="46"/>
      <c r="M102" s="167"/>
    </row>
    <row r="103" spans="1:54" x14ac:dyDescent="0.25">
      <c r="A103" s="111" t="s">
        <v>546</v>
      </c>
      <c r="B103" s="616" t="str">
        <f>VLOOKUP($A103,Listes!$A$3:$C$187,2,TRUE)</f>
        <v>Cargo Facility Charge</v>
      </c>
      <c r="C103" s="616"/>
      <c r="D103" s="616"/>
      <c r="E103" s="643" t="s">
        <v>689</v>
      </c>
      <c r="F103" s="643"/>
      <c r="G103" s="643"/>
      <c r="H103" s="28"/>
      <c r="I103" s="46"/>
      <c r="J103" s="46"/>
      <c r="K103" s="46"/>
      <c r="L103" s="46"/>
      <c r="M103" s="167"/>
    </row>
    <row r="104" spans="1:54" x14ac:dyDescent="0.25">
      <c r="A104" s="111" t="s">
        <v>866</v>
      </c>
      <c r="B104" s="616" t="str">
        <f>VLOOKUP($A104,Listes!$A$3:$C$187,2,TRUE)</f>
        <v>Container Inspection Fee/Survey Fee</v>
      </c>
      <c r="C104" s="616"/>
      <c r="D104" s="616"/>
      <c r="E104" s="643" t="s">
        <v>689</v>
      </c>
      <c r="F104" s="643"/>
      <c r="G104" s="643"/>
      <c r="H104" s="28"/>
      <c r="I104" s="46"/>
      <c r="J104" s="46"/>
      <c r="K104" s="46"/>
      <c r="L104" s="46"/>
      <c r="M104" s="167"/>
    </row>
    <row r="105" spans="1:54" ht="23" x14ac:dyDescent="0.25">
      <c r="A105" s="111" t="s">
        <v>1110</v>
      </c>
      <c r="B105" s="616" t="str">
        <f>VLOOKUP($A105,Listes!$A$3:$C$187,2,TRUE)</f>
        <v>Chassis Administration Fee Pre-Carriage</v>
      </c>
      <c r="C105" s="616"/>
      <c r="D105" s="616"/>
      <c r="E105" s="643" t="s">
        <v>689</v>
      </c>
      <c r="F105" s="643"/>
      <c r="G105" s="643"/>
      <c r="H105" s="28"/>
      <c r="I105" s="46"/>
      <c r="J105" s="46"/>
      <c r="K105" s="46"/>
      <c r="L105" s="46"/>
      <c r="M105" s="167"/>
    </row>
    <row r="106" spans="1:54" x14ac:dyDescent="0.25">
      <c r="A106" s="111" t="s">
        <v>18</v>
      </c>
      <c r="B106" s="616" t="str">
        <f>VLOOKUP($A106,Listes!$A$3:$C$187,2,TRUE)</f>
        <v>Chassis Provision Charge</v>
      </c>
      <c r="C106" s="616"/>
      <c r="D106" s="616"/>
      <c r="E106" s="643" t="s">
        <v>792</v>
      </c>
      <c r="F106" s="643"/>
      <c r="G106" s="643"/>
      <c r="H106" s="28"/>
      <c r="I106" s="46"/>
      <c r="J106" s="46"/>
      <c r="K106" s="46"/>
      <c r="L106" s="46"/>
      <c r="M106" s="167"/>
    </row>
    <row r="107" spans="1:54" x14ac:dyDescent="0.25">
      <c r="A107" s="111" t="s">
        <v>36</v>
      </c>
      <c r="B107" s="616" t="str">
        <f>VLOOKUP($A107,Listes!$A$3:$C$187,2,TRUE)</f>
        <v>Carrier Security Charge</v>
      </c>
      <c r="C107" s="616"/>
      <c r="D107" s="616"/>
      <c r="E107" s="643" t="s">
        <v>689</v>
      </c>
      <c r="F107" s="643"/>
      <c r="G107" s="643"/>
      <c r="H107" s="28"/>
      <c r="I107" s="46"/>
      <c r="J107" s="46"/>
      <c r="K107" s="46"/>
      <c r="L107" s="46"/>
      <c r="M107" s="167"/>
    </row>
    <row r="108" spans="1:54" ht="23" x14ac:dyDescent="0.25">
      <c r="A108" s="111" t="s">
        <v>871</v>
      </c>
      <c r="B108" s="616" t="str">
        <f>VLOOKUP($A108,Listes!$A$3:$C$187,2,TRUE)</f>
        <v>Container Maintenance Charge Destination</v>
      </c>
      <c r="C108" s="616"/>
      <c r="D108" s="616"/>
      <c r="E108" s="643" t="s">
        <v>689</v>
      </c>
      <c r="F108" s="643"/>
      <c r="G108" s="643"/>
      <c r="H108" s="28"/>
      <c r="I108" s="46"/>
      <c r="J108" s="46"/>
      <c r="K108" s="46"/>
      <c r="L108" s="46"/>
      <c r="M108" s="167"/>
    </row>
    <row r="109" spans="1:54" x14ac:dyDescent="0.25">
      <c r="A109" s="111" t="s">
        <v>138</v>
      </c>
      <c r="B109" s="616" t="str">
        <f>VLOOKUP($A109,Listes!$A$3:$C$187,2,TRUE)</f>
        <v>Destination THC / Destination Receiving Charge</v>
      </c>
      <c r="C109" s="616"/>
      <c r="D109" s="616"/>
      <c r="E109" s="643" t="s">
        <v>792</v>
      </c>
      <c r="F109" s="643"/>
      <c r="G109" s="643"/>
      <c r="H109" s="28"/>
      <c r="I109" s="46"/>
      <c r="J109" s="46"/>
      <c r="K109" s="46"/>
      <c r="L109" s="46"/>
      <c r="M109" s="167"/>
    </row>
    <row r="110" spans="1:54" x14ac:dyDescent="0.25">
      <c r="A110" s="111" t="s">
        <v>716</v>
      </c>
      <c r="B110" s="616" t="str">
        <f>VLOOKUP($A110,Listes!$A$3:$C$187,2,TRUE)</f>
        <v>Equipment Imbalance Surcharge at Origin</v>
      </c>
      <c r="C110" s="616"/>
      <c r="D110" s="616"/>
      <c r="E110" s="643" t="s">
        <v>689</v>
      </c>
      <c r="F110" s="643"/>
      <c r="G110" s="643"/>
      <c r="H110" s="28"/>
      <c r="I110" s="46"/>
      <c r="J110" s="46"/>
      <c r="K110" s="46"/>
      <c r="L110" s="46"/>
      <c r="M110" s="167"/>
    </row>
    <row r="111" spans="1:54" x14ac:dyDescent="0.25">
      <c r="A111" s="111" t="s">
        <v>845</v>
      </c>
      <c r="B111" s="616" t="str">
        <f>VLOOKUP($A111,Listes!$A$3:$C$187,2,TRUE)</f>
        <v>Equipment Imbalance Surcharge at Destination</v>
      </c>
      <c r="C111" s="616"/>
      <c r="D111" s="616"/>
      <c r="E111" s="643" t="s">
        <v>689</v>
      </c>
      <c r="F111" s="643"/>
      <c r="G111" s="643"/>
      <c r="H111" s="28"/>
      <c r="I111" s="46"/>
      <c r="J111" s="46"/>
      <c r="K111" s="46"/>
      <c r="L111" s="46"/>
      <c r="M111" s="167"/>
    </row>
    <row r="112" spans="1:54" x14ac:dyDescent="0.25">
      <c r="A112" s="111" t="s">
        <v>988</v>
      </c>
      <c r="B112" s="616" t="str">
        <f>VLOOKUP($A112,Listes!$A$3:$C$187,2,TRUE)</f>
        <v>Export Documentation Fees - Carrier</v>
      </c>
      <c r="C112" s="616"/>
      <c r="D112" s="616"/>
      <c r="E112" s="643" t="s">
        <v>689</v>
      </c>
      <c r="F112" s="643"/>
      <c r="G112" s="643"/>
      <c r="H112" s="28"/>
      <c r="I112" s="46"/>
      <c r="J112" s="46"/>
      <c r="K112" s="46"/>
      <c r="L112" s="46"/>
      <c r="M112" s="167"/>
    </row>
    <row r="113" spans="1:13" x14ac:dyDescent="0.25">
      <c r="A113" s="111" t="s">
        <v>538</v>
      </c>
      <c r="B113" s="616" t="str">
        <f>VLOOKUP($A113,Listes!$A$3:$C$187,2,TRUE)</f>
        <v>Export Declaration Surcharge</v>
      </c>
      <c r="C113" s="616"/>
      <c r="D113" s="616"/>
      <c r="E113" s="643" t="s">
        <v>792</v>
      </c>
      <c r="F113" s="643"/>
      <c r="G113" s="643"/>
      <c r="H113" s="28"/>
      <c r="I113" s="46"/>
      <c r="J113" s="46"/>
      <c r="K113" s="46"/>
      <c r="L113" s="46"/>
      <c r="M113" s="167"/>
    </row>
    <row r="114" spans="1:13" ht="23" x14ac:dyDescent="0.25">
      <c r="A114" s="111" t="s">
        <v>382</v>
      </c>
      <c r="B114" s="653" t="str">
        <f>VLOOKUP($A114,Listes!$A$3:$C$187,2,TRUE)</f>
        <v>Extra Container Handling Charge Destination</v>
      </c>
      <c r="C114" s="654"/>
      <c r="D114" s="655"/>
      <c r="E114" s="656" t="s">
        <v>689</v>
      </c>
      <c r="F114" s="657"/>
      <c r="G114" s="658"/>
      <c r="H114" s="28"/>
      <c r="I114" s="46"/>
      <c r="J114" s="46"/>
      <c r="K114" s="46"/>
      <c r="L114" s="46"/>
      <c r="M114" s="167"/>
    </row>
    <row r="115" spans="1:13" x14ac:dyDescent="0.25">
      <c r="A115" s="111" t="s">
        <v>650</v>
      </c>
      <c r="B115" s="616" t="str">
        <f>VLOOKUP($A115,Listes!$A$3:$C$187,2,TRUE)</f>
        <v>Flat Rack</v>
      </c>
      <c r="C115" s="616"/>
      <c r="D115" s="616"/>
      <c r="E115" s="643" t="s">
        <v>792</v>
      </c>
      <c r="F115" s="643"/>
      <c r="G115" s="643"/>
      <c r="H115" s="28"/>
      <c r="I115" s="46"/>
      <c r="J115" s="46"/>
      <c r="K115" s="46"/>
      <c r="L115" s="46"/>
      <c r="M115" s="167"/>
    </row>
    <row r="116" spans="1:13" x14ac:dyDescent="0.25">
      <c r="A116" s="111" t="s">
        <v>94</v>
      </c>
      <c r="B116" s="616" t="str">
        <f>VLOOKUP($A116,Listes!$A$3:$C$187,2,TRUE)</f>
        <v>Garments on Hanger Additional</v>
      </c>
      <c r="C116" s="616"/>
      <c r="D116" s="616"/>
      <c r="E116" s="643" t="s">
        <v>689</v>
      </c>
      <c r="F116" s="643"/>
      <c r="G116" s="643"/>
      <c r="H116" s="28"/>
      <c r="I116" s="46"/>
      <c r="J116" s="46"/>
      <c r="K116" s="46"/>
      <c r="L116" s="46"/>
      <c r="M116" s="167"/>
    </row>
    <row r="117" spans="1:13" x14ac:dyDescent="0.25">
      <c r="A117" s="111" t="s">
        <v>681</v>
      </c>
      <c r="B117" s="616" t="str">
        <f>VLOOKUP($A117,Listes!$A$3:$C$187,2,TRUE)</f>
        <v>Harbor Dues / Port Dues</v>
      </c>
      <c r="C117" s="616"/>
      <c r="D117" s="616"/>
      <c r="E117" s="643" t="s">
        <v>689</v>
      </c>
      <c r="F117" s="643"/>
      <c r="G117" s="643"/>
      <c r="H117" s="28"/>
      <c r="I117" s="46"/>
      <c r="J117" s="46"/>
      <c r="K117" s="46"/>
      <c r="L117" s="46"/>
      <c r="M117" s="167"/>
    </row>
    <row r="118" spans="1:13" x14ac:dyDescent="0.25">
      <c r="A118" s="111" t="s">
        <v>75</v>
      </c>
      <c r="B118" s="616" t="str">
        <f>VLOOKUP($A118,Listes!$A$3:$C$187,2,TRUE)</f>
        <v>Hazardous Fees (Ocean)</v>
      </c>
      <c r="C118" s="616"/>
      <c r="D118" s="616"/>
      <c r="E118" s="643" t="s">
        <v>1567</v>
      </c>
      <c r="F118" s="643"/>
      <c r="G118" s="643"/>
      <c r="H118" s="28" t="s">
        <v>1109</v>
      </c>
      <c r="I118" s="46"/>
      <c r="J118" s="46"/>
      <c r="K118" s="46"/>
      <c r="L118" s="46"/>
      <c r="M118" s="167"/>
    </row>
    <row r="119" spans="1:13" x14ac:dyDescent="0.25">
      <c r="A119" s="111" t="s">
        <v>973</v>
      </c>
      <c r="B119" s="616" t="str">
        <f>VLOOKUP($A119,Listes!$A$3:$C$187,2,TRUE)</f>
        <v xml:space="preserve">Intermodal Door Precarriage Additional for </v>
      </c>
      <c r="C119" s="616"/>
      <c r="D119" s="616"/>
      <c r="E119" s="643" t="s">
        <v>689</v>
      </c>
      <c r="F119" s="643"/>
      <c r="G119" s="643"/>
      <c r="H119" s="28"/>
      <c r="I119" s="46"/>
      <c r="J119" s="46"/>
      <c r="K119" s="46"/>
      <c r="L119" s="46"/>
      <c r="M119" s="167"/>
    </row>
    <row r="120" spans="1:13" ht="23" x14ac:dyDescent="0.25">
      <c r="A120" s="111" t="s">
        <v>579</v>
      </c>
      <c r="B120" s="616" t="str">
        <f>VLOOKUP($A120,Listes!$A$3:$C$187,2,TRUE)</f>
        <v xml:space="preserve">Precarriage Inland Fuel Charge </v>
      </c>
      <c r="C120" s="616"/>
      <c r="D120" s="616"/>
      <c r="E120" s="643" t="s">
        <v>689</v>
      </c>
      <c r="F120" s="643"/>
      <c r="G120" s="643"/>
      <c r="H120" s="28"/>
      <c r="I120" s="46"/>
      <c r="J120" s="46"/>
      <c r="K120" s="46"/>
      <c r="L120" s="46"/>
      <c r="M120" s="167"/>
    </row>
    <row r="121" spans="1:13" ht="23" x14ac:dyDescent="0.25">
      <c r="A121" s="111" t="s">
        <v>328</v>
      </c>
      <c r="B121" s="616" t="str">
        <f>VLOOKUP($A121,Listes!$A$3:$C$187,2,TRUE)</f>
        <v>Local Port Charge Destination Sanitary Fee</v>
      </c>
      <c r="C121" s="616"/>
      <c r="D121" s="616"/>
      <c r="E121" s="643" t="s">
        <v>689</v>
      </c>
      <c r="F121" s="643"/>
      <c r="G121" s="643"/>
      <c r="H121" s="28"/>
      <c r="I121" s="46"/>
      <c r="J121" s="46"/>
      <c r="K121" s="46"/>
      <c r="L121" s="46"/>
      <c r="M121" s="167"/>
    </row>
    <row r="122" spans="1:13" ht="23" x14ac:dyDescent="0.25">
      <c r="A122" s="111" t="s">
        <v>1058</v>
      </c>
      <c r="B122" s="616" t="str">
        <f>VLOOKUP($A122,Listes!$A$3:$C$187,2,TRUE)</f>
        <v>Local Port Charge Origin Sanitary Fee</v>
      </c>
      <c r="C122" s="616"/>
      <c r="D122" s="616"/>
      <c r="E122" s="643" t="s">
        <v>689</v>
      </c>
      <c r="F122" s="643"/>
      <c r="G122" s="643"/>
      <c r="H122" s="28"/>
      <c r="I122" s="46"/>
      <c r="J122" s="46"/>
      <c r="K122" s="46"/>
      <c r="L122" s="46"/>
      <c r="M122" s="167"/>
    </row>
    <row r="123" spans="1:13" x14ac:dyDescent="0.25">
      <c r="A123" s="111" t="s">
        <v>904</v>
      </c>
      <c r="B123" s="616" t="str">
        <f>VLOOKUP($A123,Listes!$A$3:$C$187,2,TRUE)</f>
        <v>Low Sulfur Surcharge</v>
      </c>
      <c r="C123" s="616"/>
      <c r="D123" s="616"/>
      <c r="E123" s="643" t="s">
        <v>689</v>
      </c>
      <c r="F123" s="643"/>
      <c r="G123" s="643"/>
      <c r="H123" s="28"/>
      <c r="I123" s="46"/>
      <c r="J123" s="46"/>
      <c r="K123" s="46"/>
      <c r="L123" s="46"/>
      <c r="M123" s="167"/>
    </row>
    <row r="124" spans="1:13" x14ac:dyDescent="0.25">
      <c r="A124" s="111" t="s">
        <v>827</v>
      </c>
      <c r="B124" s="616" t="str">
        <f>VLOOKUP($A124,Listes!$A$3:$C$187,2,TRUE)</f>
        <v>Low Sulfur Surcharge IMO2020</v>
      </c>
      <c r="C124" s="616"/>
      <c r="D124" s="616"/>
      <c r="E124" s="643" t="s">
        <v>689</v>
      </c>
      <c r="F124" s="643"/>
      <c r="G124" s="643"/>
      <c r="H124" s="28"/>
      <c r="I124" s="46"/>
      <c r="J124" s="46"/>
      <c r="K124" s="46"/>
      <c r="L124" s="46"/>
      <c r="M124" s="167"/>
    </row>
    <row r="125" spans="1:13" x14ac:dyDescent="0.25">
      <c r="A125" s="111" t="s">
        <v>906</v>
      </c>
      <c r="B125" s="616" t="str">
        <f>VLOOKUP($A125,Listes!$A$3:$C$187,2,TRUE)</f>
        <v>OnCarriage Barge - Congestion</v>
      </c>
      <c r="C125" s="616"/>
      <c r="D125" s="616"/>
      <c r="E125" s="643" t="s">
        <v>689</v>
      </c>
      <c r="F125" s="643"/>
      <c r="G125" s="643"/>
      <c r="H125" s="28"/>
      <c r="I125" s="46"/>
      <c r="J125" s="46"/>
      <c r="K125" s="46"/>
      <c r="L125" s="46"/>
      <c r="M125" s="167"/>
    </row>
    <row r="126" spans="1:13" ht="23" x14ac:dyDescent="0.25">
      <c r="A126" s="111" t="s">
        <v>757</v>
      </c>
      <c r="B126" s="616" t="str">
        <f>VLOOKUP($A126,Listes!$A$3:$C$187,2,TRUE)</f>
        <v>Inland Hazardous Charge Oncarriage</v>
      </c>
      <c r="C126" s="616"/>
      <c r="D126" s="616"/>
      <c r="E126" s="643" t="s">
        <v>792</v>
      </c>
      <c r="F126" s="643"/>
      <c r="G126" s="643"/>
      <c r="H126" s="28"/>
      <c r="I126" s="46"/>
      <c r="J126" s="46"/>
      <c r="K126" s="46"/>
      <c r="L126" s="46"/>
      <c r="M126" s="167"/>
    </row>
    <row r="127" spans="1:13" x14ac:dyDescent="0.25">
      <c r="A127" s="111" t="s">
        <v>1141</v>
      </c>
      <c r="B127" s="616" t="str">
        <f>VLOOKUP($A127,Listes!$A$3:$C$187,2,TRUE)</f>
        <v>Open Top</v>
      </c>
      <c r="C127" s="616"/>
      <c r="D127" s="616"/>
      <c r="E127" s="643" t="s">
        <v>792</v>
      </c>
      <c r="F127" s="643"/>
      <c r="G127" s="643"/>
      <c r="H127" s="28"/>
      <c r="I127" s="46"/>
      <c r="J127" s="46"/>
      <c r="K127" s="46"/>
      <c r="L127" s="46"/>
      <c r="M127" s="167"/>
    </row>
    <row r="128" spans="1:13" x14ac:dyDescent="0.25">
      <c r="A128" s="111" t="s">
        <v>487</v>
      </c>
      <c r="B128" s="616" t="str">
        <f>VLOOKUP($A128,Listes!$A$3:$C$187,2,TRUE)</f>
        <v>Origin THC / Origin Receiving Charge</v>
      </c>
      <c r="C128" s="616"/>
      <c r="D128" s="616"/>
      <c r="E128" s="643" t="s">
        <v>689</v>
      </c>
      <c r="F128" s="643"/>
      <c r="G128" s="643"/>
      <c r="H128" s="28"/>
      <c r="I128" s="46"/>
      <c r="J128" s="46"/>
      <c r="K128" s="46"/>
      <c r="L128" s="46"/>
      <c r="M128" s="167"/>
    </row>
    <row r="129" spans="1:54" x14ac:dyDescent="0.25">
      <c r="A129" s="111" t="s">
        <v>1172</v>
      </c>
      <c r="B129" s="616" t="str">
        <f>VLOOKUP($A129,Listes!$A$3:$C$187,2,TRUE)</f>
        <v>Pre-Carriage Emergency Inland Fuel Surcharge</v>
      </c>
      <c r="C129" s="616"/>
      <c r="D129" s="616"/>
      <c r="E129" s="643" t="s">
        <v>689</v>
      </c>
      <c r="F129" s="643"/>
      <c r="G129" s="643"/>
      <c r="H129" s="28"/>
      <c r="I129" s="46"/>
      <c r="J129" s="46"/>
      <c r="K129" s="46"/>
      <c r="L129" s="46"/>
      <c r="M129" s="167"/>
    </row>
    <row r="130" spans="1:54" ht="23" x14ac:dyDescent="0.25">
      <c r="A130" s="111" t="s">
        <v>280</v>
      </c>
      <c r="B130" s="616" t="str">
        <f>VLOOKUP($A130,Listes!$A$3:$C$187,2,TRUE)</f>
        <v>Pre-Carriage Emergency Intermodal Surcharge</v>
      </c>
      <c r="C130" s="616"/>
      <c r="D130" s="616"/>
      <c r="E130" s="643" t="s">
        <v>689</v>
      </c>
      <c r="F130" s="643"/>
      <c r="G130" s="643"/>
      <c r="H130" s="28"/>
      <c r="I130" s="46"/>
      <c r="J130" s="46"/>
      <c r="K130" s="46"/>
      <c r="L130" s="46"/>
      <c r="M130" s="167"/>
    </row>
    <row r="131" spans="1:54" ht="23" x14ac:dyDescent="0.25">
      <c r="A131" s="111" t="s">
        <v>843</v>
      </c>
      <c r="B131" s="616" t="str">
        <f>VLOOKUP($A131,Listes!$A$3:$C$187,2,TRUE)</f>
        <v>Inland Hazardous Charge Precarriage</v>
      </c>
      <c r="C131" s="616"/>
      <c r="D131" s="616"/>
      <c r="E131" s="643" t="s">
        <v>792</v>
      </c>
      <c r="F131" s="643"/>
      <c r="G131" s="643"/>
      <c r="H131" s="28"/>
      <c r="I131" s="46"/>
      <c r="J131" s="46"/>
      <c r="K131" s="46"/>
      <c r="L131" s="46"/>
      <c r="M131" s="167"/>
    </row>
    <row r="132" spans="1:54" x14ac:dyDescent="0.25">
      <c r="A132" s="111" t="s">
        <v>9</v>
      </c>
      <c r="B132" s="616" t="str">
        <f>VLOOKUP($A132,Listes!$A$3:$C$187,2,TRUE)</f>
        <v>Port Service Charge / Port Additional Surcharge Destination</v>
      </c>
      <c r="C132" s="616"/>
      <c r="D132" s="616"/>
      <c r="E132" s="643" t="s">
        <v>689</v>
      </c>
      <c r="F132" s="643"/>
      <c r="G132" s="643"/>
      <c r="H132" s="28"/>
      <c r="I132" s="46"/>
      <c r="J132" s="46"/>
      <c r="K132" s="46"/>
      <c r="L132" s="46"/>
      <c r="M132" s="167"/>
    </row>
    <row r="133" spans="1:54" x14ac:dyDescent="0.25">
      <c r="A133" s="413" t="s">
        <v>285</v>
      </c>
      <c r="B133" s="616" t="str">
        <f>VLOOKUP($A133,Listes!$A$3:$C$187,2,TRUE)</f>
        <v>Destination Terminal Security Charge</v>
      </c>
      <c r="C133" s="616"/>
      <c r="D133" s="616"/>
      <c r="E133" s="643" t="s">
        <v>689</v>
      </c>
      <c r="F133" s="643"/>
      <c r="G133" s="643"/>
      <c r="H133" s="414"/>
      <c r="I133" s="415"/>
      <c r="J133" s="415"/>
      <c r="K133" s="415"/>
      <c r="L133" s="415"/>
      <c r="M133" s="416"/>
    </row>
    <row r="134" spans="1:54" x14ac:dyDescent="0.25">
      <c r="A134" s="413" t="s">
        <v>535</v>
      </c>
      <c r="B134" s="616" t="str">
        <f>VLOOKUP($A134,Listes!$A$3:$C$187,2,TRUE)</f>
        <v>Origin Terminal Security Charge</v>
      </c>
      <c r="C134" s="616"/>
      <c r="D134" s="616"/>
      <c r="E134" s="643" t="s">
        <v>689</v>
      </c>
      <c r="F134" s="643"/>
      <c r="G134" s="643"/>
      <c r="H134" s="414"/>
      <c r="I134" s="415"/>
      <c r="J134" s="415"/>
      <c r="K134" s="415"/>
      <c r="L134" s="415"/>
      <c r="M134" s="416"/>
    </row>
    <row r="135" spans="1:54" ht="23" x14ac:dyDescent="0.25">
      <c r="A135" s="413" t="s">
        <v>1113</v>
      </c>
      <c r="B135" s="616" t="str">
        <f>VLOOKUP($A135,Listes!$A$3:$C$187,2,TRUE)</f>
        <v>Shipper Owned Container Surcharge</v>
      </c>
      <c r="C135" s="616"/>
      <c r="D135" s="616"/>
      <c r="E135" s="643" t="s">
        <v>792</v>
      </c>
      <c r="F135" s="643"/>
      <c r="G135" s="643"/>
      <c r="H135" s="414"/>
      <c r="I135" s="415"/>
      <c r="J135" s="415"/>
      <c r="K135" s="415"/>
      <c r="L135" s="415"/>
      <c r="M135" s="416"/>
    </row>
    <row r="136" spans="1:54" ht="23" x14ac:dyDescent="0.25">
      <c r="A136" s="413" t="s">
        <v>1139</v>
      </c>
      <c r="B136" s="616" t="str">
        <f>VLOOKUP($A136,Listes!$A$3:$C$187,2,TRUE)</f>
        <v>Tri-Axle / Super Chassis Precarriage Surcharge</v>
      </c>
      <c r="C136" s="616"/>
      <c r="D136" s="616"/>
      <c r="E136" s="643" t="s">
        <v>792</v>
      </c>
      <c r="F136" s="643"/>
      <c r="G136" s="643"/>
      <c r="H136" s="414"/>
      <c r="I136" s="415"/>
      <c r="J136" s="415"/>
      <c r="K136" s="415"/>
      <c r="L136" s="415"/>
      <c r="M136" s="416"/>
    </row>
    <row r="137" spans="1:54" ht="23" x14ac:dyDescent="0.25">
      <c r="A137" s="413" t="s">
        <v>825</v>
      </c>
      <c r="B137" s="616" t="str">
        <f>VLOOKUP($A137,Listes!$A$3:$C$187,2,TRUE)</f>
        <v>Weight Charge</v>
      </c>
      <c r="C137" s="616"/>
      <c r="D137" s="616"/>
      <c r="E137" s="643" t="s">
        <v>689</v>
      </c>
      <c r="F137" s="643"/>
      <c r="G137" s="643"/>
      <c r="H137" s="414"/>
      <c r="I137" s="415"/>
      <c r="J137" s="415"/>
      <c r="K137" s="415"/>
      <c r="L137" s="415"/>
      <c r="M137" s="416"/>
    </row>
    <row r="138" spans="1:54" x14ac:dyDescent="0.25">
      <c r="A138" s="413" t="s">
        <v>934</v>
      </c>
      <c r="B138" s="616" t="str">
        <f>VLOOKUP($A138,Listes!$A$3:$C$187,2,TRUE)</f>
        <v>Weight Charge</v>
      </c>
      <c r="C138" s="616"/>
      <c r="D138" s="616"/>
      <c r="E138" s="643" t="s">
        <v>689</v>
      </c>
      <c r="F138" s="643"/>
      <c r="G138" s="643"/>
      <c r="H138" s="414"/>
      <c r="I138" s="415"/>
      <c r="J138" s="415"/>
      <c r="K138" s="415"/>
      <c r="L138" s="415"/>
      <c r="M138" s="416"/>
    </row>
    <row r="139" spans="1:54" ht="12" thickBot="1" x14ac:dyDescent="0.3">
      <c r="A139" s="413" t="s">
        <v>855</v>
      </c>
      <c r="B139" s="653" t="str">
        <f>VLOOKUP($A139,Listes!$A$3:$C$187,2,TRUE)</f>
        <v>Weight Charge</v>
      </c>
      <c r="C139" s="654"/>
      <c r="D139" s="655"/>
      <c r="E139" s="656" t="s">
        <v>689</v>
      </c>
      <c r="F139" s="657"/>
      <c r="G139" s="658"/>
      <c r="H139" s="414"/>
      <c r="I139" s="415"/>
      <c r="J139" s="415"/>
      <c r="K139" s="415"/>
      <c r="L139" s="415"/>
      <c r="M139" s="416"/>
    </row>
    <row r="140" spans="1:54" ht="12" thickBot="1" x14ac:dyDescent="0.3">
      <c r="A140" s="659" t="s">
        <v>1203</v>
      </c>
      <c r="B140" s="660"/>
      <c r="C140" s="660"/>
      <c r="D140" s="660"/>
      <c r="E140" s="660"/>
      <c r="F140" s="660"/>
      <c r="G140" s="660"/>
      <c r="H140" s="660"/>
      <c r="I140" s="661"/>
      <c r="J140" s="44"/>
      <c r="K140" s="44"/>
      <c r="L140" s="44"/>
      <c r="M140" s="44"/>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2" thickBot="1" x14ac:dyDescent="0.3">
      <c r="A141" s="662" t="s">
        <v>397</v>
      </c>
      <c r="B141" s="663"/>
      <c r="C141" s="663"/>
      <c r="D141" s="663"/>
      <c r="E141" s="663"/>
      <c r="F141" s="663"/>
      <c r="G141" s="663"/>
      <c r="H141" s="663"/>
      <c r="I141" s="664"/>
      <c r="J141" s="174"/>
      <c r="K141" s="61"/>
      <c r="L141" s="61"/>
      <c r="M141" s="6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12"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x14ac:dyDescent="0.25">
      <c r="A143" s="665" t="s">
        <v>374</v>
      </c>
      <c r="B143" s="666"/>
      <c r="C143" s="666"/>
      <c r="D143" s="666"/>
      <c r="E143" s="609" t="s">
        <v>844</v>
      </c>
      <c r="F143" s="609">
        <v>20</v>
      </c>
      <c r="G143" s="609">
        <v>40</v>
      </c>
      <c r="H143" s="609" t="s">
        <v>459</v>
      </c>
      <c r="I143" s="609" t="s">
        <v>868</v>
      </c>
      <c r="J143" s="668" t="s">
        <v>1056</v>
      </c>
      <c r="K143" s="668" t="s">
        <v>1131</v>
      </c>
      <c r="L143" s="669" t="s">
        <v>271</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x14ac:dyDescent="0.25">
      <c r="A144" s="118" t="s">
        <v>1202</v>
      </c>
      <c r="B144" s="51" t="s">
        <v>137</v>
      </c>
      <c r="C144" s="51" t="s">
        <v>62</v>
      </c>
      <c r="D144" s="51" t="s">
        <v>428</v>
      </c>
      <c r="E144" s="667"/>
      <c r="F144" s="667"/>
      <c r="G144" s="667"/>
      <c r="H144" s="667"/>
      <c r="I144" s="667"/>
      <c r="J144" s="667"/>
      <c r="K144" s="667"/>
      <c r="L144" s="670"/>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x14ac:dyDescent="0.25">
      <c r="A145" s="146"/>
      <c r="B145" s="16"/>
      <c r="C145" s="16"/>
      <c r="D145" s="16"/>
      <c r="E145" s="16"/>
      <c r="F145" s="128"/>
      <c r="G145" s="128"/>
      <c r="H145" s="128"/>
      <c r="I145" s="128"/>
      <c r="J145" s="16"/>
      <c r="K145" s="56"/>
      <c r="L145" s="123"/>
    </row>
    <row r="146" spans="1:54" x14ac:dyDescent="0.25">
      <c r="A146" s="146"/>
      <c r="B146" s="16"/>
      <c r="C146" s="16"/>
      <c r="D146" s="16"/>
      <c r="E146" s="16"/>
      <c r="F146" s="10"/>
      <c r="G146" s="10"/>
      <c r="H146" s="10"/>
      <c r="I146" s="10"/>
      <c r="J146" s="16"/>
      <c r="K146" s="56"/>
      <c r="L146" s="123"/>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x14ac:dyDescent="0.25">
      <c r="A147" s="146"/>
      <c r="B147" s="16"/>
      <c r="C147" s="16"/>
      <c r="D147" s="16"/>
      <c r="E147" s="16"/>
      <c r="F147" s="10"/>
      <c r="G147" s="10"/>
      <c r="H147" s="10"/>
      <c r="I147" s="10"/>
      <c r="J147" s="16"/>
      <c r="K147" s="56"/>
      <c r="L147" s="123"/>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ht="12" thickBot="1" x14ac:dyDescent="0.3">
      <c r="A148" s="175"/>
      <c r="B148" s="32"/>
      <c r="C148" s="32"/>
      <c r="D148" s="32"/>
      <c r="E148" s="32"/>
      <c r="F148" s="11"/>
      <c r="G148" s="11"/>
      <c r="H148" s="11"/>
      <c r="I148" s="11"/>
      <c r="J148" s="32"/>
      <c r="K148" s="50"/>
      <c r="L148" s="153"/>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x14ac:dyDescent="0.25">
      <c r="A150" s="671" t="s">
        <v>490</v>
      </c>
      <c r="B150" s="671"/>
      <c r="C150" s="671"/>
      <c r="D150" s="671"/>
      <c r="E150" s="671" t="s">
        <v>844</v>
      </c>
      <c r="F150" s="671">
        <v>20</v>
      </c>
      <c r="G150" s="671">
        <v>40</v>
      </c>
      <c r="H150" s="671" t="s">
        <v>459</v>
      </c>
      <c r="I150" s="671" t="s">
        <v>868</v>
      </c>
      <c r="J150" s="672" t="s">
        <v>1056</v>
      </c>
      <c r="K150" s="672" t="s">
        <v>1131</v>
      </c>
      <c r="L150" s="671" t="s">
        <v>271</v>
      </c>
      <c r="M150" s="671" t="s">
        <v>239</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x14ac:dyDescent="0.25">
      <c r="A151" s="15" t="s">
        <v>1202</v>
      </c>
      <c r="B151" s="15" t="s">
        <v>137</v>
      </c>
      <c r="C151" s="15" t="s">
        <v>62</v>
      </c>
      <c r="D151" s="15" t="s">
        <v>428</v>
      </c>
      <c r="E151" s="671"/>
      <c r="F151" s="671"/>
      <c r="G151" s="671"/>
      <c r="H151" s="671"/>
      <c r="I151" s="671"/>
      <c r="J151" s="671"/>
      <c r="K151" s="671"/>
      <c r="L151" s="671"/>
      <c r="M151" s="67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2"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ht="12" thickBot="1" x14ac:dyDescent="0.3">
      <c r="A158" s="618" t="s">
        <v>1206</v>
      </c>
      <c r="B158" s="641"/>
      <c r="C158" s="641"/>
      <c r="D158" s="641"/>
      <c r="E158" s="642"/>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2"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ht="12" thickBot="1" x14ac:dyDescent="0.3">
      <c r="A160" s="624" t="s">
        <v>958</v>
      </c>
      <c r="B160" s="683"/>
      <c r="C160" s="683"/>
      <c r="D160" s="683"/>
      <c r="E160" s="683"/>
      <c r="F160" s="684"/>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x14ac:dyDescent="0.25">
      <c r="A161" s="566" t="s">
        <v>990</v>
      </c>
      <c r="B161" s="685"/>
      <c r="C161" s="685"/>
      <c r="D161" s="685"/>
      <c r="E161" s="685"/>
      <c r="F161" s="567"/>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ht="12" thickBot="1" x14ac:dyDescent="0.3">
      <c r="A162" s="673" t="s">
        <v>867</v>
      </c>
      <c r="B162" s="663"/>
      <c r="C162" s="663"/>
      <c r="D162" s="663"/>
      <c r="E162" s="663"/>
      <c r="F162" s="664"/>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x14ac:dyDescent="0.25">
      <c r="A163" s="169" t="s">
        <v>291</v>
      </c>
      <c r="B163" s="54" t="s">
        <v>761</v>
      </c>
      <c r="C163" s="81" t="s">
        <v>424</v>
      </c>
      <c r="D163" s="125" t="s">
        <v>1125</v>
      </c>
      <c r="E163" s="77"/>
      <c r="F163" s="77"/>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x14ac:dyDescent="0.25">
      <c r="A164" s="127"/>
      <c r="B164" s="115"/>
      <c r="C164" s="83"/>
      <c r="D164" s="334"/>
      <c r="E164" s="412"/>
      <c r="F164" s="412"/>
    </row>
    <row r="165" spans="1:54" x14ac:dyDescent="0.25">
      <c r="A165" s="127"/>
      <c r="B165" s="115"/>
      <c r="C165" s="83"/>
      <c r="D165" s="132"/>
      <c r="E165" s="78"/>
      <c r="F165" s="78"/>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2" thickBot="1" x14ac:dyDescent="0.3">
      <c r="A166" s="136"/>
      <c r="B166" s="164"/>
      <c r="C166" s="156"/>
      <c r="D166" s="137"/>
      <c r="E166" s="78"/>
      <c r="F166" s="78"/>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2"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ht="12" thickBot="1" x14ac:dyDescent="0.3">
      <c r="A168" s="618" t="s">
        <v>182</v>
      </c>
      <c r="B168" s="641"/>
      <c r="C168" s="641"/>
      <c r="D168" s="641"/>
      <c r="E168" s="641"/>
      <c r="F168" s="641"/>
      <c r="G168" s="641"/>
      <c r="H168" s="641"/>
      <c r="I168" s="642"/>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ht="12" thickBot="1" x14ac:dyDescent="0.3">
      <c r="A169" s="159" t="s">
        <v>381</v>
      </c>
      <c r="B169" s="139"/>
      <c r="C169" s="34"/>
      <c r="D169" s="34"/>
      <c r="E169" s="34"/>
      <c r="F169" s="34"/>
      <c r="G169" s="31"/>
      <c r="H169" s="34"/>
      <c r="I169" s="148"/>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x14ac:dyDescent="0.25">
      <c r="A170" s="410" t="s">
        <v>1568</v>
      </c>
      <c r="B170" s="674" t="s">
        <v>1569</v>
      </c>
      <c r="C170" s="723"/>
      <c r="D170" s="723"/>
      <c r="E170" s="723"/>
      <c r="F170" s="723"/>
      <c r="G170" s="723"/>
      <c r="H170" s="723"/>
      <c r="I170" s="724"/>
    </row>
    <row r="171" spans="1:54" x14ac:dyDescent="0.25">
      <c r="A171" s="411" t="s">
        <v>1570</v>
      </c>
      <c r="B171" s="677" t="s">
        <v>1571</v>
      </c>
      <c r="C171" s="678"/>
      <c r="D171" s="678"/>
      <c r="E171" s="678"/>
      <c r="F171" s="678"/>
      <c r="G171" s="678"/>
      <c r="H171" s="678"/>
      <c r="I171" s="679"/>
    </row>
    <row r="172" spans="1:54" x14ac:dyDescent="0.25">
      <c r="A172" s="121"/>
      <c r="B172" s="680"/>
      <c r="C172" s="681"/>
      <c r="D172" s="681"/>
      <c r="E172" s="681"/>
      <c r="F172" s="681"/>
      <c r="G172" s="681"/>
      <c r="H172" s="681"/>
      <c r="I172" s="682"/>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x14ac:dyDescent="0.25">
      <c r="A173" s="121"/>
      <c r="B173" s="680"/>
      <c r="C173" s="681"/>
      <c r="D173" s="681"/>
      <c r="E173" s="681"/>
      <c r="F173" s="681"/>
      <c r="G173" s="681"/>
      <c r="H173" s="681"/>
      <c r="I173" s="682"/>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121"/>
      <c r="B174" s="680"/>
      <c r="C174" s="681"/>
      <c r="D174" s="681"/>
      <c r="E174" s="681"/>
      <c r="F174" s="681"/>
      <c r="G174" s="681"/>
      <c r="H174" s="681"/>
      <c r="I174" s="682"/>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21"/>
      <c r="B175" s="680"/>
      <c r="C175" s="681"/>
      <c r="D175" s="681"/>
      <c r="E175" s="681"/>
      <c r="F175" s="681"/>
      <c r="G175" s="681"/>
      <c r="H175" s="681"/>
      <c r="I175" s="682"/>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21"/>
      <c r="B176" s="680"/>
      <c r="C176" s="681"/>
      <c r="D176" s="681"/>
      <c r="E176" s="681"/>
      <c r="F176" s="681"/>
      <c r="G176" s="681"/>
      <c r="H176" s="681"/>
      <c r="I176" s="682"/>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x14ac:dyDescent="0.25">
      <c r="A177" s="121"/>
      <c r="B177" s="680"/>
      <c r="C177" s="681"/>
      <c r="D177" s="681"/>
      <c r="E177" s="681"/>
      <c r="F177" s="681"/>
      <c r="G177" s="681"/>
      <c r="H177" s="681"/>
      <c r="I177" s="682"/>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21"/>
      <c r="B178" s="680"/>
      <c r="C178" s="681"/>
      <c r="D178" s="681"/>
      <c r="E178" s="681"/>
      <c r="F178" s="681"/>
      <c r="G178" s="681"/>
      <c r="H178" s="681"/>
      <c r="I178" s="682"/>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x14ac:dyDescent="0.25">
      <c r="A179" s="121"/>
      <c r="B179" s="680"/>
      <c r="C179" s="681"/>
      <c r="D179" s="681"/>
      <c r="E179" s="681"/>
      <c r="F179" s="681"/>
      <c r="G179" s="681"/>
      <c r="H179" s="681"/>
      <c r="I179" s="682"/>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21"/>
      <c r="B180" s="680"/>
      <c r="C180" s="681"/>
      <c r="D180" s="681"/>
      <c r="E180" s="681"/>
      <c r="F180" s="681"/>
      <c r="G180" s="681"/>
      <c r="H180" s="681"/>
      <c r="I180" s="682"/>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121"/>
      <c r="B181" s="680"/>
      <c r="C181" s="681"/>
      <c r="D181" s="681"/>
      <c r="E181" s="681"/>
      <c r="F181" s="681"/>
      <c r="G181" s="681"/>
      <c r="H181" s="681"/>
      <c r="I181" s="682"/>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21"/>
      <c r="B182" s="680"/>
      <c r="C182" s="681"/>
      <c r="D182" s="681"/>
      <c r="E182" s="681"/>
      <c r="F182" s="681"/>
      <c r="G182" s="681"/>
      <c r="H182" s="681"/>
      <c r="I182" s="682"/>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21"/>
      <c r="B183" s="680"/>
      <c r="C183" s="681"/>
      <c r="D183" s="681"/>
      <c r="E183" s="681"/>
      <c r="F183" s="681"/>
      <c r="G183" s="681"/>
      <c r="H183" s="681"/>
      <c r="I183" s="682"/>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2" thickBot="1" x14ac:dyDescent="0.3">
      <c r="A184" s="151"/>
      <c r="B184" s="686"/>
      <c r="C184" s="687"/>
      <c r="D184" s="687"/>
      <c r="E184" s="687"/>
      <c r="F184" s="687"/>
      <c r="G184" s="687"/>
      <c r="H184" s="687"/>
      <c r="I184" s="688"/>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2"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x14ac:dyDescent="0.25">
      <c r="A188" s="624" t="s">
        <v>623</v>
      </c>
      <c r="B188" s="62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621" t="s">
        <v>760</v>
      </c>
      <c r="B190" s="622"/>
      <c r="C190" s="622"/>
      <c r="D190" s="622"/>
      <c r="E190" s="622"/>
      <c r="F190" s="622"/>
      <c r="G190" s="62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2" thickBot="1" x14ac:dyDescent="0.3">
      <c r="A192" s="689" t="s">
        <v>592</v>
      </c>
      <c r="B192" s="690"/>
      <c r="C192" s="690"/>
      <c r="D192" s="690"/>
      <c r="E192" s="69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x14ac:dyDescent="0.25">
      <c r="A193" s="692" t="s">
        <v>721</v>
      </c>
      <c r="B193" s="694" t="s">
        <v>660</v>
      </c>
      <c r="C193" s="612" t="s">
        <v>735</v>
      </c>
      <c r="D193" s="612" t="s">
        <v>907</v>
      </c>
      <c r="E193" s="694" t="s">
        <v>769</v>
      </c>
      <c r="F193" s="612" t="s">
        <v>458</v>
      </c>
      <c r="G193" s="612" t="s">
        <v>732</v>
      </c>
      <c r="H193" s="612" t="s">
        <v>791</v>
      </c>
      <c r="I193" s="612" t="s">
        <v>137</v>
      </c>
      <c r="J193" s="612" t="s">
        <v>62</v>
      </c>
      <c r="K193" s="612" t="s">
        <v>622</v>
      </c>
      <c r="L193" s="612" t="s">
        <v>582</v>
      </c>
      <c r="M193" s="702" t="s">
        <v>1213</v>
      </c>
      <c r="N193" s="703"/>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2" thickBot="1" x14ac:dyDescent="0.3">
      <c r="A194" s="693"/>
      <c r="B194" s="695"/>
      <c r="C194" s="613"/>
      <c r="D194" s="613"/>
      <c r="E194" s="695"/>
      <c r="F194" s="613"/>
      <c r="G194" s="613"/>
      <c r="H194" s="613"/>
      <c r="I194" s="613"/>
      <c r="J194" s="613"/>
      <c r="K194" s="613"/>
      <c r="L194" s="613"/>
      <c r="M194" s="704"/>
      <c r="N194" s="705"/>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55"/>
      <c r="B195" s="8"/>
      <c r="C195" s="26"/>
      <c r="D195" s="8"/>
      <c r="E195" s="8"/>
      <c r="F195" s="8"/>
      <c r="G195" s="8"/>
      <c r="H195" s="8"/>
      <c r="I195" s="8"/>
      <c r="J195" s="8"/>
      <c r="K195" s="8"/>
      <c r="L195" s="93"/>
      <c r="M195" s="696"/>
      <c r="N195" s="697"/>
    </row>
    <row r="196" spans="1:54" x14ac:dyDescent="0.25">
      <c r="A196" s="67"/>
      <c r="B196" s="6"/>
      <c r="C196" s="16"/>
      <c r="D196" s="6"/>
      <c r="E196" s="6"/>
      <c r="F196" s="6"/>
      <c r="G196" s="6"/>
      <c r="H196" s="6"/>
      <c r="I196" s="6"/>
      <c r="J196" s="6"/>
      <c r="K196" s="6"/>
      <c r="L196" s="92"/>
      <c r="M196" s="698"/>
      <c r="N196" s="699"/>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x14ac:dyDescent="0.25">
      <c r="A197" s="67"/>
      <c r="B197" s="6"/>
      <c r="C197" s="16"/>
      <c r="D197" s="6"/>
      <c r="E197" s="6"/>
      <c r="F197" s="6"/>
      <c r="G197" s="6"/>
      <c r="H197" s="6"/>
      <c r="I197" s="6"/>
      <c r="J197" s="6"/>
      <c r="K197" s="6"/>
      <c r="L197" s="92"/>
      <c r="M197" s="698"/>
      <c r="N197" s="699"/>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x14ac:dyDescent="0.25">
      <c r="A198" s="67"/>
      <c r="B198" s="6"/>
      <c r="C198" s="16"/>
      <c r="D198" s="6"/>
      <c r="E198" s="6"/>
      <c r="F198" s="6"/>
      <c r="G198" s="6"/>
      <c r="H198" s="6"/>
      <c r="I198" s="6"/>
      <c r="J198" s="6"/>
      <c r="K198" s="6"/>
      <c r="L198" s="92"/>
      <c r="M198" s="698"/>
      <c r="N198" s="699"/>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x14ac:dyDescent="0.25">
      <c r="A199" s="67"/>
      <c r="B199" s="6"/>
      <c r="C199" s="16"/>
      <c r="D199" s="6"/>
      <c r="E199" s="6"/>
      <c r="F199" s="6"/>
      <c r="G199" s="6"/>
      <c r="H199" s="6"/>
      <c r="I199" s="6"/>
      <c r="J199" s="6"/>
      <c r="K199" s="6"/>
      <c r="L199" s="92"/>
      <c r="M199" s="698"/>
      <c r="N199" s="699"/>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69"/>
      <c r="B200" s="7"/>
      <c r="C200" s="32"/>
      <c r="D200" s="7"/>
      <c r="E200" s="7"/>
      <c r="F200" s="7"/>
      <c r="G200" s="7"/>
      <c r="H200" s="7"/>
      <c r="I200" s="7"/>
      <c r="J200" s="7"/>
      <c r="K200" s="7"/>
      <c r="L200" s="94"/>
      <c r="M200" s="700"/>
      <c r="N200" s="70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2"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2" thickBot="1" x14ac:dyDescent="0.3">
      <c r="A203" s="621" t="s">
        <v>278</v>
      </c>
      <c r="B203" s="622"/>
      <c r="C203" s="622"/>
      <c r="D203" s="622"/>
      <c r="E203" s="622"/>
      <c r="F203" s="622"/>
      <c r="G203" s="62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2"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ht="12" thickBot="1" x14ac:dyDescent="0.3">
      <c r="A205" s="689" t="s">
        <v>592</v>
      </c>
      <c r="B205" s="690"/>
      <c r="C205" s="690"/>
      <c r="D205" s="690"/>
      <c r="E205" s="690"/>
      <c r="F205" s="690"/>
      <c r="G205" s="690"/>
      <c r="H205" s="69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ht="12" thickBot="1" x14ac:dyDescent="0.3">
      <c r="A206" s="692" t="s">
        <v>721</v>
      </c>
      <c r="B206" s="694" t="s">
        <v>660</v>
      </c>
      <c r="C206" s="612" t="s">
        <v>735</v>
      </c>
      <c r="D206" s="612" t="s">
        <v>907</v>
      </c>
      <c r="E206" s="694" t="s">
        <v>769</v>
      </c>
      <c r="F206" s="612" t="s">
        <v>371</v>
      </c>
      <c r="G206" s="706" t="s">
        <v>960</v>
      </c>
      <c r="H206" s="707"/>
      <c r="I206" s="707"/>
      <c r="J206" s="707"/>
      <c r="K206" s="707"/>
      <c r="L206" s="707"/>
      <c r="M206" s="707"/>
      <c r="N206" s="708"/>
      <c r="O206" s="612" t="s">
        <v>458</v>
      </c>
      <c r="P206" s="612" t="s">
        <v>732</v>
      </c>
      <c r="Q206" s="612" t="s">
        <v>791</v>
      </c>
      <c r="R206" s="612" t="s">
        <v>137</v>
      </c>
      <c r="S206" s="612" t="s">
        <v>62</v>
      </c>
      <c r="T206" s="612" t="s">
        <v>622</v>
      </c>
      <c r="U206" s="612" t="s">
        <v>582</v>
      </c>
      <c r="V206" s="612" t="s">
        <v>1213</v>
      </c>
      <c r="W206" s="644"/>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ht="12" thickBot="1" x14ac:dyDescent="0.3">
      <c r="A207" s="693"/>
      <c r="B207" s="695"/>
      <c r="C207" s="613"/>
      <c r="D207" s="613"/>
      <c r="E207" s="695"/>
      <c r="F207" s="613"/>
      <c r="G207" s="3" t="s">
        <v>309</v>
      </c>
      <c r="H207" s="3" t="s">
        <v>252</v>
      </c>
      <c r="I207" s="3" t="s">
        <v>46</v>
      </c>
      <c r="J207" s="3" t="s">
        <v>1295</v>
      </c>
      <c r="K207" s="3" t="s">
        <v>1080</v>
      </c>
      <c r="L207" s="3" t="s">
        <v>1063</v>
      </c>
      <c r="M207" s="3" t="s">
        <v>856</v>
      </c>
      <c r="N207" s="3" t="s">
        <v>686</v>
      </c>
      <c r="O207" s="613"/>
      <c r="P207" s="613"/>
      <c r="Q207" s="613"/>
      <c r="R207" s="613"/>
      <c r="S207" s="613"/>
      <c r="T207" s="613"/>
      <c r="U207" s="613"/>
      <c r="V207" s="613"/>
      <c r="W207" s="713"/>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55"/>
      <c r="B208" s="8"/>
      <c r="C208" s="26"/>
      <c r="D208" s="8"/>
      <c r="E208" s="8"/>
      <c r="F208" s="409"/>
      <c r="G208" s="8"/>
      <c r="H208" s="8"/>
      <c r="I208" s="8"/>
      <c r="J208" s="8"/>
      <c r="K208" s="8"/>
      <c r="L208" s="8"/>
      <c r="M208" s="8"/>
      <c r="N208" s="8"/>
      <c r="O208" s="8"/>
      <c r="P208" s="8"/>
      <c r="Q208" s="8"/>
      <c r="R208" s="8"/>
      <c r="S208" s="8"/>
      <c r="T208" s="8"/>
      <c r="U208" s="93"/>
      <c r="V208" s="714"/>
      <c r="W208" s="715"/>
    </row>
    <row r="209" spans="1:54" x14ac:dyDescent="0.25">
      <c r="A209" s="67"/>
      <c r="B209" s="6"/>
      <c r="C209" s="16"/>
      <c r="D209" s="6"/>
      <c r="E209" s="6"/>
      <c r="F209" s="185"/>
      <c r="G209" s="6"/>
      <c r="H209" s="6"/>
      <c r="I209" s="6"/>
      <c r="J209" s="6"/>
      <c r="K209" s="6"/>
      <c r="L209" s="6"/>
      <c r="M209" s="6"/>
      <c r="N209" s="6"/>
      <c r="O209" s="6"/>
      <c r="P209" s="6"/>
      <c r="Q209" s="6"/>
      <c r="R209" s="6"/>
      <c r="S209" s="6"/>
      <c r="T209" s="6"/>
      <c r="U209" s="92"/>
      <c r="V209" s="709"/>
      <c r="W209" s="710"/>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67"/>
      <c r="B210" s="6"/>
      <c r="C210" s="16"/>
      <c r="D210" s="6"/>
      <c r="E210" s="6"/>
      <c r="F210" s="185"/>
      <c r="G210" s="6"/>
      <c r="H210" s="6"/>
      <c r="I210" s="6"/>
      <c r="J210" s="6"/>
      <c r="K210" s="6"/>
      <c r="L210" s="6"/>
      <c r="M210" s="6"/>
      <c r="N210" s="6"/>
      <c r="O210" s="6"/>
      <c r="P210" s="6"/>
      <c r="Q210" s="6"/>
      <c r="R210" s="6"/>
      <c r="S210" s="6"/>
      <c r="T210" s="6"/>
      <c r="U210" s="92"/>
      <c r="V210" s="709"/>
      <c r="W210" s="710"/>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67"/>
      <c r="B211" s="6"/>
      <c r="C211" s="16"/>
      <c r="D211" s="6"/>
      <c r="E211" s="6"/>
      <c r="F211" s="185"/>
      <c r="G211" s="6"/>
      <c r="H211" s="6"/>
      <c r="I211" s="6"/>
      <c r="J211" s="6"/>
      <c r="K211" s="6"/>
      <c r="L211" s="6"/>
      <c r="M211" s="6"/>
      <c r="N211" s="6"/>
      <c r="O211" s="6"/>
      <c r="P211" s="6"/>
      <c r="Q211" s="6"/>
      <c r="R211" s="6"/>
      <c r="S211" s="6"/>
      <c r="T211" s="6"/>
      <c r="U211" s="92"/>
      <c r="V211" s="709"/>
      <c r="W211" s="710"/>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67"/>
      <c r="B212" s="6"/>
      <c r="C212" s="16"/>
      <c r="D212" s="6"/>
      <c r="E212" s="6"/>
      <c r="F212" s="185"/>
      <c r="G212" s="6"/>
      <c r="H212" s="6"/>
      <c r="I212" s="6"/>
      <c r="J212" s="6"/>
      <c r="K212" s="6"/>
      <c r="L212" s="6"/>
      <c r="M212" s="6"/>
      <c r="N212" s="6"/>
      <c r="O212" s="6"/>
      <c r="P212" s="6"/>
      <c r="Q212" s="6"/>
      <c r="R212" s="6"/>
      <c r="S212" s="6"/>
      <c r="T212" s="6"/>
      <c r="U212" s="92"/>
      <c r="V212" s="709"/>
      <c r="W212" s="710"/>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2" thickBot="1" x14ac:dyDescent="0.3">
      <c r="A213" s="69"/>
      <c r="B213" s="7"/>
      <c r="C213" s="32"/>
      <c r="D213" s="7"/>
      <c r="E213" s="7"/>
      <c r="F213" s="183"/>
      <c r="G213" s="7"/>
      <c r="H213" s="7"/>
      <c r="I213" s="7"/>
      <c r="J213" s="7"/>
      <c r="K213" s="7"/>
      <c r="L213" s="7"/>
      <c r="M213" s="7"/>
      <c r="N213" s="7"/>
      <c r="O213" s="7"/>
      <c r="P213" s="7"/>
      <c r="Q213" s="7"/>
      <c r="R213" s="7"/>
      <c r="S213" s="7"/>
      <c r="T213" s="7"/>
      <c r="U213" s="94"/>
      <c r="V213" s="711"/>
      <c r="W213" s="712"/>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2"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2" thickBot="1" x14ac:dyDescent="0.3">
      <c r="A217" s="41" t="s">
        <v>389</v>
      </c>
      <c r="B217" s="138" t="s">
        <v>427</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x14ac:dyDescent="0.25">
      <c r="A218" s="54" t="s">
        <v>284</v>
      </c>
      <c r="B218" s="72" t="s">
        <v>792</v>
      </c>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181" t="s">
        <v>369</v>
      </c>
      <c r="B219" s="71" t="s">
        <v>792</v>
      </c>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x14ac:dyDescent="0.25">
      <c r="A220" s="181" t="s">
        <v>981</v>
      </c>
      <c r="B220" s="71" t="s">
        <v>792</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x14ac:dyDescent="0.25">
      <c r="A221" s="181" t="s">
        <v>172</v>
      </c>
      <c r="B221" s="71" t="s">
        <v>792</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x14ac:dyDescent="0.25">
      <c r="A222" s="181" t="s">
        <v>259</v>
      </c>
      <c r="B222" s="71" t="s">
        <v>689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x14ac:dyDescent="0.25">
      <c r="A223" s="181" t="s">
        <v>911</v>
      </c>
      <c r="B223" s="71" t="s">
        <v>689</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112" t="s">
        <v>817</v>
      </c>
      <c r="B224" s="71" t="s">
        <v>689</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x14ac:dyDescent="0.25">
      <c r="A225" s="112" t="s">
        <v>553</v>
      </c>
      <c r="B225" s="71" t="s">
        <v>689</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ht="12" thickBot="1" x14ac:dyDescent="0.3">
      <c r="A226" s="141" t="s">
        <v>984</v>
      </c>
      <c r="B226" s="119" t="s">
        <v>689</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sheetData>
  <mergeCells count="277">
    <mergeCell ref="V212:W212"/>
    <mergeCell ref="V213:W213"/>
    <mergeCell ref="U206:U207"/>
    <mergeCell ref="V206:W207"/>
    <mergeCell ref="V208:W208"/>
    <mergeCell ref="V209:W209"/>
    <mergeCell ref="V210:W210"/>
    <mergeCell ref="V211:W211"/>
    <mergeCell ref="O206:O207"/>
    <mergeCell ref="P206:P207"/>
    <mergeCell ref="Q206:Q207"/>
    <mergeCell ref="R206:R207"/>
    <mergeCell ref="S206:S207"/>
    <mergeCell ref="T206:T207"/>
    <mergeCell ref="A203:G203"/>
    <mergeCell ref="A205:H205"/>
    <mergeCell ref="G206:N206"/>
    <mergeCell ref="A206:A207"/>
    <mergeCell ref="B206:B207"/>
    <mergeCell ref="C206:C207"/>
    <mergeCell ref="D206:D207"/>
    <mergeCell ref="E206:E207"/>
    <mergeCell ref="F206:F207"/>
    <mergeCell ref="M195:N195"/>
    <mergeCell ref="M196:N196"/>
    <mergeCell ref="M197:N197"/>
    <mergeCell ref="M198:N198"/>
    <mergeCell ref="M199:N199"/>
    <mergeCell ref="M200:N200"/>
    <mergeCell ref="H193:H194"/>
    <mergeCell ref="I193:I194"/>
    <mergeCell ref="J193:J194"/>
    <mergeCell ref="K193:K194"/>
    <mergeCell ref="L193:L194"/>
    <mergeCell ref="M193:N194"/>
    <mergeCell ref="A190:G190"/>
    <mergeCell ref="A192:E192"/>
    <mergeCell ref="A193:A194"/>
    <mergeCell ref="B193:B194"/>
    <mergeCell ref="C193:C194"/>
    <mergeCell ref="D193:D194"/>
    <mergeCell ref="E193:E194"/>
    <mergeCell ref="F193:F194"/>
    <mergeCell ref="G193:G194"/>
    <mergeCell ref="B180:I180"/>
    <mergeCell ref="B181:I181"/>
    <mergeCell ref="B182:I182"/>
    <mergeCell ref="B183:I183"/>
    <mergeCell ref="B184:I184"/>
    <mergeCell ref="A188:B188"/>
    <mergeCell ref="B174:I174"/>
    <mergeCell ref="B175:I175"/>
    <mergeCell ref="B176:I176"/>
    <mergeCell ref="B177:I177"/>
    <mergeCell ref="B178:I178"/>
    <mergeCell ref="B179:I179"/>
    <mergeCell ref="A162:F162"/>
    <mergeCell ref="A168:I168"/>
    <mergeCell ref="B170:I170"/>
    <mergeCell ref="B171:I171"/>
    <mergeCell ref="B172:I172"/>
    <mergeCell ref="B173:I173"/>
    <mergeCell ref="K150:K151"/>
    <mergeCell ref="L150:L151"/>
    <mergeCell ref="M150:M151"/>
    <mergeCell ref="A158:E158"/>
    <mergeCell ref="A160:F160"/>
    <mergeCell ref="A161:F161"/>
    <mergeCell ref="J143:J144"/>
    <mergeCell ref="K143:K144"/>
    <mergeCell ref="L143:L144"/>
    <mergeCell ref="A150:D150"/>
    <mergeCell ref="E150:E151"/>
    <mergeCell ref="F150:F151"/>
    <mergeCell ref="G150:G151"/>
    <mergeCell ref="H150:H151"/>
    <mergeCell ref="I150:I151"/>
    <mergeCell ref="J150:J151"/>
    <mergeCell ref="A143:D143"/>
    <mergeCell ref="E143:E144"/>
    <mergeCell ref="F143:F144"/>
    <mergeCell ref="G143:G144"/>
    <mergeCell ref="H143:H144"/>
    <mergeCell ref="I143:I144"/>
    <mergeCell ref="B138:D138"/>
    <mergeCell ref="E138:G138"/>
    <mergeCell ref="B139:D139"/>
    <mergeCell ref="E139:G139"/>
    <mergeCell ref="A140:I140"/>
    <mergeCell ref="A141:I141"/>
    <mergeCell ref="B135:D135"/>
    <mergeCell ref="E135:G135"/>
    <mergeCell ref="B136:D136"/>
    <mergeCell ref="E136:G136"/>
    <mergeCell ref="B137:D137"/>
    <mergeCell ref="E137:G137"/>
    <mergeCell ref="B132:D132"/>
    <mergeCell ref="E132:G132"/>
    <mergeCell ref="B133:D133"/>
    <mergeCell ref="E133:G133"/>
    <mergeCell ref="B134:D134"/>
    <mergeCell ref="E134:G134"/>
    <mergeCell ref="B129:D129"/>
    <mergeCell ref="E129:G129"/>
    <mergeCell ref="B130:D130"/>
    <mergeCell ref="E130:G130"/>
    <mergeCell ref="B131:D131"/>
    <mergeCell ref="E131:G131"/>
    <mergeCell ref="B126:D126"/>
    <mergeCell ref="E126:G126"/>
    <mergeCell ref="B127:D127"/>
    <mergeCell ref="E127:G127"/>
    <mergeCell ref="B128:D128"/>
    <mergeCell ref="E128:G128"/>
    <mergeCell ref="B123:D123"/>
    <mergeCell ref="E123:G123"/>
    <mergeCell ref="B124:D124"/>
    <mergeCell ref="E124:G124"/>
    <mergeCell ref="B125:D125"/>
    <mergeCell ref="E125:G125"/>
    <mergeCell ref="B120:D120"/>
    <mergeCell ref="E120:G120"/>
    <mergeCell ref="B121:D121"/>
    <mergeCell ref="E121:G121"/>
    <mergeCell ref="B122:D122"/>
    <mergeCell ref="E122:G122"/>
    <mergeCell ref="B117:D117"/>
    <mergeCell ref="E117:G117"/>
    <mergeCell ref="B118:D118"/>
    <mergeCell ref="E118:G118"/>
    <mergeCell ref="B119:D119"/>
    <mergeCell ref="E119:G119"/>
    <mergeCell ref="B114:D114"/>
    <mergeCell ref="E114:G114"/>
    <mergeCell ref="B115:D115"/>
    <mergeCell ref="E115:G115"/>
    <mergeCell ref="B116:D116"/>
    <mergeCell ref="E116:G116"/>
    <mergeCell ref="B111:D111"/>
    <mergeCell ref="E111:G111"/>
    <mergeCell ref="B112:D112"/>
    <mergeCell ref="E112:G112"/>
    <mergeCell ref="B113:D113"/>
    <mergeCell ref="E113:G113"/>
    <mergeCell ref="B108:D108"/>
    <mergeCell ref="E108:G108"/>
    <mergeCell ref="B109:D109"/>
    <mergeCell ref="E109:G109"/>
    <mergeCell ref="B110:D110"/>
    <mergeCell ref="E110:G110"/>
    <mergeCell ref="B105:D105"/>
    <mergeCell ref="E105:G105"/>
    <mergeCell ref="B106:D106"/>
    <mergeCell ref="E106:G106"/>
    <mergeCell ref="B107:D107"/>
    <mergeCell ref="E107:G107"/>
    <mergeCell ref="B102:D102"/>
    <mergeCell ref="E102:G102"/>
    <mergeCell ref="B103:D103"/>
    <mergeCell ref="E103:G103"/>
    <mergeCell ref="B104:D104"/>
    <mergeCell ref="E104:G104"/>
    <mergeCell ref="K98:K100"/>
    <mergeCell ref="L98:L100"/>
    <mergeCell ref="M98:M100"/>
    <mergeCell ref="A99:G99"/>
    <mergeCell ref="A100:G100"/>
    <mergeCell ref="B101:D101"/>
    <mergeCell ref="E101:G101"/>
    <mergeCell ref="A94:I94"/>
    <mergeCell ref="B95:I95"/>
    <mergeCell ref="A98:G98"/>
    <mergeCell ref="H98:H100"/>
    <mergeCell ref="I98:I100"/>
    <mergeCell ref="J98:J100"/>
    <mergeCell ref="B87:D87"/>
    <mergeCell ref="B88:D88"/>
    <mergeCell ref="B89:D89"/>
    <mergeCell ref="B90:D90"/>
    <mergeCell ref="B91:D91"/>
    <mergeCell ref="A93:I93"/>
    <mergeCell ref="E55:E56"/>
    <mergeCell ref="F55:F56"/>
    <mergeCell ref="G55:G56"/>
    <mergeCell ref="H55:H56"/>
    <mergeCell ref="Y55:Y56"/>
    <mergeCell ref="Z55:Z56"/>
    <mergeCell ref="AA55:AA56"/>
    <mergeCell ref="A64:C64"/>
    <mergeCell ref="A65:C65"/>
    <mergeCell ref="I55:I56"/>
    <mergeCell ref="J55:J56"/>
    <mergeCell ref="K55:K56"/>
    <mergeCell ref="L55:L56"/>
    <mergeCell ref="X55:X56"/>
    <mergeCell ref="M55:M56"/>
    <mergeCell ref="B73:D73"/>
    <mergeCell ref="B74:D74"/>
    <mergeCell ref="B75:D75"/>
    <mergeCell ref="B76:D76"/>
    <mergeCell ref="A79:C79"/>
    <mergeCell ref="A80:C80"/>
    <mergeCell ref="A54:D54"/>
    <mergeCell ref="A55:A56"/>
    <mergeCell ref="B55:B56"/>
    <mergeCell ref="C55:C56"/>
    <mergeCell ref="D55:D56"/>
    <mergeCell ref="B72:D72"/>
    <mergeCell ref="AB31:AB32"/>
    <mergeCell ref="AC31:AC32"/>
    <mergeCell ref="A46:A47"/>
    <mergeCell ref="B46:B47"/>
    <mergeCell ref="C46:C47"/>
    <mergeCell ref="D46:D47"/>
    <mergeCell ref="E46:E47"/>
    <mergeCell ref="F46:F47"/>
    <mergeCell ref="I31:I32"/>
    <mergeCell ref="J31:J32"/>
    <mergeCell ref="K31:K32"/>
    <mergeCell ref="L31:L32"/>
    <mergeCell ref="Z31:Z32"/>
    <mergeCell ref="AA31:AA32"/>
    <mergeCell ref="W46:W47"/>
    <mergeCell ref="I46:I47"/>
    <mergeCell ref="J46:J47"/>
    <mergeCell ref="K46:K47"/>
    <mergeCell ref="T46:T47"/>
    <mergeCell ref="G46:G47"/>
    <mergeCell ref="H46:H47"/>
    <mergeCell ref="U46:U47"/>
    <mergeCell ref="V46:V47"/>
    <mergeCell ref="B24:H24"/>
    <mergeCell ref="B25:H25"/>
    <mergeCell ref="A31:A32"/>
    <mergeCell ref="B31:B32"/>
    <mergeCell ref="C31:C32"/>
    <mergeCell ref="D31:D32"/>
    <mergeCell ref="E31:E32"/>
    <mergeCell ref="F31:F32"/>
    <mergeCell ref="G31:G32"/>
    <mergeCell ref="H31:H32"/>
    <mergeCell ref="B18:I18"/>
    <mergeCell ref="J18:K18"/>
    <mergeCell ref="L18:M18"/>
    <mergeCell ref="B21:H21"/>
    <mergeCell ref="B22:H22"/>
    <mergeCell ref="B23:H23"/>
    <mergeCell ref="B16:I16"/>
    <mergeCell ref="J16:K16"/>
    <mergeCell ref="L16:M16"/>
    <mergeCell ref="B17:I17"/>
    <mergeCell ref="J17:K17"/>
    <mergeCell ref="L17:M17"/>
    <mergeCell ref="B14:I14"/>
    <mergeCell ref="J14:K14"/>
    <mergeCell ref="L14:M14"/>
    <mergeCell ref="B15:I15"/>
    <mergeCell ref="J15:K15"/>
    <mergeCell ref="L15:M15"/>
    <mergeCell ref="A7:B7"/>
    <mergeCell ref="C7:F7"/>
    <mergeCell ref="A12:J12"/>
    <mergeCell ref="B13:I13"/>
    <mergeCell ref="J13:K13"/>
    <mergeCell ref="L13:M13"/>
    <mergeCell ref="A4:B4"/>
    <mergeCell ref="C4:F4"/>
    <mergeCell ref="A5:B5"/>
    <mergeCell ref="C5:F5"/>
    <mergeCell ref="A6:B6"/>
    <mergeCell ref="C6:F6"/>
    <mergeCell ref="A1:B1"/>
    <mergeCell ref="C1:F1"/>
    <mergeCell ref="A2:B2"/>
    <mergeCell ref="C2:F2"/>
    <mergeCell ref="A3:B3"/>
    <mergeCell ref="C3:F3"/>
  </mergeCells>
  <dataValidations count="14">
    <dataValidation type="decimal" allowBlank="1" showInputMessage="1" showErrorMessage="1" sqref="F145:I148 I48:K51 J88:M91 I57:L60 I33:L42" xr:uid="{00000000-0002-0000-0600-000000000000}">
      <formula1>0</formula1>
      <formula2>999999999999999</formula2>
    </dataValidation>
    <dataValidation type="list" showInputMessage="1" showErrorMessage="1" sqref="A48:A51 A57:A60 K145:K148 N73:N76 N88:N91" xr:uid="{00000000-0002-0000-0600-000001000000}">
      <formula1>$A$14:$A$19</formula1>
    </dataValidation>
    <dataValidation type="list" showDropDown="1" showErrorMessage="1" sqref="O72:P72 O87:P87" xr:uid="{00000000-0002-0000-0600-000002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01:G139" xr:uid="{00000000-0002-0000-0600-000003000000}"/>
    <dataValidation type="list" allowBlank="1" showInputMessage="1" showErrorMessage="1" sqref="I101:I139" xr:uid="{00000000-0002-0000-0600-000004000000}">
      <formula1>$A$14:$A$19</formula1>
    </dataValidation>
    <dataValidation type="date" allowBlank="1" showInputMessage="1" showErrorMessage="1" sqref="J101:K140 Z33:AA40" xr:uid="{00000000-0002-0000-0600-000005000000}">
      <formula1>10101</formula1>
      <formula2>311299</formula2>
    </dataValidation>
    <dataValidation type="whole" allowBlank="1" showInputMessage="1" showErrorMessage="1" error="Only whole numbers can be entered into this field" sqref="D195:D200 D208:D213" xr:uid="{00000000-0002-0000-0600-000006000000}">
      <formula1>1</formula1>
      <formula2>99</formula2>
    </dataValidation>
    <dataValidation type="decimal" allowBlank="1" showInputMessage="1" showErrorMessage="1" error="Only numbers may be entered into this field" sqref="H208:H213 J208:J213 L208:L213 N208:N213" xr:uid="{F0074BD1-07F5-402C-A773-BAC76AC83B53}">
      <formula1>1</formula1>
      <formula2>1000000000</formula2>
    </dataValidation>
    <dataValidation type="whole" allowBlank="1" showInputMessage="1" showErrorMessage="1" error="Only whole numbers may be entered into this field_x000a_" sqref="G208:G213 I208:I213 K208:K213 M208:M213" xr:uid="{B07622BC-9AD1-47BC-912B-5AD2F91A8189}">
      <formula1>1</formula1>
      <formula2>99</formula2>
    </dataValidation>
    <dataValidation allowBlank="1" sqref="S57:Z60 AB57:BB60 M42:AB42 AD42:BD42 M41:Z41 AB33:AB36 M33:Y40 AE33:BD41" xr:uid="{00000000-0002-0000-0600-000009000000}"/>
    <dataValidation type="list" errorStyle="information" allowBlank="1" showInputMessage="1" showErrorMessage="1" sqref="L48:L51 N48:N51 P57:P60" xr:uid="{00000000-0002-0000-0600-00000B000000}">
      <formula1>"Y,N"</formula1>
    </dataValidation>
    <dataValidation type="list" errorStyle="information" allowBlank="1" showInputMessage="1" showErrorMessage="1" sqref="B218:B226" xr:uid="{00000000-0002-0000-0600-00000C000000}">
      <formula1>"Applicable,Not Applicable"</formula1>
    </dataValidation>
    <dataValidation type="list" allowBlank="1" showInputMessage="1" showErrorMessage="1" sqref="A195:A200 A208:A213" xr:uid="{23A25FB6-C53A-4CFB-8F3E-C28646A26EED}">
      <formula1>$A$14</formula1>
    </dataValidation>
    <dataValidation type="list" errorStyle="information" allowBlank="1" showInputMessage="1" showErrorMessage="1" sqref="A32:A42" xr:uid="{00000000-0002-0000-0600-00000A000000}">
      <formula1>$A$14:$A$18</formula1>
    </dataValidation>
  </dataValidations>
  <pageMargins left="0.25" right="0.25" top="0.25" bottom="0.25" header="0.3" footer="0.3"/>
  <pageSetup scale="15" fitToHeight="0" orientation="landscape" r:id="rId1"/>
  <headerFooter alignWithMargins="0"/>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F6000760-1AF9-4372-91BB-4C176BE22AC3}">
          <x14:formula1>
            <xm:f>Listes!$H$2:$H$192</xm:f>
          </x14:formula1>
          <xm:sqref>M31:Y31</xm:sqref>
        </x14:dataValidation>
        <x14:dataValidation type="list" allowBlank="1" showInputMessage="1" showErrorMessage="1" xr:uid="{A66D1973-1891-4F35-9415-D31691D81786}">
          <x14:formula1>
            <xm:f>Listes!$B$207:$B$217</xm:f>
          </x14:formula1>
          <xm:sqref>M32:N32 P32:Y32</xm:sqref>
        </x14:dataValidation>
        <x14:dataValidation type="list" allowBlank="1" showInputMessage="1" showErrorMessage="1" xr:uid="{29A692F7-9AEF-46B6-B9A7-141E8AD88174}">
          <x14:formula1>
            <xm:f>Listes!$B$254:$B$256</xm:f>
          </x14:formula1>
          <xm:sqref>O32</xm:sqref>
        </x14:dataValidation>
        <x14:dataValidation type="list" allowBlank="1" showInputMessage="1" showErrorMessage="1" xr:uid="{4FF4323B-B0C3-4CBC-9F08-FEE9A004BEFB}">
          <x14:formula1>
            <xm:f>Listes!$A$3:$A$193</xm:f>
          </x14:formula1>
          <xm:sqref>A101:A139</xm:sqref>
        </x14:dataValidation>
        <x14:dataValidation type="list" allowBlank="1" showInputMessage="1" showErrorMessage="1" xr:uid="{D47FDF22-D8CD-4A76-9762-92DD22EF3CBD}">
          <x14:formula1>
            <xm:f>Listes!$B$229:$B$252</xm:f>
          </x14:formula1>
          <xm:sqref>H101:H139</xm:sqref>
        </x14:dataValidation>
        <x14:dataValidation type="list" allowBlank="1" showInputMessage="1" showErrorMessage="1" xr:uid="{CA1A9261-2188-4ADE-ABEC-5158222ABF5C}">
          <x14:formula1>
            <xm:f>Listes!$B$258:$B$307</xm:f>
          </x14:formula1>
          <xm:sqref>F41:F42</xm:sqref>
        </x14:dataValidation>
        <x14:dataValidation type="list" allowBlank="1" showInputMessage="1" showErrorMessage="1" xr:uid="{0B0D7F4F-4328-4F92-9BA3-1CBC9FF95C7E}">
          <x14:formula1>
            <xm:f>Listes!$B$196:$B$200</xm:f>
          </x14:formula1>
          <xm:sqref>G41:G42</xm:sqref>
        </x14:dataValidation>
        <x14:dataValidation type="list" allowBlank="1" showInputMessage="1" showErrorMessage="1" xr:uid="{BACA9E6B-F471-4EF4-AA1C-96227CCF8357}">
          <x14:formula1>
            <xm:f>Listes!$B$426:$B$427</xm:f>
          </x14:formula1>
          <xm:sqref>C195:C200 C208:C213</xm:sqref>
        </x14:dataValidation>
        <x14:dataValidation type="list" allowBlank="1" showInputMessage="1" showErrorMessage="1" xr:uid="{ABA4B172-069D-4340-B380-15E59CB846EF}">
          <x14:formula1>
            <xm:f>Listes!$B$404:$B$405</xm:f>
          </x14:formula1>
          <xm:sqref>B195:B200 B208:B213</xm:sqref>
        </x14:dataValidation>
        <x14:dataValidation type="list" allowBlank="1" showInputMessage="1" showErrorMessage="1" xr:uid="{13D2BE9D-C0B6-4AE5-89E8-62D52800C3C1}">
          <x14:formula1>
            <xm:f>Listes!$B$409:$B$410</xm:f>
          </x14:formula1>
          <xm:sqref>E195:E200 E208:E213</xm:sqref>
        </x14:dataValidation>
        <x14:dataValidation type="list" allowBlank="1" showInputMessage="1" showErrorMessage="1" xr:uid="{393DF182-3AF4-43E8-A4FE-DC939A2F410A}">
          <x14:formula1>
            <xm:f>Listes!$B$438:$B$439</xm:f>
          </x14:formula1>
          <xm:sqref>G195:G200 P208:P213</xm:sqref>
        </x14:dataValidation>
        <x14:dataValidation type="list" allowBlank="1" showInputMessage="1" showErrorMessage="1" xr:uid="{6394DF36-88E3-45C7-82CA-029716CF7C2A}">
          <x14:formula1>
            <xm:f>Listes!$B$431:$B$434</xm:f>
          </x14:formula1>
          <xm:sqref>F195:F200 O208:O213</xm:sqref>
        </x14:dataValidation>
        <x14:dataValidation type="list" allowBlank="1" showInputMessage="1" showErrorMessage="1" xr:uid="{FC684FD4-1894-41B6-BF93-A1A348CD0287}">
          <x14:formula1>
            <xm:f>Listes!$B$443:$B$578</xm:f>
          </x14:formula1>
          <xm:sqref>F208:F213</xm:sqref>
        </x14:dataValidation>
        <x14:dataValidation type="list" allowBlank="1" showInputMessage="1" showErrorMessage="1" xr:uid="{A7E92A50-B463-41F9-BE5F-F6D463D2ABB3}">
          <x14:formula1>
            <xm:f>Listes!$B$395:$B$400</xm:f>
          </x14:formula1>
          <xm:sqref>AB41 AC41:AC42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B257"/>
  <sheetViews>
    <sheetView showGridLines="0" tabSelected="1" zoomScale="85" zoomScaleNormal="85" workbookViewId="0">
      <selection activeCell="A39" sqref="A39"/>
    </sheetView>
  </sheetViews>
  <sheetFormatPr defaultColWidth="16.7265625" defaultRowHeight="11.5" x14ac:dyDescent="0.25"/>
  <cols>
    <col min="1" max="13" width="16.7265625" style="42"/>
    <col min="14" max="23" width="16.7265625" style="42" customWidth="1"/>
    <col min="24" max="27" width="16.7265625" style="42"/>
    <col min="28" max="28" width="16.7265625" style="42" customWidth="1"/>
    <col min="29" max="29" width="16.7265625" style="42"/>
    <col min="30" max="30" width="16.7265625" style="42" customWidth="1"/>
    <col min="31" max="16384" width="16.7265625" style="42"/>
  </cols>
  <sheetData>
    <row r="1" spans="1:54" x14ac:dyDescent="0.25">
      <c r="A1" s="566" t="s">
        <v>68</v>
      </c>
      <c r="B1" s="567"/>
      <c r="C1" s="568" t="str">
        <f>Cover!B1</f>
        <v>22-0020</v>
      </c>
      <c r="D1" s="569"/>
      <c r="E1" s="569"/>
      <c r="F1" s="570"/>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x14ac:dyDescent="0.25">
      <c r="A2" s="558" t="s">
        <v>486</v>
      </c>
      <c r="B2" s="559"/>
      <c r="C2" s="563"/>
      <c r="D2" s="564"/>
      <c r="E2" s="564"/>
      <c r="F2" s="56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spans="1:54" x14ac:dyDescent="0.25">
      <c r="A3" s="558" t="s">
        <v>786</v>
      </c>
      <c r="B3" s="559"/>
      <c r="C3" s="571">
        <f>Cover!B2</f>
        <v>15</v>
      </c>
      <c r="D3" s="572"/>
      <c r="E3" s="572"/>
      <c r="F3" s="57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25">
      <c r="A4" s="558" t="s">
        <v>1016</v>
      </c>
      <c r="B4" s="559"/>
      <c r="C4" s="560" t="str">
        <f>Cover!B7</f>
        <v>KEMIRA OYJ</v>
      </c>
      <c r="D4" s="561"/>
      <c r="E4" s="561"/>
      <c r="F4" s="56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spans="1:54" x14ac:dyDescent="0.25">
      <c r="A5" s="558" t="s">
        <v>274</v>
      </c>
      <c r="B5" s="559"/>
      <c r="C5" s="563" t="s">
        <v>372</v>
      </c>
      <c r="D5" s="564"/>
      <c r="E5" s="564"/>
      <c r="F5" s="565"/>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x14ac:dyDescent="0.25">
      <c r="A6" s="558" t="s">
        <v>1244</v>
      </c>
      <c r="B6" s="559"/>
      <c r="C6" s="563" t="s">
        <v>718</v>
      </c>
      <c r="D6" s="564"/>
      <c r="E6" s="564"/>
      <c r="F6" s="565"/>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x14ac:dyDescent="0.25">
      <c r="A7" s="558" t="s">
        <v>464</v>
      </c>
      <c r="B7" s="559"/>
      <c r="C7" s="563" t="s">
        <v>273</v>
      </c>
      <c r="D7" s="564"/>
      <c r="E7" s="564"/>
      <c r="F7" s="56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x14ac:dyDescent="0.25">
      <c r="A9" s="66">
        <v>39</v>
      </c>
      <c r="B9" s="66" t="s">
        <v>802</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ht="12"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ht="12" thickBot="1" x14ac:dyDescent="0.3">
      <c r="A11" s="41" t="s">
        <v>1288</v>
      </c>
      <c r="B11" s="84"/>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ht="12" thickBot="1" x14ac:dyDescent="0.3">
      <c r="A12" s="584" t="s">
        <v>1162</v>
      </c>
      <c r="B12" s="585"/>
      <c r="C12" s="585"/>
      <c r="D12" s="585"/>
      <c r="E12" s="585"/>
      <c r="F12" s="585"/>
      <c r="G12" s="585"/>
      <c r="H12" s="585"/>
      <c r="I12" s="585"/>
      <c r="J12" s="586"/>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x14ac:dyDescent="0.25">
      <c r="A13" s="54" t="s">
        <v>1112</v>
      </c>
      <c r="B13" s="587" t="s">
        <v>914</v>
      </c>
      <c r="C13" s="587"/>
      <c r="D13" s="587"/>
      <c r="E13" s="587"/>
      <c r="F13" s="587"/>
      <c r="G13" s="587"/>
      <c r="H13" s="587"/>
      <c r="I13" s="587"/>
      <c r="J13" s="588" t="s">
        <v>456</v>
      </c>
      <c r="K13" s="589"/>
      <c r="L13" s="590" t="s">
        <v>45</v>
      </c>
      <c r="M13" s="591"/>
      <c r="N13" s="66" t="s">
        <v>1096</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x14ac:dyDescent="0.25">
      <c r="A14" s="85" t="s">
        <v>296</v>
      </c>
      <c r="B14" s="574" t="s">
        <v>297</v>
      </c>
      <c r="C14" s="574"/>
      <c r="D14" s="574"/>
      <c r="E14" s="574"/>
      <c r="F14" s="574"/>
      <c r="G14" s="574"/>
      <c r="H14" s="574"/>
      <c r="I14" s="574"/>
      <c r="J14" s="575"/>
      <c r="K14" s="576"/>
      <c r="L14" s="575"/>
      <c r="M14" s="577"/>
      <c r="N14" s="419" t="str">
        <f>IF($A14&gt;0,$A14,"")</f>
        <v>Bullet1</v>
      </c>
    </row>
    <row r="15" spans="1:54" x14ac:dyDescent="0.25">
      <c r="A15" s="186"/>
      <c r="B15" s="578"/>
      <c r="C15" s="579"/>
      <c r="D15" s="579"/>
      <c r="E15" s="579"/>
      <c r="F15" s="579"/>
      <c r="G15" s="579"/>
      <c r="H15" s="579"/>
      <c r="I15" s="580"/>
      <c r="J15" s="581"/>
      <c r="K15" s="582"/>
      <c r="L15" s="581"/>
      <c r="M15" s="583"/>
      <c r="N15" s="187" t="str">
        <f>IF($A15&gt;0,$A15,"")</f>
        <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x14ac:dyDescent="0.25">
      <c r="A16" s="135"/>
      <c r="B16" s="601"/>
      <c r="C16" s="601"/>
      <c r="D16" s="601"/>
      <c r="E16" s="601"/>
      <c r="F16" s="601"/>
      <c r="G16" s="601"/>
      <c r="H16" s="601"/>
      <c r="I16" s="601"/>
      <c r="J16" s="602"/>
      <c r="K16" s="576"/>
      <c r="L16" s="602"/>
      <c r="M16" s="577"/>
      <c r="N16" s="187" t="str">
        <f>IF($A16&gt;0,$A16,"")</f>
        <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x14ac:dyDescent="0.25">
      <c r="A17" s="135"/>
      <c r="B17" s="601"/>
      <c r="C17" s="601"/>
      <c r="D17" s="601"/>
      <c r="E17" s="601"/>
      <c r="F17" s="601"/>
      <c r="G17" s="601"/>
      <c r="H17" s="601"/>
      <c r="I17" s="601"/>
      <c r="J17" s="602"/>
      <c r="K17" s="576"/>
      <c r="L17" s="602"/>
      <c r="M17" s="577"/>
      <c r="N17" s="187" t="str">
        <f>IF($A17&gt;0,$A17,"")</f>
        <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ht="12" thickBot="1" x14ac:dyDescent="0.3">
      <c r="A18" s="170"/>
      <c r="B18" s="593"/>
      <c r="C18" s="593"/>
      <c r="D18" s="593"/>
      <c r="E18" s="593"/>
      <c r="F18" s="593"/>
      <c r="G18" s="593"/>
      <c r="H18" s="593"/>
      <c r="I18" s="593"/>
      <c r="J18" s="594"/>
      <c r="K18" s="595"/>
      <c r="L18" s="596"/>
      <c r="M18" s="597"/>
      <c r="N18" s="187" t="str">
        <f>IF($A18&gt;0,$A18,"")</f>
        <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ht="12"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ht="12" thickBot="1" x14ac:dyDescent="0.3">
      <c r="A20" s="41" t="s">
        <v>910</v>
      </c>
      <c r="B20" s="17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5">
      <c r="A21" s="155" t="s">
        <v>910</v>
      </c>
      <c r="B21" s="598" t="s">
        <v>914</v>
      </c>
      <c r="C21" s="598"/>
      <c r="D21" s="598"/>
      <c r="E21" s="598"/>
      <c r="F21" s="598"/>
      <c r="G21" s="598"/>
      <c r="H21" s="599"/>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x14ac:dyDescent="0.25">
      <c r="A22" s="85"/>
      <c r="B22" s="574"/>
      <c r="C22" s="574"/>
      <c r="D22" s="574"/>
      <c r="E22" s="574"/>
      <c r="F22" s="574"/>
      <c r="G22" s="574"/>
      <c r="H22" s="600"/>
    </row>
    <row r="23" spans="1:54" x14ac:dyDescent="0.25">
      <c r="A23" s="178"/>
      <c r="B23" s="574"/>
      <c r="C23" s="574"/>
      <c r="D23" s="574"/>
      <c r="E23" s="574"/>
      <c r="F23" s="574"/>
      <c r="G23" s="574"/>
      <c r="H23" s="60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25">
      <c r="A24" s="178"/>
      <c r="B24" s="603"/>
      <c r="C24" s="576"/>
      <c r="D24" s="576"/>
      <c r="E24" s="576"/>
      <c r="F24" s="576"/>
      <c r="G24" s="576"/>
      <c r="H24" s="60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ht="12" thickBot="1" x14ac:dyDescent="0.3">
      <c r="A25" s="154"/>
      <c r="B25" s="605"/>
      <c r="C25" s="595"/>
      <c r="D25" s="595"/>
      <c r="E25" s="595"/>
      <c r="F25" s="595"/>
      <c r="G25" s="595"/>
      <c r="H25" s="606"/>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ht="12"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2" thickBot="1" x14ac:dyDescent="0.3">
      <c r="A27" s="41" t="s">
        <v>463</v>
      </c>
      <c r="B27" s="84"/>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x14ac:dyDescent="0.25">
      <c r="A28" s="162" t="s">
        <v>659</v>
      </c>
      <c r="B28" s="76"/>
      <c r="C28" s="145"/>
      <c r="D28" s="88"/>
      <c r="E28" s="88"/>
      <c r="F28" s="52"/>
      <c r="G28" s="52"/>
      <c r="H28" s="52"/>
      <c r="I28" s="144"/>
      <c r="J28" s="113"/>
      <c r="K28" s="168"/>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x14ac:dyDescent="0.25">
      <c r="A29" s="62" t="s">
        <v>189</v>
      </c>
      <c r="B29" s="34"/>
      <c r="C29" s="131"/>
      <c r="D29" s="91"/>
      <c r="E29" s="91"/>
      <c r="F29" s="64"/>
      <c r="G29" s="64"/>
      <c r="H29" s="64"/>
      <c r="I29" s="149"/>
      <c r="J29" s="160"/>
      <c r="K29" s="14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ht="12" thickBot="1" x14ac:dyDescent="0.3">
      <c r="A30" s="58" t="s">
        <v>413</v>
      </c>
      <c r="B30" s="180"/>
      <c r="C30" s="117"/>
      <c r="D30" s="89"/>
      <c r="E30" s="89"/>
      <c r="F30" s="57"/>
      <c r="G30" s="57"/>
      <c r="H30" s="57"/>
      <c r="I30" s="176"/>
      <c r="J30" s="172"/>
      <c r="K30" s="15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23" x14ac:dyDescent="0.25">
      <c r="A31" s="692" t="s">
        <v>721</v>
      </c>
      <c r="B31" s="609" t="s">
        <v>791</v>
      </c>
      <c r="C31" s="609" t="s">
        <v>137</v>
      </c>
      <c r="D31" s="609" t="s">
        <v>62</v>
      </c>
      <c r="E31" s="609" t="s">
        <v>622</v>
      </c>
      <c r="F31" s="609" t="s">
        <v>636</v>
      </c>
      <c r="G31" s="609" t="s">
        <v>1219</v>
      </c>
      <c r="H31" s="612" t="s">
        <v>1004</v>
      </c>
      <c r="I31" s="609" t="s">
        <v>1093</v>
      </c>
      <c r="J31" s="609" t="s">
        <v>414</v>
      </c>
      <c r="K31" s="609" t="s">
        <v>459</v>
      </c>
      <c r="L31" s="609" t="s">
        <v>868</v>
      </c>
      <c r="M31" s="24" t="s">
        <v>1010</v>
      </c>
      <c r="N31" s="24" t="s">
        <v>1010</v>
      </c>
      <c r="O31" s="24" t="s">
        <v>1010</v>
      </c>
      <c r="P31" s="24" t="s">
        <v>1010</v>
      </c>
      <c r="Q31" s="24" t="s">
        <v>1105</v>
      </c>
      <c r="R31" s="24" t="s">
        <v>1105</v>
      </c>
      <c r="S31" s="24" t="s">
        <v>1105</v>
      </c>
      <c r="T31" s="24" t="s">
        <v>138</v>
      </c>
      <c r="U31" s="24" t="s">
        <v>138</v>
      </c>
      <c r="V31" s="24" t="s">
        <v>138</v>
      </c>
      <c r="W31" s="24" t="s">
        <v>138</v>
      </c>
      <c r="X31" s="24" t="s">
        <v>1139</v>
      </c>
      <c r="Y31" s="24" t="s">
        <v>1139</v>
      </c>
      <c r="Z31" s="24" t="s">
        <v>1139</v>
      </c>
      <c r="AA31" s="612" t="s">
        <v>73</v>
      </c>
      <c r="AB31" s="612" t="s">
        <v>239</v>
      </c>
      <c r="AC31" s="612" t="s">
        <v>217</v>
      </c>
      <c r="AD31" s="612" t="s">
        <v>164</v>
      </c>
    </row>
    <row r="32" spans="1:54" ht="12" thickBot="1" x14ac:dyDescent="0.3">
      <c r="A32" s="693" t="s">
        <v>69</v>
      </c>
      <c r="B32" s="610" t="s">
        <v>69</v>
      </c>
      <c r="C32" s="610" t="s">
        <v>69</v>
      </c>
      <c r="D32" s="610" t="s">
        <v>69</v>
      </c>
      <c r="E32" s="610" t="s">
        <v>69</v>
      </c>
      <c r="F32" s="610" t="s">
        <v>69</v>
      </c>
      <c r="G32" s="611" t="s">
        <v>69</v>
      </c>
      <c r="H32" s="613" t="s">
        <v>69</v>
      </c>
      <c r="I32" s="610" t="s">
        <v>69</v>
      </c>
      <c r="J32" s="610" t="s">
        <v>69</v>
      </c>
      <c r="K32" s="610" t="s">
        <v>69</v>
      </c>
      <c r="L32" s="610" t="s">
        <v>69</v>
      </c>
      <c r="M32" s="25" t="s">
        <v>1177</v>
      </c>
      <c r="N32" s="25" t="s">
        <v>572</v>
      </c>
      <c r="O32" s="25" t="s">
        <v>1224</v>
      </c>
      <c r="P32" s="25" t="s">
        <v>1225</v>
      </c>
      <c r="Q32" s="25" t="s">
        <v>572</v>
      </c>
      <c r="R32" s="25" t="s">
        <v>1224</v>
      </c>
      <c r="S32" s="25" t="s">
        <v>1225</v>
      </c>
      <c r="T32" s="25" t="s">
        <v>1177</v>
      </c>
      <c r="U32" s="25" t="s">
        <v>572</v>
      </c>
      <c r="V32" s="25" t="s">
        <v>1224</v>
      </c>
      <c r="W32" s="25" t="s">
        <v>1225</v>
      </c>
      <c r="X32" s="25" t="s">
        <v>572</v>
      </c>
      <c r="Y32" s="25" t="s">
        <v>1124</v>
      </c>
      <c r="Z32" s="25" t="s">
        <v>1119</v>
      </c>
      <c r="AA32" s="613"/>
      <c r="AB32" s="613"/>
      <c r="AC32" s="613" t="s">
        <v>69</v>
      </c>
      <c r="AD32" s="613" t="s">
        <v>69</v>
      </c>
    </row>
    <row r="33" spans="1:30" ht="13" x14ac:dyDescent="0.25">
      <c r="A33" s="56" t="s">
        <v>296</v>
      </c>
      <c r="B33" s="56" t="s">
        <v>1148</v>
      </c>
      <c r="C33" s="185" t="s">
        <v>1148</v>
      </c>
      <c r="D33" s="185" t="s">
        <v>766</v>
      </c>
      <c r="E33" s="185" t="s">
        <v>69</v>
      </c>
      <c r="F33" s="185" t="s">
        <v>1009</v>
      </c>
      <c r="G33" s="6" t="s">
        <v>1033</v>
      </c>
      <c r="H33" s="185" t="s">
        <v>858</v>
      </c>
      <c r="I33" s="443">
        <v>1026</v>
      </c>
      <c r="J33" s="128" t="s">
        <v>69</v>
      </c>
      <c r="K33" s="128" t="s">
        <v>69</v>
      </c>
      <c r="L33" s="128" t="s">
        <v>69</v>
      </c>
      <c r="M33" s="128" t="s">
        <v>69</v>
      </c>
      <c r="N33" s="443">
        <v>800</v>
      </c>
      <c r="O33" s="128" t="s">
        <v>69</v>
      </c>
      <c r="P33" s="128" t="s">
        <v>69</v>
      </c>
      <c r="Q33" s="443">
        <v>530</v>
      </c>
      <c r="R33" s="128" t="s">
        <v>69</v>
      </c>
      <c r="S33" s="128" t="s">
        <v>69</v>
      </c>
      <c r="T33" s="128" t="s">
        <v>69</v>
      </c>
      <c r="U33" s="443">
        <v>120</v>
      </c>
      <c r="V33" s="128" t="s">
        <v>69</v>
      </c>
      <c r="W33" s="128" t="s">
        <v>69</v>
      </c>
      <c r="X33" s="128">
        <v>300</v>
      </c>
      <c r="Y33" s="128"/>
      <c r="Z33" s="128"/>
      <c r="AA33" s="417">
        <v>44835</v>
      </c>
      <c r="AB33" s="417"/>
      <c r="AC33" s="128" t="s">
        <v>1722</v>
      </c>
      <c r="AD33" s="128" t="s">
        <v>8</v>
      </c>
    </row>
    <row r="34" spans="1:30" ht="13" x14ac:dyDescent="0.25">
      <c r="A34" s="56" t="s">
        <v>296</v>
      </c>
      <c r="B34" s="56" t="s">
        <v>993</v>
      </c>
      <c r="C34" s="185" t="s">
        <v>656</v>
      </c>
      <c r="D34" s="185" t="s">
        <v>766</v>
      </c>
      <c r="E34" s="185" t="s">
        <v>69</v>
      </c>
      <c r="F34" s="185" t="s">
        <v>1120</v>
      </c>
      <c r="G34" s="6" t="s">
        <v>1033</v>
      </c>
      <c r="H34" s="185" t="s">
        <v>858</v>
      </c>
      <c r="I34" s="443">
        <v>963</v>
      </c>
      <c r="J34" s="443">
        <v>1256</v>
      </c>
      <c r="K34" s="443">
        <v>1256</v>
      </c>
      <c r="L34" s="128" t="s">
        <v>69</v>
      </c>
      <c r="M34" s="128" t="s">
        <v>69</v>
      </c>
      <c r="N34" s="443">
        <v>1515</v>
      </c>
      <c r="O34" s="443">
        <v>1685</v>
      </c>
      <c r="P34" s="443">
        <v>1685</v>
      </c>
      <c r="Q34" s="443">
        <v>530</v>
      </c>
      <c r="R34" s="443">
        <v>1061</v>
      </c>
      <c r="S34" s="443">
        <v>1061</v>
      </c>
      <c r="T34" s="128" t="s">
        <v>69</v>
      </c>
      <c r="U34" s="443">
        <v>120</v>
      </c>
      <c r="V34" s="443">
        <v>120</v>
      </c>
      <c r="W34" s="443">
        <v>120</v>
      </c>
      <c r="X34" s="128">
        <v>300</v>
      </c>
      <c r="Y34" s="128">
        <v>375</v>
      </c>
      <c r="Z34" s="128">
        <v>375</v>
      </c>
      <c r="AA34" s="417">
        <v>44835</v>
      </c>
      <c r="AB34" s="417"/>
      <c r="AC34" s="128" t="s">
        <v>1722</v>
      </c>
      <c r="AD34" s="128" t="s">
        <v>8</v>
      </c>
    </row>
    <row r="35" spans="1:30" ht="13" x14ac:dyDescent="0.25">
      <c r="A35" s="56" t="s">
        <v>296</v>
      </c>
      <c r="B35" s="56" t="s">
        <v>218</v>
      </c>
      <c r="C35" s="185" t="s">
        <v>656</v>
      </c>
      <c r="D35" s="185" t="s">
        <v>406</v>
      </c>
      <c r="E35" s="185" t="s">
        <v>69</v>
      </c>
      <c r="F35" s="185" t="s">
        <v>1120</v>
      </c>
      <c r="G35" s="6" t="s">
        <v>1033</v>
      </c>
      <c r="H35" s="185" t="s">
        <v>858</v>
      </c>
      <c r="I35" s="443">
        <v>1066</v>
      </c>
      <c r="J35" s="128" t="s">
        <v>69</v>
      </c>
      <c r="K35" s="128" t="s">
        <v>69</v>
      </c>
      <c r="L35" s="128" t="s">
        <v>69</v>
      </c>
      <c r="M35" s="128" t="s">
        <v>69</v>
      </c>
      <c r="N35" s="443">
        <v>1350</v>
      </c>
      <c r="O35" s="128" t="s">
        <v>69</v>
      </c>
      <c r="P35" s="128" t="s">
        <v>69</v>
      </c>
      <c r="Q35" s="443">
        <v>530</v>
      </c>
      <c r="R35" s="128" t="s">
        <v>69</v>
      </c>
      <c r="S35" s="128" t="s">
        <v>69</v>
      </c>
      <c r="T35" s="128" t="s">
        <v>69</v>
      </c>
      <c r="U35" s="443">
        <v>109</v>
      </c>
      <c r="V35" s="128" t="s">
        <v>69</v>
      </c>
      <c r="W35" s="128" t="s">
        <v>69</v>
      </c>
      <c r="X35" s="128">
        <v>300</v>
      </c>
      <c r="Y35" s="128"/>
      <c r="Z35" s="128"/>
      <c r="AA35" s="417">
        <v>44835</v>
      </c>
      <c r="AB35" s="417"/>
      <c r="AC35" s="128" t="s">
        <v>1722</v>
      </c>
      <c r="AD35" s="128" t="s">
        <v>8</v>
      </c>
    </row>
    <row r="36" spans="1:30" ht="13" x14ac:dyDescent="0.25">
      <c r="A36" s="56" t="s">
        <v>296</v>
      </c>
      <c r="B36" s="56" t="s">
        <v>69</v>
      </c>
      <c r="C36" s="185" t="s">
        <v>1085</v>
      </c>
      <c r="D36" s="185" t="s">
        <v>766</v>
      </c>
      <c r="E36" s="185" t="s">
        <v>69</v>
      </c>
      <c r="F36" s="185" t="s">
        <v>192</v>
      </c>
      <c r="G36" s="6" t="s">
        <v>361</v>
      </c>
      <c r="H36" s="185" t="s">
        <v>858</v>
      </c>
      <c r="I36" s="443">
        <v>1225</v>
      </c>
      <c r="J36" s="128" t="s">
        <v>69</v>
      </c>
      <c r="K36" s="128" t="s">
        <v>69</v>
      </c>
      <c r="L36" s="128" t="s">
        <v>69</v>
      </c>
      <c r="M36" s="128" t="s">
        <v>689</v>
      </c>
      <c r="N36" s="128" t="s">
        <v>69</v>
      </c>
      <c r="O36" s="128" t="s">
        <v>69</v>
      </c>
      <c r="P36" s="128" t="s">
        <v>69</v>
      </c>
      <c r="Q36" s="443">
        <v>530</v>
      </c>
      <c r="R36" s="128" t="s">
        <v>69</v>
      </c>
      <c r="S36" s="128" t="s">
        <v>69</v>
      </c>
      <c r="T36" s="128" t="s">
        <v>69</v>
      </c>
      <c r="U36" s="443">
        <v>120</v>
      </c>
      <c r="V36" s="128" t="s">
        <v>69</v>
      </c>
      <c r="W36" s="128" t="s">
        <v>69</v>
      </c>
      <c r="X36" s="128">
        <v>375</v>
      </c>
      <c r="Y36" s="128"/>
      <c r="Z36" s="128"/>
      <c r="AA36" s="417">
        <v>44835</v>
      </c>
      <c r="AB36" s="417"/>
      <c r="AC36" s="128" t="s">
        <v>1722</v>
      </c>
      <c r="AD36" s="128" t="s">
        <v>8</v>
      </c>
    </row>
    <row r="37" spans="1:30" ht="13" x14ac:dyDescent="0.25">
      <c r="A37" s="56" t="s">
        <v>296</v>
      </c>
      <c r="B37" s="56" t="s">
        <v>69</v>
      </c>
      <c r="C37" s="185" t="s">
        <v>1085</v>
      </c>
      <c r="D37" s="185" t="s">
        <v>406</v>
      </c>
      <c r="E37" s="185" t="s">
        <v>69</v>
      </c>
      <c r="F37" s="185" t="s">
        <v>192</v>
      </c>
      <c r="G37" s="6" t="s">
        <v>361</v>
      </c>
      <c r="H37" s="185" t="s">
        <v>858</v>
      </c>
      <c r="I37" s="443">
        <v>1387</v>
      </c>
      <c r="J37" s="128" t="s">
        <v>69</v>
      </c>
      <c r="K37" s="128" t="s">
        <v>69</v>
      </c>
      <c r="L37" s="128" t="s">
        <v>69</v>
      </c>
      <c r="M37" s="128" t="s">
        <v>689</v>
      </c>
      <c r="N37" s="128" t="s">
        <v>69</v>
      </c>
      <c r="O37" s="128" t="s">
        <v>69</v>
      </c>
      <c r="P37" s="128" t="s">
        <v>69</v>
      </c>
      <c r="Q37" s="443">
        <v>530</v>
      </c>
      <c r="R37" s="128" t="s">
        <v>69</v>
      </c>
      <c r="S37" s="128" t="s">
        <v>69</v>
      </c>
      <c r="T37" s="128" t="s">
        <v>69</v>
      </c>
      <c r="U37" s="443">
        <v>109</v>
      </c>
      <c r="V37" s="128" t="s">
        <v>69</v>
      </c>
      <c r="W37" s="128" t="s">
        <v>69</v>
      </c>
      <c r="X37" s="128">
        <v>375</v>
      </c>
      <c r="Y37" s="128"/>
      <c r="Z37" s="128"/>
      <c r="AA37" s="417">
        <v>44835</v>
      </c>
      <c r="AB37" s="417"/>
      <c r="AC37" s="128" t="s">
        <v>1722</v>
      </c>
      <c r="AD37" s="128" t="s">
        <v>8</v>
      </c>
    </row>
    <row r="38" spans="1:30" ht="13" x14ac:dyDescent="0.25">
      <c r="A38" s="56" t="s">
        <v>296</v>
      </c>
      <c r="B38" s="56" t="s">
        <v>69</v>
      </c>
      <c r="C38" s="185" t="s">
        <v>571</v>
      </c>
      <c r="D38" s="185" t="s">
        <v>1223</v>
      </c>
      <c r="E38" s="185" t="s">
        <v>69</v>
      </c>
      <c r="F38" s="185" t="s">
        <v>192</v>
      </c>
      <c r="G38" s="6" t="s">
        <v>361</v>
      </c>
      <c r="H38" s="185" t="s">
        <v>858</v>
      </c>
      <c r="I38" s="443">
        <v>1123</v>
      </c>
      <c r="J38" s="443">
        <v>1563</v>
      </c>
      <c r="K38" s="443">
        <v>1563</v>
      </c>
      <c r="L38" s="128" t="s">
        <v>69</v>
      </c>
      <c r="M38" s="128" t="s">
        <v>689</v>
      </c>
      <c r="N38" s="128" t="s">
        <v>69</v>
      </c>
      <c r="O38" s="128" t="s">
        <v>69</v>
      </c>
      <c r="P38" s="128" t="s">
        <v>69</v>
      </c>
      <c r="Q38" s="443">
        <v>441</v>
      </c>
      <c r="R38" s="443">
        <v>882</v>
      </c>
      <c r="S38" s="443">
        <v>882</v>
      </c>
      <c r="T38" s="128" t="s">
        <v>69</v>
      </c>
      <c r="U38" s="443">
        <v>215</v>
      </c>
      <c r="V38" s="443">
        <v>235</v>
      </c>
      <c r="W38" s="443">
        <v>235</v>
      </c>
      <c r="X38" s="128">
        <v>375</v>
      </c>
      <c r="Y38" s="128">
        <v>375</v>
      </c>
      <c r="Z38" s="128">
        <v>375</v>
      </c>
      <c r="AA38" s="417">
        <v>44835</v>
      </c>
      <c r="AB38" s="417"/>
      <c r="AC38" s="128" t="s">
        <v>1722</v>
      </c>
      <c r="AD38" s="128" t="s">
        <v>8</v>
      </c>
    </row>
    <row r="39" spans="1:30" ht="13" x14ac:dyDescent="0.25">
      <c r="A39" s="56" t="s">
        <v>296</v>
      </c>
      <c r="B39" s="56" t="s">
        <v>657</v>
      </c>
      <c r="C39" s="185" t="s">
        <v>571</v>
      </c>
      <c r="D39" s="185" t="s">
        <v>1223</v>
      </c>
      <c r="E39" s="185" t="s">
        <v>69</v>
      </c>
      <c r="F39" s="185" t="s">
        <v>1009</v>
      </c>
      <c r="G39" s="6" t="s">
        <v>1033</v>
      </c>
      <c r="H39" s="185" t="s">
        <v>858</v>
      </c>
      <c r="I39" s="443">
        <v>1123</v>
      </c>
      <c r="J39" s="443">
        <v>1563</v>
      </c>
      <c r="K39" s="443">
        <v>1563</v>
      </c>
      <c r="L39" s="128" t="s">
        <v>69</v>
      </c>
      <c r="M39" s="128" t="s">
        <v>69</v>
      </c>
      <c r="N39" s="443">
        <v>1105</v>
      </c>
      <c r="O39" s="443">
        <v>1105</v>
      </c>
      <c r="P39" s="443">
        <v>1105</v>
      </c>
      <c r="Q39" s="443">
        <v>441</v>
      </c>
      <c r="R39" s="443">
        <v>882</v>
      </c>
      <c r="S39" s="443">
        <v>882</v>
      </c>
      <c r="T39" s="128" t="s">
        <v>69</v>
      </c>
      <c r="U39" s="443">
        <v>215</v>
      </c>
      <c r="V39" s="443">
        <v>235</v>
      </c>
      <c r="W39" s="443">
        <v>235</v>
      </c>
      <c r="X39" s="128">
        <v>300</v>
      </c>
      <c r="Y39" s="128">
        <v>375</v>
      </c>
      <c r="Z39" s="128">
        <v>375</v>
      </c>
      <c r="AA39" s="417">
        <v>44835</v>
      </c>
      <c r="AB39" s="417"/>
      <c r="AC39" s="128" t="s">
        <v>1722</v>
      </c>
      <c r="AD39" s="128" t="s">
        <v>8</v>
      </c>
    </row>
    <row r="40" spans="1:30" ht="13" x14ac:dyDescent="0.25">
      <c r="A40" s="56" t="s">
        <v>296</v>
      </c>
      <c r="B40" s="56" t="s">
        <v>657</v>
      </c>
      <c r="C40" s="185" t="s">
        <v>571</v>
      </c>
      <c r="D40" s="185" t="s">
        <v>74</v>
      </c>
      <c r="E40" s="185" t="s">
        <v>69</v>
      </c>
      <c r="F40" s="185" t="s">
        <v>1009</v>
      </c>
      <c r="G40" s="6" t="s">
        <v>1033</v>
      </c>
      <c r="H40" s="185" t="s">
        <v>858</v>
      </c>
      <c r="I40" s="128" t="s">
        <v>69</v>
      </c>
      <c r="J40" s="443">
        <v>1063</v>
      </c>
      <c r="K40" s="443">
        <v>1063</v>
      </c>
      <c r="L40" s="128" t="s">
        <v>69</v>
      </c>
      <c r="M40" s="128" t="s">
        <v>69</v>
      </c>
      <c r="N40" s="128" t="s">
        <v>69</v>
      </c>
      <c r="O40" s="443">
        <v>1075</v>
      </c>
      <c r="P40" s="443">
        <v>1075</v>
      </c>
      <c r="Q40" s="128" t="s">
        <v>69</v>
      </c>
      <c r="R40" s="443">
        <v>882</v>
      </c>
      <c r="S40" s="443">
        <v>882</v>
      </c>
      <c r="T40" s="128" t="s">
        <v>69</v>
      </c>
      <c r="U40" s="128" t="s">
        <v>69</v>
      </c>
      <c r="V40" s="128" t="s">
        <v>299</v>
      </c>
      <c r="W40" s="128" t="s">
        <v>299</v>
      </c>
      <c r="X40" s="128"/>
      <c r="Y40" s="128"/>
      <c r="Z40" s="128"/>
      <c r="AA40" s="417">
        <v>44835</v>
      </c>
      <c r="AB40" s="417"/>
      <c r="AC40" s="128" t="s">
        <v>1722</v>
      </c>
      <c r="AD40" s="128" t="s">
        <v>8</v>
      </c>
    </row>
    <row r="41" spans="1:30" ht="13" x14ac:dyDescent="0.25">
      <c r="A41" s="56" t="s">
        <v>296</v>
      </c>
      <c r="B41" s="56" t="s">
        <v>657</v>
      </c>
      <c r="C41" s="185" t="s">
        <v>571</v>
      </c>
      <c r="D41" s="185" t="s">
        <v>766</v>
      </c>
      <c r="E41" s="185" t="s">
        <v>69</v>
      </c>
      <c r="F41" s="185" t="s">
        <v>1009</v>
      </c>
      <c r="G41" s="6" t="s">
        <v>1033</v>
      </c>
      <c r="H41" s="185" t="s">
        <v>858</v>
      </c>
      <c r="I41" s="443">
        <v>1228</v>
      </c>
      <c r="J41" s="443">
        <v>1920</v>
      </c>
      <c r="K41" s="443">
        <v>1920</v>
      </c>
      <c r="L41" s="128" t="s">
        <v>69</v>
      </c>
      <c r="M41" s="128" t="s">
        <v>69</v>
      </c>
      <c r="N41" s="443">
        <v>1105</v>
      </c>
      <c r="O41" s="443">
        <v>1105</v>
      </c>
      <c r="P41" s="443">
        <v>1105</v>
      </c>
      <c r="Q41" s="443">
        <v>530</v>
      </c>
      <c r="R41" s="443">
        <v>1061</v>
      </c>
      <c r="S41" s="443">
        <v>1061</v>
      </c>
      <c r="T41" s="128" t="s">
        <v>69</v>
      </c>
      <c r="U41" s="443">
        <v>120</v>
      </c>
      <c r="V41" s="443">
        <v>120</v>
      </c>
      <c r="W41" s="443">
        <v>120</v>
      </c>
      <c r="X41" s="128">
        <v>300</v>
      </c>
      <c r="Y41" s="128">
        <v>375</v>
      </c>
      <c r="Z41" s="128">
        <v>375</v>
      </c>
      <c r="AA41" s="417">
        <v>44835</v>
      </c>
      <c r="AB41" s="417"/>
      <c r="AC41" s="128" t="s">
        <v>1722</v>
      </c>
      <c r="AD41" s="128" t="s">
        <v>8</v>
      </c>
    </row>
    <row r="42" spans="1:30" ht="13" x14ac:dyDescent="0.25">
      <c r="A42" s="56" t="s">
        <v>296</v>
      </c>
      <c r="B42" s="56" t="s">
        <v>657</v>
      </c>
      <c r="C42" s="185" t="s">
        <v>571</v>
      </c>
      <c r="D42" s="185" t="s">
        <v>994</v>
      </c>
      <c r="E42" s="185" t="s">
        <v>69</v>
      </c>
      <c r="F42" s="185" t="s">
        <v>1009</v>
      </c>
      <c r="G42" s="6" t="s">
        <v>1033</v>
      </c>
      <c r="H42" s="185" t="s">
        <v>858</v>
      </c>
      <c r="I42" s="443">
        <v>598</v>
      </c>
      <c r="J42" s="128" t="s">
        <v>69</v>
      </c>
      <c r="K42" s="128" t="s">
        <v>69</v>
      </c>
      <c r="L42" s="128" t="s">
        <v>69</v>
      </c>
      <c r="M42" s="128" t="s">
        <v>69</v>
      </c>
      <c r="N42" s="443">
        <v>1105</v>
      </c>
      <c r="O42" s="128" t="s">
        <v>69</v>
      </c>
      <c r="P42" s="128" t="s">
        <v>69</v>
      </c>
      <c r="Q42" s="443">
        <v>530</v>
      </c>
      <c r="R42" s="128" t="s">
        <v>69</v>
      </c>
      <c r="S42" s="128" t="s">
        <v>69</v>
      </c>
      <c r="T42" s="128" t="s">
        <v>792</v>
      </c>
      <c r="U42" s="128" t="s">
        <v>69</v>
      </c>
      <c r="V42" s="128" t="s">
        <v>69</v>
      </c>
      <c r="W42" s="128" t="s">
        <v>69</v>
      </c>
      <c r="X42" s="128">
        <v>300</v>
      </c>
      <c r="Y42" s="128"/>
      <c r="Z42" s="128"/>
      <c r="AA42" s="417">
        <v>44835</v>
      </c>
      <c r="AB42" s="417"/>
      <c r="AC42" s="128" t="s">
        <v>1722</v>
      </c>
      <c r="AD42" s="128" t="s">
        <v>8</v>
      </c>
    </row>
    <row r="43" spans="1:30" ht="13" x14ac:dyDescent="0.25">
      <c r="A43" s="56" t="s">
        <v>296</v>
      </c>
      <c r="B43" s="56" t="s">
        <v>150</v>
      </c>
      <c r="C43" s="185" t="s">
        <v>1298</v>
      </c>
      <c r="D43" s="185" t="s">
        <v>1223</v>
      </c>
      <c r="E43" s="185" t="s">
        <v>69</v>
      </c>
      <c r="F43" s="185" t="s">
        <v>1120</v>
      </c>
      <c r="G43" s="6" t="s">
        <v>1033</v>
      </c>
      <c r="H43" s="185" t="s">
        <v>858</v>
      </c>
      <c r="I43" s="443">
        <v>995</v>
      </c>
      <c r="J43" s="443">
        <v>1306</v>
      </c>
      <c r="K43" s="443">
        <v>1306</v>
      </c>
      <c r="L43" s="128" t="s">
        <v>69</v>
      </c>
      <c r="M43" s="128" t="s">
        <v>69</v>
      </c>
      <c r="N43" s="443">
        <v>1745</v>
      </c>
      <c r="O43" s="443">
        <v>1995</v>
      </c>
      <c r="P43" s="443">
        <v>1995</v>
      </c>
      <c r="Q43" s="443">
        <v>441</v>
      </c>
      <c r="R43" s="443">
        <v>882</v>
      </c>
      <c r="S43" s="443">
        <v>882</v>
      </c>
      <c r="T43" s="128" t="s">
        <v>69</v>
      </c>
      <c r="U43" s="443">
        <v>215</v>
      </c>
      <c r="V43" s="443">
        <v>235</v>
      </c>
      <c r="W43" s="443">
        <v>235</v>
      </c>
      <c r="X43" s="128">
        <v>300</v>
      </c>
      <c r="Y43" s="128">
        <v>375</v>
      </c>
      <c r="Z43" s="128">
        <v>375</v>
      </c>
      <c r="AA43" s="417">
        <v>44835</v>
      </c>
      <c r="AB43" s="417"/>
      <c r="AC43" s="128" t="s">
        <v>1722</v>
      </c>
      <c r="AD43" s="128" t="s">
        <v>8</v>
      </c>
    </row>
    <row r="44" spans="1:30" ht="13" x14ac:dyDescent="0.25">
      <c r="A44" s="56" t="s">
        <v>296</v>
      </c>
      <c r="B44" s="56" t="s">
        <v>298</v>
      </c>
      <c r="C44" s="185" t="s">
        <v>1298</v>
      </c>
      <c r="D44" s="185" t="s">
        <v>1223</v>
      </c>
      <c r="E44" s="185" t="s">
        <v>69</v>
      </c>
      <c r="F44" s="185" t="s">
        <v>1009</v>
      </c>
      <c r="G44" s="6" t="s">
        <v>1033</v>
      </c>
      <c r="H44" s="185" t="s">
        <v>858</v>
      </c>
      <c r="I44" s="443">
        <v>995</v>
      </c>
      <c r="J44" s="128" t="s">
        <v>69</v>
      </c>
      <c r="K44" s="128" t="s">
        <v>69</v>
      </c>
      <c r="L44" s="128" t="s">
        <v>69</v>
      </c>
      <c r="M44" s="128" t="s">
        <v>69</v>
      </c>
      <c r="N44" s="443">
        <v>1310</v>
      </c>
      <c r="O44" s="128" t="s">
        <v>69</v>
      </c>
      <c r="P44" s="128" t="s">
        <v>69</v>
      </c>
      <c r="Q44" s="443">
        <v>441</v>
      </c>
      <c r="R44" s="128" t="s">
        <v>69</v>
      </c>
      <c r="S44" s="128" t="s">
        <v>69</v>
      </c>
      <c r="T44" s="128" t="s">
        <v>69</v>
      </c>
      <c r="U44" s="443">
        <v>215</v>
      </c>
      <c r="V44" s="128" t="s">
        <v>69</v>
      </c>
      <c r="W44" s="128" t="s">
        <v>69</v>
      </c>
      <c r="X44" s="128">
        <v>300</v>
      </c>
      <c r="Y44" s="128"/>
      <c r="Z44" s="128"/>
      <c r="AA44" s="417">
        <v>44835</v>
      </c>
      <c r="AB44" s="417"/>
      <c r="AC44" s="128" t="s">
        <v>1722</v>
      </c>
      <c r="AD44" s="128" t="s">
        <v>8</v>
      </c>
    </row>
    <row r="45" spans="1:30" ht="13" x14ac:dyDescent="0.25">
      <c r="A45" s="56" t="s">
        <v>296</v>
      </c>
      <c r="B45" s="56" t="s">
        <v>218</v>
      </c>
      <c r="C45" s="185" t="s">
        <v>1298</v>
      </c>
      <c r="D45" s="185" t="s">
        <v>74</v>
      </c>
      <c r="E45" s="185" t="s">
        <v>69</v>
      </c>
      <c r="F45" s="185" t="s">
        <v>1120</v>
      </c>
      <c r="G45" s="6" t="s">
        <v>1033</v>
      </c>
      <c r="H45" s="185" t="s">
        <v>858</v>
      </c>
      <c r="I45" s="443">
        <v>1124</v>
      </c>
      <c r="J45" s="443">
        <v>1551</v>
      </c>
      <c r="K45" s="443">
        <v>1551</v>
      </c>
      <c r="L45" s="128" t="s">
        <v>69</v>
      </c>
      <c r="M45" s="128" t="s">
        <v>69</v>
      </c>
      <c r="N45" s="443">
        <v>1290</v>
      </c>
      <c r="O45" s="443">
        <v>1430</v>
      </c>
      <c r="P45" s="443">
        <v>1430</v>
      </c>
      <c r="Q45" s="443">
        <v>441</v>
      </c>
      <c r="R45" s="443">
        <v>882</v>
      </c>
      <c r="S45" s="443">
        <v>882</v>
      </c>
      <c r="T45" s="128" t="s">
        <v>69</v>
      </c>
      <c r="U45" s="128" t="s">
        <v>299</v>
      </c>
      <c r="V45" s="128" t="s">
        <v>299</v>
      </c>
      <c r="W45" s="128" t="s">
        <v>299</v>
      </c>
      <c r="X45" s="128">
        <v>300</v>
      </c>
      <c r="Y45" s="128">
        <v>375</v>
      </c>
      <c r="Z45" s="128">
        <v>375</v>
      </c>
      <c r="AA45" s="417">
        <v>44835</v>
      </c>
      <c r="AB45" s="417"/>
      <c r="AC45" s="128" t="s">
        <v>1722</v>
      </c>
      <c r="AD45" s="128" t="s">
        <v>8</v>
      </c>
    </row>
    <row r="46" spans="1:30" ht="13" x14ac:dyDescent="0.25">
      <c r="A46" s="56" t="s">
        <v>296</v>
      </c>
      <c r="B46" s="56" t="s">
        <v>69</v>
      </c>
      <c r="C46" s="185" t="s">
        <v>1298</v>
      </c>
      <c r="D46" s="185" t="s">
        <v>74</v>
      </c>
      <c r="E46" s="185" t="s">
        <v>69</v>
      </c>
      <c r="F46" s="185" t="s">
        <v>192</v>
      </c>
      <c r="G46" s="6" t="s">
        <v>361</v>
      </c>
      <c r="H46" s="185" t="s">
        <v>858</v>
      </c>
      <c r="I46" s="443">
        <v>1124</v>
      </c>
      <c r="J46" s="443">
        <v>1551</v>
      </c>
      <c r="K46" s="443">
        <v>1551</v>
      </c>
      <c r="L46" s="128" t="s">
        <v>69</v>
      </c>
      <c r="M46" s="128" t="s">
        <v>689</v>
      </c>
      <c r="N46" s="128" t="s">
        <v>69</v>
      </c>
      <c r="O46" s="128" t="s">
        <v>69</v>
      </c>
      <c r="P46" s="128" t="s">
        <v>69</v>
      </c>
      <c r="Q46" s="443">
        <v>441</v>
      </c>
      <c r="R46" s="443">
        <v>882</v>
      </c>
      <c r="S46" s="443">
        <v>882</v>
      </c>
      <c r="T46" s="128" t="s">
        <v>69</v>
      </c>
      <c r="U46" s="128" t="s">
        <v>299</v>
      </c>
      <c r="V46" s="128" t="s">
        <v>299</v>
      </c>
      <c r="W46" s="128" t="s">
        <v>299</v>
      </c>
      <c r="X46" s="128">
        <v>375</v>
      </c>
      <c r="Y46" s="128">
        <v>375</v>
      </c>
      <c r="Z46" s="128">
        <v>375</v>
      </c>
      <c r="AA46" s="417">
        <v>44835</v>
      </c>
      <c r="AB46" s="417"/>
      <c r="AC46" s="128" t="s">
        <v>1722</v>
      </c>
      <c r="AD46" s="128" t="s">
        <v>8</v>
      </c>
    </row>
    <row r="47" spans="1:30" ht="13" x14ac:dyDescent="0.25">
      <c r="A47" s="56" t="s">
        <v>296</v>
      </c>
      <c r="B47" s="56"/>
      <c r="C47" s="185" t="s">
        <v>571</v>
      </c>
      <c r="D47" s="185" t="s">
        <v>994</v>
      </c>
      <c r="E47" s="185" t="s">
        <v>69</v>
      </c>
      <c r="F47" s="185" t="s">
        <v>192</v>
      </c>
      <c r="G47" s="6" t="s">
        <v>361</v>
      </c>
      <c r="H47" s="185" t="s">
        <v>858</v>
      </c>
      <c r="I47" s="443">
        <v>598</v>
      </c>
      <c r="J47" s="128" t="s">
        <v>69</v>
      </c>
      <c r="K47" s="128" t="s">
        <v>69</v>
      </c>
      <c r="L47" s="128" t="s">
        <v>69</v>
      </c>
      <c r="M47" s="128" t="s">
        <v>69</v>
      </c>
      <c r="N47" s="128"/>
      <c r="O47" s="128" t="s">
        <v>69</v>
      </c>
      <c r="P47" s="128" t="s">
        <v>69</v>
      </c>
      <c r="Q47" s="443">
        <v>530</v>
      </c>
      <c r="R47" s="128" t="s">
        <v>69</v>
      </c>
      <c r="S47" s="128" t="s">
        <v>69</v>
      </c>
      <c r="T47" s="128" t="s">
        <v>792</v>
      </c>
      <c r="U47" s="128" t="s">
        <v>69</v>
      </c>
      <c r="V47" s="128" t="s">
        <v>69</v>
      </c>
      <c r="W47" s="128" t="s">
        <v>69</v>
      </c>
      <c r="X47" s="128">
        <v>300</v>
      </c>
      <c r="Y47" s="128"/>
      <c r="Z47" s="128"/>
      <c r="AA47" s="417">
        <v>44835</v>
      </c>
      <c r="AB47" s="417"/>
      <c r="AC47" s="128" t="s">
        <v>1722</v>
      </c>
      <c r="AD47" s="128" t="s">
        <v>8</v>
      </c>
    </row>
    <row r="48" spans="1:30" ht="13" x14ac:dyDescent="0.25">
      <c r="A48" s="56" t="s">
        <v>296</v>
      </c>
      <c r="B48" s="56" t="s">
        <v>993</v>
      </c>
      <c r="C48" s="185" t="s">
        <v>1298</v>
      </c>
      <c r="D48" s="185" t="s">
        <v>1731</v>
      </c>
      <c r="E48" s="185" t="s">
        <v>69</v>
      </c>
      <c r="F48" s="185" t="s">
        <v>1120</v>
      </c>
      <c r="G48" s="6" t="s">
        <v>1033</v>
      </c>
      <c r="H48" s="185" t="s">
        <v>858</v>
      </c>
      <c r="I48" s="128">
        <v>950</v>
      </c>
      <c r="J48" s="128">
        <v>1200</v>
      </c>
      <c r="K48" s="128">
        <v>1200</v>
      </c>
      <c r="L48" s="128"/>
      <c r="M48" s="128"/>
      <c r="N48" s="128">
        <v>1475</v>
      </c>
      <c r="O48" s="128">
        <v>1625</v>
      </c>
      <c r="P48" s="128">
        <v>1625</v>
      </c>
      <c r="Q48" s="128">
        <v>599</v>
      </c>
      <c r="R48" s="128">
        <v>1199</v>
      </c>
      <c r="S48" s="128">
        <v>1199</v>
      </c>
      <c r="T48" s="128"/>
      <c r="U48" s="128">
        <v>420</v>
      </c>
      <c r="V48" s="128">
        <v>420</v>
      </c>
      <c r="W48" s="128">
        <v>420</v>
      </c>
      <c r="X48" s="128"/>
      <c r="Y48" s="128"/>
      <c r="Z48" s="128"/>
      <c r="AA48" s="417">
        <v>44835</v>
      </c>
      <c r="AB48" s="417"/>
      <c r="AC48" s="128" t="s">
        <v>1722</v>
      </c>
      <c r="AD48" s="128" t="s">
        <v>8</v>
      </c>
    </row>
    <row r="49" spans="1:30" ht="13" x14ac:dyDescent="0.25">
      <c r="A49" s="56" t="s">
        <v>296</v>
      </c>
      <c r="B49" s="56"/>
      <c r="C49" s="185" t="s">
        <v>1298</v>
      </c>
      <c r="D49" s="185" t="s">
        <v>1731</v>
      </c>
      <c r="E49" s="185" t="s">
        <v>69</v>
      </c>
      <c r="F49" s="185" t="s">
        <v>192</v>
      </c>
      <c r="G49" s="6" t="s">
        <v>361</v>
      </c>
      <c r="H49" s="185" t="s">
        <v>858</v>
      </c>
      <c r="I49" s="128">
        <v>950</v>
      </c>
      <c r="J49" s="128">
        <v>1200</v>
      </c>
      <c r="K49" s="128">
        <v>1200</v>
      </c>
      <c r="L49" s="128"/>
      <c r="M49" s="128"/>
      <c r="N49" s="128"/>
      <c r="O49" s="128"/>
      <c r="P49" s="128"/>
      <c r="Q49" s="128">
        <v>599</v>
      </c>
      <c r="R49" s="128">
        <v>1199</v>
      </c>
      <c r="S49" s="128">
        <v>1199</v>
      </c>
      <c r="T49" s="128"/>
      <c r="U49" s="128">
        <v>420</v>
      </c>
      <c r="V49" s="128">
        <v>420</v>
      </c>
      <c r="W49" s="128">
        <v>420</v>
      </c>
      <c r="X49" s="128"/>
      <c r="Y49" s="128"/>
      <c r="Z49" s="128"/>
      <c r="AA49" s="417">
        <v>44835</v>
      </c>
      <c r="AB49" s="417"/>
      <c r="AC49" s="128" t="s">
        <v>1722</v>
      </c>
      <c r="AD49" s="128" t="s">
        <v>8</v>
      </c>
    </row>
    <row r="50" spans="1:30" ht="13" x14ac:dyDescent="0.25">
      <c r="A50" s="56" t="s">
        <v>296</v>
      </c>
      <c r="B50" s="56"/>
      <c r="C50" s="185" t="s">
        <v>1298</v>
      </c>
      <c r="D50" s="185" t="s">
        <v>1732</v>
      </c>
      <c r="E50" s="185" t="s">
        <v>69</v>
      </c>
      <c r="F50" s="185" t="s">
        <v>192</v>
      </c>
      <c r="G50" s="6" t="s">
        <v>361</v>
      </c>
      <c r="H50" s="185" t="s">
        <v>858</v>
      </c>
      <c r="I50" s="128"/>
      <c r="J50" s="128">
        <v>2116</v>
      </c>
      <c r="K50" s="128">
        <v>2116</v>
      </c>
      <c r="L50" s="128" t="s">
        <v>69</v>
      </c>
      <c r="M50" s="128" t="s">
        <v>69</v>
      </c>
      <c r="N50" s="128" t="s">
        <v>69</v>
      </c>
      <c r="O50" s="128"/>
      <c r="P50" s="128"/>
      <c r="Q50" s="128"/>
      <c r="R50" s="128">
        <v>1061</v>
      </c>
      <c r="S50" s="128">
        <v>1061</v>
      </c>
      <c r="T50" s="128" t="s">
        <v>69</v>
      </c>
      <c r="U50" s="128" t="s">
        <v>69</v>
      </c>
      <c r="V50" s="128">
        <v>160</v>
      </c>
      <c r="W50" s="128">
        <v>160</v>
      </c>
      <c r="X50" s="128"/>
      <c r="Y50" s="128"/>
      <c r="Z50" s="128"/>
      <c r="AA50" s="417">
        <v>44835</v>
      </c>
      <c r="AB50" s="417"/>
      <c r="AC50" s="128" t="s">
        <v>1722</v>
      </c>
      <c r="AD50" s="128" t="s">
        <v>8</v>
      </c>
    </row>
    <row r="51" spans="1:30" ht="13" x14ac:dyDescent="0.25">
      <c r="A51" s="56" t="s">
        <v>296</v>
      </c>
      <c r="B51" s="56"/>
      <c r="C51" s="185" t="s">
        <v>571</v>
      </c>
      <c r="D51" s="185" t="s">
        <v>300</v>
      </c>
      <c r="E51" s="185" t="s">
        <v>69</v>
      </c>
      <c r="F51" s="185" t="s">
        <v>192</v>
      </c>
      <c r="G51" s="6" t="s">
        <v>361</v>
      </c>
      <c r="H51" s="185" t="s">
        <v>858</v>
      </c>
      <c r="I51" s="128">
        <v>725</v>
      </c>
      <c r="J51" s="128">
        <v>1002</v>
      </c>
      <c r="K51" s="128">
        <v>1002</v>
      </c>
      <c r="L51" s="128" t="s">
        <v>69</v>
      </c>
      <c r="M51" s="128" t="s">
        <v>69</v>
      </c>
      <c r="N51" s="128" t="s">
        <v>69</v>
      </c>
      <c r="O51" s="128"/>
      <c r="P51" s="128"/>
      <c r="Q51" s="443">
        <v>441</v>
      </c>
      <c r="R51" s="443">
        <v>882</v>
      </c>
      <c r="S51" s="443">
        <v>882</v>
      </c>
      <c r="T51" s="128" t="s">
        <v>69</v>
      </c>
      <c r="U51" s="128" t="s">
        <v>299</v>
      </c>
      <c r="V51" s="128" t="s">
        <v>299</v>
      </c>
      <c r="W51" s="128" t="s">
        <v>299</v>
      </c>
      <c r="X51" s="128"/>
      <c r="Y51" s="128"/>
      <c r="Z51" s="128"/>
      <c r="AA51" s="417">
        <v>44835</v>
      </c>
      <c r="AB51" s="417"/>
      <c r="AC51" s="128" t="s">
        <v>1722</v>
      </c>
      <c r="AD51" s="128" t="s">
        <v>8</v>
      </c>
    </row>
    <row r="52" spans="1:30" ht="13" x14ac:dyDescent="0.25">
      <c r="A52" s="56" t="s">
        <v>296</v>
      </c>
      <c r="B52" s="56" t="s">
        <v>657</v>
      </c>
      <c r="C52" s="185" t="s">
        <v>571</v>
      </c>
      <c r="D52" s="185" t="s">
        <v>300</v>
      </c>
      <c r="E52" s="185" t="s">
        <v>69</v>
      </c>
      <c r="F52" s="185" t="s">
        <v>1009</v>
      </c>
      <c r="G52" s="6" t="s">
        <v>1033</v>
      </c>
      <c r="H52" s="185" t="s">
        <v>858</v>
      </c>
      <c r="I52" s="128">
        <v>589</v>
      </c>
      <c r="J52" s="128">
        <v>999</v>
      </c>
      <c r="K52" s="128">
        <v>999</v>
      </c>
      <c r="L52" s="128" t="s">
        <v>69</v>
      </c>
      <c r="M52" s="128" t="s">
        <v>69</v>
      </c>
      <c r="N52" s="128">
        <v>1005</v>
      </c>
      <c r="O52" s="128">
        <v>1105</v>
      </c>
      <c r="P52" s="128">
        <v>1105</v>
      </c>
      <c r="Q52" s="443">
        <v>441</v>
      </c>
      <c r="R52" s="443">
        <v>882</v>
      </c>
      <c r="S52" s="443">
        <v>882</v>
      </c>
      <c r="T52" s="128" t="s">
        <v>69</v>
      </c>
      <c r="U52" s="128" t="s">
        <v>299</v>
      </c>
      <c r="V52" s="128" t="s">
        <v>299</v>
      </c>
      <c r="W52" s="128" t="s">
        <v>299</v>
      </c>
      <c r="X52" s="128"/>
      <c r="Y52" s="128"/>
      <c r="Z52" s="128"/>
      <c r="AA52" s="417">
        <v>44835</v>
      </c>
      <c r="AB52" s="417"/>
      <c r="AC52" s="128" t="s">
        <v>1722</v>
      </c>
      <c r="AD52" s="128" t="s">
        <v>8</v>
      </c>
    </row>
    <row r="53" spans="1:30" ht="13" x14ac:dyDescent="0.25">
      <c r="A53" s="56" t="s">
        <v>296</v>
      </c>
      <c r="B53" s="56"/>
      <c r="C53" s="185" t="s">
        <v>1554</v>
      </c>
      <c r="D53" s="185" t="s">
        <v>1223</v>
      </c>
      <c r="E53" s="185"/>
      <c r="F53" s="185" t="s">
        <v>192</v>
      </c>
      <c r="G53" s="6" t="s">
        <v>361</v>
      </c>
      <c r="H53" s="185" t="s">
        <v>858</v>
      </c>
      <c r="I53" s="128">
        <v>1165</v>
      </c>
      <c r="J53" s="128"/>
      <c r="K53" s="128"/>
      <c r="L53" s="128"/>
      <c r="M53" s="128"/>
      <c r="N53" s="128"/>
      <c r="O53" s="128"/>
      <c r="P53" s="128"/>
      <c r="Q53" s="443">
        <v>441</v>
      </c>
      <c r="R53" s="128"/>
      <c r="S53" s="128"/>
      <c r="T53" s="128"/>
      <c r="U53" s="128">
        <v>215</v>
      </c>
      <c r="V53" s="128"/>
      <c r="W53" s="128"/>
      <c r="X53" s="128"/>
      <c r="Y53" s="128"/>
      <c r="Z53" s="128"/>
      <c r="AA53" s="417">
        <v>44835</v>
      </c>
      <c r="AB53" s="417"/>
      <c r="AC53" s="128" t="s">
        <v>1722</v>
      </c>
      <c r="AD53" s="128" t="s">
        <v>8</v>
      </c>
    </row>
    <row r="54" spans="1:30" ht="13" x14ac:dyDescent="0.25">
      <c r="A54" s="56" t="s">
        <v>296</v>
      </c>
      <c r="B54" s="56"/>
      <c r="C54" s="185" t="s">
        <v>1148</v>
      </c>
      <c r="D54" s="185" t="s">
        <v>766</v>
      </c>
      <c r="E54" s="185"/>
      <c r="F54" s="185" t="s">
        <v>192</v>
      </c>
      <c r="G54" s="6" t="s">
        <v>361</v>
      </c>
      <c r="H54" s="185" t="s">
        <v>858</v>
      </c>
      <c r="I54" s="128">
        <v>1066</v>
      </c>
      <c r="J54" s="128"/>
      <c r="K54" s="128"/>
      <c r="L54" s="128"/>
      <c r="M54" s="128"/>
      <c r="N54" s="128"/>
      <c r="O54" s="128"/>
      <c r="P54" s="128"/>
      <c r="Q54" s="443">
        <v>530</v>
      </c>
      <c r="R54" s="128"/>
      <c r="S54" s="128"/>
      <c r="T54" s="128"/>
      <c r="U54" s="128">
        <v>120</v>
      </c>
      <c r="V54" s="128"/>
      <c r="W54" s="128"/>
      <c r="X54" s="128"/>
      <c r="Y54" s="128"/>
      <c r="Z54" s="128"/>
      <c r="AA54" s="417">
        <v>44835</v>
      </c>
      <c r="AB54" s="417"/>
      <c r="AC54" s="128" t="s">
        <v>1722</v>
      </c>
      <c r="AD54" s="128" t="s">
        <v>8</v>
      </c>
    </row>
    <row r="55" spans="1:30" ht="13" x14ac:dyDescent="0.25">
      <c r="A55" s="56" t="s">
        <v>296</v>
      </c>
      <c r="B55" s="56"/>
      <c r="C55" s="185" t="s">
        <v>656</v>
      </c>
      <c r="D55" s="185" t="s">
        <v>406</v>
      </c>
      <c r="E55" s="185"/>
      <c r="F55" s="185" t="s">
        <v>192</v>
      </c>
      <c r="G55" s="6" t="s">
        <v>361</v>
      </c>
      <c r="H55" s="185" t="s">
        <v>858</v>
      </c>
      <c r="I55" s="128">
        <v>1106</v>
      </c>
      <c r="J55" s="128"/>
      <c r="K55" s="128"/>
      <c r="L55" s="128"/>
      <c r="M55" s="128"/>
      <c r="N55" s="128"/>
      <c r="O55" s="128"/>
      <c r="P55" s="128"/>
      <c r="Q55" s="443">
        <v>530</v>
      </c>
      <c r="R55" s="128"/>
      <c r="S55" s="128"/>
      <c r="T55" s="128"/>
      <c r="U55" s="128">
        <v>125</v>
      </c>
      <c r="V55" s="128"/>
      <c r="W55" s="128"/>
      <c r="X55" s="128"/>
      <c r="Y55" s="128"/>
      <c r="Z55" s="128"/>
      <c r="AA55" s="417">
        <v>44835</v>
      </c>
      <c r="AB55" s="417"/>
      <c r="AC55" s="128" t="s">
        <v>1722</v>
      </c>
      <c r="AD55" s="128" t="s">
        <v>8</v>
      </c>
    </row>
    <row r="56" spans="1:30" ht="13" x14ac:dyDescent="0.25">
      <c r="A56" s="56" t="s">
        <v>296</v>
      </c>
      <c r="B56" s="56"/>
      <c r="C56" s="185" t="s">
        <v>571</v>
      </c>
      <c r="D56" s="185" t="s">
        <v>766</v>
      </c>
      <c r="E56" s="185"/>
      <c r="F56" s="185" t="s">
        <v>192</v>
      </c>
      <c r="G56" s="6" t="s">
        <v>361</v>
      </c>
      <c r="H56" s="185" t="s">
        <v>858</v>
      </c>
      <c r="I56" s="128">
        <v>1268</v>
      </c>
      <c r="J56" s="128">
        <v>1960</v>
      </c>
      <c r="K56" s="128">
        <v>1960</v>
      </c>
      <c r="L56" s="128"/>
      <c r="M56" s="128"/>
      <c r="N56" s="128"/>
      <c r="O56" s="128"/>
      <c r="P56" s="128"/>
      <c r="Q56" s="443">
        <v>530</v>
      </c>
      <c r="R56" s="443">
        <v>1061</v>
      </c>
      <c r="S56" s="443">
        <v>1061</v>
      </c>
      <c r="T56" s="128"/>
      <c r="U56" s="128">
        <v>120</v>
      </c>
      <c r="V56" s="128">
        <v>120</v>
      </c>
      <c r="W56" s="128">
        <v>120</v>
      </c>
      <c r="X56" s="128"/>
      <c r="Y56" s="128"/>
      <c r="Z56" s="128"/>
      <c r="AA56" s="417">
        <v>44835</v>
      </c>
      <c r="AB56" s="417"/>
      <c r="AC56" s="128" t="s">
        <v>1722</v>
      </c>
      <c r="AD56" s="128" t="s">
        <v>8</v>
      </c>
    </row>
    <row r="57" spans="1:30" ht="13" x14ac:dyDescent="0.25">
      <c r="A57" s="56" t="s">
        <v>296</v>
      </c>
      <c r="B57" s="56"/>
      <c r="C57" s="185" t="s">
        <v>571</v>
      </c>
      <c r="D57" s="185" t="s">
        <v>74</v>
      </c>
      <c r="E57" s="185"/>
      <c r="F57" s="185" t="s">
        <v>192</v>
      </c>
      <c r="G57" s="6" t="s">
        <v>361</v>
      </c>
      <c r="H57" s="185" t="s">
        <v>858</v>
      </c>
      <c r="I57" s="128"/>
      <c r="J57" s="128">
        <v>1103</v>
      </c>
      <c r="K57" s="128">
        <v>1103</v>
      </c>
      <c r="L57" s="128"/>
      <c r="M57" s="128"/>
      <c r="N57" s="128"/>
      <c r="O57" s="128"/>
      <c r="P57" s="128"/>
      <c r="Q57" s="128"/>
      <c r="R57" s="443">
        <v>882</v>
      </c>
      <c r="S57" s="443">
        <v>882</v>
      </c>
      <c r="T57" s="128"/>
      <c r="U57" s="128"/>
      <c r="V57" s="128" t="s">
        <v>1754</v>
      </c>
      <c r="W57" s="128" t="s">
        <v>1754</v>
      </c>
      <c r="X57" s="128"/>
      <c r="Y57" s="128"/>
      <c r="Z57" s="128"/>
      <c r="AA57" s="417">
        <v>44835</v>
      </c>
      <c r="AB57" s="417"/>
      <c r="AC57" s="128" t="s">
        <v>1722</v>
      </c>
      <c r="AD57" s="128" t="s">
        <v>8</v>
      </c>
    </row>
    <row r="58" spans="1:30" ht="13" x14ac:dyDescent="0.25">
      <c r="A58" s="56" t="s">
        <v>296</v>
      </c>
      <c r="B58" s="56" t="s">
        <v>218</v>
      </c>
      <c r="C58" s="185" t="s">
        <v>1298</v>
      </c>
      <c r="D58" s="185" t="s">
        <v>1753</v>
      </c>
      <c r="E58" s="185"/>
      <c r="F58" s="185" t="s">
        <v>1120</v>
      </c>
      <c r="G58" s="6" t="s">
        <v>1033</v>
      </c>
      <c r="H58" s="185" t="s">
        <v>858</v>
      </c>
      <c r="I58" s="128">
        <v>1000</v>
      </c>
      <c r="J58" s="128"/>
      <c r="K58" s="128"/>
      <c r="L58" s="128"/>
      <c r="M58" s="128"/>
      <c r="N58" s="128">
        <v>1545</v>
      </c>
      <c r="O58" s="128"/>
      <c r="P58" s="128"/>
      <c r="Q58" s="128">
        <v>599</v>
      </c>
      <c r="R58" s="128"/>
      <c r="S58" s="128"/>
      <c r="T58" s="128"/>
      <c r="U58" s="128">
        <v>125</v>
      </c>
      <c r="V58" s="128"/>
      <c r="W58" s="128"/>
      <c r="X58" s="128"/>
      <c r="Y58" s="128"/>
      <c r="Z58" s="128"/>
      <c r="AA58" s="417">
        <v>44835</v>
      </c>
      <c r="AB58" s="417"/>
      <c r="AC58" s="128" t="s">
        <v>1722</v>
      </c>
      <c r="AD58" s="128" t="s">
        <v>8</v>
      </c>
    </row>
    <row r="59" spans="1:30" ht="13" x14ac:dyDescent="0.25">
      <c r="A59" s="56" t="s">
        <v>296</v>
      </c>
      <c r="B59" s="56" t="s">
        <v>218</v>
      </c>
      <c r="C59" s="185" t="s">
        <v>1298</v>
      </c>
      <c r="D59" s="185" t="s">
        <v>406</v>
      </c>
      <c r="E59" s="185"/>
      <c r="F59" s="185" t="s">
        <v>1120</v>
      </c>
      <c r="G59" s="6" t="s">
        <v>1033</v>
      </c>
      <c r="H59" s="185" t="s">
        <v>858</v>
      </c>
      <c r="I59" s="128">
        <v>1200</v>
      </c>
      <c r="J59" s="128"/>
      <c r="K59" s="128"/>
      <c r="L59" s="128"/>
      <c r="M59" s="128"/>
      <c r="N59" s="128">
        <v>1545</v>
      </c>
      <c r="O59" s="128"/>
      <c r="P59" s="128"/>
      <c r="Q59" s="128">
        <v>599</v>
      </c>
      <c r="R59" s="128"/>
      <c r="S59" s="128"/>
      <c r="T59" s="128"/>
      <c r="U59" s="128">
        <v>125</v>
      </c>
      <c r="V59" s="128"/>
      <c r="W59" s="128"/>
      <c r="X59" s="128"/>
      <c r="Y59" s="128"/>
      <c r="Z59" s="128"/>
      <c r="AA59" s="417">
        <v>44835</v>
      </c>
      <c r="AB59" s="417"/>
      <c r="AC59" s="128" t="s">
        <v>1722</v>
      </c>
      <c r="AD59" s="128" t="s">
        <v>8</v>
      </c>
    </row>
    <row r="60" spans="1:30" ht="13" x14ac:dyDescent="0.25">
      <c r="A60" s="56" t="s">
        <v>296</v>
      </c>
      <c r="B60" s="56" t="s">
        <v>218</v>
      </c>
      <c r="C60" s="185" t="s">
        <v>1298</v>
      </c>
      <c r="D60" s="185" t="s">
        <v>300</v>
      </c>
      <c r="E60" s="185"/>
      <c r="F60" s="185" t="s">
        <v>1120</v>
      </c>
      <c r="G60" s="6" t="s">
        <v>1033</v>
      </c>
      <c r="H60" s="185" t="s">
        <v>858</v>
      </c>
      <c r="I60" s="128"/>
      <c r="J60" s="128">
        <v>750</v>
      </c>
      <c r="K60" s="128">
        <v>750</v>
      </c>
      <c r="L60" s="128" t="s">
        <v>69</v>
      </c>
      <c r="M60" s="128" t="s">
        <v>69</v>
      </c>
      <c r="N60" s="128"/>
      <c r="O60" s="128">
        <v>1545</v>
      </c>
      <c r="P60" s="128">
        <v>1545</v>
      </c>
      <c r="Q60" s="128"/>
      <c r="R60" s="443">
        <v>999</v>
      </c>
      <c r="S60" s="443">
        <v>999</v>
      </c>
      <c r="T60" s="128" t="s">
        <v>69</v>
      </c>
      <c r="U60" s="128"/>
      <c r="V60" s="128">
        <v>154</v>
      </c>
      <c r="W60" s="128">
        <v>154</v>
      </c>
      <c r="X60" s="128"/>
      <c r="Y60" s="128"/>
      <c r="Z60" s="128"/>
      <c r="AA60" s="417">
        <v>44835</v>
      </c>
      <c r="AB60" s="417"/>
      <c r="AC60" s="128" t="s">
        <v>1722</v>
      </c>
      <c r="AD60" s="128" t="s">
        <v>8</v>
      </c>
    </row>
    <row r="61" spans="1:30" ht="13" x14ac:dyDescent="0.25">
      <c r="A61" s="56" t="s">
        <v>296</v>
      </c>
      <c r="B61" s="56" t="s">
        <v>993</v>
      </c>
      <c r="C61" s="185" t="s">
        <v>1298</v>
      </c>
      <c r="D61" s="185" t="s">
        <v>1753</v>
      </c>
      <c r="E61" s="185"/>
      <c r="F61" s="185" t="s">
        <v>1009</v>
      </c>
      <c r="G61" s="6" t="s">
        <v>1033</v>
      </c>
      <c r="H61" s="185" t="s">
        <v>858</v>
      </c>
      <c r="I61" s="128">
        <v>950</v>
      </c>
      <c r="J61" s="128">
        <v>1170</v>
      </c>
      <c r="K61" s="128">
        <v>1170</v>
      </c>
      <c r="L61" s="128"/>
      <c r="M61" s="128"/>
      <c r="N61" s="128">
        <v>1850</v>
      </c>
      <c r="O61" s="128">
        <v>1850</v>
      </c>
      <c r="P61" s="128">
        <v>1850</v>
      </c>
      <c r="Q61" s="128">
        <v>532</v>
      </c>
      <c r="R61" s="128">
        <v>1064</v>
      </c>
      <c r="S61" s="128">
        <v>1064</v>
      </c>
      <c r="T61" s="128"/>
      <c r="U61" s="128">
        <v>125</v>
      </c>
      <c r="V61" s="128">
        <v>125</v>
      </c>
      <c r="W61" s="128">
        <v>125</v>
      </c>
      <c r="X61" s="128"/>
      <c r="Y61" s="128"/>
      <c r="Z61" s="128"/>
      <c r="AA61" s="417">
        <v>44835</v>
      </c>
      <c r="AB61" s="417"/>
      <c r="AC61" s="128" t="s">
        <v>1722</v>
      </c>
      <c r="AD61" s="128" t="s">
        <v>8</v>
      </c>
    </row>
    <row r="62" spans="1:30" x14ac:dyDescent="0.25">
      <c r="A62" s="365"/>
      <c r="B62" s="197"/>
      <c r="C62" s="335"/>
      <c r="D62" s="335"/>
      <c r="E62" s="335"/>
      <c r="F62" s="335"/>
      <c r="G62" s="200"/>
      <c r="H62" s="335"/>
      <c r="I62" s="336"/>
      <c r="J62" s="336"/>
      <c r="K62" s="336"/>
      <c r="L62" s="336"/>
      <c r="M62" s="336"/>
      <c r="N62" s="336"/>
      <c r="O62" s="336"/>
      <c r="P62" s="336"/>
      <c r="Q62" s="336"/>
      <c r="R62" s="336"/>
      <c r="S62" s="336"/>
      <c r="T62" s="336"/>
      <c r="U62" s="336"/>
      <c r="V62" s="336"/>
      <c r="W62" s="336"/>
      <c r="X62" s="336"/>
      <c r="Y62" s="336"/>
      <c r="Z62" s="336"/>
      <c r="AA62" s="336"/>
      <c r="AB62" s="336"/>
      <c r="AC62" s="336"/>
      <c r="AD62" s="336"/>
    </row>
    <row r="63" spans="1:30" x14ac:dyDescent="0.25">
      <c r="A63" s="365"/>
      <c r="B63" s="197"/>
      <c r="C63" s="335"/>
      <c r="D63" s="335"/>
      <c r="E63" s="335"/>
      <c r="F63" s="335"/>
      <c r="G63" s="200"/>
      <c r="H63" s="335"/>
      <c r="I63" s="336"/>
      <c r="J63" s="336"/>
      <c r="K63" s="336"/>
      <c r="L63" s="336"/>
      <c r="M63" s="336"/>
      <c r="N63" s="336"/>
      <c r="O63" s="336"/>
      <c r="P63" s="336"/>
      <c r="Q63" s="336"/>
      <c r="R63" s="336"/>
      <c r="S63" s="336"/>
      <c r="T63" s="336"/>
      <c r="U63" s="336"/>
      <c r="V63" s="336"/>
      <c r="W63" s="336"/>
      <c r="X63" s="336"/>
      <c r="Y63" s="336"/>
      <c r="Z63" s="336"/>
      <c r="AA63" s="336"/>
      <c r="AB63" s="336"/>
      <c r="AC63" s="336"/>
      <c r="AD63" s="336"/>
    </row>
    <row r="64" spans="1:30" x14ac:dyDescent="0.25">
      <c r="A64" s="366"/>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c r="AA64" s="366"/>
      <c r="AB64" s="366"/>
      <c r="AC64" s="366"/>
      <c r="AD64" s="366"/>
    </row>
    <row r="65" spans="1:54" ht="12"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ht="12" thickBot="1" x14ac:dyDescent="0.3">
      <c r="A66" s="124" t="s">
        <v>549</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x14ac:dyDescent="0.25">
      <c r="A67" s="607" t="s">
        <v>721</v>
      </c>
      <c r="B67" s="609" t="s">
        <v>791</v>
      </c>
      <c r="C67" s="609" t="s">
        <v>137</v>
      </c>
      <c r="D67" s="609" t="s">
        <v>62</v>
      </c>
      <c r="E67" s="609" t="s">
        <v>622</v>
      </c>
      <c r="F67" s="609" t="s">
        <v>636</v>
      </c>
      <c r="G67" s="609" t="s">
        <v>1219</v>
      </c>
      <c r="H67" s="609" t="s">
        <v>1004</v>
      </c>
      <c r="I67" s="609" t="s">
        <v>639</v>
      </c>
      <c r="J67" s="609" t="s">
        <v>10</v>
      </c>
      <c r="K67" s="614" t="s">
        <v>50</v>
      </c>
      <c r="L67" s="45" t="s">
        <v>972</v>
      </c>
      <c r="M67" s="2" t="s">
        <v>32</v>
      </c>
      <c r="N67" s="29" t="s">
        <v>369</v>
      </c>
      <c r="O67" s="21"/>
      <c r="P67" s="21"/>
      <c r="Q67" s="21"/>
      <c r="R67" s="21"/>
      <c r="S67" s="21"/>
      <c r="T67" s="614" t="s">
        <v>73</v>
      </c>
      <c r="U67" s="614" t="s">
        <v>239</v>
      </c>
      <c r="V67" s="614" t="s">
        <v>217</v>
      </c>
      <c r="W67" s="614" t="s">
        <v>164</v>
      </c>
    </row>
    <row r="68" spans="1:54" ht="23.5" thickBot="1" x14ac:dyDescent="0.3">
      <c r="A68" s="608"/>
      <c r="B68" s="610"/>
      <c r="C68" s="610"/>
      <c r="D68" s="610"/>
      <c r="E68" s="610"/>
      <c r="F68" s="610"/>
      <c r="G68" s="611"/>
      <c r="H68" s="610"/>
      <c r="I68" s="610"/>
      <c r="J68" s="610"/>
      <c r="K68" s="615"/>
      <c r="L68" s="48" t="s">
        <v>731</v>
      </c>
      <c r="M68" s="4" t="s">
        <v>776</v>
      </c>
      <c r="N68" s="30" t="s">
        <v>1164</v>
      </c>
      <c r="O68" s="20"/>
      <c r="P68" s="20"/>
      <c r="Q68" s="20"/>
      <c r="R68" s="20"/>
      <c r="S68" s="20"/>
      <c r="T68" s="615"/>
      <c r="U68" s="615"/>
      <c r="V68" s="615"/>
      <c r="W68" s="615"/>
    </row>
    <row r="69" spans="1:54" x14ac:dyDescent="0.25">
      <c r="A69" s="63"/>
      <c r="B69" s="409"/>
      <c r="C69" s="409"/>
      <c r="D69" s="409"/>
      <c r="E69" s="409"/>
      <c r="F69" s="409"/>
      <c r="G69" s="8"/>
      <c r="H69" s="409"/>
      <c r="I69" s="120"/>
      <c r="J69" s="120"/>
      <c r="K69" s="418"/>
      <c r="L69" s="55"/>
      <c r="M69" s="8"/>
      <c r="N69" s="72"/>
      <c r="O69" s="418"/>
      <c r="P69" s="418"/>
      <c r="Q69" s="418"/>
      <c r="R69" s="418"/>
      <c r="S69" s="418"/>
      <c r="T69" s="418"/>
      <c r="U69" s="418"/>
      <c r="V69" s="418"/>
      <c r="W69" s="418"/>
    </row>
    <row r="70" spans="1:54" x14ac:dyDescent="0.25">
      <c r="A70" s="96"/>
      <c r="B70" s="22"/>
      <c r="C70" s="22"/>
      <c r="D70" s="22"/>
      <c r="E70" s="22"/>
      <c r="F70" s="22"/>
      <c r="G70" s="53"/>
      <c r="H70" s="22"/>
      <c r="I70" s="10"/>
      <c r="J70" s="10"/>
      <c r="K70" s="13"/>
      <c r="L70" s="104"/>
      <c r="M70" s="53"/>
      <c r="N70" s="100"/>
      <c r="O70" s="13"/>
      <c r="P70" s="13"/>
      <c r="Q70" s="13"/>
      <c r="R70" s="13"/>
      <c r="S70" s="13"/>
      <c r="T70" s="13"/>
      <c r="U70" s="13"/>
      <c r="V70" s="13"/>
      <c r="W70" s="13"/>
    </row>
    <row r="71" spans="1:54" x14ac:dyDescent="0.25">
      <c r="A71" s="96"/>
      <c r="B71" s="22"/>
      <c r="C71" s="22"/>
      <c r="D71" s="22"/>
      <c r="E71" s="22"/>
      <c r="F71" s="22"/>
      <c r="G71" s="53"/>
      <c r="H71" s="22"/>
      <c r="I71" s="10"/>
      <c r="J71" s="10"/>
      <c r="K71" s="13"/>
      <c r="L71" s="104"/>
      <c r="M71" s="53"/>
      <c r="N71" s="100"/>
      <c r="O71" s="13"/>
      <c r="P71" s="13"/>
      <c r="Q71" s="13"/>
      <c r="R71" s="13"/>
      <c r="S71" s="13"/>
      <c r="T71" s="13"/>
      <c r="U71" s="13"/>
      <c r="V71" s="13"/>
      <c r="W71" s="13"/>
    </row>
    <row r="72" spans="1:54" ht="12" thickBot="1" x14ac:dyDescent="0.3">
      <c r="A72" s="97"/>
      <c r="B72" s="19"/>
      <c r="C72" s="19"/>
      <c r="D72" s="19"/>
      <c r="E72" s="19"/>
      <c r="F72" s="19"/>
      <c r="G72" s="36"/>
      <c r="H72" s="19"/>
      <c r="I72" s="11"/>
      <c r="J72" s="11"/>
      <c r="K72" s="14"/>
      <c r="L72" s="99"/>
      <c r="M72" s="36"/>
      <c r="N72" s="49"/>
      <c r="O72" s="14"/>
      <c r="P72" s="14"/>
      <c r="Q72" s="14"/>
      <c r="R72" s="14"/>
      <c r="S72" s="14"/>
      <c r="T72" s="14"/>
      <c r="U72" s="14"/>
      <c r="V72" s="14"/>
      <c r="W72" s="14"/>
    </row>
    <row r="73" spans="1:54"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ht="12"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ht="12" thickBot="1" x14ac:dyDescent="0.3">
      <c r="A75" s="618" t="s">
        <v>1059</v>
      </c>
      <c r="B75" s="619"/>
      <c r="C75" s="619"/>
      <c r="D75" s="620"/>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23" x14ac:dyDescent="0.25">
      <c r="A76" s="607" t="s">
        <v>721</v>
      </c>
      <c r="B76" s="609" t="s">
        <v>791</v>
      </c>
      <c r="C76" s="609" t="s">
        <v>137</v>
      </c>
      <c r="D76" s="609" t="s">
        <v>62</v>
      </c>
      <c r="E76" s="609" t="s">
        <v>622</v>
      </c>
      <c r="F76" s="609" t="s">
        <v>636</v>
      </c>
      <c r="G76" s="609" t="s">
        <v>1219</v>
      </c>
      <c r="H76" s="609" t="s">
        <v>1004</v>
      </c>
      <c r="I76" s="609" t="s">
        <v>765</v>
      </c>
      <c r="J76" s="609" t="s">
        <v>72</v>
      </c>
      <c r="K76" s="609" t="s">
        <v>459</v>
      </c>
      <c r="L76" s="721" t="s">
        <v>868</v>
      </c>
      <c r="M76" s="719" t="s">
        <v>829</v>
      </c>
      <c r="N76" s="179" t="s">
        <v>327</v>
      </c>
      <c r="O76" s="2" t="s">
        <v>1255</v>
      </c>
      <c r="P76" s="29" t="s">
        <v>369</v>
      </c>
      <c r="Q76" s="24" t="s">
        <v>1010</v>
      </c>
      <c r="R76" s="24" t="s">
        <v>1010</v>
      </c>
      <c r="S76" s="24" t="s">
        <v>1010</v>
      </c>
      <c r="T76" s="24" t="s">
        <v>1105</v>
      </c>
      <c r="U76" s="24" t="s">
        <v>1105</v>
      </c>
      <c r="V76" s="24" t="s">
        <v>1105</v>
      </c>
      <c r="W76" s="24" t="s">
        <v>138</v>
      </c>
      <c r="X76" s="24" t="s">
        <v>138</v>
      </c>
      <c r="Y76" s="24" t="s">
        <v>138</v>
      </c>
      <c r="Z76" s="39" t="s">
        <v>1139</v>
      </c>
      <c r="AA76" s="39" t="s">
        <v>1139</v>
      </c>
      <c r="AB76" s="39" t="s">
        <v>1139</v>
      </c>
      <c r="AC76" s="644" t="s">
        <v>73</v>
      </c>
      <c r="AD76" s="644" t="s">
        <v>239</v>
      </c>
      <c r="AE76" s="721" t="s">
        <v>217</v>
      </c>
      <c r="AF76" s="721" t="s">
        <v>164</v>
      </c>
    </row>
    <row r="77" spans="1:54" ht="23.5" thickBot="1" x14ac:dyDescent="0.3">
      <c r="A77" s="608" t="s">
        <v>69</v>
      </c>
      <c r="B77" s="610" t="s">
        <v>69</v>
      </c>
      <c r="C77" s="610" t="s">
        <v>69</v>
      </c>
      <c r="D77" s="610" t="s">
        <v>69</v>
      </c>
      <c r="E77" s="610" t="s">
        <v>69</v>
      </c>
      <c r="F77" s="610" t="s">
        <v>69</v>
      </c>
      <c r="G77" s="611" t="s">
        <v>69</v>
      </c>
      <c r="H77" s="610" t="s">
        <v>69</v>
      </c>
      <c r="I77" s="610" t="s">
        <v>69</v>
      </c>
      <c r="J77" s="610" t="s">
        <v>69</v>
      </c>
      <c r="K77" s="610" t="s">
        <v>69</v>
      </c>
      <c r="L77" s="731" t="s">
        <v>69</v>
      </c>
      <c r="M77" s="732" t="s">
        <v>69</v>
      </c>
      <c r="N77" s="150" t="s">
        <v>301</v>
      </c>
      <c r="O77" s="4" t="s">
        <v>151</v>
      </c>
      <c r="P77" s="30" t="s">
        <v>1164</v>
      </c>
      <c r="Q77" s="192" t="s">
        <v>572</v>
      </c>
      <c r="R77" s="194" t="s">
        <v>1224</v>
      </c>
      <c r="S77" s="40" t="s">
        <v>1225</v>
      </c>
      <c r="T77" s="40" t="s">
        <v>572</v>
      </c>
      <c r="U77" s="40" t="s">
        <v>1224</v>
      </c>
      <c r="V77" s="40" t="s">
        <v>1225</v>
      </c>
      <c r="W77" s="40" t="s">
        <v>572</v>
      </c>
      <c r="X77" s="40" t="s">
        <v>1224</v>
      </c>
      <c r="Y77" s="40" t="s">
        <v>1225</v>
      </c>
      <c r="Z77" s="40" t="s">
        <v>360</v>
      </c>
      <c r="AA77" s="40" t="s">
        <v>1124</v>
      </c>
      <c r="AB77" s="40" t="s">
        <v>1225</v>
      </c>
      <c r="AC77" s="713"/>
      <c r="AD77" s="713"/>
      <c r="AE77" s="731" t="s">
        <v>69</v>
      </c>
      <c r="AF77" s="731" t="s">
        <v>69</v>
      </c>
    </row>
    <row r="78" spans="1:54" ht="13" x14ac:dyDescent="0.25">
      <c r="A78" s="56" t="s">
        <v>296</v>
      </c>
      <c r="B78" s="185" t="s">
        <v>219</v>
      </c>
      <c r="C78" s="185" t="s">
        <v>1298</v>
      </c>
      <c r="D78" s="185" t="s">
        <v>74</v>
      </c>
      <c r="E78" s="185" t="s">
        <v>69</v>
      </c>
      <c r="F78" s="185" t="s">
        <v>1120</v>
      </c>
      <c r="G78" s="6" t="s">
        <v>1033</v>
      </c>
      <c r="H78" s="185" t="s">
        <v>858</v>
      </c>
      <c r="I78" s="128" t="s">
        <v>69</v>
      </c>
      <c r="J78" s="443">
        <v>1551</v>
      </c>
      <c r="K78" s="443">
        <v>1551</v>
      </c>
      <c r="L78" s="128" t="s">
        <v>69</v>
      </c>
      <c r="M78" s="6" t="s">
        <v>1107</v>
      </c>
      <c r="N78" s="6" t="s">
        <v>1173</v>
      </c>
      <c r="O78" s="6" t="s">
        <v>248</v>
      </c>
      <c r="P78" s="6" t="s">
        <v>1256</v>
      </c>
      <c r="Q78" s="6" t="s">
        <v>69</v>
      </c>
      <c r="R78" s="6">
        <v>1715</v>
      </c>
      <c r="S78" s="443">
        <v>1715</v>
      </c>
      <c r="T78" s="128" t="s">
        <v>69</v>
      </c>
      <c r="U78" s="443">
        <v>882</v>
      </c>
      <c r="V78" s="443">
        <v>882</v>
      </c>
      <c r="W78" s="128" t="s">
        <v>69</v>
      </c>
      <c r="X78" s="128" t="s">
        <v>299</v>
      </c>
      <c r="Y78" s="128" t="s">
        <v>299</v>
      </c>
      <c r="Z78" s="128"/>
      <c r="AA78" s="128">
        <v>375</v>
      </c>
      <c r="AB78" s="128">
        <v>375</v>
      </c>
      <c r="AC78" s="417">
        <v>44835</v>
      </c>
      <c r="AD78" s="417"/>
      <c r="AE78" s="128" t="s">
        <v>1722</v>
      </c>
      <c r="AF78" s="128" t="s">
        <v>965</v>
      </c>
    </row>
    <row r="79" spans="1:54" ht="13" x14ac:dyDescent="0.25">
      <c r="A79" s="56" t="s">
        <v>296</v>
      </c>
      <c r="B79" s="185" t="s">
        <v>218</v>
      </c>
      <c r="C79" s="185" t="s">
        <v>1298</v>
      </c>
      <c r="D79" s="185" t="s">
        <v>300</v>
      </c>
      <c r="E79" s="185" t="s">
        <v>69</v>
      </c>
      <c r="F79" s="185" t="s">
        <v>1120</v>
      </c>
      <c r="G79" s="6" t="s">
        <v>1033</v>
      </c>
      <c r="H79" s="185" t="s">
        <v>858</v>
      </c>
      <c r="I79" s="443">
        <v>559</v>
      </c>
      <c r="J79" s="128" t="s">
        <v>69</v>
      </c>
      <c r="K79" s="128" t="s">
        <v>69</v>
      </c>
      <c r="L79" s="128" t="s">
        <v>69</v>
      </c>
      <c r="M79" s="6" t="s">
        <v>1107</v>
      </c>
      <c r="N79" s="6" t="s">
        <v>1173</v>
      </c>
      <c r="O79" s="6" t="s">
        <v>248</v>
      </c>
      <c r="P79" s="6" t="s">
        <v>1256</v>
      </c>
      <c r="Q79" s="6">
        <v>1290</v>
      </c>
      <c r="R79" s="6" t="s">
        <v>69</v>
      </c>
      <c r="S79" s="128" t="s">
        <v>69</v>
      </c>
      <c r="T79" s="443">
        <v>441</v>
      </c>
      <c r="U79" s="128" t="s">
        <v>69</v>
      </c>
      <c r="V79" s="128" t="s">
        <v>69</v>
      </c>
      <c r="W79" s="128" t="s">
        <v>1152</v>
      </c>
      <c r="X79" s="128" t="s">
        <v>69</v>
      </c>
      <c r="Y79" s="128" t="s">
        <v>69</v>
      </c>
      <c r="Z79" s="128">
        <v>300</v>
      </c>
      <c r="AA79" s="128"/>
      <c r="AB79" s="128"/>
      <c r="AC79" s="417">
        <v>44835</v>
      </c>
      <c r="AD79" s="417"/>
      <c r="AE79" s="128" t="s">
        <v>1722</v>
      </c>
      <c r="AF79" s="128" t="s">
        <v>965</v>
      </c>
    </row>
    <row r="80" spans="1:54" ht="13" x14ac:dyDescent="0.25">
      <c r="A80" s="56" t="s">
        <v>296</v>
      </c>
      <c r="B80" s="185" t="s">
        <v>219</v>
      </c>
      <c r="C80" s="185" t="s">
        <v>1298</v>
      </c>
      <c r="D80" s="185" t="s">
        <v>300</v>
      </c>
      <c r="E80" s="185" t="s">
        <v>69</v>
      </c>
      <c r="F80" s="185" t="s">
        <v>1120</v>
      </c>
      <c r="G80" s="6" t="s">
        <v>1033</v>
      </c>
      <c r="H80" s="185" t="s">
        <v>858</v>
      </c>
      <c r="I80" s="443">
        <v>559</v>
      </c>
      <c r="J80" s="128" t="s">
        <v>69</v>
      </c>
      <c r="K80" s="128" t="s">
        <v>69</v>
      </c>
      <c r="L80" s="128" t="s">
        <v>69</v>
      </c>
      <c r="M80" s="6" t="s">
        <v>1107</v>
      </c>
      <c r="N80" s="6" t="s">
        <v>1173</v>
      </c>
      <c r="O80" s="6" t="s">
        <v>248</v>
      </c>
      <c r="P80" s="6" t="s">
        <v>1256</v>
      </c>
      <c r="Q80" s="6">
        <v>1555</v>
      </c>
      <c r="R80" s="6" t="s">
        <v>69</v>
      </c>
      <c r="S80" s="128" t="s">
        <v>69</v>
      </c>
      <c r="T80" s="443">
        <v>441</v>
      </c>
      <c r="U80" s="128" t="s">
        <v>69</v>
      </c>
      <c r="V80" s="128" t="s">
        <v>69</v>
      </c>
      <c r="W80" s="128" t="s">
        <v>1152</v>
      </c>
      <c r="X80" s="128" t="s">
        <v>69</v>
      </c>
      <c r="Y80" s="128" t="s">
        <v>69</v>
      </c>
      <c r="Z80" s="128">
        <v>300</v>
      </c>
      <c r="AA80" s="128"/>
      <c r="AB80" s="128"/>
      <c r="AC80" s="417">
        <v>44835</v>
      </c>
      <c r="AD80" s="417"/>
      <c r="AE80" s="128" t="s">
        <v>1722</v>
      </c>
      <c r="AF80" s="128" t="s">
        <v>965</v>
      </c>
    </row>
    <row r="81" spans="1:54" ht="13" x14ac:dyDescent="0.25">
      <c r="A81" s="56" t="s">
        <v>296</v>
      </c>
      <c r="B81" s="185" t="s">
        <v>219</v>
      </c>
      <c r="C81" s="185" t="s">
        <v>1298</v>
      </c>
      <c r="D81" s="185" t="s">
        <v>1153</v>
      </c>
      <c r="E81" s="185" t="s">
        <v>69</v>
      </c>
      <c r="F81" s="185" t="s">
        <v>1009</v>
      </c>
      <c r="G81" s="6" t="s">
        <v>1033</v>
      </c>
      <c r="H81" s="185" t="s">
        <v>858</v>
      </c>
      <c r="I81" s="128" t="s">
        <v>69</v>
      </c>
      <c r="J81" s="443">
        <v>1438</v>
      </c>
      <c r="K81" s="443">
        <v>1438</v>
      </c>
      <c r="L81" s="128" t="s">
        <v>69</v>
      </c>
      <c r="M81" s="6" t="s">
        <v>1107</v>
      </c>
      <c r="N81" s="6" t="s">
        <v>1173</v>
      </c>
      <c r="O81" s="6" t="s">
        <v>248</v>
      </c>
      <c r="P81" s="6" t="s">
        <v>1256</v>
      </c>
      <c r="Q81" s="6" t="s">
        <v>69</v>
      </c>
      <c r="R81" s="6">
        <v>1715</v>
      </c>
      <c r="S81" s="443">
        <v>1715</v>
      </c>
      <c r="T81" s="128" t="s">
        <v>69</v>
      </c>
      <c r="U81" s="443">
        <v>882</v>
      </c>
      <c r="V81" s="443">
        <v>882</v>
      </c>
      <c r="W81" s="128" t="s">
        <v>69</v>
      </c>
      <c r="X81" s="443">
        <v>280</v>
      </c>
      <c r="Y81" s="443">
        <v>280</v>
      </c>
      <c r="Z81" s="128"/>
      <c r="AA81" s="128">
        <v>375</v>
      </c>
      <c r="AB81" s="128">
        <v>375</v>
      </c>
      <c r="AC81" s="417">
        <v>44835</v>
      </c>
      <c r="AD81" s="417"/>
      <c r="AE81" s="128" t="s">
        <v>1722</v>
      </c>
      <c r="AF81" s="128" t="s">
        <v>965</v>
      </c>
    </row>
    <row r="82" spans="1:54" ht="13" x14ac:dyDescent="0.25">
      <c r="A82" s="56" t="s">
        <v>296</v>
      </c>
      <c r="B82" s="185"/>
      <c r="C82" s="185" t="s">
        <v>1298</v>
      </c>
      <c r="D82" s="185" t="s">
        <v>74</v>
      </c>
      <c r="E82" s="185"/>
      <c r="F82" s="185" t="s">
        <v>192</v>
      </c>
      <c r="G82" s="6" t="s">
        <v>361</v>
      </c>
      <c r="H82" s="185" t="s">
        <v>858</v>
      </c>
      <c r="I82" s="128"/>
      <c r="J82" s="443">
        <v>1741</v>
      </c>
      <c r="K82" s="443">
        <v>1741</v>
      </c>
      <c r="L82" s="128"/>
      <c r="M82" s="6" t="s">
        <v>1107</v>
      </c>
      <c r="N82" s="6" t="s">
        <v>1173</v>
      </c>
      <c r="O82" s="6" t="s">
        <v>248</v>
      </c>
      <c r="P82" s="6" t="s">
        <v>1256</v>
      </c>
      <c r="Q82" s="6"/>
      <c r="R82" s="6"/>
      <c r="S82" s="443"/>
      <c r="T82" s="128"/>
      <c r="U82" s="443">
        <v>882</v>
      </c>
      <c r="V82" s="443">
        <v>882</v>
      </c>
      <c r="W82" s="443"/>
      <c r="X82" s="443" t="s">
        <v>1754</v>
      </c>
      <c r="Y82" s="128" t="s">
        <v>1754</v>
      </c>
      <c r="Z82" s="128"/>
      <c r="AA82" s="128"/>
      <c r="AB82" s="128"/>
      <c r="AC82" s="417">
        <v>44835</v>
      </c>
      <c r="AD82" s="417"/>
      <c r="AE82" s="128" t="s">
        <v>1722</v>
      </c>
      <c r="AF82" s="128" t="s">
        <v>965</v>
      </c>
    </row>
    <row r="83" spans="1:54" ht="13" x14ac:dyDescent="0.25">
      <c r="A83" s="56" t="s">
        <v>296</v>
      </c>
      <c r="B83" s="185"/>
      <c r="C83" s="185" t="s">
        <v>1298</v>
      </c>
      <c r="D83" s="185" t="s">
        <v>300</v>
      </c>
      <c r="E83" s="185"/>
      <c r="F83" s="185" t="s">
        <v>192</v>
      </c>
      <c r="G83" s="6" t="s">
        <v>361</v>
      </c>
      <c r="H83" s="185" t="s">
        <v>858</v>
      </c>
      <c r="I83" s="128">
        <v>674</v>
      </c>
      <c r="J83" s="443"/>
      <c r="K83" s="443"/>
      <c r="L83" s="128"/>
      <c r="M83" s="6" t="s">
        <v>1107</v>
      </c>
      <c r="N83" s="6" t="s">
        <v>1173</v>
      </c>
      <c r="O83" s="6" t="s">
        <v>248</v>
      </c>
      <c r="P83" s="6" t="s">
        <v>1256</v>
      </c>
      <c r="Q83" s="6"/>
      <c r="R83" s="6"/>
      <c r="S83" s="443"/>
      <c r="T83" s="443">
        <v>441</v>
      </c>
      <c r="U83" s="443"/>
      <c r="V83" s="443"/>
      <c r="W83" s="443" t="s">
        <v>1755</v>
      </c>
      <c r="X83" s="443"/>
      <c r="Y83" s="128"/>
      <c r="Z83" s="128"/>
      <c r="AA83" s="128"/>
      <c r="AB83" s="128"/>
      <c r="AC83" s="417">
        <v>44835</v>
      </c>
      <c r="AD83" s="417"/>
      <c r="AE83" s="128" t="s">
        <v>1722</v>
      </c>
      <c r="AF83" s="128" t="s">
        <v>965</v>
      </c>
    </row>
    <row r="84" spans="1:54" ht="13" x14ac:dyDescent="0.25">
      <c r="A84" s="56" t="s">
        <v>296</v>
      </c>
      <c r="B84" s="185"/>
      <c r="C84" s="185" t="s">
        <v>1298</v>
      </c>
      <c r="D84" s="185" t="s">
        <v>1153</v>
      </c>
      <c r="E84" s="185"/>
      <c r="F84" s="185" t="s">
        <v>192</v>
      </c>
      <c r="G84" s="6" t="s">
        <v>361</v>
      </c>
      <c r="H84" s="185" t="s">
        <v>858</v>
      </c>
      <c r="I84" s="128"/>
      <c r="J84" s="443">
        <v>1628</v>
      </c>
      <c r="K84" s="443">
        <v>1628</v>
      </c>
      <c r="L84" s="128"/>
      <c r="M84" s="6" t="s">
        <v>1107</v>
      </c>
      <c r="N84" s="6" t="s">
        <v>1173</v>
      </c>
      <c r="O84" s="6" t="s">
        <v>248</v>
      </c>
      <c r="P84" s="6" t="s">
        <v>1256</v>
      </c>
      <c r="Q84" s="6"/>
      <c r="R84" s="6"/>
      <c r="S84" s="443"/>
      <c r="T84" s="128"/>
      <c r="U84" s="443">
        <v>882</v>
      </c>
      <c r="V84" s="443">
        <v>882</v>
      </c>
      <c r="W84" s="443"/>
      <c r="X84" s="443">
        <v>285</v>
      </c>
      <c r="Y84" s="128">
        <v>285</v>
      </c>
      <c r="Z84" s="128"/>
      <c r="AA84" s="128"/>
      <c r="AB84" s="128"/>
      <c r="AC84" s="417">
        <v>44835</v>
      </c>
      <c r="AD84" s="417"/>
      <c r="AE84" s="128" t="s">
        <v>1722</v>
      </c>
      <c r="AF84" s="128" t="s">
        <v>965</v>
      </c>
    </row>
    <row r="85" spans="1:54" x14ac:dyDescent="0.25">
      <c r="A85" s="129"/>
      <c r="B85" s="335"/>
      <c r="C85" s="335"/>
      <c r="D85" s="335"/>
      <c r="E85" s="335"/>
      <c r="F85" s="335"/>
      <c r="G85" s="200"/>
      <c r="H85" s="335"/>
      <c r="I85" s="336"/>
      <c r="J85" s="364"/>
      <c r="K85" s="364"/>
      <c r="L85" s="367"/>
      <c r="M85" s="338"/>
      <c r="N85" s="193"/>
      <c r="O85" s="200"/>
      <c r="P85" s="226"/>
      <c r="Q85" s="368"/>
      <c r="R85" s="200"/>
      <c r="S85" s="369"/>
      <c r="T85" s="367"/>
      <c r="U85" s="369"/>
      <c r="V85" s="369"/>
      <c r="W85" s="367"/>
      <c r="X85" s="369"/>
      <c r="Y85" s="369"/>
      <c r="Z85" s="367"/>
      <c r="AA85" s="367"/>
      <c r="AB85" s="367"/>
      <c r="AC85" s="367"/>
      <c r="AD85" s="367"/>
      <c r="AE85" s="337"/>
      <c r="AF85" s="337"/>
    </row>
    <row r="86" spans="1:54" ht="12" thickBot="1" x14ac:dyDescent="0.3">
      <c r="A86" s="378"/>
      <c r="B86" s="379"/>
      <c r="C86" s="379"/>
      <c r="D86" s="379"/>
      <c r="E86" s="379"/>
      <c r="F86" s="379"/>
      <c r="G86" s="379"/>
      <c r="H86" s="379"/>
      <c r="I86" s="379"/>
      <c r="J86" s="379"/>
      <c r="K86" s="379"/>
      <c r="L86" s="379"/>
      <c r="M86" s="380"/>
      <c r="N86" s="379"/>
      <c r="O86" s="379"/>
      <c r="P86" s="392"/>
      <c r="Q86" s="379"/>
      <c r="R86" s="379"/>
      <c r="S86" s="379"/>
      <c r="T86" s="379"/>
      <c r="U86" s="379"/>
      <c r="V86" s="379"/>
      <c r="W86" s="379"/>
      <c r="X86" s="379"/>
      <c r="Y86" s="379"/>
      <c r="Z86" s="379"/>
      <c r="AA86" s="379"/>
      <c r="AB86" s="379"/>
      <c r="AC86" s="379"/>
      <c r="AD86" s="379"/>
      <c r="AE86" s="377"/>
      <c r="AF86" s="377"/>
      <c r="AG86" s="1"/>
      <c r="AH86" s="1"/>
      <c r="AI86" s="1"/>
      <c r="AJ86" s="1"/>
      <c r="AK86" s="1"/>
      <c r="AL86" s="1"/>
      <c r="AM86" s="1"/>
      <c r="AN86" s="1"/>
      <c r="AO86" s="1"/>
      <c r="AP86" s="1"/>
      <c r="AQ86" s="1"/>
      <c r="AR86" s="1"/>
      <c r="AS86" s="1"/>
      <c r="AT86" s="1"/>
      <c r="AU86" s="1"/>
      <c r="AV86" s="1"/>
      <c r="AW86" s="1"/>
      <c r="AX86" s="1"/>
      <c r="AY86" s="1"/>
      <c r="AZ86" s="1"/>
      <c r="BA86" s="1"/>
      <c r="BB86" s="1"/>
    </row>
    <row r="87" spans="1:54"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ht="12"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2" thickBot="1" x14ac:dyDescent="0.3">
      <c r="A89" s="618" t="s">
        <v>715</v>
      </c>
      <c r="B89" s="619"/>
      <c r="C89" s="620"/>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2" thickBot="1" x14ac:dyDescent="0.3">
      <c r="A90" s="621" t="s">
        <v>728</v>
      </c>
      <c r="B90" s="622"/>
      <c r="C90" s="62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x14ac:dyDescent="0.25">
      <c r="A91" s="74" t="s">
        <v>100</v>
      </c>
      <c r="B91" s="130"/>
      <c r="C91" s="59" t="s">
        <v>85</v>
      </c>
      <c r="D91" s="27"/>
      <c r="E91" s="27"/>
      <c r="F91" s="33"/>
      <c r="G91" s="33"/>
      <c r="H91" s="27"/>
      <c r="I91" s="33"/>
      <c r="J91" s="27"/>
      <c r="K91" s="163"/>
      <c r="L91" s="142"/>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x14ac:dyDescent="0.25">
      <c r="A92" s="62" t="s">
        <v>189</v>
      </c>
      <c r="B92" s="75"/>
      <c r="C92" s="75"/>
      <c r="D92" s="18"/>
      <c r="E92" s="18"/>
      <c r="F92" s="31"/>
      <c r="G92" s="31"/>
      <c r="H92" s="18"/>
      <c r="I92" s="31"/>
      <c r="J92" s="18"/>
      <c r="K92" s="152"/>
      <c r="L92" s="114"/>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x14ac:dyDescent="0.25">
      <c r="A93" s="62" t="s">
        <v>470</v>
      </c>
      <c r="B93" s="75"/>
      <c r="C93" s="75"/>
      <c r="D93" s="18"/>
      <c r="E93" s="18"/>
      <c r="F93" s="31"/>
      <c r="G93" s="31"/>
      <c r="H93" s="18"/>
      <c r="I93" s="31"/>
      <c r="J93" s="18"/>
      <c r="K93" s="152"/>
      <c r="L93" s="114"/>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x14ac:dyDescent="0.25">
      <c r="A94" s="62" t="s">
        <v>314</v>
      </c>
      <c r="B94" s="75"/>
      <c r="C94" s="75"/>
      <c r="D94" s="18"/>
      <c r="E94" s="18"/>
      <c r="F94" s="31"/>
      <c r="G94" s="31"/>
      <c r="H94" s="18"/>
      <c r="I94" s="31"/>
      <c r="J94" s="18"/>
      <c r="K94" s="152"/>
      <c r="L94" s="11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2" thickBot="1" x14ac:dyDescent="0.3">
      <c r="A95" s="58" t="s">
        <v>246</v>
      </c>
      <c r="B95" s="79"/>
      <c r="C95" s="79"/>
      <c r="D95" s="17"/>
      <c r="E95" s="17"/>
      <c r="F95" s="35"/>
      <c r="G95" s="35"/>
      <c r="H95" s="17"/>
      <c r="I95" s="35"/>
      <c r="J95" s="17"/>
      <c r="K95" s="177"/>
      <c r="L95" s="126"/>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ht="12"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23.5" thickBot="1" x14ac:dyDescent="0.3">
      <c r="A97" s="86" t="s">
        <v>215</v>
      </c>
      <c r="B97" s="627" t="s">
        <v>791</v>
      </c>
      <c r="C97" s="627"/>
      <c r="D97" s="628"/>
      <c r="E97" s="3" t="s">
        <v>137</v>
      </c>
      <c r="F97" s="3" t="s">
        <v>636</v>
      </c>
      <c r="G97" s="3" t="s">
        <v>695</v>
      </c>
      <c r="H97" s="3" t="s">
        <v>48</v>
      </c>
      <c r="I97" s="3" t="s">
        <v>1004</v>
      </c>
      <c r="J97" s="3" t="s">
        <v>1093</v>
      </c>
      <c r="K97" s="3" t="s">
        <v>414</v>
      </c>
      <c r="L97" s="3" t="s">
        <v>459</v>
      </c>
      <c r="M97" s="3" t="s">
        <v>868</v>
      </c>
      <c r="N97" s="82" t="s">
        <v>430</v>
      </c>
      <c r="O97" s="3" t="s">
        <v>579</v>
      </c>
      <c r="P97" s="87" t="s">
        <v>669</v>
      </c>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x14ac:dyDescent="0.25">
      <c r="A98" s="55"/>
      <c r="B98" s="640"/>
      <c r="C98" s="640"/>
      <c r="D98" s="640"/>
      <c r="E98" s="8"/>
      <c r="F98" s="8"/>
      <c r="G98" s="8"/>
      <c r="H98" s="8"/>
      <c r="I98" s="8"/>
      <c r="J98" s="120"/>
      <c r="K98" s="120"/>
      <c r="L98" s="120"/>
      <c r="M98" s="116"/>
      <c r="N98" s="60"/>
      <c r="O98" s="8"/>
      <c r="P98" s="72"/>
    </row>
    <row r="99" spans="1:54" x14ac:dyDescent="0.25">
      <c r="A99" s="67"/>
      <c r="B99" s="616"/>
      <c r="C99" s="616"/>
      <c r="D99" s="616"/>
      <c r="E99" s="6"/>
      <c r="F99" s="6"/>
      <c r="G99" s="6"/>
      <c r="H99" s="6"/>
      <c r="I99" s="6"/>
      <c r="J99" s="128"/>
      <c r="K99" s="10"/>
      <c r="L99" s="10"/>
      <c r="M99" s="166"/>
      <c r="N99" s="56"/>
      <c r="O99" s="6"/>
      <c r="P99" s="7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x14ac:dyDescent="0.25">
      <c r="A100" s="67"/>
      <c r="B100" s="616"/>
      <c r="C100" s="616"/>
      <c r="D100" s="616"/>
      <c r="E100" s="6"/>
      <c r="F100" s="6"/>
      <c r="G100" s="6"/>
      <c r="H100" s="6"/>
      <c r="I100" s="6"/>
      <c r="J100" s="128"/>
      <c r="K100" s="10"/>
      <c r="L100" s="10"/>
      <c r="M100" s="166"/>
      <c r="N100" s="56"/>
      <c r="O100" s="6"/>
      <c r="P100" s="7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ht="12" thickBot="1" x14ac:dyDescent="0.3">
      <c r="A101" s="69"/>
      <c r="B101" s="617"/>
      <c r="C101" s="617"/>
      <c r="D101" s="617"/>
      <c r="E101" s="7"/>
      <c r="F101" s="7"/>
      <c r="G101" s="7"/>
      <c r="H101" s="7"/>
      <c r="I101" s="7"/>
      <c r="J101" s="133"/>
      <c r="K101" s="11"/>
      <c r="L101" s="11"/>
      <c r="M101" s="161"/>
      <c r="N101" s="50"/>
      <c r="O101" s="36"/>
      <c r="P101" s="49"/>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2"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ht="12" thickBot="1" x14ac:dyDescent="0.3">
      <c r="A104" s="618" t="s">
        <v>1054</v>
      </c>
      <c r="B104" s="619"/>
      <c r="C104" s="620"/>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ht="12" thickBot="1" x14ac:dyDescent="0.3">
      <c r="A105" s="621" t="s">
        <v>728</v>
      </c>
      <c r="B105" s="622"/>
      <c r="C105" s="62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x14ac:dyDescent="0.25">
      <c r="A106" s="74" t="s">
        <v>100</v>
      </c>
      <c r="B106" s="76"/>
      <c r="C106" s="59" t="s">
        <v>85</v>
      </c>
      <c r="D106" s="59"/>
      <c r="E106" s="27"/>
      <c r="F106" s="27"/>
      <c r="G106" s="27"/>
      <c r="H106" s="33"/>
      <c r="I106" s="33"/>
      <c r="J106" s="27"/>
      <c r="K106" s="33"/>
      <c r="L106" s="122"/>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x14ac:dyDescent="0.25">
      <c r="A107" s="62" t="s">
        <v>452</v>
      </c>
      <c r="B107" s="18"/>
      <c r="C107" s="18"/>
      <c r="D107" s="18"/>
      <c r="E107" s="18"/>
      <c r="F107" s="18"/>
      <c r="G107" s="18"/>
      <c r="H107" s="31"/>
      <c r="I107" s="31"/>
      <c r="J107" s="18"/>
      <c r="K107" s="31"/>
      <c r="L107" s="110"/>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x14ac:dyDescent="0.25">
      <c r="A108" s="62" t="s">
        <v>193</v>
      </c>
      <c r="B108" s="18"/>
      <c r="C108" s="18"/>
      <c r="D108" s="18"/>
      <c r="E108" s="18"/>
      <c r="F108" s="18"/>
      <c r="G108" s="18"/>
      <c r="H108" s="31"/>
      <c r="I108" s="31"/>
      <c r="J108" s="18"/>
      <c r="K108" s="31"/>
      <c r="L108" s="110"/>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x14ac:dyDescent="0.25">
      <c r="A109" s="62" t="s">
        <v>314</v>
      </c>
      <c r="B109" s="18"/>
      <c r="C109" s="18"/>
      <c r="D109" s="18"/>
      <c r="E109" s="18"/>
      <c r="F109" s="18"/>
      <c r="G109" s="18"/>
      <c r="H109" s="31"/>
      <c r="I109" s="31"/>
      <c r="J109" s="18"/>
      <c r="K109" s="31"/>
      <c r="L109" s="110"/>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ht="12" thickBot="1" x14ac:dyDescent="0.3">
      <c r="A110" s="58" t="s">
        <v>246</v>
      </c>
      <c r="B110" s="17"/>
      <c r="C110" s="17"/>
      <c r="D110" s="17"/>
      <c r="E110" s="17"/>
      <c r="F110" s="17"/>
      <c r="G110" s="17"/>
      <c r="H110" s="35"/>
      <c r="I110" s="35"/>
      <c r="J110" s="17"/>
      <c r="K110" s="35"/>
      <c r="L110" s="17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ht="12"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ht="23.5" thickBot="1" x14ac:dyDescent="0.3">
      <c r="A112" s="86" t="s">
        <v>215</v>
      </c>
      <c r="B112" s="627" t="s">
        <v>622</v>
      </c>
      <c r="C112" s="627"/>
      <c r="D112" s="628"/>
      <c r="E112" s="3" t="s">
        <v>62</v>
      </c>
      <c r="F112" s="3" t="s">
        <v>636</v>
      </c>
      <c r="G112" s="3" t="s">
        <v>584</v>
      </c>
      <c r="H112" s="3" t="s">
        <v>48</v>
      </c>
      <c r="I112" s="3" t="s">
        <v>1004</v>
      </c>
      <c r="J112" s="3" t="s">
        <v>1093</v>
      </c>
      <c r="K112" s="3" t="s">
        <v>414</v>
      </c>
      <c r="L112" s="3" t="s">
        <v>459</v>
      </c>
      <c r="M112" s="3" t="s">
        <v>868</v>
      </c>
      <c r="N112" s="82" t="s">
        <v>430</v>
      </c>
      <c r="O112" s="3" t="s">
        <v>921</v>
      </c>
      <c r="P112" s="87" t="s">
        <v>971</v>
      </c>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x14ac:dyDescent="0.25">
      <c r="A113" s="55"/>
      <c r="B113" s="640"/>
      <c r="C113" s="640"/>
      <c r="D113" s="640"/>
      <c r="E113" s="8"/>
      <c r="F113" s="8"/>
      <c r="G113" s="8"/>
      <c r="H113" s="8"/>
      <c r="I113" s="8"/>
      <c r="J113" s="120"/>
      <c r="K113" s="120"/>
      <c r="L113" s="120"/>
      <c r="M113" s="120"/>
      <c r="N113" s="60"/>
      <c r="O113" s="8"/>
      <c r="P113" s="72"/>
    </row>
    <row r="114" spans="1:54" x14ac:dyDescent="0.25">
      <c r="A114" s="67"/>
      <c r="B114" s="616"/>
      <c r="C114" s="616"/>
      <c r="D114" s="616"/>
      <c r="E114" s="6"/>
      <c r="F114" s="6"/>
      <c r="G114" s="6"/>
      <c r="H114" s="6"/>
      <c r="I114" s="6"/>
      <c r="J114" s="10"/>
      <c r="K114" s="10"/>
      <c r="L114" s="10"/>
      <c r="M114" s="10"/>
      <c r="N114" s="56"/>
      <c r="O114" s="6"/>
      <c r="P114" s="7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x14ac:dyDescent="0.25">
      <c r="A115" s="67"/>
      <c r="B115" s="616"/>
      <c r="C115" s="616"/>
      <c r="D115" s="616"/>
      <c r="E115" s="6"/>
      <c r="F115" s="6"/>
      <c r="G115" s="6"/>
      <c r="H115" s="6"/>
      <c r="I115" s="6"/>
      <c r="J115" s="10"/>
      <c r="K115" s="10"/>
      <c r="L115" s="10"/>
      <c r="M115" s="10"/>
      <c r="N115" s="56"/>
      <c r="O115" s="6"/>
      <c r="P115" s="7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ht="12" thickBot="1" x14ac:dyDescent="0.3">
      <c r="A116" s="69"/>
      <c r="B116" s="617"/>
      <c r="C116" s="617"/>
      <c r="D116" s="617"/>
      <c r="E116" s="7"/>
      <c r="F116" s="7"/>
      <c r="G116" s="7"/>
      <c r="H116" s="7"/>
      <c r="I116" s="7"/>
      <c r="J116" s="11"/>
      <c r="K116" s="11"/>
      <c r="L116" s="11"/>
      <c r="M116" s="11"/>
      <c r="N116" s="50"/>
      <c r="O116" s="36"/>
      <c r="P116" s="49"/>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ht="12"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ht="12" thickBot="1" x14ac:dyDescent="0.3">
      <c r="A118" s="618" t="s">
        <v>539</v>
      </c>
      <c r="B118" s="641"/>
      <c r="C118" s="641"/>
      <c r="D118" s="641"/>
      <c r="E118" s="641"/>
      <c r="F118" s="641"/>
      <c r="G118" s="641"/>
      <c r="H118" s="641"/>
      <c r="I118" s="64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ht="12" thickBot="1" x14ac:dyDescent="0.3">
      <c r="A119" s="629" t="s">
        <v>631</v>
      </c>
      <c r="B119" s="630"/>
      <c r="C119" s="630"/>
      <c r="D119" s="630"/>
      <c r="E119" s="630"/>
      <c r="F119" s="630"/>
      <c r="G119" s="630"/>
      <c r="H119" s="630"/>
      <c r="I119" s="63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ht="12" thickBot="1" x14ac:dyDescent="0.3">
      <c r="A120" s="143" t="s">
        <v>236</v>
      </c>
      <c r="B120" s="632" t="s">
        <v>281</v>
      </c>
      <c r="C120" s="633"/>
      <c r="D120" s="633"/>
      <c r="E120" s="633"/>
      <c r="F120" s="633"/>
      <c r="G120" s="633"/>
      <c r="H120" s="633"/>
      <c r="I120" s="634"/>
    </row>
    <row r="121" spans="1:54" x14ac:dyDescent="0.25">
      <c r="A121" s="182"/>
      <c r="B121" s="188"/>
      <c r="C121" s="23"/>
      <c r="D121" s="23"/>
      <c r="E121" s="23"/>
      <c r="F121" s="23"/>
      <c r="G121" s="23"/>
      <c r="H121" s="23"/>
      <c r="I121" s="23"/>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2"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ht="12" thickBot="1" x14ac:dyDescent="0.3">
      <c r="A123" s="635" t="s">
        <v>509</v>
      </c>
      <c r="B123" s="636"/>
      <c r="C123" s="636"/>
      <c r="D123" s="636"/>
      <c r="E123" s="636"/>
      <c r="F123" s="636"/>
      <c r="G123" s="636"/>
      <c r="H123" s="637" t="s">
        <v>424</v>
      </c>
      <c r="I123" s="612" t="s">
        <v>721</v>
      </c>
      <c r="J123" s="612" t="s">
        <v>398</v>
      </c>
      <c r="K123" s="612" t="s">
        <v>239</v>
      </c>
      <c r="L123" s="612" t="s">
        <v>923</v>
      </c>
      <c r="M123" s="644" t="s">
        <v>1174</v>
      </c>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2" thickBot="1" x14ac:dyDescent="0.3">
      <c r="A124" s="646" t="s">
        <v>1226</v>
      </c>
      <c r="B124" s="647"/>
      <c r="C124" s="647"/>
      <c r="D124" s="647"/>
      <c r="E124" s="647"/>
      <c r="F124" s="647"/>
      <c r="G124" s="648"/>
      <c r="H124" s="638"/>
      <c r="I124" s="639"/>
      <c r="J124" s="639"/>
      <c r="K124" s="639"/>
      <c r="L124" s="639"/>
      <c r="M124" s="645"/>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ht="12" thickBot="1" x14ac:dyDescent="0.3">
      <c r="A125" s="649" t="s">
        <v>872</v>
      </c>
      <c r="B125" s="650"/>
      <c r="C125" s="650"/>
      <c r="D125" s="650"/>
      <c r="E125" s="650"/>
      <c r="F125" s="650"/>
      <c r="G125" s="651"/>
      <c r="H125" s="638"/>
      <c r="I125" s="639"/>
      <c r="J125" s="639"/>
      <c r="K125" s="639"/>
      <c r="L125" s="639"/>
      <c r="M125" s="645"/>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x14ac:dyDescent="0.25">
      <c r="A126" s="158" t="s">
        <v>1105</v>
      </c>
      <c r="B126" s="640" t="str">
        <f>VLOOKUP($A126,Listes!$A$3:$C$187,2,TRUE)</f>
        <v>Bunker Adjustment Factor</v>
      </c>
      <c r="C126" s="640"/>
      <c r="D126" s="640"/>
      <c r="E126" s="652" t="s">
        <v>792</v>
      </c>
      <c r="F126" s="652"/>
      <c r="G126" s="652"/>
      <c r="H126" s="47"/>
      <c r="I126" s="43"/>
      <c r="J126" s="43"/>
      <c r="K126" s="43"/>
      <c r="L126" s="43"/>
      <c r="M126" s="147"/>
    </row>
    <row r="127" spans="1:54" x14ac:dyDescent="0.25">
      <c r="A127" s="111" t="s">
        <v>1199</v>
      </c>
      <c r="B127" s="616" t="str">
        <f>VLOOKUP($A127,Listes!$A$3:$C$187,2,TRUE)</f>
        <v>Import BL Documentation Fee - Brazil only</v>
      </c>
      <c r="C127" s="616"/>
      <c r="D127" s="616"/>
      <c r="E127" s="643" t="s">
        <v>689</v>
      </c>
      <c r="F127" s="643"/>
      <c r="G127" s="643"/>
      <c r="H127" s="28"/>
      <c r="I127" s="46"/>
      <c r="J127" s="46"/>
      <c r="K127" s="46"/>
      <c r="L127" s="46"/>
      <c r="M127" s="167"/>
    </row>
    <row r="128" spans="1:54" x14ac:dyDescent="0.25">
      <c r="A128" s="111" t="s">
        <v>546</v>
      </c>
      <c r="B128" s="616" t="str">
        <f>VLOOKUP($A128,Listes!$A$3:$C$187,2,TRUE)</f>
        <v>Cargo Facility Charge</v>
      </c>
      <c r="C128" s="616"/>
      <c r="D128" s="616"/>
      <c r="E128" s="643" t="s">
        <v>689</v>
      </c>
      <c r="F128" s="643"/>
      <c r="G128" s="643"/>
      <c r="H128" s="28"/>
      <c r="I128" s="46"/>
      <c r="J128" s="46"/>
      <c r="K128" s="46"/>
      <c r="L128" s="46"/>
      <c r="M128" s="167"/>
    </row>
    <row r="129" spans="1:13" ht="23" x14ac:dyDescent="0.25">
      <c r="A129" s="111" t="s">
        <v>492</v>
      </c>
      <c r="B129" s="616" t="str">
        <f>VLOOKUP($A129,Listes!$A$3:$C$187,2,TRUE)</f>
        <v>Container Cleaning Surcharge Destination</v>
      </c>
      <c r="C129" s="616"/>
      <c r="D129" s="616"/>
      <c r="E129" s="643" t="s">
        <v>689</v>
      </c>
      <c r="F129" s="643"/>
      <c r="G129" s="643"/>
      <c r="H129" s="28"/>
      <c r="I129" s="46"/>
      <c r="J129" s="46"/>
      <c r="K129" s="46"/>
      <c r="L129" s="46"/>
      <c r="M129" s="167"/>
    </row>
    <row r="130" spans="1:13" ht="23" x14ac:dyDescent="0.25">
      <c r="A130" s="111" t="s">
        <v>1110</v>
      </c>
      <c r="B130" s="616" t="str">
        <f>VLOOKUP($A130,Listes!$A$3:$C$187,2,TRUE)</f>
        <v>Chassis Administration Fee Pre-Carriage</v>
      </c>
      <c r="C130" s="616"/>
      <c r="D130" s="616"/>
      <c r="E130" s="643" t="s">
        <v>792</v>
      </c>
      <c r="F130" s="643"/>
      <c r="G130" s="643"/>
      <c r="H130" s="28"/>
      <c r="I130" s="46"/>
      <c r="J130" s="46"/>
      <c r="K130" s="46"/>
      <c r="L130" s="46"/>
      <c r="M130" s="167"/>
    </row>
    <row r="131" spans="1:13" x14ac:dyDescent="0.25">
      <c r="A131" s="111" t="s">
        <v>18</v>
      </c>
      <c r="B131" s="616" t="str">
        <f>VLOOKUP($A131,Listes!$A$3:$C$187,2,TRUE)</f>
        <v>Chassis Provision Charge</v>
      </c>
      <c r="C131" s="616"/>
      <c r="D131" s="616"/>
      <c r="E131" s="643" t="s">
        <v>792</v>
      </c>
      <c r="F131" s="643"/>
      <c r="G131" s="643"/>
      <c r="H131" s="28"/>
      <c r="I131" s="46"/>
      <c r="J131" s="46"/>
      <c r="K131" s="46"/>
      <c r="L131" s="46"/>
      <c r="M131" s="167"/>
    </row>
    <row r="132" spans="1:13" x14ac:dyDescent="0.25">
      <c r="A132" s="111" t="s">
        <v>36</v>
      </c>
      <c r="B132" s="616" t="str">
        <f>VLOOKUP($A132,Listes!$A$3:$C$187,2,TRUE)</f>
        <v>Carrier Security Charge</v>
      </c>
      <c r="C132" s="616"/>
      <c r="D132" s="616"/>
      <c r="E132" s="643" t="s">
        <v>689</v>
      </c>
      <c r="F132" s="643"/>
      <c r="G132" s="643"/>
      <c r="H132" s="28"/>
      <c r="I132" s="46"/>
      <c r="J132" s="46"/>
      <c r="K132" s="46"/>
      <c r="L132" s="46"/>
      <c r="M132" s="167"/>
    </row>
    <row r="133" spans="1:13" ht="23" x14ac:dyDescent="0.25">
      <c r="A133" s="111" t="s">
        <v>871</v>
      </c>
      <c r="B133" s="616" t="str">
        <f>VLOOKUP($A133,Listes!$A$3:$C$187,2,TRUE)</f>
        <v>Container Maintenance Charge Destination</v>
      </c>
      <c r="C133" s="616"/>
      <c r="D133" s="616"/>
      <c r="E133" s="643" t="s">
        <v>689</v>
      </c>
      <c r="F133" s="643"/>
      <c r="G133" s="643"/>
      <c r="H133" s="28"/>
      <c r="I133" s="46"/>
      <c r="J133" s="46"/>
      <c r="K133" s="46"/>
      <c r="L133" s="46"/>
      <c r="M133" s="167"/>
    </row>
    <row r="134" spans="1:13" x14ac:dyDescent="0.25">
      <c r="A134" s="111" t="s">
        <v>130</v>
      </c>
      <c r="B134" s="616" t="str">
        <f>VLOOKUP($A134,Listes!$A$3:$C$187,2,TRUE)</f>
        <v>Chassis Usage Charge (Carrier-haulage)</v>
      </c>
      <c r="C134" s="616"/>
      <c r="D134" s="616"/>
      <c r="E134" s="643" t="s">
        <v>689</v>
      </c>
      <c r="F134" s="643"/>
      <c r="G134" s="643"/>
      <c r="H134" s="28"/>
      <c r="I134" s="46"/>
      <c r="J134" s="46"/>
      <c r="K134" s="46"/>
      <c r="L134" s="46"/>
      <c r="M134" s="167"/>
    </row>
    <row r="135" spans="1:13" x14ac:dyDescent="0.25">
      <c r="A135" s="111" t="s">
        <v>138</v>
      </c>
      <c r="B135" s="616" t="str">
        <f>VLOOKUP($A135,Listes!$A$3:$C$187,2,TRUE)</f>
        <v>Destination THC / Destination Receiving Charge</v>
      </c>
      <c r="C135" s="616"/>
      <c r="D135" s="616"/>
      <c r="E135" s="643" t="s">
        <v>792</v>
      </c>
      <c r="F135" s="643"/>
      <c r="G135" s="643"/>
      <c r="H135" s="28"/>
      <c r="I135" s="46"/>
      <c r="J135" s="46"/>
      <c r="K135" s="46"/>
      <c r="L135" s="46"/>
      <c r="M135" s="167"/>
    </row>
    <row r="136" spans="1:13" x14ac:dyDescent="0.25">
      <c r="A136" s="111" t="s">
        <v>716</v>
      </c>
      <c r="B136" s="616" t="str">
        <f>VLOOKUP($A136,Listes!$A$3:$C$187,2,TRUE)</f>
        <v>Equipment Imbalance Surcharge at Origin</v>
      </c>
      <c r="C136" s="616"/>
      <c r="D136" s="616"/>
      <c r="E136" s="643" t="s">
        <v>689</v>
      </c>
      <c r="F136" s="643"/>
      <c r="G136" s="643"/>
      <c r="H136" s="28"/>
      <c r="I136" s="46"/>
      <c r="J136" s="46"/>
      <c r="K136" s="46"/>
      <c r="L136" s="46"/>
      <c r="M136" s="167"/>
    </row>
    <row r="137" spans="1:13" x14ac:dyDescent="0.25">
      <c r="A137" s="111" t="s">
        <v>845</v>
      </c>
      <c r="B137" s="616" t="str">
        <f>VLOOKUP($A137,Listes!$A$3:$C$187,2,TRUE)</f>
        <v>Equipment Imbalance Surcharge at Destination</v>
      </c>
      <c r="C137" s="616"/>
      <c r="D137" s="616"/>
      <c r="E137" s="643" t="s">
        <v>689</v>
      </c>
      <c r="F137" s="643"/>
      <c r="G137" s="643"/>
      <c r="H137" s="28"/>
      <c r="I137" s="46"/>
      <c r="J137" s="46"/>
      <c r="K137" s="46"/>
      <c r="L137" s="46"/>
      <c r="M137" s="167"/>
    </row>
    <row r="138" spans="1:13" ht="23" x14ac:dyDescent="0.25">
      <c r="A138" s="111" t="s">
        <v>1084</v>
      </c>
      <c r="B138" s="616" t="str">
        <f>VLOOKUP($A138,Listes!$A$3:$C$187,2,TRUE)</f>
        <v>Emergency Terminal Congestion Surcharge / Emergency Port Surcharge</v>
      </c>
      <c r="C138" s="616"/>
      <c r="D138" s="616"/>
      <c r="E138" s="643" t="s">
        <v>689</v>
      </c>
      <c r="F138" s="643"/>
      <c r="G138" s="643"/>
      <c r="H138" s="28"/>
      <c r="I138" s="46"/>
      <c r="J138" s="46"/>
      <c r="K138" s="46"/>
      <c r="L138" s="46"/>
      <c r="M138" s="167"/>
    </row>
    <row r="139" spans="1:13" x14ac:dyDescent="0.25">
      <c r="A139" s="111" t="s">
        <v>988</v>
      </c>
      <c r="B139" s="616" t="str">
        <f>VLOOKUP($A139,Listes!$A$3:$C$187,2,TRUE)</f>
        <v>Export Documentation Fees - Carrier</v>
      </c>
      <c r="C139" s="616"/>
      <c r="D139" s="616"/>
      <c r="E139" s="643" t="s">
        <v>689</v>
      </c>
      <c r="F139" s="643"/>
      <c r="G139" s="643"/>
      <c r="H139" s="28"/>
      <c r="I139" s="46"/>
      <c r="J139" s="46"/>
      <c r="K139" s="46"/>
      <c r="L139" s="46"/>
      <c r="M139" s="167"/>
    </row>
    <row r="140" spans="1:13" x14ac:dyDescent="0.25">
      <c r="A140" s="111" t="s">
        <v>538</v>
      </c>
      <c r="B140" s="616" t="str">
        <f>VLOOKUP($A140,Listes!$A$3:$C$187,2,TRUE)</f>
        <v>Export Declaration Surcharge</v>
      </c>
      <c r="C140" s="616"/>
      <c r="D140" s="616"/>
      <c r="E140" s="643" t="s">
        <v>792</v>
      </c>
      <c r="F140" s="643"/>
      <c r="G140" s="643"/>
      <c r="H140" s="28"/>
      <c r="I140" s="46"/>
      <c r="J140" s="46"/>
      <c r="K140" s="46"/>
      <c r="L140" s="46"/>
      <c r="M140" s="167"/>
    </row>
    <row r="141" spans="1:13" x14ac:dyDescent="0.25">
      <c r="A141" s="111" t="s">
        <v>650</v>
      </c>
      <c r="B141" s="616" t="str">
        <f>VLOOKUP($A141,Listes!$A$3:$C$187,2,TRUE)</f>
        <v>Flat Rack</v>
      </c>
      <c r="C141" s="616"/>
      <c r="D141" s="616"/>
      <c r="E141" s="643" t="s">
        <v>792</v>
      </c>
      <c r="F141" s="643"/>
      <c r="G141" s="643"/>
      <c r="H141" s="28"/>
      <c r="I141" s="46"/>
      <c r="J141" s="46"/>
      <c r="K141" s="46"/>
      <c r="L141" s="46"/>
      <c r="M141" s="167"/>
    </row>
    <row r="142" spans="1:13" x14ac:dyDescent="0.25">
      <c r="A142" s="111" t="s">
        <v>94</v>
      </c>
      <c r="B142" s="616" t="str">
        <f>VLOOKUP($A142,Listes!$A$3:$C$187,2,TRUE)</f>
        <v>Garments on Hanger Additional</v>
      </c>
      <c r="C142" s="616"/>
      <c r="D142" s="616"/>
      <c r="E142" s="643" t="s">
        <v>689</v>
      </c>
      <c r="F142" s="643"/>
      <c r="G142" s="643"/>
      <c r="H142" s="28"/>
      <c r="I142" s="46"/>
      <c r="J142" s="46"/>
      <c r="K142" s="46"/>
      <c r="L142" s="46"/>
      <c r="M142" s="167"/>
    </row>
    <row r="143" spans="1:13" x14ac:dyDescent="0.25">
      <c r="A143" s="111" t="s">
        <v>75</v>
      </c>
      <c r="B143" s="616" t="str">
        <f>VLOOKUP($A143,Listes!$A$3:$C$187,2,TRUE)</f>
        <v>Hazardous Fees (Ocean)</v>
      </c>
      <c r="C143" s="616"/>
      <c r="D143" s="616"/>
      <c r="E143" s="643" t="s">
        <v>1567</v>
      </c>
      <c r="F143" s="643"/>
      <c r="G143" s="643"/>
      <c r="H143" s="28" t="s">
        <v>1109</v>
      </c>
      <c r="I143" s="46"/>
      <c r="J143" s="46"/>
      <c r="K143" s="46"/>
      <c r="L143" s="46"/>
      <c r="M143" s="167"/>
    </row>
    <row r="144" spans="1:13" x14ac:dyDescent="0.25">
      <c r="A144" s="111" t="s">
        <v>973</v>
      </c>
      <c r="B144" s="616" t="str">
        <f>VLOOKUP($A144,Listes!$A$3:$C$187,2,TRUE)</f>
        <v xml:space="preserve">Intermodal Door Precarriage Additional for </v>
      </c>
      <c r="C144" s="616"/>
      <c r="D144" s="616"/>
      <c r="E144" s="643" t="s">
        <v>792</v>
      </c>
      <c r="F144" s="643"/>
      <c r="G144" s="643"/>
      <c r="H144" s="28"/>
      <c r="I144" s="46"/>
      <c r="J144" s="46"/>
      <c r="K144" s="46"/>
      <c r="L144" s="46"/>
      <c r="M144" s="167"/>
    </row>
    <row r="145" spans="1:13" x14ac:dyDescent="0.25">
      <c r="A145" s="111" t="s">
        <v>793</v>
      </c>
      <c r="B145" s="616" t="str">
        <f>VLOOKUP($A145,Listes!$A$3:$C$187,2,TRUE)</f>
        <v>Import Documentation / BL fee - Carrier</v>
      </c>
      <c r="C145" s="616"/>
      <c r="D145" s="616"/>
      <c r="E145" s="643" t="s">
        <v>689</v>
      </c>
      <c r="F145" s="643"/>
      <c r="G145" s="643"/>
      <c r="H145" s="28"/>
      <c r="I145" s="46"/>
      <c r="J145" s="46"/>
      <c r="K145" s="46"/>
      <c r="L145" s="46"/>
      <c r="M145" s="167"/>
    </row>
    <row r="146" spans="1:13" ht="23" x14ac:dyDescent="0.25">
      <c r="A146" s="111" t="s">
        <v>579</v>
      </c>
      <c r="B146" s="616" t="str">
        <f>VLOOKUP($A146,Listes!$A$3:$C$187,2,TRUE)</f>
        <v xml:space="preserve">Precarriage Inland Fuel Charge </v>
      </c>
      <c r="C146" s="616"/>
      <c r="D146" s="616"/>
      <c r="E146" s="643" t="s">
        <v>689</v>
      </c>
      <c r="F146" s="643"/>
      <c r="G146" s="643"/>
      <c r="H146" s="28"/>
      <c r="I146" s="46"/>
      <c r="J146" s="46"/>
      <c r="K146" s="46"/>
      <c r="L146" s="46"/>
      <c r="M146" s="167"/>
    </row>
    <row r="147" spans="1:13" ht="23" x14ac:dyDescent="0.25">
      <c r="A147" s="111" t="s">
        <v>328</v>
      </c>
      <c r="B147" s="616" t="str">
        <f>VLOOKUP($A147,Listes!$A$3:$C$187,2,TRUE)</f>
        <v>Local Port Charge Destination Sanitary Fee</v>
      </c>
      <c r="C147" s="616"/>
      <c r="D147" s="616"/>
      <c r="E147" s="643" t="s">
        <v>689</v>
      </c>
      <c r="F147" s="643"/>
      <c r="G147" s="643"/>
      <c r="H147" s="28"/>
      <c r="I147" s="46"/>
      <c r="J147" s="46"/>
      <c r="K147" s="46"/>
      <c r="L147" s="46"/>
      <c r="M147" s="167"/>
    </row>
    <row r="148" spans="1:13" ht="23" x14ac:dyDescent="0.25">
      <c r="A148" s="111" t="s">
        <v>1058</v>
      </c>
      <c r="B148" s="616" t="str">
        <f>VLOOKUP($A148,Listes!$A$3:$C$187,2,TRUE)</f>
        <v>Local Port Charge Origin Sanitary Fee</v>
      </c>
      <c r="C148" s="616"/>
      <c r="D148" s="616"/>
      <c r="E148" s="643" t="s">
        <v>689</v>
      </c>
      <c r="F148" s="643"/>
      <c r="G148" s="643"/>
      <c r="H148" s="28"/>
      <c r="I148" s="46"/>
      <c r="J148" s="46"/>
      <c r="K148" s="46"/>
      <c r="L148" s="46"/>
      <c r="M148" s="167"/>
    </row>
    <row r="149" spans="1:13" x14ac:dyDescent="0.25">
      <c r="A149" s="111" t="s">
        <v>904</v>
      </c>
      <c r="B149" s="616" t="str">
        <f>VLOOKUP($A149,Listes!$A$3:$C$187,2,TRUE)</f>
        <v>Low Sulfur Surcharge</v>
      </c>
      <c r="C149" s="616"/>
      <c r="D149" s="616"/>
      <c r="E149" s="643" t="s">
        <v>689</v>
      </c>
      <c r="F149" s="643"/>
      <c r="G149" s="643"/>
      <c r="H149" s="28"/>
      <c r="I149" s="46"/>
      <c r="J149" s="46"/>
      <c r="K149" s="46"/>
      <c r="L149" s="46"/>
      <c r="M149" s="167"/>
    </row>
    <row r="150" spans="1:13" x14ac:dyDescent="0.25">
      <c r="A150" s="111" t="s">
        <v>827</v>
      </c>
      <c r="B150" s="616" t="str">
        <f>VLOOKUP($A150,Listes!$A$3:$C$187,2,TRUE)</f>
        <v>Low Sulfur Surcharge IMO2020</v>
      </c>
      <c r="C150" s="616"/>
      <c r="D150" s="616"/>
      <c r="E150" s="643" t="s">
        <v>689</v>
      </c>
      <c r="F150" s="643"/>
      <c r="G150" s="643"/>
      <c r="H150" s="28"/>
      <c r="I150" s="46"/>
      <c r="J150" s="46"/>
      <c r="K150" s="46"/>
      <c r="L150" s="46"/>
      <c r="M150" s="167"/>
    </row>
    <row r="151" spans="1:13" ht="23" x14ac:dyDescent="0.25">
      <c r="A151" s="111" t="s">
        <v>757</v>
      </c>
      <c r="B151" s="616" t="str">
        <f>VLOOKUP($A151,Listes!$A$3:$C$187,2,TRUE)</f>
        <v>Inland Hazardous Charge Oncarriage</v>
      </c>
      <c r="C151" s="616"/>
      <c r="D151" s="616"/>
      <c r="E151" s="643" t="s">
        <v>792</v>
      </c>
      <c r="F151" s="643"/>
      <c r="G151" s="643"/>
      <c r="H151" s="28"/>
      <c r="I151" s="46"/>
      <c r="J151" s="46"/>
      <c r="K151" s="46"/>
      <c r="L151" s="46"/>
      <c r="M151" s="167"/>
    </row>
    <row r="152" spans="1:13" x14ac:dyDescent="0.25">
      <c r="A152" s="111" t="s">
        <v>1141</v>
      </c>
      <c r="B152" s="616" t="str">
        <f>VLOOKUP($A152,Listes!$A$3:$C$187,2,TRUE)</f>
        <v>Open Top</v>
      </c>
      <c r="C152" s="616"/>
      <c r="D152" s="616"/>
      <c r="E152" s="643" t="s">
        <v>792</v>
      </c>
      <c r="F152" s="643"/>
      <c r="G152" s="643"/>
      <c r="H152" s="28"/>
      <c r="I152" s="46"/>
      <c r="J152" s="46"/>
      <c r="K152" s="46"/>
      <c r="L152" s="46"/>
      <c r="M152" s="167"/>
    </row>
    <row r="153" spans="1:13" x14ac:dyDescent="0.25">
      <c r="A153" s="413" t="s">
        <v>487</v>
      </c>
      <c r="B153" s="616" t="str">
        <f>VLOOKUP($A153,Listes!$A$3:$C$187,2,TRUE)</f>
        <v>Origin THC / Origin Receiving Charge</v>
      </c>
      <c r="C153" s="616"/>
      <c r="D153" s="616"/>
      <c r="E153" s="643" t="s">
        <v>689</v>
      </c>
      <c r="F153" s="643"/>
      <c r="G153" s="643"/>
      <c r="H153" s="414"/>
      <c r="I153" s="415"/>
      <c r="J153" s="415"/>
      <c r="K153" s="415"/>
      <c r="L153" s="415"/>
      <c r="M153" s="416"/>
    </row>
    <row r="154" spans="1:13" ht="23" x14ac:dyDescent="0.25">
      <c r="A154" s="413" t="s">
        <v>902</v>
      </c>
      <c r="B154" s="616" t="str">
        <f>VLOOKUP($A154,Listes!$A$3:$C$187,2,TRUE)</f>
        <v>Panama Canal Lock Improvement Surcharge</v>
      </c>
      <c r="C154" s="616"/>
      <c r="D154" s="616"/>
      <c r="E154" s="643" t="s">
        <v>689</v>
      </c>
      <c r="F154" s="643"/>
      <c r="G154" s="643"/>
      <c r="H154" s="414"/>
      <c r="I154" s="415"/>
      <c r="J154" s="415"/>
      <c r="K154" s="415"/>
      <c r="L154" s="415"/>
      <c r="M154" s="416"/>
    </row>
    <row r="155" spans="1:13" x14ac:dyDescent="0.25">
      <c r="A155" s="413" t="s">
        <v>326</v>
      </c>
      <c r="B155" s="616" t="str">
        <f>VLOOKUP($A155,Listes!$A$3:$C$187,2,TRUE)</f>
        <v>Port License Fee / Port Taxes NOS</v>
      </c>
      <c r="C155" s="616"/>
      <c r="D155" s="616"/>
      <c r="E155" s="643" t="s">
        <v>689</v>
      </c>
      <c r="F155" s="643"/>
      <c r="G155" s="643"/>
      <c r="H155" s="414"/>
      <c r="I155" s="415"/>
      <c r="J155" s="415"/>
      <c r="K155" s="415"/>
      <c r="L155" s="415"/>
      <c r="M155" s="416"/>
    </row>
    <row r="156" spans="1:13" x14ac:dyDescent="0.25">
      <c r="A156" s="413" t="s">
        <v>1172</v>
      </c>
      <c r="B156" s="616" t="str">
        <f>VLOOKUP($A156,Listes!$A$3:$C$187,2,TRUE)</f>
        <v>Pre-Carriage Emergency Inland Fuel Surcharge</v>
      </c>
      <c r="C156" s="616"/>
      <c r="D156" s="616"/>
      <c r="E156" s="643" t="s">
        <v>689</v>
      </c>
      <c r="F156" s="643"/>
      <c r="G156" s="643"/>
      <c r="H156" s="414"/>
      <c r="I156" s="415"/>
      <c r="J156" s="415"/>
      <c r="K156" s="415"/>
      <c r="L156" s="415"/>
      <c r="M156" s="416"/>
    </row>
    <row r="157" spans="1:13" ht="23" x14ac:dyDescent="0.25">
      <c r="A157" s="413" t="s">
        <v>280</v>
      </c>
      <c r="B157" s="616" t="str">
        <f>VLOOKUP($A157,Listes!$A$3:$C$187,2,TRUE)</f>
        <v>Pre-Carriage Emergency Intermodal Surcharge</v>
      </c>
      <c r="C157" s="616"/>
      <c r="D157" s="616"/>
      <c r="E157" s="643" t="s">
        <v>689</v>
      </c>
      <c r="F157" s="643"/>
      <c r="G157" s="643"/>
      <c r="H157" s="414"/>
      <c r="I157" s="415"/>
      <c r="J157" s="415"/>
      <c r="K157" s="415"/>
      <c r="L157" s="415"/>
      <c r="M157" s="416"/>
    </row>
    <row r="158" spans="1:13" ht="23" x14ac:dyDescent="0.25">
      <c r="A158" s="413" t="s">
        <v>843</v>
      </c>
      <c r="B158" s="616" t="str">
        <f>VLOOKUP($A158,Listes!$A$3:$C$187,2,TRUE)</f>
        <v>Inland Hazardous Charge Precarriage</v>
      </c>
      <c r="C158" s="616"/>
      <c r="D158" s="616"/>
      <c r="E158" s="643" t="s">
        <v>792</v>
      </c>
      <c r="F158" s="643"/>
      <c r="G158" s="643"/>
      <c r="H158" s="414"/>
      <c r="I158" s="415"/>
      <c r="J158" s="415"/>
      <c r="K158" s="415"/>
      <c r="L158" s="415"/>
      <c r="M158" s="416"/>
    </row>
    <row r="159" spans="1:13" x14ac:dyDescent="0.25">
      <c r="A159" s="413" t="s">
        <v>9</v>
      </c>
      <c r="B159" s="653" t="str">
        <f>VLOOKUP($A159,Listes!$A$3:$C$187,2,TRUE)</f>
        <v>Port Service Charge / Port Additional Surcharge Destination</v>
      </c>
      <c r="C159" s="654"/>
      <c r="D159" s="655"/>
      <c r="E159" s="656" t="s">
        <v>689</v>
      </c>
      <c r="F159" s="657"/>
      <c r="G159" s="658"/>
      <c r="H159" s="414"/>
      <c r="I159" s="415"/>
      <c r="J159" s="415"/>
      <c r="K159" s="415"/>
      <c r="L159" s="415"/>
      <c r="M159" s="416"/>
    </row>
    <row r="160" spans="1:13" x14ac:dyDescent="0.25">
      <c r="A160" s="413" t="s">
        <v>9</v>
      </c>
      <c r="B160" s="616" t="str">
        <f>VLOOKUP($A160,Listes!$A$3:$C$187,2,TRUE)</f>
        <v>Port Service Charge / Port Additional Surcharge Destination</v>
      </c>
      <c r="C160" s="616"/>
      <c r="D160" s="616"/>
      <c r="E160" s="643" t="s">
        <v>689</v>
      </c>
      <c r="F160" s="643"/>
      <c r="G160" s="643"/>
      <c r="H160" s="414"/>
      <c r="I160" s="415"/>
      <c r="J160" s="415"/>
      <c r="K160" s="415"/>
      <c r="L160" s="415"/>
      <c r="M160" s="416"/>
    </row>
    <row r="161" spans="1:54" x14ac:dyDescent="0.25">
      <c r="A161" s="413" t="s">
        <v>1197</v>
      </c>
      <c r="B161" s="616" t="str">
        <f>VLOOKUP($A161,Listes!$A$3:$C$187,2,TRUE)</f>
        <v>Peak Season</v>
      </c>
      <c r="C161" s="616"/>
      <c r="D161" s="616"/>
      <c r="E161" s="643" t="s">
        <v>689</v>
      </c>
      <c r="F161" s="643"/>
      <c r="G161" s="643"/>
      <c r="H161" s="414"/>
      <c r="I161" s="415"/>
      <c r="J161" s="415"/>
      <c r="K161" s="415"/>
      <c r="L161" s="415"/>
      <c r="M161" s="416"/>
    </row>
    <row r="162" spans="1:54" x14ac:dyDescent="0.25">
      <c r="A162" s="413" t="s">
        <v>1132</v>
      </c>
      <c r="B162" s="616" t="str">
        <f>VLOOKUP($A162,Listes!$A$3:$C$187,2,TRUE)</f>
        <v>Reefer PTI</v>
      </c>
      <c r="C162" s="616"/>
      <c r="D162" s="616"/>
      <c r="E162" s="643" t="s">
        <v>689</v>
      </c>
      <c r="F162" s="643"/>
      <c r="G162" s="643"/>
      <c r="H162" s="414"/>
      <c r="I162" s="415"/>
      <c r="J162" s="415"/>
      <c r="K162" s="415"/>
      <c r="L162" s="415"/>
      <c r="M162" s="416"/>
    </row>
    <row r="163" spans="1:54" x14ac:dyDescent="0.25">
      <c r="A163" s="413" t="s">
        <v>1086</v>
      </c>
      <c r="B163" s="616" t="str">
        <f>VLOOKUP($A163,Listes!$A$3:$C$187,2,TRUE)</f>
        <v>River plate &amp; EIF Surcharge / Congo River Surcharge</v>
      </c>
      <c r="C163" s="616"/>
      <c r="D163" s="616"/>
      <c r="E163" s="643" t="s">
        <v>689</v>
      </c>
      <c r="F163" s="643"/>
      <c r="G163" s="643"/>
      <c r="H163" s="414"/>
      <c r="I163" s="415"/>
      <c r="J163" s="415"/>
      <c r="K163" s="415"/>
      <c r="L163" s="415"/>
      <c r="M163" s="416"/>
    </row>
    <row r="164" spans="1:54" x14ac:dyDescent="0.25">
      <c r="A164" s="413" t="s">
        <v>285</v>
      </c>
      <c r="B164" s="616" t="str">
        <f>VLOOKUP($A164,Listes!$A$3:$C$187,2,TRUE)</f>
        <v>Destination Terminal Security Charge</v>
      </c>
      <c r="C164" s="616"/>
      <c r="D164" s="616"/>
      <c r="E164" s="643" t="s">
        <v>689</v>
      </c>
      <c r="F164" s="643"/>
      <c r="G164" s="643"/>
      <c r="H164" s="414"/>
      <c r="I164" s="415"/>
      <c r="J164" s="415"/>
      <c r="K164" s="415"/>
      <c r="L164" s="415"/>
      <c r="M164" s="416"/>
    </row>
    <row r="165" spans="1:54" x14ac:dyDescent="0.25">
      <c r="A165" s="413" t="s">
        <v>535</v>
      </c>
      <c r="B165" s="616" t="str">
        <f>VLOOKUP($A165,Listes!$A$3:$C$187,2,TRUE)</f>
        <v>Origin Terminal Security Charge</v>
      </c>
      <c r="C165" s="616"/>
      <c r="D165" s="616"/>
      <c r="E165" s="643" t="s">
        <v>689</v>
      </c>
      <c r="F165" s="643"/>
      <c r="G165" s="643"/>
      <c r="H165" s="414"/>
      <c r="I165" s="415"/>
      <c r="J165" s="415"/>
      <c r="K165" s="415"/>
      <c r="L165" s="415"/>
      <c r="M165" s="416"/>
    </row>
    <row r="166" spans="1:54" ht="23" x14ac:dyDescent="0.25">
      <c r="A166" s="413" t="s">
        <v>1113</v>
      </c>
      <c r="B166" s="616" t="str">
        <f>VLOOKUP($A166,Listes!$A$3:$C$187,2,TRUE)</f>
        <v>Shipper Owned Container Surcharge</v>
      </c>
      <c r="C166" s="616"/>
      <c r="D166" s="616"/>
      <c r="E166" s="643" t="s">
        <v>792</v>
      </c>
      <c r="F166" s="643"/>
      <c r="G166" s="643"/>
      <c r="H166" s="414"/>
      <c r="I166" s="415"/>
      <c r="J166" s="415"/>
      <c r="K166" s="415"/>
      <c r="L166" s="415"/>
      <c r="M166" s="416"/>
    </row>
    <row r="167" spans="1:54" x14ac:dyDescent="0.25">
      <c r="A167" s="413" t="s">
        <v>778</v>
      </c>
      <c r="B167" s="616" t="str">
        <f>VLOOKUP($A167,Listes!$A$3:$C$187,2,TRUE)</f>
        <v>Terminal Gate In Fee</v>
      </c>
      <c r="C167" s="616"/>
      <c r="D167" s="616"/>
      <c r="E167" s="643" t="s">
        <v>689</v>
      </c>
      <c r="F167" s="643"/>
      <c r="G167" s="643"/>
      <c r="H167" s="414"/>
      <c r="I167" s="415"/>
      <c r="J167" s="415"/>
      <c r="K167" s="415"/>
      <c r="L167" s="415"/>
      <c r="M167" s="416"/>
    </row>
    <row r="168" spans="1:54" ht="23" x14ac:dyDescent="0.25">
      <c r="A168" s="413" t="s">
        <v>1139</v>
      </c>
      <c r="B168" s="616" t="str">
        <f>VLOOKUP($A168,Listes!$A$3:$C$187,2,TRUE)</f>
        <v>Tri-Axle / Super Chassis Precarriage Surcharge</v>
      </c>
      <c r="C168" s="616"/>
      <c r="D168" s="616"/>
      <c r="E168" s="643" t="s">
        <v>792</v>
      </c>
      <c r="F168" s="643"/>
      <c r="G168" s="643"/>
      <c r="H168" s="414"/>
      <c r="I168" s="415"/>
      <c r="J168" s="415"/>
      <c r="K168" s="415"/>
      <c r="L168" s="415"/>
      <c r="M168" s="416"/>
    </row>
    <row r="169" spans="1:54" x14ac:dyDescent="0.25">
      <c r="A169" s="413" t="s">
        <v>934</v>
      </c>
      <c r="B169" s="616" t="str">
        <f>VLOOKUP($A169,Listes!$A$3:$C$187,2,TRUE)</f>
        <v>Weight Charge</v>
      </c>
      <c r="C169" s="616"/>
      <c r="D169" s="616"/>
      <c r="E169" s="643" t="s">
        <v>689</v>
      </c>
      <c r="F169" s="643"/>
      <c r="G169" s="643"/>
      <c r="H169" s="414"/>
      <c r="I169" s="415"/>
      <c r="J169" s="415"/>
      <c r="K169" s="415"/>
      <c r="L169" s="415"/>
      <c r="M169" s="416"/>
    </row>
    <row r="170" spans="1:54" ht="12" thickBot="1" x14ac:dyDescent="0.3">
      <c r="A170" s="413" t="s">
        <v>233</v>
      </c>
      <c r="B170" s="616" t="str">
        <f>VLOOKUP($A170,Listes!$A$3:$C$187,2,TRUE)</f>
        <v>Weight Charge</v>
      </c>
      <c r="C170" s="616"/>
      <c r="D170" s="616"/>
      <c r="E170" s="643" t="s">
        <v>689</v>
      </c>
      <c r="F170" s="643"/>
      <c r="G170" s="643"/>
      <c r="H170" s="414"/>
      <c r="I170" s="415"/>
      <c r="J170" s="415"/>
      <c r="K170" s="415"/>
      <c r="L170" s="415"/>
      <c r="M170" s="416"/>
    </row>
    <row r="171" spans="1:54" ht="12" thickBot="1" x14ac:dyDescent="0.3">
      <c r="A171" s="659" t="s">
        <v>1203</v>
      </c>
      <c r="B171" s="660"/>
      <c r="C171" s="660"/>
      <c r="D171" s="660"/>
      <c r="E171" s="660"/>
      <c r="F171" s="660"/>
      <c r="G171" s="660"/>
      <c r="H171" s="660"/>
      <c r="I171" s="661"/>
      <c r="J171" s="44"/>
      <c r="K171" s="44"/>
      <c r="L171" s="44"/>
      <c r="M171" s="44"/>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ht="12" thickBot="1" x14ac:dyDescent="0.3">
      <c r="A172" s="662" t="s">
        <v>397</v>
      </c>
      <c r="B172" s="663"/>
      <c r="C172" s="663"/>
      <c r="D172" s="663"/>
      <c r="E172" s="663"/>
      <c r="F172" s="663"/>
      <c r="G172" s="663"/>
      <c r="H172" s="663"/>
      <c r="I172" s="664"/>
      <c r="J172" s="174"/>
      <c r="K172" s="61"/>
      <c r="L172" s="61"/>
      <c r="M172" s="6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ht="12"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x14ac:dyDescent="0.25">
      <c r="A174" s="665" t="s">
        <v>374</v>
      </c>
      <c r="B174" s="666"/>
      <c r="C174" s="666"/>
      <c r="D174" s="666"/>
      <c r="E174" s="609" t="s">
        <v>844</v>
      </c>
      <c r="F174" s="609">
        <v>20</v>
      </c>
      <c r="G174" s="609">
        <v>40</v>
      </c>
      <c r="H174" s="609" t="s">
        <v>459</v>
      </c>
      <c r="I174" s="609" t="s">
        <v>868</v>
      </c>
      <c r="J174" s="668" t="s">
        <v>1056</v>
      </c>
      <c r="K174" s="668" t="s">
        <v>1131</v>
      </c>
      <c r="L174" s="669" t="s">
        <v>271</v>
      </c>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x14ac:dyDescent="0.25">
      <c r="A175" s="118" t="s">
        <v>1202</v>
      </c>
      <c r="B175" s="51" t="s">
        <v>137</v>
      </c>
      <c r="C175" s="51" t="s">
        <v>62</v>
      </c>
      <c r="D175" s="51" t="s">
        <v>428</v>
      </c>
      <c r="E175" s="667"/>
      <c r="F175" s="667"/>
      <c r="G175" s="667"/>
      <c r="H175" s="667"/>
      <c r="I175" s="667"/>
      <c r="J175" s="667"/>
      <c r="K175" s="667"/>
      <c r="L175" s="670"/>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x14ac:dyDescent="0.25">
      <c r="A176" s="146"/>
      <c r="B176" s="16"/>
      <c r="C176" s="16"/>
      <c r="D176" s="16"/>
      <c r="E176" s="16"/>
      <c r="F176" s="128"/>
      <c r="G176" s="128"/>
      <c r="H176" s="128"/>
      <c r="I176" s="128"/>
      <c r="J176" s="16"/>
      <c r="K176" s="56"/>
      <c r="L176" s="123"/>
    </row>
    <row r="177" spans="1:54" x14ac:dyDescent="0.25">
      <c r="A177" s="146"/>
      <c r="B177" s="16"/>
      <c r="C177" s="16"/>
      <c r="D177" s="16"/>
      <c r="E177" s="16"/>
      <c r="F177" s="10"/>
      <c r="G177" s="10"/>
      <c r="H177" s="10"/>
      <c r="I177" s="10"/>
      <c r="J177" s="16"/>
      <c r="K177" s="56"/>
      <c r="L177" s="123"/>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x14ac:dyDescent="0.25">
      <c r="A178" s="146"/>
      <c r="B178" s="16"/>
      <c r="C178" s="16"/>
      <c r="D178" s="16"/>
      <c r="E178" s="16"/>
      <c r="F178" s="10"/>
      <c r="G178" s="10"/>
      <c r="H178" s="10"/>
      <c r="I178" s="10"/>
      <c r="J178" s="16"/>
      <c r="K178" s="56"/>
      <c r="L178" s="123"/>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ht="12" thickBot="1" x14ac:dyDescent="0.3">
      <c r="A179" s="175"/>
      <c r="B179" s="32"/>
      <c r="C179" s="32"/>
      <c r="D179" s="32"/>
      <c r="E179" s="32"/>
      <c r="F179" s="11"/>
      <c r="G179" s="11"/>
      <c r="H179" s="11"/>
      <c r="I179" s="11"/>
      <c r="J179" s="32"/>
      <c r="K179" s="50"/>
      <c r="L179" s="153"/>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x14ac:dyDescent="0.25">
      <c r="A181" s="671" t="s">
        <v>490</v>
      </c>
      <c r="B181" s="671"/>
      <c r="C181" s="671"/>
      <c r="D181" s="671"/>
      <c r="E181" s="671" t="s">
        <v>844</v>
      </c>
      <c r="F181" s="671">
        <v>20</v>
      </c>
      <c r="G181" s="671">
        <v>40</v>
      </c>
      <c r="H181" s="671" t="s">
        <v>459</v>
      </c>
      <c r="I181" s="671" t="s">
        <v>868</v>
      </c>
      <c r="J181" s="672" t="s">
        <v>1056</v>
      </c>
      <c r="K181" s="672" t="s">
        <v>1131</v>
      </c>
      <c r="L181" s="671" t="s">
        <v>271</v>
      </c>
      <c r="M181" s="671" t="s">
        <v>239</v>
      </c>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x14ac:dyDescent="0.25">
      <c r="A182" s="15" t="s">
        <v>1202</v>
      </c>
      <c r="B182" s="15" t="s">
        <v>137</v>
      </c>
      <c r="C182" s="15" t="s">
        <v>62</v>
      </c>
      <c r="D182" s="15" t="s">
        <v>428</v>
      </c>
      <c r="E182" s="671"/>
      <c r="F182" s="671"/>
      <c r="G182" s="671"/>
      <c r="H182" s="671"/>
      <c r="I182" s="671"/>
      <c r="J182" s="671"/>
      <c r="K182" s="671"/>
      <c r="L182" s="671"/>
      <c r="M182" s="67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ht="12"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2" thickBot="1" x14ac:dyDescent="0.3">
      <c r="A189" s="618" t="s">
        <v>1206</v>
      </c>
      <c r="B189" s="641"/>
      <c r="C189" s="641"/>
      <c r="D189" s="641"/>
      <c r="E189" s="642"/>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2"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2" thickBot="1" x14ac:dyDescent="0.3">
      <c r="A191" s="624" t="s">
        <v>958</v>
      </c>
      <c r="B191" s="683"/>
      <c r="C191" s="683"/>
      <c r="D191" s="683"/>
      <c r="E191" s="683"/>
      <c r="F191" s="684"/>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x14ac:dyDescent="0.25">
      <c r="A192" s="566" t="s">
        <v>990</v>
      </c>
      <c r="B192" s="685"/>
      <c r="C192" s="685"/>
      <c r="D192" s="685"/>
      <c r="E192" s="685"/>
      <c r="F192" s="567"/>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ht="12" thickBot="1" x14ac:dyDescent="0.3">
      <c r="A193" s="673" t="s">
        <v>867</v>
      </c>
      <c r="B193" s="663"/>
      <c r="C193" s="663"/>
      <c r="D193" s="663"/>
      <c r="E193" s="663"/>
      <c r="F193" s="664"/>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x14ac:dyDescent="0.25">
      <c r="A194" s="169" t="s">
        <v>291</v>
      </c>
      <c r="B194" s="54" t="s">
        <v>761</v>
      </c>
      <c r="C194" s="81" t="s">
        <v>424</v>
      </c>
      <c r="D194" s="125" t="s">
        <v>1125</v>
      </c>
      <c r="E194" s="77"/>
      <c r="F194" s="77"/>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x14ac:dyDescent="0.25">
      <c r="A195" s="127"/>
      <c r="B195" s="115"/>
      <c r="C195" s="83"/>
      <c r="D195" s="334"/>
      <c r="E195" s="412"/>
      <c r="F195" s="412"/>
    </row>
    <row r="196" spans="1:54" x14ac:dyDescent="0.25">
      <c r="A196" s="127"/>
      <c r="B196" s="115"/>
      <c r="C196" s="83"/>
      <c r="D196" s="132"/>
      <c r="E196" s="78"/>
      <c r="F196" s="78"/>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ht="12" thickBot="1" x14ac:dyDescent="0.3">
      <c r="A197" s="136"/>
      <c r="B197" s="164"/>
      <c r="C197" s="156"/>
      <c r="D197" s="137"/>
      <c r="E197" s="78"/>
      <c r="F197" s="78"/>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ht="12"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ht="12" thickBot="1" x14ac:dyDescent="0.3">
      <c r="A199" s="618" t="s">
        <v>182</v>
      </c>
      <c r="B199" s="641"/>
      <c r="C199" s="641"/>
      <c r="D199" s="641"/>
      <c r="E199" s="641"/>
      <c r="F199" s="641"/>
      <c r="G199" s="641"/>
      <c r="H199" s="641"/>
      <c r="I199" s="642"/>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2" thickBot="1" x14ac:dyDescent="0.3">
      <c r="A200" s="159" t="s">
        <v>381</v>
      </c>
      <c r="B200" s="139"/>
      <c r="C200" s="34"/>
      <c r="D200" s="34"/>
      <c r="E200" s="34"/>
      <c r="F200" s="34"/>
      <c r="G200" s="31"/>
      <c r="H200" s="34"/>
      <c r="I200" s="148"/>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x14ac:dyDescent="0.25">
      <c r="A201" s="410" t="s">
        <v>1568</v>
      </c>
      <c r="B201" s="674" t="s">
        <v>1569</v>
      </c>
      <c r="C201" s="723"/>
      <c r="D201" s="723"/>
      <c r="E201" s="723"/>
      <c r="F201" s="723"/>
      <c r="G201" s="723"/>
      <c r="H201" s="723"/>
      <c r="I201" s="724"/>
    </row>
    <row r="202" spans="1:54" x14ac:dyDescent="0.25">
      <c r="A202" s="411" t="s">
        <v>1570</v>
      </c>
      <c r="B202" s="677" t="s">
        <v>1571</v>
      </c>
      <c r="C202" s="678"/>
      <c r="D202" s="678"/>
      <c r="E202" s="678"/>
      <c r="F202" s="678"/>
      <c r="G202" s="678"/>
      <c r="H202" s="678"/>
      <c r="I202" s="679"/>
    </row>
    <row r="203" spans="1:54" x14ac:dyDescent="0.25">
      <c r="A203" s="121"/>
      <c r="B203" s="680"/>
      <c r="C203" s="681"/>
      <c r="D203" s="681"/>
      <c r="E203" s="681"/>
      <c r="F203" s="681"/>
      <c r="G203" s="681"/>
      <c r="H203" s="681"/>
      <c r="I203" s="682"/>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x14ac:dyDescent="0.25">
      <c r="A204" s="121"/>
      <c r="B204" s="680"/>
      <c r="C204" s="681"/>
      <c r="D204" s="681"/>
      <c r="E204" s="681"/>
      <c r="F204" s="681"/>
      <c r="G204" s="681"/>
      <c r="H204" s="681"/>
      <c r="I204" s="682"/>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x14ac:dyDescent="0.25">
      <c r="A205" s="121"/>
      <c r="B205" s="680"/>
      <c r="C205" s="681"/>
      <c r="D205" s="681"/>
      <c r="E205" s="681"/>
      <c r="F205" s="681"/>
      <c r="G205" s="681"/>
      <c r="H205" s="681"/>
      <c r="I205" s="682"/>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x14ac:dyDescent="0.25">
      <c r="A206" s="121"/>
      <c r="B206" s="680"/>
      <c r="C206" s="681"/>
      <c r="D206" s="681"/>
      <c r="E206" s="681"/>
      <c r="F206" s="681"/>
      <c r="G206" s="681"/>
      <c r="H206" s="681"/>
      <c r="I206" s="682"/>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x14ac:dyDescent="0.25">
      <c r="A207" s="121"/>
      <c r="B207" s="680"/>
      <c r="C207" s="681"/>
      <c r="D207" s="681"/>
      <c r="E207" s="681"/>
      <c r="F207" s="681"/>
      <c r="G207" s="681"/>
      <c r="H207" s="681"/>
      <c r="I207" s="682"/>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x14ac:dyDescent="0.25">
      <c r="A208" s="121"/>
      <c r="B208" s="680"/>
      <c r="C208" s="681"/>
      <c r="D208" s="681"/>
      <c r="E208" s="681"/>
      <c r="F208" s="681"/>
      <c r="G208" s="681"/>
      <c r="H208" s="681"/>
      <c r="I208" s="682"/>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x14ac:dyDescent="0.25">
      <c r="A209" s="121"/>
      <c r="B209" s="680"/>
      <c r="C209" s="681"/>
      <c r="D209" s="681"/>
      <c r="E209" s="681"/>
      <c r="F209" s="681"/>
      <c r="G209" s="681"/>
      <c r="H209" s="681"/>
      <c r="I209" s="682"/>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x14ac:dyDescent="0.25">
      <c r="A210" s="121"/>
      <c r="B210" s="680"/>
      <c r="C210" s="681"/>
      <c r="D210" s="681"/>
      <c r="E210" s="681"/>
      <c r="F210" s="681"/>
      <c r="G210" s="681"/>
      <c r="H210" s="681"/>
      <c r="I210" s="682"/>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x14ac:dyDescent="0.25">
      <c r="A211" s="121"/>
      <c r="B211" s="680"/>
      <c r="C211" s="681"/>
      <c r="D211" s="681"/>
      <c r="E211" s="681"/>
      <c r="F211" s="681"/>
      <c r="G211" s="681"/>
      <c r="H211" s="681"/>
      <c r="I211" s="682"/>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x14ac:dyDescent="0.25">
      <c r="A212" s="121"/>
      <c r="B212" s="680"/>
      <c r="C212" s="681"/>
      <c r="D212" s="681"/>
      <c r="E212" s="681"/>
      <c r="F212" s="681"/>
      <c r="G212" s="681"/>
      <c r="H212" s="681"/>
      <c r="I212" s="682"/>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x14ac:dyDescent="0.25">
      <c r="A213" s="121"/>
      <c r="B213" s="680"/>
      <c r="C213" s="681"/>
      <c r="D213" s="681"/>
      <c r="E213" s="681"/>
      <c r="F213" s="681"/>
      <c r="G213" s="681"/>
      <c r="H213" s="681"/>
      <c r="I213" s="682"/>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x14ac:dyDescent="0.25">
      <c r="A214" s="121"/>
      <c r="B214" s="680"/>
      <c r="C214" s="681"/>
      <c r="D214" s="681"/>
      <c r="E214" s="681"/>
      <c r="F214" s="681"/>
      <c r="G214" s="681"/>
      <c r="H214" s="681"/>
      <c r="I214" s="682"/>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ht="12" thickBot="1" x14ac:dyDescent="0.3">
      <c r="A215" s="151"/>
      <c r="B215" s="686"/>
      <c r="C215" s="687"/>
      <c r="D215" s="687"/>
      <c r="E215" s="687"/>
      <c r="F215" s="687"/>
      <c r="G215" s="687"/>
      <c r="H215" s="687"/>
      <c r="I215" s="688"/>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ht="12"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x14ac:dyDescent="0.25">
      <c r="A219" s="624" t="s">
        <v>623</v>
      </c>
      <c r="B219" s="626"/>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ht="12"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ht="12" thickBot="1" x14ac:dyDescent="0.3">
      <c r="A221" s="621" t="s">
        <v>760</v>
      </c>
      <c r="B221" s="622"/>
      <c r="C221" s="622"/>
      <c r="D221" s="622"/>
      <c r="E221" s="622"/>
      <c r="F221" s="622"/>
      <c r="G221" s="623"/>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ht="12"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ht="12" thickBot="1" x14ac:dyDescent="0.3">
      <c r="A223" s="689" t="s">
        <v>592</v>
      </c>
      <c r="B223" s="690"/>
      <c r="C223" s="690"/>
      <c r="D223" s="690"/>
      <c r="E223" s="69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x14ac:dyDescent="0.25">
      <c r="A224" s="692" t="s">
        <v>721</v>
      </c>
      <c r="B224" s="694" t="s">
        <v>660</v>
      </c>
      <c r="C224" s="612" t="s">
        <v>735</v>
      </c>
      <c r="D224" s="612" t="s">
        <v>907</v>
      </c>
      <c r="E224" s="694" t="s">
        <v>769</v>
      </c>
      <c r="F224" s="612" t="s">
        <v>458</v>
      </c>
      <c r="G224" s="612" t="s">
        <v>732</v>
      </c>
      <c r="H224" s="612" t="s">
        <v>791</v>
      </c>
      <c r="I224" s="612" t="s">
        <v>137</v>
      </c>
      <c r="J224" s="612" t="s">
        <v>62</v>
      </c>
      <c r="K224" s="612" t="s">
        <v>622</v>
      </c>
      <c r="L224" s="612" t="s">
        <v>582</v>
      </c>
      <c r="M224" s="702" t="s">
        <v>1213</v>
      </c>
      <c r="N224" s="703"/>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ht="12" thickBot="1" x14ac:dyDescent="0.3">
      <c r="A225" s="693"/>
      <c r="B225" s="695"/>
      <c r="C225" s="613"/>
      <c r="D225" s="613"/>
      <c r="E225" s="695"/>
      <c r="F225" s="613"/>
      <c r="G225" s="613"/>
      <c r="H225" s="613"/>
      <c r="I225" s="613"/>
      <c r="J225" s="613"/>
      <c r="K225" s="613"/>
      <c r="L225" s="613"/>
      <c r="M225" s="704"/>
      <c r="N225" s="705"/>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x14ac:dyDescent="0.25">
      <c r="A226" s="55"/>
      <c r="B226" s="8"/>
      <c r="C226" s="26"/>
      <c r="D226" s="8"/>
      <c r="E226" s="8"/>
      <c r="F226" s="8"/>
      <c r="G226" s="8"/>
      <c r="H226" s="8"/>
      <c r="I226" s="8"/>
      <c r="J226" s="8"/>
      <c r="K226" s="8"/>
      <c r="L226" s="93"/>
      <c r="M226" s="696"/>
      <c r="N226" s="697"/>
    </row>
    <row r="227" spans="1:54" x14ac:dyDescent="0.25">
      <c r="A227" s="67"/>
      <c r="B227" s="6"/>
      <c r="C227" s="16"/>
      <c r="D227" s="6"/>
      <c r="E227" s="6"/>
      <c r="F227" s="6"/>
      <c r="G227" s="6"/>
      <c r="H227" s="6"/>
      <c r="I227" s="6"/>
      <c r="J227" s="6"/>
      <c r="K227" s="6"/>
      <c r="L227" s="92"/>
      <c r="M227" s="698"/>
      <c r="N227" s="699"/>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x14ac:dyDescent="0.25">
      <c r="A228" s="67"/>
      <c r="B228" s="6"/>
      <c r="C228" s="16"/>
      <c r="D228" s="6"/>
      <c r="E228" s="6"/>
      <c r="F228" s="6"/>
      <c r="G228" s="6"/>
      <c r="H228" s="6"/>
      <c r="I228" s="6"/>
      <c r="J228" s="6"/>
      <c r="K228" s="6"/>
      <c r="L228" s="92"/>
      <c r="M228" s="698"/>
      <c r="N228" s="699"/>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x14ac:dyDescent="0.25">
      <c r="A229" s="67"/>
      <c r="B229" s="6"/>
      <c r="C229" s="16"/>
      <c r="D229" s="6"/>
      <c r="E229" s="6"/>
      <c r="F229" s="6"/>
      <c r="G229" s="6"/>
      <c r="H229" s="6"/>
      <c r="I229" s="6"/>
      <c r="J229" s="6"/>
      <c r="K229" s="6"/>
      <c r="L229" s="92"/>
      <c r="M229" s="698"/>
      <c r="N229" s="699"/>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x14ac:dyDescent="0.25">
      <c r="A230" s="67"/>
      <c r="B230" s="6"/>
      <c r="C230" s="16"/>
      <c r="D230" s="6"/>
      <c r="E230" s="6"/>
      <c r="F230" s="6"/>
      <c r="G230" s="6"/>
      <c r="H230" s="6"/>
      <c r="I230" s="6"/>
      <c r="J230" s="6"/>
      <c r="K230" s="6"/>
      <c r="L230" s="92"/>
      <c r="M230" s="698"/>
      <c r="N230" s="699"/>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ht="12" thickBot="1" x14ac:dyDescent="0.3">
      <c r="A231" s="69"/>
      <c r="B231" s="7"/>
      <c r="C231" s="32"/>
      <c r="D231" s="7"/>
      <c r="E231" s="7"/>
      <c r="F231" s="7"/>
      <c r="G231" s="7"/>
      <c r="H231" s="7"/>
      <c r="I231" s="7"/>
      <c r="J231" s="7"/>
      <c r="K231" s="7"/>
      <c r="L231" s="94"/>
      <c r="M231" s="700"/>
      <c r="N231" s="70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ht="12"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spans="1:54" ht="12" thickBot="1" x14ac:dyDescent="0.3">
      <c r="A234" s="621" t="s">
        <v>278</v>
      </c>
      <c r="B234" s="622"/>
      <c r="C234" s="622"/>
      <c r="D234" s="622"/>
      <c r="E234" s="622"/>
      <c r="F234" s="622"/>
      <c r="G234" s="623"/>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ht="12"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ht="12" thickBot="1" x14ac:dyDescent="0.3">
      <c r="A236" s="689" t="s">
        <v>592</v>
      </c>
      <c r="B236" s="690"/>
      <c r="C236" s="690"/>
      <c r="D236" s="690"/>
      <c r="E236" s="690"/>
      <c r="F236" s="690"/>
      <c r="G236" s="690"/>
      <c r="H236" s="69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ht="12" thickBot="1" x14ac:dyDescent="0.3">
      <c r="A237" s="692" t="s">
        <v>721</v>
      </c>
      <c r="B237" s="694" t="s">
        <v>660</v>
      </c>
      <c r="C237" s="612" t="s">
        <v>735</v>
      </c>
      <c r="D237" s="612" t="s">
        <v>907</v>
      </c>
      <c r="E237" s="694" t="s">
        <v>769</v>
      </c>
      <c r="F237" s="612" t="s">
        <v>371</v>
      </c>
      <c r="G237" s="706" t="s">
        <v>960</v>
      </c>
      <c r="H237" s="707"/>
      <c r="I237" s="707"/>
      <c r="J237" s="707"/>
      <c r="K237" s="707"/>
      <c r="L237" s="707"/>
      <c r="M237" s="707"/>
      <c r="N237" s="708"/>
      <c r="O237" s="612" t="s">
        <v>458</v>
      </c>
      <c r="P237" s="612" t="s">
        <v>732</v>
      </c>
      <c r="Q237" s="612" t="s">
        <v>791</v>
      </c>
      <c r="R237" s="612" t="s">
        <v>137</v>
      </c>
      <c r="S237" s="612" t="s">
        <v>62</v>
      </c>
      <c r="T237" s="612" t="s">
        <v>622</v>
      </c>
      <c r="U237" s="612" t="s">
        <v>582</v>
      </c>
      <c r="V237" s="612" t="s">
        <v>1213</v>
      </c>
      <c r="W237" s="644"/>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ht="12" thickBot="1" x14ac:dyDescent="0.3">
      <c r="A238" s="693"/>
      <c r="B238" s="695"/>
      <c r="C238" s="613"/>
      <c r="D238" s="613"/>
      <c r="E238" s="695"/>
      <c r="F238" s="613"/>
      <c r="G238" s="3" t="s">
        <v>309</v>
      </c>
      <c r="H238" s="3" t="s">
        <v>252</v>
      </c>
      <c r="I238" s="3" t="s">
        <v>46</v>
      </c>
      <c r="J238" s="3" t="s">
        <v>1295</v>
      </c>
      <c r="K238" s="3" t="s">
        <v>1080</v>
      </c>
      <c r="L238" s="3" t="s">
        <v>1063</v>
      </c>
      <c r="M238" s="3" t="s">
        <v>856</v>
      </c>
      <c r="N238" s="3" t="s">
        <v>686</v>
      </c>
      <c r="O238" s="613"/>
      <c r="P238" s="613"/>
      <c r="Q238" s="613"/>
      <c r="R238" s="613"/>
      <c r="S238" s="613"/>
      <c r="T238" s="613"/>
      <c r="U238" s="613"/>
      <c r="V238" s="613"/>
      <c r="W238" s="713"/>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x14ac:dyDescent="0.25">
      <c r="A239" s="55"/>
      <c r="B239" s="8"/>
      <c r="C239" s="26"/>
      <c r="D239" s="8"/>
      <c r="E239" s="8"/>
      <c r="F239" s="409"/>
      <c r="G239" s="8"/>
      <c r="H239" s="8"/>
      <c r="I239" s="8"/>
      <c r="J239" s="8"/>
      <c r="K239" s="8"/>
      <c r="L239" s="8"/>
      <c r="M239" s="8"/>
      <c r="N239" s="8"/>
      <c r="O239" s="8"/>
      <c r="P239" s="8"/>
      <c r="Q239" s="8"/>
      <c r="R239" s="8"/>
      <c r="S239" s="8"/>
      <c r="T239" s="8"/>
      <c r="U239" s="93"/>
      <c r="V239" s="714"/>
      <c r="W239" s="715"/>
    </row>
    <row r="240" spans="1:54" x14ac:dyDescent="0.25">
      <c r="A240" s="67"/>
      <c r="B240" s="6"/>
      <c r="C240" s="16"/>
      <c r="D240" s="6"/>
      <c r="E240" s="6"/>
      <c r="F240" s="185"/>
      <c r="G240" s="6"/>
      <c r="H240" s="6"/>
      <c r="I240" s="6"/>
      <c r="J240" s="6"/>
      <c r="K240" s="6"/>
      <c r="L240" s="6"/>
      <c r="M240" s="6"/>
      <c r="N240" s="6"/>
      <c r="O240" s="6"/>
      <c r="P240" s="6"/>
      <c r="Q240" s="6"/>
      <c r="R240" s="6"/>
      <c r="S240" s="6"/>
      <c r="T240" s="6"/>
      <c r="U240" s="92"/>
      <c r="V240" s="709"/>
      <c r="W240" s="710"/>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x14ac:dyDescent="0.25">
      <c r="A241" s="67"/>
      <c r="B241" s="6"/>
      <c r="C241" s="16"/>
      <c r="D241" s="6"/>
      <c r="E241" s="6"/>
      <c r="F241" s="185"/>
      <c r="G241" s="6"/>
      <c r="H241" s="6"/>
      <c r="I241" s="6"/>
      <c r="J241" s="6"/>
      <c r="K241" s="6"/>
      <c r="L241" s="6"/>
      <c r="M241" s="6"/>
      <c r="N241" s="6"/>
      <c r="O241" s="6"/>
      <c r="P241" s="6"/>
      <c r="Q241" s="6"/>
      <c r="R241" s="6"/>
      <c r="S241" s="6"/>
      <c r="T241" s="6"/>
      <c r="U241" s="92"/>
      <c r="V241" s="709"/>
      <c r="W241" s="710"/>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x14ac:dyDescent="0.25">
      <c r="A242" s="67"/>
      <c r="B242" s="6"/>
      <c r="C242" s="16"/>
      <c r="D242" s="6"/>
      <c r="E242" s="6"/>
      <c r="F242" s="185"/>
      <c r="G242" s="6"/>
      <c r="H242" s="6"/>
      <c r="I242" s="6"/>
      <c r="J242" s="6"/>
      <c r="K242" s="6"/>
      <c r="L242" s="6"/>
      <c r="M242" s="6"/>
      <c r="N242" s="6"/>
      <c r="O242" s="6"/>
      <c r="P242" s="6"/>
      <c r="Q242" s="6"/>
      <c r="R242" s="6"/>
      <c r="S242" s="6"/>
      <c r="T242" s="6"/>
      <c r="U242" s="92"/>
      <c r="V242" s="709"/>
      <c r="W242" s="710"/>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x14ac:dyDescent="0.25">
      <c r="A243" s="67"/>
      <c r="B243" s="6"/>
      <c r="C243" s="16"/>
      <c r="D243" s="6"/>
      <c r="E243" s="6"/>
      <c r="F243" s="185"/>
      <c r="G243" s="6"/>
      <c r="H243" s="6"/>
      <c r="I243" s="6"/>
      <c r="J243" s="6"/>
      <c r="K243" s="6"/>
      <c r="L243" s="6"/>
      <c r="M243" s="6"/>
      <c r="N243" s="6"/>
      <c r="O243" s="6"/>
      <c r="P243" s="6"/>
      <c r="Q243" s="6"/>
      <c r="R243" s="6"/>
      <c r="S243" s="6"/>
      <c r="T243" s="6"/>
      <c r="U243" s="92"/>
      <c r="V243" s="709"/>
      <c r="W243" s="710"/>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ht="12" thickBot="1" x14ac:dyDescent="0.3">
      <c r="A244" s="69"/>
      <c r="B244" s="7"/>
      <c r="C244" s="32"/>
      <c r="D244" s="7"/>
      <c r="E244" s="7"/>
      <c r="F244" s="183"/>
      <c r="G244" s="7"/>
      <c r="H244" s="7"/>
      <c r="I244" s="7"/>
      <c r="J244" s="7"/>
      <c r="K244" s="7"/>
      <c r="L244" s="7"/>
      <c r="M244" s="7"/>
      <c r="N244" s="7"/>
      <c r="O244" s="7"/>
      <c r="P244" s="7"/>
      <c r="Q244" s="7"/>
      <c r="R244" s="7"/>
      <c r="S244" s="7"/>
      <c r="T244" s="7"/>
      <c r="U244" s="94"/>
      <c r="V244" s="711"/>
      <c r="W244" s="712"/>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ht="12"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ht="12" thickBot="1" x14ac:dyDescent="0.3">
      <c r="A248" s="41" t="s">
        <v>389</v>
      </c>
      <c r="B248" s="138" t="s">
        <v>427</v>
      </c>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x14ac:dyDescent="0.25">
      <c r="A249" s="54" t="s">
        <v>284</v>
      </c>
      <c r="B249" s="72" t="s">
        <v>792</v>
      </c>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x14ac:dyDescent="0.25">
      <c r="A250" s="181" t="s">
        <v>369</v>
      </c>
      <c r="B250" s="71" t="s">
        <v>792</v>
      </c>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x14ac:dyDescent="0.25">
      <c r="A251" s="181" t="s">
        <v>981</v>
      </c>
      <c r="B251" s="71" t="s">
        <v>792</v>
      </c>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spans="1:54" x14ac:dyDescent="0.25">
      <c r="A252" s="181" t="s">
        <v>172</v>
      </c>
      <c r="B252" s="71" t="s">
        <v>792</v>
      </c>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spans="1:54" x14ac:dyDescent="0.25">
      <c r="A253" s="181" t="s">
        <v>259</v>
      </c>
      <c r="B253" s="71" t="s">
        <v>689</v>
      </c>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spans="1:54" x14ac:dyDescent="0.25">
      <c r="A254" s="181" t="s">
        <v>911</v>
      </c>
      <c r="B254" s="71" t="s">
        <v>689</v>
      </c>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spans="1:54" x14ac:dyDescent="0.25">
      <c r="A255" s="112" t="s">
        <v>817</v>
      </c>
      <c r="B255" s="71" t="s">
        <v>689</v>
      </c>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spans="1:54" x14ac:dyDescent="0.25">
      <c r="A256" s="112" t="s">
        <v>553</v>
      </c>
      <c r="B256" s="71" t="s">
        <v>689</v>
      </c>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spans="1:54" ht="12" thickBot="1" x14ac:dyDescent="0.3">
      <c r="A257" s="141" t="s">
        <v>984</v>
      </c>
      <c r="B257" s="119" t="s">
        <v>689</v>
      </c>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sheetData>
  <mergeCells count="289">
    <mergeCell ref="V243:W243"/>
    <mergeCell ref="V244:W244"/>
    <mergeCell ref="U237:U238"/>
    <mergeCell ref="V237:W238"/>
    <mergeCell ref="V239:W239"/>
    <mergeCell ref="V240:W240"/>
    <mergeCell ref="V241:W241"/>
    <mergeCell ref="V242:W242"/>
    <mergeCell ref="O237:O238"/>
    <mergeCell ref="P237:P238"/>
    <mergeCell ref="Q237:Q238"/>
    <mergeCell ref="R237:R238"/>
    <mergeCell ref="S237:S238"/>
    <mergeCell ref="T237:T238"/>
    <mergeCell ref="A234:G234"/>
    <mergeCell ref="A236:H236"/>
    <mergeCell ref="G237:N237"/>
    <mergeCell ref="A237:A238"/>
    <mergeCell ref="B237:B238"/>
    <mergeCell ref="C237:C238"/>
    <mergeCell ref="D237:D238"/>
    <mergeCell ref="E237:E238"/>
    <mergeCell ref="F237:F238"/>
    <mergeCell ref="M226:N226"/>
    <mergeCell ref="M227:N227"/>
    <mergeCell ref="M228:N228"/>
    <mergeCell ref="M229:N229"/>
    <mergeCell ref="M230:N230"/>
    <mergeCell ref="M231:N231"/>
    <mergeCell ref="H224:H225"/>
    <mergeCell ref="I224:I225"/>
    <mergeCell ref="J224:J225"/>
    <mergeCell ref="K224:K225"/>
    <mergeCell ref="L224:L225"/>
    <mergeCell ref="M224:N225"/>
    <mergeCell ref="A221:G221"/>
    <mergeCell ref="A223:E223"/>
    <mergeCell ref="A224:A225"/>
    <mergeCell ref="B224:B225"/>
    <mergeCell ref="C224:C225"/>
    <mergeCell ref="D224:D225"/>
    <mergeCell ref="E224:E225"/>
    <mergeCell ref="F224:F225"/>
    <mergeCell ref="G224:G225"/>
    <mergeCell ref="B211:I211"/>
    <mergeCell ref="B212:I212"/>
    <mergeCell ref="B213:I213"/>
    <mergeCell ref="B214:I214"/>
    <mergeCell ref="B215:I215"/>
    <mergeCell ref="A219:B219"/>
    <mergeCell ref="B205:I205"/>
    <mergeCell ref="B206:I206"/>
    <mergeCell ref="B207:I207"/>
    <mergeCell ref="B208:I208"/>
    <mergeCell ref="B209:I209"/>
    <mergeCell ref="B210:I210"/>
    <mergeCell ref="A193:F193"/>
    <mergeCell ref="A199:I199"/>
    <mergeCell ref="B201:I201"/>
    <mergeCell ref="B202:I202"/>
    <mergeCell ref="B203:I203"/>
    <mergeCell ref="B204:I204"/>
    <mergeCell ref="K181:K182"/>
    <mergeCell ref="L181:L182"/>
    <mergeCell ref="M181:M182"/>
    <mergeCell ref="A189:E189"/>
    <mergeCell ref="A191:F191"/>
    <mergeCell ref="A192:F192"/>
    <mergeCell ref="J174:J175"/>
    <mergeCell ref="K174:K175"/>
    <mergeCell ref="L174:L175"/>
    <mergeCell ref="A181:D181"/>
    <mergeCell ref="E181:E182"/>
    <mergeCell ref="F181:F182"/>
    <mergeCell ref="G181:G182"/>
    <mergeCell ref="H181:H182"/>
    <mergeCell ref="I181:I182"/>
    <mergeCell ref="J181:J182"/>
    <mergeCell ref="B170:D170"/>
    <mergeCell ref="E170:G170"/>
    <mergeCell ref="A171:I171"/>
    <mergeCell ref="A172:I172"/>
    <mergeCell ref="A174:D174"/>
    <mergeCell ref="E174:E175"/>
    <mergeCell ref="F174:F175"/>
    <mergeCell ref="G174:G175"/>
    <mergeCell ref="H174:H175"/>
    <mergeCell ref="I174:I175"/>
    <mergeCell ref="B167:D167"/>
    <mergeCell ref="E167:G167"/>
    <mergeCell ref="B168:D168"/>
    <mergeCell ref="E168:G168"/>
    <mergeCell ref="B169:D169"/>
    <mergeCell ref="E169:G169"/>
    <mergeCell ref="B164:D164"/>
    <mergeCell ref="E164:G164"/>
    <mergeCell ref="B165:D165"/>
    <mergeCell ref="E165:G165"/>
    <mergeCell ref="B166:D166"/>
    <mergeCell ref="E166:G166"/>
    <mergeCell ref="B161:D161"/>
    <mergeCell ref="E161:G161"/>
    <mergeCell ref="B162:D162"/>
    <mergeCell ref="E162:G162"/>
    <mergeCell ref="B163:D163"/>
    <mergeCell ref="E163:G163"/>
    <mergeCell ref="B158:D158"/>
    <mergeCell ref="E158:G158"/>
    <mergeCell ref="B159:D159"/>
    <mergeCell ref="E159:G159"/>
    <mergeCell ref="B160:D160"/>
    <mergeCell ref="E160:G160"/>
    <mergeCell ref="B155:D155"/>
    <mergeCell ref="E155:G155"/>
    <mergeCell ref="B156:D156"/>
    <mergeCell ref="E156:G156"/>
    <mergeCell ref="B157:D157"/>
    <mergeCell ref="E157:G157"/>
    <mergeCell ref="B152:D152"/>
    <mergeCell ref="E152:G152"/>
    <mergeCell ref="B153:D153"/>
    <mergeCell ref="E153:G153"/>
    <mergeCell ref="B154:D154"/>
    <mergeCell ref="E154:G154"/>
    <mergeCell ref="B149:D149"/>
    <mergeCell ref="E149:G149"/>
    <mergeCell ref="B150:D150"/>
    <mergeCell ref="E150:G150"/>
    <mergeCell ref="B151:D151"/>
    <mergeCell ref="E151:G151"/>
    <mergeCell ref="B146:D146"/>
    <mergeCell ref="E146:G146"/>
    <mergeCell ref="B147:D147"/>
    <mergeCell ref="E147:G147"/>
    <mergeCell ref="B148:D148"/>
    <mergeCell ref="E148:G148"/>
    <mergeCell ref="B143:D143"/>
    <mergeCell ref="E143:G143"/>
    <mergeCell ref="B144:D144"/>
    <mergeCell ref="E144:G144"/>
    <mergeCell ref="B145:D145"/>
    <mergeCell ref="E145:G145"/>
    <mergeCell ref="B140:D140"/>
    <mergeCell ref="E140:G140"/>
    <mergeCell ref="B141:D141"/>
    <mergeCell ref="E141:G141"/>
    <mergeCell ref="B142:D142"/>
    <mergeCell ref="E142:G142"/>
    <mergeCell ref="B137:D137"/>
    <mergeCell ref="E137:G137"/>
    <mergeCell ref="B138:D138"/>
    <mergeCell ref="E138:G138"/>
    <mergeCell ref="B139:D139"/>
    <mergeCell ref="E139:G139"/>
    <mergeCell ref="B135:D135"/>
    <mergeCell ref="E135:G135"/>
    <mergeCell ref="B136:D136"/>
    <mergeCell ref="E136:G136"/>
    <mergeCell ref="B133:D133"/>
    <mergeCell ref="E133:G133"/>
    <mergeCell ref="B134:D134"/>
    <mergeCell ref="E134:G134"/>
    <mergeCell ref="B130:D130"/>
    <mergeCell ref="E130:G130"/>
    <mergeCell ref="B131:D131"/>
    <mergeCell ref="E131:G131"/>
    <mergeCell ref="B132:D132"/>
    <mergeCell ref="E132:G132"/>
    <mergeCell ref="B127:D127"/>
    <mergeCell ref="E127:G127"/>
    <mergeCell ref="B128:D128"/>
    <mergeCell ref="E128:G128"/>
    <mergeCell ref="B129:D129"/>
    <mergeCell ref="E129:G129"/>
    <mergeCell ref="K123:K125"/>
    <mergeCell ref="L123:L125"/>
    <mergeCell ref="M123:M125"/>
    <mergeCell ref="A124:G124"/>
    <mergeCell ref="A125:G125"/>
    <mergeCell ref="B126:D126"/>
    <mergeCell ref="E126:G126"/>
    <mergeCell ref="A119:I119"/>
    <mergeCell ref="B120:I120"/>
    <mergeCell ref="A123:G123"/>
    <mergeCell ref="H123:H125"/>
    <mergeCell ref="I123:I125"/>
    <mergeCell ref="J123:J125"/>
    <mergeCell ref="B112:D112"/>
    <mergeCell ref="B113:D113"/>
    <mergeCell ref="B114:D114"/>
    <mergeCell ref="B115:D115"/>
    <mergeCell ref="B116:D116"/>
    <mergeCell ref="A118:I118"/>
    <mergeCell ref="E76:E77"/>
    <mergeCell ref="F76:F77"/>
    <mergeCell ref="G76:G77"/>
    <mergeCell ref="H76:H77"/>
    <mergeCell ref="AD76:AD77"/>
    <mergeCell ref="AE76:AE77"/>
    <mergeCell ref="AF76:AF77"/>
    <mergeCell ref="A89:C89"/>
    <mergeCell ref="A90:C90"/>
    <mergeCell ref="I76:I77"/>
    <mergeCell ref="J76:J77"/>
    <mergeCell ref="K76:K77"/>
    <mergeCell ref="L76:L77"/>
    <mergeCell ref="AC76:AC77"/>
    <mergeCell ref="M76:M77"/>
    <mergeCell ref="B98:D98"/>
    <mergeCell ref="B99:D99"/>
    <mergeCell ref="B100:D100"/>
    <mergeCell ref="B101:D101"/>
    <mergeCell ref="A104:C104"/>
    <mergeCell ref="A105:C105"/>
    <mergeCell ref="A75:D75"/>
    <mergeCell ref="A76:A77"/>
    <mergeCell ref="B76:B77"/>
    <mergeCell ref="C76:C77"/>
    <mergeCell ref="D76:D77"/>
    <mergeCell ref="B97:D97"/>
    <mergeCell ref="AC31:AC32"/>
    <mergeCell ref="AD31:AD32"/>
    <mergeCell ref="A67:A68"/>
    <mergeCell ref="B67:B68"/>
    <mergeCell ref="C67:C68"/>
    <mergeCell ref="D67:D68"/>
    <mergeCell ref="E67:E68"/>
    <mergeCell ref="F67:F68"/>
    <mergeCell ref="I31:I32"/>
    <mergeCell ref="J31:J32"/>
    <mergeCell ref="K31:K32"/>
    <mergeCell ref="L31:L32"/>
    <mergeCell ref="AA31:AA32"/>
    <mergeCell ref="AB31:AB32"/>
    <mergeCell ref="W67:W68"/>
    <mergeCell ref="I67:I68"/>
    <mergeCell ref="J67:J68"/>
    <mergeCell ref="K67:K68"/>
    <mergeCell ref="T67:T68"/>
    <mergeCell ref="G67:G68"/>
    <mergeCell ref="H67:H68"/>
    <mergeCell ref="U67:U68"/>
    <mergeCell ref="V67:V68"/>
    <mergeCell ref="B24:H24"/>
    <mergeCell ref="B25:H25"/>
    <mergeCell ref="A31:A32"/>
    <mergeCell ref="B31:B32"/>
    <mergeCell ref="C31:C32"/>
    <mergeCell ref="D31:D32"/>
    <mergeCell ref="E31:E32"/>
    <mergeCell ref="F31:F32"/>
    <mergeCell ref="G31:G32"/>
    <mergeCell ref="H31:H32"/>
    <mergeCell ref="B18:I18"/>
    <mergeCell ref="J18:K18"/>
    <mergeCell ref="L18:M18"/>
    <mergeCell ref="B21:H21"/>
    <mergeCell ref="B22:H22"/>
    <mergeCell ref="B23:H23"/>
    <mergeCell ref="B16:I16"/>
    <mergeCell ref="J16:K16"/>
    <mergeCell ref="L16:M16"/>
    <mergeCell ref="B17:I17"/>
    <mergeCell ref="J17:K17"/>
    <mergeCell ref="L17:M17"/>
    <mergeCell ref="B14:I14"/>
    <mergeCell ref="J14:K14"/>
    <mergeCell ref="L14:M14"/>
    <mergeCell ref="B15:I15"/>
    <mergeCell ref="J15:K15"/>
    <mergeCell ref="L15:M15"/>
    <mergeCell ref="A7:B7"/>
    <mergeCell ref="C7:F7"/>
    <mergeCell ref="A12:J12"/>
    <mergeCell ref="B13:I13"/>
    <mergeCell ref="J13:K13"/>
    <mergeCell ref="L13:M13"/>
    <mergeCell ref="A4:B4"/>
    <mergeCell ref="C4:F4"/>
    <mergeCell ref="A5:B5"/>
    <mergeCell ref="C5:F5"/>
    <mergeCell ref="A6:B6"/>
    <mergeCell ref="C6:F6"/>
    <mergeCell ref="A1:B1"/>
    <mergeCell ref="C1:F1"/>
    <mergeCell ref="A2:B2"/>
    <mergeCell ref="C2:F2"/>
    <mergeCell ref="A3:B3"/>
    <mergeCell ref="C3:F3"/>
  </mergeCells>
  <dataValidations count="14">
    <dataValidation type="decimal" allowBlank="1" showInputMessage="1" showErrorMessage="1" sqref="F176:I179 I69:K72 J113:M116 I33:L63 I78:L85" xr:uid="{00000000-0002-0000-0700-000000000000}">
      <formula1>0</formula1>
      <formula2>999999999999999</formula2>
    </dataValidation>
    <dataValidation type="list" showInputMessage="1" showErrorMessage="1" sqref="A69:A72 K176:K179 N98:N101 N113:N116" xr:uid="{00000000-0002-0000-0700-000001000000}">
      <formula1>$A$14:$A$19</formula1>
    </dataValidation>
    <dataValidation type="list" showDropDown="1" showErrorMessage="1" sqref="O97:P97 O112:P112" xr:uid="{00000000-0002-0000-0700-000002000000}">
      <formula1>Charges</formula1>
    </dataValidation>
    <dataValidation type="whole" allowBlank="1" showInputMessage="1" showErrorMessage="1" error="Only whole numbers can be entered into this field" sqref="D226:D231 D239:D244" xr:uid="{00000000-0002-0000-0700-000003000000}">
      <formula1>1</formula1>
      <formula2>99</formula2>
    </dataValidation>
    <dataValidation type="decimal" allowBlank="1" showInputMessage="1" showErrorMessage="1" error="Only numbers may be entered into this field" sqref="H239:H244 J239:J244 L239:L244 N239:N244" xr:uid="{FDF02D3C-46A1-4E90-B9A4-9294C81AE0AE}">
      <formula1>1</formula1>
      <formula2>1000000000</formula2>
    </dataValidation>
    <dataValidation type="whole" allowBlank="1" showInputMessage="1" showErrorMessage="1" error="Only whole numbers may be entered into this field_x000a_" sqref="G239:G244 I239:I244 K239:K244 M239:M244" xr:uid="{64025932-47B7-4767-9227-3F82AC37CAE2}">
      <formula1>1</formula1>
      <formula2>99</formula2>
    </dataValidation>
    <dataValidation allowBlank="1" sqref="AG85:BE85 AE85:AE86 S85:AD85 M62:AC63 AE78:AE81 AE33:BE64 M33:Z61 AC33:AC61 S78:AB84 AH78:BE84" xr:uid="{00000000-0002-0000-0700-000006000000}"/>
    <dataValidation type="list" errorStyle="information" allowBlank="1" showInputMessage="1" showErrorMessage="1" sqref="A32:A63 A77:A85" xr:uid="{00000000-0002-0000-0700-000007000000}">
      <formula1>$A$14:$A$18</formula1>
    </dataValidation>
    <dataValidation type="list" errorStyle="information" allowBlank="1" showInputMessage="1" showErrorMessage="1" sqref="L69:L72 N69:N72 P78:P85" xr:uid="{00000000-0002-0000-0700-000008000000}">
      <formula1>"Y,N"</formula1>
    </dataValidation>
    <dataValidation type="list" errorStyle="information" allowBlank="1" showInputMessage="1" showErrorMessage="1" sqref="B249:B257" xr:uid="{00000000-0002-0000-0700-000009000000}">
      <formula1>"Applicable,Not Applicable"</formula1>
    </dataValidation>
    <dataValidation allowBlank="1" showInputMessage="1" showErrorMessage="1" promptTitle="Acceptable Values:" prompt="- Applicable _x000a_- Not applicable _x000a_- Included_x000a_- Amount and OSPF for cases of fixed per D40 OSPF_x000a_    (example-  &quot;375 OSPF&quot;)" sqref="E126:G170" xr:uid="{00000000-0002-0000-0700-00000A000000}"/>
    <dataValidation type="list" allowBlank="1" showInputMessage="1" showErrorMessage="1" sqref="I126:I170" xr:uid="{00000000-0002-0000-0700-00000B000000}">
      <formula1>$A$14:$A$19</formula1>
    </dataValidation>
    <dataValidation type="date" allowBlank="1" showInputMessage="1" showErrorMessage="1" sqref="J126:K171 AA33:AB61 AC78:AD84" xr:uid="{00000000-0002-0000-0700-00000C000000}">
      <formula1>10101</formula1>
      <formula2>311299</formula2>
    </dataValidation>
    <dataValidation type="list" allowBlank="1" showInputMessage="1" showErrorMessage="1" sqref="A226:A231 A239:A244" xr:uid="{9831D194-487B-4983-9702-BD928F4C0DD2}">
      <formula1>$A$14</formula1>
    </dataValidation>
  </dataValidations>
  <pageMargins left="0.25" right="0.25" top="0.25" bottom="0.25" header="0.3" footer="0.3"/>
  <pageSetup scale="15" fitToHeight="0" orientation="landscape" r:id="rId1"/>
  <headerFooter alignWithMargins="0"/>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D66C7F85-F52F-4525-AE06-A0E6E0413443}">
          <x14:formula1>
            <xm:f>Listes!$H$2:$H$192</xm:f>
          </x14:formula1>
          <xm:sqref>M31:Z31 Q76:AB76</xm:sqref>
        </x14:dataValidation>
        <x14:dataValidation type="list" allowBlank="1" showInputMessage="1" showErrorMessage="1" xr:uid="{E6C59D51-60AA-46BF-9CD5-4DA8ED0AD979}">
          <x14:formula1>
            <xm:f>Listes!$B$254:$B$256</xm:f>
          </x14:formula1>
          <xm:sqref>M32 T32</xm:sqref>
        </x14:dataValidation>
        <x14:dataValidation type="list" allowBlank="1" showInputMessage="1" showErrorMessage="1" xr:uid="{A12142A4-47E4-46C7-9144-B4D5522B5D8E}">
          <x14:formula1>
            <xm:f>Listes!$B$207:$B$217</xm:f>
          </x14:formula1>
          <xm:sqref>N32:S32 U32:Z32 Q77:AB77</xm:sqref>
        </x14:dataValidation>
        <x14:dataValidation type="list" allowBlank="1" showInputMessage="1" showErrorMessage="1" xr:uid="{FCB72CA0-6DBD-4329-8CC1-EE3453D00F22}">
          <x14:formula1>
            <xm:f>Listes!$A$3:$A$193</xm:f>
          </x14:formula1>
          <xm:sqref>A126:A170</xm:sqref>
        </x14:dataValidation>
        <x14:dataValidation type="list" allowBlank="1" showInputMessage="1" showErrorMessage="1" xr:uid="{947A784E-DC55-4383-A07A-F011E6E3F507}">
          <x14:formula1>
            <xm:f>Listes!$B$229:$B$252</xm:f>
          </x14:formula1>
          <xm:sqref>H126:H170</xm:sqref>
        </x14:dataValidation>
        <x14:dataValidation type="list" allowBlank="1" showInputMessage="1" showErrorMessage="1" xr:uid="{887A93B6-2442-4815-A38A-1DC413D4D58E}">
          <x14:formula1>
            <xm:f>Listes!$B$258:$B$307</xm:f>
          </x14:formula1>
          <xm:sqref>F85 F62:F63</xm:sqref>
        </x14:dataValidation>
        <x14:dataValidation type="list" allowBlank="1" showInputMessage="1" showErrorMessage="1" xr:uid="{11E83E6E-6DFE-497A-9F10-8F14961DC8B8}">
          <x14:formula1>
            <xm:f>Listes!$B$196:$B$200</xm:f>
          </x14:formula1>
          <xm:sqref>G85 G62:G63</xm:sqref>
        </x14:dataValidation>
        <x14:dataValidation type="list" allowBlank="1" showInputMessage="1" showErrorMessage="1" xr:uid="{E1C8FE16-19DD-445B-BD57-797982202AAF}">
          <x14:formula1>
            <xm:f>Listes!$B$395:$B$400</xm:f>
          </x14:formula1>
          <xm:sqref>AF85:AF86 AD62:AD63</xm:sqref>
        </x14:dataValidation>
        <x14:dataValidation type="list" allowBlank="1" showInputMessage="1" showErrorMessage="1" xr:uid="{6DD8FCCF-FE02-4ED5-A86F-044E432DFCED}">
          <x14:formula1>
            <xm:f>Listes!$B$431:$B$434</xm:f>
          </x14:formula1>
          <xm:sqref>F226:F231 O239:O244</xm:sqref>
        </x14:dataValidation>
        <x14:dataValidation type="list" allowBlank="1" showInputMessage="1" showErrorMessage="1" xr:uid="{D91B2602-BC37-4B12-BE42-D1A6A988975A}">
          <x14:formula1>
            <xm:f>Listes!$B$438:$B$439</xm:f>
          </x14:formula1>
          <xm:sqref>G226:G231 P239:P244</xm:sqref>
        </x14:dataValidation>
        <x14:dataValidation type="list" allowBlank="1" showInputMessage="1" showErrorMessage="1" xr:uid="{769AB6CE-749A-4BC2-B01B-191E55AE33C7}">
          <x14:formula1>
            <xm:f>Listes!$B$409:$B$410</xm:f>
          </x14:formula1>
          <xm:sqref>E226:E231 E239:E244</xm:sqref>
        </x14:dataValidation>
        <x14:dataValidation type="list" allowBlank="1" showInputMessage="1" showErrorMessage="1" xr:uid="{32FAFA7A-83EF-4BE8-BE8D-63BBCC728944}">
          <x14:formula1>
            <xm:f>Listes!$B$404:$B$405</xm:f>
          </x14:formula1>
          <xm:sqref>B226:B231 B239:B244</xm:sqref>
        </x14:dataValidation>
        <x14:dataValidation type="list" allowBlank="1" showInputMessage="1" showErrorMessage="1" xr:uid="{496B828D-6555-4135-B5DD-5DB9D3DE9A1C}">
          <x14:formula1>
            <xm:f>Listes!$B$426:$B$427</xm:f>
          </x14:formula1>
          <xm:sqref>C226:C231 C239:C244</xm:sqref>
        </x14:dataValidation>
        <x14:dataValidation type="list" allowBlank="1" showInputMessage="1" showErrorMessage="1" xr:uid="{A833948B-80BE-4E64-B335-D811069D50C3}">
          <x14:formula1>
            <xm:f>Listes!$B$443:$B$578</xm:f>
          </x14:formula1>
          <xm:sqref>F239:F244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50"/>
  <sheetViews>
    <sheetView workbookViewId="0">
      <selection activeCell="A10" sqref="A10:I5000"/>
    </sheetView>
  </sheetViews>
  <sheetFormatPr defaultColWidth="22.7265625" defaultRowHeight="11.5" x14ac:dyDescent="0.25"/>
  <cols>
    <col min="1" max="16384" width="22.7265625" style="42"/>
  </cols>
  <sheetData>
    <row r="1" spans="1:9" x14ac:dyDescent="0.25">
      <c r="A1" s="70" t="s">
        <v>68</v>
      </c>
      <c r="B1" s="306" t="s">
        <v>1564</v>
      </c>
      <c r="I1" s="224">
        <v>21</v>
      </c>
    </row>
    <row r="2" spans="1:9" x14ac:dyDescent="0.25">
      <c r="A2" s="106" t="s">
        <v>724</v>
      </c>
      <c r="B2" s="256"/>
    </row>
    <row r="3" spans="1:9" x14ac:dyDescent="0.25">
      <c r="A3" s="106" t="s">
        <v>786</v>
      </c>
      <c r="B3" s="271">
        <f>Cover!B2</f>
        <v>15</v>
      </c>
    </row>
    <row r="4" spans="1:9" x14ac:dyDescent="0.25">
      <c r="A4" s="106" t="s">
        <v>1016</v>
      </c>
      <c r="B4" s="260" t="str">
        <f>Cover!B7</f>
        <v>KEMIRA OYJ</v>
      </c>
    </row>
    <row r="5" spans="1:9" ht="12" thickBot="1" x14ac:dyDescent="0.3">
      <c r="A5" s="108" t="s">
        <v>274</v>
      </c>
      <c r="B5" s="223" t="s">
        <v>439</v>
      </c>
    </row>
    <row r="6" spans="1:9" ht="12" thickBot="1" x14ac:dyDescent="0.3">
      <c r="A6" s="248">
        <v>37</v>
      </c>
    </row>
    <row r="7" spans="1:9" ht="12" thickBot="1" x14ac:dyDescent="0.3">
      <c r="A7" s="733" t="s">
        <v>1079</v>
      </c>
      <c r="B7" s="734"/>
      <c r="C7" s="734"/>
      <c r="D7" s="734"/>
      <c r="E7" s="734"/>
      <c r="F7" s="734"/>
      <c r="G7" s="735"/>
    </row>
    <row r="8" spans="1:9" ht="12" thickBot="1" x14ac:dyDescent="0.3">
      <c r="A8" s="621" t="s">
        <v>380</v>
      </c>
      <c r="B8" s="622"/>
      <c r="C8" s="622"/>
      <c r="D8" s="622"/>
      <c r="E8" s="622"/>
      <c r="F8" s="623"/>
      <c r="G8" s="238" t="s">
        <v>270</v>
      </c>
    </row>
    <row r="9" spans="1:9" ht="12" thickBot="1" x14ac:dyDescent="0.3">
      <c r="A9" s="245" t="s">
        <v>45</v>
      </c>
      <c r="B9" s="184" t="s">
        <v>1026</v>
      </c>
      <c r="C9" s="184" t="s">
        <v>937</v>
      </c>
      <c r="D9" s="184" t="s">
        <v>55</v>
      </c>
      <c r="E9" s="184" t="s">
        <v>1066</v>
      </c>
      <c r="F9" s="184" t="s">
        <v>582</v>
      </c>
      <c r="G9" s="264" t="s">
        <v>859</v>
      </c>
    </row>
    <row r="10" spans="1:9" x14ac:dyDescent="0.25">
      <c r="A10" s="422" t="s">
        <v>857</v>
      </c>
      <c r="B10" s="422" t="s">
        <v>1596</v>
      </c>
      <c r="C10" s="422" t="s">
        <v>1597</v>
      </c>
      <c r="D10" s="422" t="s">
        <v>1598</v>
      </c>
      <c r="E10" s="422" t="s">
        <v>1598</v>
      </c>
      <c r="F10" s="422" t="s">
        <v>1599</v>
      </c>
      <c r="G10" s="422"/>
      <c r="H10" s="423"/>
      <c r="I10" s="423"/>
    </row>
    <row r="11" spans="1:9" x14ac:dyDescent="0.25">
      <c r="A11" s="424" t="s">
        <v>1572</v>
      </c>
      <c r="B11" s="424" t="s">
        <v>1600</v>
      </c>
      <c r="C11" s="424" t="s">
        <v>1625</v>
      </c>
      <c r="D11" s="424" t="s">
        <v>1656</v>
      </c>
      <c r="E11" s="424" t="s">
        <v>1684</v>
      </c>
      <c r="F11" s="424" t="s">
        <v>1699</v>
      </c>
      <c r="G11" s="424"/>
      <c r="H11" s="423"/>
      <c r="I11" s="423"/>
    </row>
    <row r="12" spans="1:9" x14ac:dyDescent="0.25">
      <c r="A12" s="424" t="s">
        <v>1573</v>
      </c>
      <c r="B12" s="424" t="s">
        <v>1601</v>
      </c>
      <c r="C12" s="424" t="s">
        <v>1626</v>
      </c>
      <c r="D12" s="424" t="s">
        <v>1657</v>
      </c>
      <c r="E12" s="424"/>
      <c r="F12" s="424" t="s">
        <v>1599</v>
      </c>
      <c r="G12" s="424"/>
      <c r="H12" s="423"/>
      <c r="I12" s="423"/>
    </row>
    <row r="13" spans="1:9" ht="34.5" x14ac:dyDescent="0.25">
      <c r="A13" s="424" t="s">
        <v>1573</v>
      </c>
      <c r="B13" s="424" t="s">
        <v>1602</v>
      </c>
      <c r="C13" s="424" t="s">
        <v>1627</v>
      </c>
      <c r="D13" s="424" t="s">
        <v>1658</v>
      </c>
      <c r="E13" s="424" t="s">
        <v>1685</v>
      </c>
      <c r="F13" s="424" t="s">
        <v>1714</v>
      </c>
      <c r="G13" s="424"/>
      <c r="H13" s="423"/>
      <c r="I13" s="423"/>
    </row>
    <row r="14" spans="1:9" ht="23" x14ac:dyDescent="0.25">
      <c r="A14" s="424" t="s">
        <v>1574</v>
      </c>
      <c r="B14" s="424" t="s">
        <v>1603</v>
      </c>
      <c r="C14" s="424" t="s">
        <v>1628</v>
      </c>
      <c r="D14" s="424" t="s">
        <v>1659</v>
      </c>
      <c r="E14" s="424"/>
      <c r="F14" s="424" t="s">
        <v>1701</v>
      </c>
      <c r="G14" s="424"/>
      <c r="H14" s="423"/>
      <c r="I14" s="423"/>
    </row>
    <row r="15" spans="1:9" ht="23" x14ac:dyDescent="0.25">
      <c r="A15" s="424" t="s">
        <v>857</v>
      </c>
      <c r="B15" s="424" t="s">
        <v>1604</v>
      </c>
      <c r="C15" s="424" t="s">
        <v>1629</v>
      </c>
      <c r="D15" s="424" t="s">
        <v>1660</v>
      </c>
      <c r="E15" s="424"/>
      <c r="F15" s="424" t="s">
        <v>1699</v>
      </c>
      <c r="G15" s="424"/>
      <c r="H15" s="423"/>
      <c r="I15" s="423"/>
    </row>
    <row r="16" spans="1:9" x14ac:dyDescent="0.25">
      <c r="A16" s="424" t="s">
        <v>1575</v>
      </c>
      <c r="B16" s="424" t="s">
        <v>1605</v>
      </c>
      <c r="C16" s="424" t="s">
        <v>1630</v>
      </c>
      <c r="D16" s="424" t="s">
        <v>1661</v>
      </c>
      <c r="E16" s="424" t="s">
        <v>1686</v>
      </c>
      <c r="F16" s="424" t="s">
        <v>1715</v>
      </c>
      <c r="G16" s="424"/>
      <c r="H16" s="423"/>
      <c r="I16" s="423"/>
    </row>
    <row r="17" spans="1:9" x14ac:dyDescent="0.25">
      <c r="A17" s="424" t="s">
        <v>1576</v>
      </c>
      <c r="B17" s="424" t="s">
        <v>1606</v>
      </c>
      <c r="C17" s="424" t="s">
        <v>1631</v>
      </c>
      <c r="D17" s="424" t="s">
        <v>1662</v>
      </c>
      <c r="E17" s="424" t="s">
        <v>1687</v>
      </c>
      <c r="F17" s="424" t="s">
        <v>1715</v>
      </c>
      <c r="G17" s="424"/>
      <c r="H17" s="423"/>
      <c r="I17" s="423"/>
    </row>
    <row r="18" spans="1:9" x14ac:dyDescent="0.25">
      <c r="A18" s="424"/>
      <c r="B18" s="424"/>
      <c r="C18" s="424" t="s">
        <v>1632</v>
      </c>
      <c r="D18" s="424"/>
      <c r="E18" s="424"/>
      <c r="F18" s="424"/>
      <c r="G18" s="424"/>
      <c r="H18" s="423"/>
      <c r="I18" s="423"/>
    </row>
    <row r="19" spans="1:9" x14ac:dyDescent="0.25">
      <c r="A19" s="424" t="s">
        <v>1577</v>
      </c>
      <c r="B19" s="424" t="s">
        <v>1605</v>
      </c>
      <c r="C19" s="424" t="s">
        <v>1633</v>
      </c>
      <c r="D19" s="424" t="s">
        <v>1663</v>
      </c>
      <c r="E19" s="424" t="s">
        <v>1688</v>
      </c>
      <c r="F19" s="424" t="s">
        <v>1634</v>
      </c>
      <c r="G19" s="424"/>
      <c r="H19" s="423"/>
      <c r="I19" s="423"/>
    </row>
    <row r="20" spans="1:9" x14ac:dyDescent="0.25">
      <c r="A20" s="424"/>
      <c r="B20" s="424"/>
      <c r="C20" s="424" t="s">
        <v>1634</v>
      </c>
      <c r="D20" s="424"/>
      <c r="E20" s="424"/>
      <c r="F20" s="424"/>
      <c r="G20" s="424"/>
      <c r="H20" s="423"/>
      <c r="I20" s="423"/>
    </row>
    <row r="21" spans="1:9" ht="34.5" x14ac:dyDescent="0.25">
      <c r="A21" s="424" t="s">
        <v>1578</v>
      </c>
      <c r="B21" s="424" t="s">
        <v>1607</v>
      </c>
      <c r="C21" s="424" t="s">
        <v>1635</v>
      </c>
      <c r="D21" s="424" t="s">
        <v>1664</v>
      </c>
      <c r="E21" s="424" t="s">
        <v>1689</v>
      </c>
      <c r="F21" s="424" t="s">
        <v>1716</v>
      </c>
      <c r="G21" s="424"/>
      <c r="H21" s="423"/>
      <c r="I21" s="423"/>
    </row>
    <row r="22" spans="1:9" x14ac:dyDescent="0.25">
      <c r="A22" s="424"/>
      <c r="B22" s="424"/>
      <c r="C22" s="424" t="s">
        <v>1636</v>
      </c>
      <c r="D22" s="424"/>
      <c r="E22" s="424"/>
      <c r="F22" s="424"/>
      <c r="G22" s="424"/>
      <c r="H22" s="423"/>
      <c r="I22" s="423"/>
    </row>
    <row r="23" spans="1:9" ht="23" x14ac:dyDescent="0.25">
      <c r="A23" s="424" t="s">
        <v>1595</v>
      </c>
      <c r="B23" s="424" t="s">
        <v>1607</v>
      </c>
      <c r="C23" s="424" t="s">
        <v>1637</v>
      </c>
      <c r="D23" s="424" t="s">
        <v>1665</v>
      </c>
      <c r="E23" s="424" t="s">
        <v>1690</v>
      </c>
      <c r="F23" s="424" t="s">
        <v>1716</v>
      </c>
      <c r="G23" s="424"/>
      <c r="H23" s="423"/>
      <c r="I23" s="423"/>
    </row>
    <row r="24" spans="1:9" x14ac:dyDescent="0.25">
      <c r="A24" s="424"/>
      <c r="B24" s="424"/>
      <c r="C24" s="424" t="s">
        <v>1638</v>
      </c>
      <c r="D24" s="424"/>
      <c r="E24" s="424" t="s">
        <v>1691</v>
      </c>
      <c r="F24" s="424"/>
      <c r="G24" s="424"/>
      <c r="H24" s="423"/>
      <c r="I24" s="423"/>
    </row>
    <row r="25" spans="1:9" ht="23" x14ac:dyDescent="0.25">
      <c r="A25" s="424" t="s">
        <v>1579</v>
      </c>
      <c r="B25" s="424" t="s">
        <v>1608</v>
      </c>
      <c r="C25" s="424" t="s">
        <v>1639</v>
      </c>
      <c r="D25" s="424" t="s">
        <v>1666</v>
      </c>
      <c r="E25" s="424" t="s">
        <v>1692</v>
      </c>
      <c r="F25" s="424" t="s">
        <v>1717</v>
      </c>
      <c r="G25" s="424"/>
      <c r="H25" s="423"/>
      <c r="I25" s="423"/>
    </row>
    <row r="26" spans="1:9" ht="23" x14ac:dyDescent="0.25">
      <c r="A26" s="424" t="s">
        <v>1580</v>
      </c>
      <c r="B26" s="424" t="s">
        <v>1609</v>
      </c>
      <c r="C26" s="424" t="s">
        <v>1640</v>
      </c>
      <c r="D26" s="424" t="s">
        <v>1667</v>
      </c>
      <c r="E26" s="424" t="s">
        <v>1693</v>
      </c>
      <c r="F26" s="424" t="s">
        <v>1717</v>
      </c>
      <c r="G26" s="424"/>
      <c r="H26" s="423"/>
      <c r="I26" s="423"/>
    </row>
    <row r="27" spans="1:9" ht="23" x14ac:dyDescent="0.25">
      <c r="A27" s="424" t="s">
        <v>1581</v>
      </c>
      <c r="B27" s="424" t="s">
        <v>1610</v>
      </c>
      <c r="C27" s="424" t="s">
        <v>1641</v>
      </c>
      <c r="D27" s="424" t="s">
        <v>1668</v>
      </c>
      <c r="E27" s="424" t="s">
        <v>1694</v>
      </c>
      <c r="F27" s="424" t="s">
        <v>1718</v>
      </c>
      <c r="G27" s="424"/>
      <c r="H27" s="423"/>
      <c r="I27" s="423"/>
    </row>
    <row r="28" spans="1:9" x14ac:dyDescent="0.25">
      <c r="A28" s="424" t="s">
        <v>1582</v>
      </c>
      <c r="B28" s="424" t="s">
        <v>1611</v>
      </c>
      <c r="C28" s="424" t="s">
        <v>1642</v>
      </c>
      <c r="D28" s="424" t="s">
        <v>1669</v>
      </c>
      <c r="E28" s="424" t="s">
        <v>1695</v>
      </c>
      <c r="F28" s="424" t="s">
        <v>1718</v>
      </c>
      <c r="G28" s="424"/>
      <c r="H28" s="423"/>
      <c r="I28" s="423"/>
    </row>
    <row r="29" spans="1:9" x14ac:dyDescent="0.25">
      <c r="A29" s="424" t="s">
        <v>1583</v>
      </c>
      <c r="B29" s="424" t="s">
        <v>1612</v>
      </c>
      <c r="C29" s="424" t="s">
        <v>1643</v>
      </c>
      <c r="D29" s="424" t="s">
        <v>1670</v>
      </c>
      <c r="E29" s="424" t="s">
        <v>1696</v>
      </c>
      <c r="F29" s="424" t="s">
        <v>1719</v>
      </c>
      <c r="G29" s="424"/>
      <c r="H29" s="423"/>
      <c r="I29" s="423"/>
    </row>
    <row r="30" spans="1:9" x14ac:dyDescent="0.25">
      <c r="A30" s="424"/>
      <c r="B30" s="424"/>
      <c r="C30" s="424"/>
      <c r="D30" s="424" t="s">
        <v>1671</v>
      </c>
      <c r="E30" s="424" t="s">
        <v>1697</v>
      </c>
      <c r="F30" s="424"/>
      <c r="G30" s="424"/>
      <c r="H30" s="423"/>
      <c r="I30" s="423"/>
    </row>
    <row r="31" spans="1:9" x14ac:dyDescent="0.25">
      <c r="A31" s="424"/>
      <c r="B31" s="424"/>
      <c r="C31" s="424"/>
      <c r="D31" s="424"/>
      <c r="E31" s="424" t="s">
        <v>1698</v>
      </c>
      <c r="F31" s="424"/>
      <c r="G31" s="424"/>
      <c r="H31" s="423"/>
      <c r="I31" s="423"/>
    </row>
    <row r="32" spans="1:9" x14ac:dyDescent="0.25">
      <c r="A32" s="424" t="s">
        <v>1584</v>
      </c>
      <c r="B32" s="424" t="s">
        <v>1613</v>
      </c>
      <c r="C32" s="424" t="s">
        <v>1644</v>
      </c>
      <c r="D32" s="424" t="s">
        <v>1672</v>
      </c>
      <c r="E32" s="424" t="s">
        <v>1699</v>
      </c>
      <c r="F32" s="424" t="s">
        <v>1699</v>
      </c>
      <c r="G32" s="424"/>
      <c r="H32" s="423"/>
      <c r="I32" s="423"/>
    </row>
    <row r="33" spans="1:9" x14ac:dyDescent="0.25">
      <c r="A33" s="424"/>
      <c r="B33" s="424"/>
      <c r="C33" s="424"/>
      <c r="D33" s="424"/>
      <c r="E33" s="424" t="s">
        <v>1700</v>
      </c>
      <c r="F33" s="424"/>
      <c r="G33" s="424"/>
      <c r="H33" s="423"/>
      <c r="I33" s="423"/>
    </row>
    <row r="34" spans="1:9" x14ac:dyDescent="0.25">
      <c r="A34" s="424" t="s">
        <v>1585</v>
      </c>
      <c r="B34" s="424" t="s">
        <v>1614</v>
      </c>
      <c r="C34" s="424" t="s">
        <v>1645</v>
      </c>
      <c r="D34" s="424" t="s">
        <v>1673</v>
      </c>
      <c r="E34" s="424" t="s">
        <v>1701</v>
      </c>
      <c r="F34" s="424" t="s">
        <v>1701</v>
      </c>
      <c r="G34" s="424"/>
      <c r="H34" s="423"/>
      <c r="I34" s="423"/>
    </row>
    <row r="35" spans="1:9" x14ac:dyDescent="0.25">
      <c r="A35" s="424"/>
      <c r="B35" s="424"/>
      <c r="C35" s="424"/>
      <c r="D35" s="424"/>
      <c r="E35" s="424" t="s">
        <v>1702</v>
      </c>
      <c r="F35" s="424"/>
      <c r="G35" s="424"/>
      <c r="H35" s="423"/>
      <c r="I35" s="423"/>
    </row>
    <row r="36" spans="1:9" ht="23" x14ac:dyDescent="0.25">
      <c r="A36" s="424" t="s">
        <v>1586</v>
      </c>
      <c r="B36" s="424" t="s">
        <v>1615</v>
      </c>
      <c r="C36" s="424" t="s">
        <v>1646</v>
      </c>
      <c r="D36" s="424" t="s">
        <v>1674</v>
      </c>
      <c r="E36" s="424" t="s">
        <v>1703</v>
      </c>
      <c r="F36" s="424" t="s">
        <v>1703</v>
      </c>
      <c r="G36" s="424"/>
      <c r="H36" s="423"/>
      <c r="I36" s="423"/>
    </row>
    <row r="37" spans="1:9" x14ac:dyDescent="0.25">
      <c r="A37" s="424"/>
      <c r="B37" s="424"/>
      <c r="C37" s="424"/>
      <c r="D37" s="424"/>
      <c r="E37" s="424">
        <v>2044670301</v>
      </c>
      <c r="F37" s="424"/>
      <c r="G37" s="424"/>
      <c r="H37" s="423"/>
      <c r="I37" s="423"/>
    </row>
    <row r="38" spans="1:9" x14ac:dyDescent="0.25">
      <c r="A38" s="424" t="s">
        <v>1587</v>
      </c>
      <c r="B38" s="424" t="s">
        <v>1616</v>
      </c>
      <c r="C38" s="424" t="s">
        <v>1647</v>
      </c>
      <c r="D38" s="424" t="s">
        <v>1675</v>
      </c>
      <c r="E38" s="424" t="s">
        <v>1704</v>
      </c>
      <c r="F38" s="424" t="s">
        <v>1704</v>
      </c>
      <c r="G38" s="424"/>
      <c r="H38" s="423"/>
      <c r="I38" s="423"/>
    </row>
    <row r="39" spans="1:9" x14ac:dyDescent="0.25">
      <c r="A39" s="424"/>
      <c r="B39" s="424"/>
      <c r="C39" s="424"/>
      <c r="D39" s="424"/>
      <c r="E39" s="424" t="s">
        <v>1705</v>
      </c>
      <c r="F39" s="424"/>
      <c r="G39" s="424"/>
      <c r="H39" s="423"/>
      <c r="I39" s="423"/>
    </row>
    <row r="40" spans="1:9" ht="23" x14ac:dyDescent="0.25">
      <c r="A40" s="424" t="s">
        <v>1588</v>
      </c>
      <c r="B40" s="424" t="s">
        <v>1617</v>
      </c>
      <c r="C40" s="424" t="s">
        <v>1648</v>
      </c>
      <c r="D40" s="424" t="s">
        <v>1676</v>
      </c>
      <c r="E40" s="424" t="s">
        <v>1706</v>
      </c>
      <c r="F40" s="424" t="s">
        <v>1715</v>
      </c>
      <c r="G40" s="424"/>
      <c r="H40" s="423"/>
      <c r="I40" s="423"/>
    </row>
    <row r="41" spans="1:9" x14ac:dyDescent="0.25">
      <c r="A41" s="424" t="s">
        <v>1589</v>
      </c>
      <c r="B41" s="424" t="s">
        <v>1618</v>
      </c>
      <c r="C41" s="424" t="s">
        <v>1649</v>
      </c>
      <c r="D41" s="424" t="s">
        <v>1677</v>
      </c>
      <c r="E41" s="424" t="s">
        <v>1707</v>
      </c>
      <c r="F41" s="424" t="s">
        <v>1634</v>
      </c>
      <c r="G41" s="424"/>
      <c r="H41" s="423"/>
      <c r="I41" s="423"/>
    </row>
    <row r="42" spans="1:9" ht="34.5" x14ac:dyDescent="0.25">
      <c r="A42" s="424" t="s">
        <v>1590</v>
      </c>
      <c r="B42" s="424" t="s">
        <v>1619</v>
      </c>
      <c r="C42" s="424" t="s">
        <v>1650</v>
      </c>
      <c r="D42" s="424" t="s">
        <v>1678</v>
      </c>
      <c r="E42" s="424" t="s">
        <v>1708</v>
      </c>
      <c r="F42" s="424" t="s">
        <v>1717</v>
      </c>
      <c r="G42" s="424"/>
      <c r="H42" s="423"/>
      <c r="I42" s="423"/>
    </row>
    <row r="43" spans="1:9" ht="23" x14ac:dyDescent="0.25">
      <c r="A43" s="424" t="s">
        <v>1590</v>
      </c>
      <c r="B43" s="424" t="s">
        <v>1620</v>
      </c>
      <c r="C43" s="424" t="s">
        <v>1651</v>
      </c>
      <c r="D43" s="424" t="s">
        <v>1679</v>
      </c>
      <c r="E43" s="424" t="s">
        <v>1709</v>
      </c>
      <c r="F43" s="424" t="s">
        <v>1717</v>
      </c>
      <c r="G43" s="424"/>
      <c r="H43" s="423"/>
      <c r="I43" s="423"/>
    </row>
    <row r="44" spans="1:9" x14ac:dyDescent="0.25">
      <c r="A44" s="424" t="s">
        <v>1591</v>
      </c>
      <c r="B44" s="424" t="s">
        <v>1621</v>
      </c>
      <c r="C44" s="424" t="s">
        <v>1652</v>
      </c>
      <c r="D44" s="424" t="s">
        <v>1680</v>
      </c>
      <c r="E44" s="424" t="s">
        <v>1710</v>
      </c>
      <c r="F44" s="424" t="s">
        <v>1717</v>
      </c>
      <c r="G44" s="424"/>
      <c r="H44" s="423"/>
      <c r="I44" s="423"/>
    </row>
    <row r="45" spans="1:9" ht="23" x14ac:dyDescent="0.25">
      <c r="A45" s="424" t="s">
        <v>1592</v>
      </c>
      <c r="B45" s="424" t="s">
        <v>1622</v>
      </c>
      <c r="C45" s="424" t="s">
        <v>1653</v>
      </c>
      <c r="D45" s="424" t="s">
        <v>1681</v>
      </c>
      <c r="E45" s="424" t="s">
        <v>1711</v>
      </c>
      <c r="F45" s="424" t="s">
        <v>1720</v>
      </c>
      <c r="G45" s="424"/>
      <c r="H45" s="423"/>
      <c r="I45" s="423"/>
    </row>
    <row r="46" spans="1:9" x14ac:dyDescent="0.25">
      <c r="A46" s="424" t="s">
        <v>1593</v>
      </c>
      <c r="B46" s="424" t="s">
        <v>1623</v>
      </c>
      <c r="C46" s="424" t="s">
        <v>1654</v>
      </c>
      <c r="D46" s="424" t="s">
        <v>1682</v>
      </c>
      <c r="E46" s="424" t="s">
        <v>1712</v>
      </c>
      <c r="F46" s="424" t="s">
        <v>1712</v>
      </c>
      <c r="G46" s="424"/>
      <c r="H46" s="423"/>
      <c r="I46" s="423"/>
    </row>
    <row r="47" spans="1:9" ht="34.5" x14ac:dyDescent="0.25">
      <c r="A47" s="424" t="s">
        <v>1594</v>
      </c>
      <c r="B47" s="424" t="s">
        <v>1624</v>
      </c>
      <c r="C47" s="424" t="s">
        <v>1655</v>
      </c>
      <c r="D47" s="424" t="s">
        <v>1683</v>
      </c>
      <c r="E47" s="424" t="s">
        <v>1713</v>
      </c>
      <c r="F47" s="424" t="s">
        <v>1367</v>
      </c>
      <c r="G47" s="424"/>
      <c r="H47" s="423"/>
      <c r="I47" s="423"/>
    </row>
    <row r="48" spans="1:9" x14ac:dyDescent="0.25">
      <c r="A48" s="424"/>
      <c r="B48" s="424"/>
      <c r="C48" s="424"/>
      <c r="D48" s="424"/>
      <c r="E48" s="424"/>
      <c r="F48" s="424"/>
      <c r="G48" s="424"/>
      <c r="H48" s="423"/>
      <c r="I48" s="423"/>
    </row>
    <row r="49" spans="1:9" x14ac:dyDescent="0.25">
      <c r="A49" s="424"/>
      <c r="B49" s="424"/>
      <c r="C49" s="424"/>
      <c r="D49" s="424"/>
      <c r="E49" s="424"/>
      <c r="F49" s="424"/>
      <c r="G49" s="424"/>
      <c r="H49" s="423"/>
      <c r="I49" s="423"/>
    </row>
    <row r="50" spans="1:9" ht="12" thickBot="1" x14ac:dyDescent="0.3">
      <c r="A50" s="425"/>
      <c r="B50" s="425"/>
      <c r="C50" s="425"/>
      <c r="D50" s="425"/>
      <c r="E50" s="425"/>
      <c r="F50" s="425"/>
      <c r="G50" s="425"/>
      <c r="H50" s="423"/>
      <c r="I50" s="423"/>
    </row>
  </sheetData>
  <mergeCells count="2">
    <mergeCell ref="A7:G7"/>
    <mergeCell ref="A8:F8"/>
  </mergeCells>
  <pageMargins left="0.25" right="0.25" top="0.25" bottom="0.25" header="0.3" footer="0.3"/>
  <pageSetup scale="50" fitToHeight="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NON EXEMPT" ma:contentTypeID="0x010100AABFEC26EA562D45AF04FDB06D002D64003DBFCE8280B6C64B8E36F022FE550870" ma:contentTypeVersion="29" ma:contentTypeDescription="No file available - Go to Proposals" ma:contentTypeScope="" ma:versionID="5dca8a5998a8efddb0d20fa1cf74ae2d">
  <xsd:schema xmlns:xsd="http://www.w3.org/2001/XMLSchema" xmlns:xs="http://www.w3.org/2001/XMLSchema" xmlns:p="http://schemas.microsoft.com/office/2006/metadata/properties" xmlns:ns1="37aa5685-f18a-4c16-8b74-a7d5b1a2ecd4" xmlns:ns2="http://schemas.microsoft.com/sharepoint/v3" xmlns:ns3="e446afe2-ed2a-40ba-8ba2-c0b30cc49f0e" targetNamespace="http://schemas.microsoft.com/office/2006/metadata/properties" ma:root="true" ma:fieldsID="70af159fcb56dff0b7632e2a87a404d2" ns1:_="" ns2:_="" ns3:_="">
    <xsd:import namespace="37aa5685-f18a-4c16-8b74-a7d5b1a2ecd4"/>
    <xsd:import namespace="http://schemas.microsoft.com/sharepoint/v3"/>
    <xsd:import namespace="e446afe2-ed2a-40ba-8ba2-c0b30cc49f0e"/>
    <xsd:element name="properties">
      <xsd:complexType>
        <xsd:sequence>
          <xsd:element name="documentManagement">
            <xsd:complexType>
              <xsd:all>
                <xsd:element ref="ns1:custtemp"/>
                <xsd:element ref="ns1:contractstatus" minOccurs="0"/>
                <xsd:element ref="ns1:contractnum" minOccurs="0"/>
                <xsd:element ref="ns1:amdnum" minOccurs="0"/>
                <xsd:element ref="ns1:amdeffdate" minOccurs="0"/>
                <xsd:element ref="ns1:shippertype"/>
                <xsd:element ref="ns2:Company" minOccurs="0"/>
                <xsd:element ref="ns1:comcomments" minOccurs="0"/>
                <xsd:element ref="ns1:contexpires"/>
                <xsd:element ref="ns1:sigonfile" minOccurs="0"/>
                <xsd:element ref="ns1:exempt" minOccurs="0"/>
                <xsd:element ref="ns1:concomments" minOccurs="0"/>
                <xsd:element ref="ns3:doc1605" minOccurs="0"/>
                <xsd:element ref="ns3:agreedate" minOccurs="0"/>
                <xsd:element ref="ns1:UploadPriority" minOccurs="0"/>
                <xsd:element ref="ns1:uploadsts" minOccurs="0"/>
                <xsd:element ref="ns1:conversionstatus" minOccurs="0"/>
                <xsd:element ref="ns1:Contract_x0020_Priority" minOccurs="0"/>
                <xsd:element ref="ns3:Amend_x0020_Ready" minOccurs="0"/>
                <xsd:element ref="ns1:Center" minOccurs="0"/>
                <xsd:element ref="ns1:assignedTo" minOccurs="0"/>
                <xsd:element ref="ns1:_dlc_DocId" minOccurs="0"/>
                <xsd:element ref="ns1:_dlc_DocIdUrl" minOccurs="0"/>
                <xsd:element ref="ns1:_dlc_DocIdPersistId" minOccurs="0"/>
                <xsd:element ref="ns3:MediaServiceMetadata" minOccurs="0"/>
                <xsd:element ref="ns3:MediaServiceFastMetadata" minOccurs="0"/>
                <xsd:element ref="ns3:MediaServiceAutoKeyPoints" minOccurs="0"/>
                <xsd:element ref="ns3:MediaServiceKeyPoint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aa5685-f18a-4c16-8b74-a7d5b1a2ecd4" elementFormDefault="qualified">
    <xsd:import namespace="http://schemas.microsoft.com/office/2006/documentManagement/types"/>
    <xsd:import namespace="http://schemas.microsoft.com/office/infopath/2007/PartnerControls"/>
    <xsd:element name="custtemp" ma:index="0" ma:displayName="Cust. Template" ma:format="Dropdown" ma:indexed="true" ma:internalName="custtemp" ma:readOnly="false">
      <xsd:simpleType>
        <xsd:restriction base="dms:Choice">
          <xsd:enumeration value="No"/>
          <xsd:enumeration value="Yes"/>
        </xsd:restriction>
      </xsd:simpleType>
    </xsd:element>
    <xsd:element name="contractstatus" ma:index="1" nillable="true" ma:displayName="Contract Status" ma:default="In Progress" ma:format="Dropdown" ma:indexed="true" ma:internalName="contractstatus" ma:readOnly="false">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enumeration value="Tariff GRIP"/>
        </xsd:restriction>
      </xsd:simpleType>
    </xsd:element>
    <xsd:element name="contractnum" ma:index="2" nillable="true" ma:displayName="Contract#" ma:indexed="true" ma:internalName="contractnum" ma:readOnly="false">
      <xsd:simpleType>
        <xsd:restriction base="dms:Text">
          <xsd:maxLength value="8"/>
        </xsd:restriction>
      </xsd:simpleType>
    </xsd:element>
    <xsd:element name="amdnum" ma:index="3" nillable="true" ma:displayName="Amend#" ma:decimals="0" ma:indexed="true" ma:internalName="amdnum" ma:readOnly="false" ma:percentage="FALSE">
      <xsd:simpleType>
        <xsd:restriction base="dms:Number"/>
      </xsd:simpleType>
    </xsd:element>
    <xsd:element name="amdeffdate" ma:index="4" nillable="true" ma:displayName="Amd Eff Date" ma:format="DateOnly" ma:internalName="amdeffdate" ma:readOnly="false">
      <xsd:simpleType>
        <xsd:restriction base="dms:DateTime"/>
      </xsd:simpleType>
    </xsd:element>
    <xsd:element name="shippertype" ma:index="5" ma:displayName="Customer Type" ma:format="Dropdown" ma:indexed="true" ma:internalName="shippertype" ma:readOnly="false">
      <xsd:simpleType>
        <xsd:restriction base="dms:Choice">
          <xsd:enumeration value="BCO"/>
          <xsd:enumeration value="NVO"/>
          <xsd:enumeration value="SA"/>
          <xsd:enumeration value="STRAT"/>
        </xsd:restriction>
      </xsd:simpleType>
    </xsd:element>
    <xsd:element name="comcomments" ma:index="8" nillable="true" ma:displayName="Commercial Comments" ma:internalName="comcomments" ma:readOnly="false">
      <xsd:simpleType>
        <xsd:restriction base="dms:Note">
          <xsd:maxLength value="255"/>
        </xsd:restriction>
      </xsd:simpleType>
    </xsd:element>
    <xsd:element name="contexpires" ma:index="9" ma:displayName="Contract Exp" ma:format="DateOnly" ma:indexed="true" ma:internalName="contexpires" ma:readOnly="false">
      <xsd:simpleType>
        <xsd:restriction base="dms:DateTime"/>
      </xsd:simpleType>
    </xsd:element>
    <xsd:element name="sigonfile" ma:index="10" nillable="true" ma:displayName="E-Sig On File" ma:default="No" ma:format="Dropdown" ma:indexed="true" ma:internalName="sigonfile" ma:readOnly="false">
      <xsd:simpleType>
        <xsd:restriction base="dms:Choice">
          <xsd:enumeration value="No"/>
          <xsd:enumeration value="Yes"/>
        </xsd:restriction>
      </xsd:simpleType>
    </xsd:element>
    <xsd:element name="exempt" ma:index="11" nillable="true" ma:displayName="Exempt Only" ma:default="No" ma:format="Dropdown" ma:internalName="exempt" ma:readOnly="false">
      <xsd:simpleType>
        <xsd:restriction base="dms:Choice">
          <xsd:enumeration value="No"/>
          <xsd:enumeration value="Yes-Sig Req"/>
          <xsd:enumeration value="Yes-Sig Not Req"/>
        </xsd:restriction>
      </xsd:simpleType>
    </xsd:element>
    <xsd:element name="concomments" ma:index="12" nillable="true" ma:displayName="Contracts Comments" ma:internalName="concomments" ma:readOnly="false">
      <xsd:simpleType>
        <xsd:restriction base="dms:Note">
          <xsd:maxLength value="255"/>
        </xsd:restriction>
      </xsd:simpleType>
    </xsd:element>
    <xsd:element name="UploadPriority" ma:index="15" nillable="true" ma:displayName="Upload Priority" ma:default="Normal" ma:description="“Contracts Dept Use Only”" ma:format="Dropdown" ma:internalName="UploadPriority" ma:readOnly="false">
      <xsd:simpleType>
        <xsd:restriction base="dms:Choice">
          <xsd:enumeration value="Normal"/>
          <xsd:enumeration value="Urgent Upload"/>
        </xsd:restriction>
      </xsd:simpleType>
    </xsd:element>
    <xsd:element name="uploadsts" ma:index="16" nillable="true" ma:displayName="Upload Status" ma:default="Upload Queue" ma:format="Dropdown" ma:internalName="uploadsts" ma:readOnly="false">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restriction>
      </xsd:simpleType>
    </xsd:element>
    <xsd:element name="conversionstatus" ma:index="17" nillable="true" ma:displayName="Conversion Status" ma:default="Not Started" ma:format="Dropdown" ma:internalName="conversionstatus" ma:readOnly="false">
      <xsd:simpleType>
        <xsd:restriction base="dms:Choice">
          <xsd:enumeration value="Not Started"/>
          <xsd:enumeration value="In Progress"/>
          <xsd:enumeration value="Issue Pending"/>
          <xsd:enumeration value="Complete"/>
        </xsd:restriction>
      </xsd:simpleType>
    </xsd:element>
    <xsd:element name="Contract_x0020_Priority" ma:index="19" nillable="true" ma:displayName="Contract Priority" ma:default="No" ma:format="Dropdown" ma:internalName="Contract_x0020_Priority" ma:readOnly="false">
      <xsd:simpleType>
        <xsd:restriction base="dms:Choice">
          <xsd:enumeration value="No"/>
          <xsd:enumeration value="Yes"/>
        </xsd:restriction>
      </xsd:simpleType>
    </xsd:element>
    <xsd:element name="Center" ma:index="21" nillable="true" ma:displayName="Center" ma:default="Choose Center" ma:format="Dropdown" ma:internalName="Center" ma:readOnly="false">
      <xsd:simpleType>
        <xsd:restriction base="dms:Choice">
          <xsd:enumeration value="Choose Center"/>
          <xsd:enumeration value="Mumbai"/>
          <xsd:enumeration value="Manila"/>
        </xsd:restriction>
      </xsd:simpleType>
    </xsd:element>
    <xsd:element name="assignedTo" ma:index="22" nillable="true" ma:displayName="AssignedTo" ma:default="Commercial" ma:format="Dropdown" ma:indexed="true" ma:internalName="assignedTo_8e981c91_x002d_64af_x002d_413d_x002d_958b_x002d_8f203ee4e0da" ma:readOnly="false">
      <xsd:simpleType>
        <xsd:restriction base="dms:Choice">
          <xsd:enumeration value="Commercial"/>
          <xsd:enumeration value="Contracts"/>
          <xsd:enumeration value="Conversion"/>
          <xsd:enumeration value="Upload"/>
        </xsd:restriction>
      </xsd:simpleType>
    </xsd:element>
    <xsd:element name="_dlc_DocId" ma:index="30" nillable="true" ma:displayName="Document ID Value" ma:description="The value of the document ID assigned to this item." ma:indexed="true" ma:internalName="_dlc_DocId" ma:readOnly="true">
      <xsd:simpleType>
        <xsd:restriction base="dms:Text"/>
      </xsd:simpleType>
    </xsd:element>
    <xsd:element name="_dlc_DocIdUrl" ma:index="3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2" nillable="true" ma:displayName="Persist ID" ma:description="Keep ID on add." ma:hidden="true" ma:internalName="_dlc_DocIdPersistId" ma:readOnly="false">
      <xsd:simpleType>
        <xsd:restriction base="dms:Boolean"/>
      </xsd:simple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6" nillable="true" ma:displayName="Company" ma:indexed="true" ma:internalName="Compan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6afe2-ed2a-40ba-8ba2-c0b30cc49f0e" elementFormDefault="qualified">
    <xsd:import namespace="http://schemas.microsoft.com/office/2006/documentManagement/types"/>
    <xsd:import namespace="http://schemas.microsoft.com/office/infopath/2007/PartnerControls"/>
    <xsd:element name="doc1605" ma:index="13" nillable="true" ma:displayName="Docket 16-05" ma:default="No" ma:description="“Contracts Dept Use Only”" ma:format="Dropdown" ma:indexed="true" ma:internalName="Docket_x0020_16_x002d_05" ma:readOnly="false">
      <xsd:simpleType>
        <xsd:restriction base="dms:Choice">
          <xsd:enumeration value="No"/>
          <xsd:enumeration value="Yes"/>
        </xsd:restriction>
      </xsd:simpleType>
    </xsd:element>
    <xsd:element name="agreedate" ma:index="14" nillable="true" ma:displayName="Agreement Date" ma:description="“Contracts Dept Use Only”" ma:format="DateOnly" ma:indexed="true" ma:internalName="Agreement_x0020_Date" ma:readOnly="false">
      <xsd:simpleType>
        <xsd:restriction base="dms:DateTime"/>
      </xsd:simpleType>
    </xsd:element>
    <xsd:element name="Amend_x0020_Ready" ma:index="20" nillable="true" ma:displayName="Amend Ready" ma:default="Not Ready" ma:description="“Contracts Dept Use Only”" ma:format="Dropdown" ma:internalName="Amend_x0020_Ready" ma:readOnly="false">
      <xsd:simpleType>
        <xsd:restriction base="dms:Choice">
          <xsd:enumeration value="Not Ready"/>
          <xsd:enumeration value="Go"/>
          <xsd:enumeration value="Sent"/>
        </xsd:restriction>
      </xsd:simpleType>
    </xsd:element>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ompany xmlns="http://schemas.microsoft.com/sharepoint/v3">KEMIRA OYJ SSCTMB</Company>
    <sigonfile xmlns="37aa5685-f18a-4c16-8b74-a7d5b1a2ecd4">No</sigonfile>
    <concomments xmlns="37aa5685-f18a-4c16-8b74-a7d5b1a2ecd4">Contract managed by SSC
Affiliates vetted
SOF on File</concomments>
    <amdnum xmlns="37aa5685-f18a-4c16-8b74-a7d5b1a2ecd4">14</amdnum>
    <conversionstatus xmlns="37aa5685-f18a-4c16-8b74-a7d5b1a2ecd4">Not Started</conversionstatus>
    <shippertype xmlns="37aa5685-f18a-4c16-8b74-a7d5b1a2ecd4">BCO</shippertype>
    <comcomments xmlns="37aa5685-f18a-4c16-8b74-a7d5b1a2ecd4" xsi:nil="true"/>
    <contexpires xmlns="37aa5685-f18a-4c16-8b74-a7d5b1a2ecd4">2023-03-31T07:00:00+00:00</contexpires>
    <uploadsts xmlns="37aa5685-f18a-4c16-8b74-a7d5b1a2ecd4">Upload Queue</uploadsts>
    <exempt xmlns="37aa5685-f18a-4c16-8b74-a7d5b1a2ecd4">No</exempt>
    <custtemp xmlns="37aa5685-f18a-4c16-8b74-a7d5b1a2ecd4">No</custtemp>
    <contractstatus xmlns="37aa5685-f18a-4c16-8b74-a7d5b1a2ecd4">Signed/Sent</contractstatus>
    <amdeffdate xmlns="37aa5685-f18a-4c16-8b74-a7d5b1a2ecd4">2022-09-20T07:00:00+00:00</amdeffdate>
    <Contract_x0020_Priority xmlns="37aa5685-f18a-4c16-8b74-a7d5b1a2ecd4">No</Contract_x0020_Priority>
    <UploadPriority xmlns="37aa5685-f18a-4c16-8b74-a7d5b1a2ecd4">Normal</UploadPriority>
    <contractnum xmlns="37aa5685-f18a-4c16-8b74-a7d5b1a2ecd4">22-0020</contractnum>
    <Center xmlns="37aa5685-f18a-4c16-8b74-a7d5b1a2ecd4">Mumbai</Center>
    <_dlc_DocId xmlns="37aa5685-f18a-4c16-8b74-a7d5b1a2ecd4">EDECT6KTZNYJ-17-24980</_dlc_DocId>
    <_dlc_DocIdUrl xmlns="37aa5685-f18a-4c16-8b74-a7d5b1a2ecd4">
      <Url>https://cmacgmgroup.sharepoint.com/sites/CMA-USServiceContracts/_layouts/DocIdRedir.aspx?ID=EDECT6KTZNYJ-17-24980</Url>
      <Description>EDECT6KTZNYJ-17-24980</Description>
    </_dlc_DocIdUrl>
    <Amend_x0020_Ready xmlns="e446afe2-ed2a-40ba-8ba2-c0b30cc49f0e">Go</Amend_x0020_Ready>
    <_dlc_DocIdPersistId xmlns="37aa5685-f18a-4c16-8b74-a7d5b1a2ecd4" xsi:nil="true"/>
    <assignedTo xmlns="37aa5685-f18a-4c16-8b74-a7d5b1a2ecd4">Contracts</assignedTo>
    <doc1605 xmlns="e446afe2-ed2a-40ba-8ba2-c0b30cc49f0e">No</doc1605>
    <agreedate xmlns="e446afe2-ed2a-40ba-8ba2-c0b30cc49f0e" xsi:nil="true"/>
  </documentManagement>
</p:properties>
</file>

<file path=customXml/itemProps1.xml><?xml version="1.0" encoding="utf-8"?>
<ds:datastoreItem xmlns:ds="http://schemas.openxmlformats.org/officeDocument/2006/customXml" ds:itemID="{DBF37C7A-1A1F-4621-AF48-EE3ABFB5F744}">
  <ds:schemaRefs>
    <ds:schemaRef ds:uri="http://schemas.microsoft.com/sharepoint/v3/contenttype/forms"/>
  </ds:schemaRefs>
</ds:datastoreItem>
</file>

<file path=customXml/itemProps2.xml><?xml version="1.0" encoding="utf-8"?>
<ds:datastoreItem xmlns:ds="http://schemas.openxmlformats.org/officeDocument/2006/customXml" ds:itemID="{8CFC5CC8-0E02-4DBB-9FA3-255C69DDAAA2}">
  <ds:schemaRefs>
    <ds:schemaRef ds:uri="http://schemas.microsoft.com/sharepoint/events"/>
  </ds:schemaRefs>
</ds:datastoreItem>
</file>

<file path=customXml/itemProps3.xml><?xml version="1.0" encoding="utf-8"?>
<ds:datastoreItem xmlns:ds="http://schemas.openxmlformats.org/officeDocument/2006/customXml" ds:itemID="{D549B3CA-E47A-4C62-8CBC-A63FA516BA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aa5685-f18a-4c16-8b74-a7d5b1a2ecd4"/>
    <ds:schemaRef ds:uri="http://schemas.microsoft.com/sharepoint/v3"/>
    <ds:schemaRef ds:uri="e446afe2-ed2a-40ba-8ba2-c0b30cc49f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81D2A27-B27A-4FA2-86E9-46E9A536FD19}">
  <ds:schemaRefs>
    <ds:schemaRef ds:uri="http://schemas.microsoft.com/office/2006/documentManagement/types"/>
    <ds:schemaRef ds:uri="http://schemas.microsoft.com/sharepoint/v3"/>
    <ds:schemaRef ds:uri="http://purl.org/dc/elements/1.1/"/>
    <ds:schemaRef ds:uri="http://purl.org/dc/terms/"/>
    <ds:schemaRef ds:uri="37aa5685-f18a-4c16-8b74-a7d5b1a2ecd4"/>
    <ds:schemaRef ds:uri="http://purl.org/dc/dcmitype/"/>
    <ds:schemaRef ds:uri="http://schemas.microsoft.com/office/infopath/2007/PartnerControls"/>
    <ds:schemaRef ds:uri="http://schemas.openxmlformats.org/package/2006/metadata/core-properties"/>
    <ds:schemaRef ds:uri="e446afe2-ed2a-40ba-8ba2-c0b30cc49f0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Boiler Plate</vt:lpstr>
      <vt:lpstr>Cover</vt:lpstr>
      <vt:lpstr>MQC</vt:lpstr>
      <vt:lpstr>APPENDIX A-2 (USEC &amp; USGC-ASIA)</vt:lpstr>
      <vt:lpstr>APPENDIX C-5 (USA-E &amp; W AFRICA)</vt:lpstr>
      <vt:lpstr>APPENDIX E-1 (USEC-ISC)</vt:lpstr>
      <vt:lpstr>APPENDIX G-1 (USA - N. Europe)</vt:lpstr>
      <vt:lpstr>APPENDIX P-1 (USA-CARIB LATAM)</vt:lpstr>
      <vt:lpstr>Affiliates</vt:lpstr>
      <vt:lpstr>FOREIGN TO FOREIGN</vt:lpstr>
      <vt:lpstr>D&amp;D</vt:lpstr>
      <vt:lpstr>Listes</vt:lpstr>
      <vt:lpstr>STO</vt:lpstr>
      <vt:lpstr>SOF BR</vt:lpstr>
      <vt:lpstr>'Boiler Plate'!OLE_LINK1</vt:lpstr>
      <vt:lpstr>Cover!Print_Area</vt:lpstr>
      <vt:lpstr>shipper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Hakimuddin K Bootwala</dc:creator>
  <dc:description/>
  <cp:lastModifiedBy>BIZLY Arvind</cp:lastModifiedBy>
  <dcterms:created xsi:type="dcterms:W3CDTF">2022-03-22T11:49:14Z</dcterms:created>
  <dcterms:modified xsi:type="dcterms:W3CDTF">2022-11-22T14:57:16Z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0x010100AABFEC26EA562D45AF04FDB06D002D64003DBFCE8280B6C64B8E36F022FE550870</vt:lpwstr>
  </property>
  <property fmtid="{D5CDD505-2E9C-101B-9397-08002B2CF9AE}" pid="3" name="_dlc_policyId">
    <vt:lpwstr>0x010100C6A4C7CFE533404FB13F27B676F90DB4008BCA17D91936844CA57A6113BF958A93|-8932850</vt:lpwstr>
  </property>
  <property fmtid="{D5CDD505-2E9C-101B-9397-08002B2CF9AE}" pid="4" name="ItemRetentionFormula">
    <vt:lpwstr>&lt;formula id="Microsoft.Office.RecordsManagement.PolicyFeatures.Expiration.Formula.BuiltIn"&gt;&lt;number&gt;1&lt;/number&gt;&lt;property&gt;contexpires&lt;/property&gt;&lt;propertyId&gt;93d516e4-ba9b-425d-b2e0-f66d25f8e718&lt;/propertyId&gt;&lt;period&gt;years&lt;/period&gt;&lt;/formula&gt;</vt:lpwstr>
  </property>
  <property fmtid="{D5CDD505-2E9C-101B-9397-08002B2CF9AE}" pid="5" name="_dlc_DocIdItemGuid">
    <vt:lpwstr>8a6dea01-d5f5-4b08-b15f-a958208ffac9</vt:lpwstr>
  </property>
  <property fmtid="{D5CDD505-2E9C-101B-9397-08002B2CF9AE}" pid="6" name="Center0">
    <vt:lpwstr>Mumbai</vt:lpwstr>
  </property>
  <property fmtid="{D5CDD505-2E9C-101B-9397-08002B2CF9AE}" pid="7" name="_dlc_ExpireDate">
    <vt:filetime>2024-03-31T04:00:00Z</vt:filetime>
  </property>
  <property fmtid="{D5CDD505-2E9C-101B-9397-08002B2CF9AE}" pid="8" name="Proposal Review Ready">
    <vt:lpwstr>Go</vt:lpwstr>
  </property>
  <property fmtid="{D5CDD505-2E9C-101B-9397-08002B2CF9AE}" pid="9" name="WorkflowChangePath">
    <vt:lpwstr>53070582-3dfb-4508-8d5c-7e1a5d3f628d,17;53070582-3dfb-4508-8d5c-7e1a5d3f628d,36;53070582-3dfb-4508-8d5c-7e1a5d3f628d,75;53070582-3dfb-4508-8d5c-7e1a5d3f628d,106;53070582-3dfb-4508-8d5c-7e1a5d3f628d,130;53070582-3dfb-4508-8d5c-7e1a5d3f628d,147;53070582-3df</vt:lpwstr>
  </property>
  <property fmtid="{D5CDD505-2E9C-101B-9397-08002B2CF9AE}" pid="10" name="Docket 16-05">
    <vt:lpwstr>No</vt:lpwstr>
  </property>
</Properties>
</file>