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C:\Users\ssc.achauhan\Desktop\svc\DDSM_map-\"/>
    </mc:Choice>
  </mc:AlternateContent>
  <xr:revisionPtr revIDLastSave="0" documentId="13_ncr:1_{2F0058F1-F27A-4625-9780-C67A06AB8683}" xr6:coauthVersionLast="47" xr6:coauthVersionMax="47" xr10:uidLastSave="{00000000-0000-0000-0000-000000000000}"/>
  <bookViews>
    <workbookView xWindow="-110" yWindow="-110" windowWidth="19420" windowHeight="10420" tabRatio="877" activeTab="3" xr2:uid="{00000000-000D-0000-FFFF-FFFF00000000}"/>
  </bookViews>
  <sheets>
    <sheet name="Boiler Plate" sheetId="131" r:id="rId1"/>
    <sheet name="Cover" sheetId="4" r:id="rId2"/>
    <sheet name="MQC" sheetId="42" r:id="rId3"/>
    <sheet name="APPENDIX B-2  (FE - USEC&amp;GC)" sheetId="143" r:id="rId4"/>
    <sheet name="Affiliates" sheetId="47" r:id="rId5"/>
    <sheet name="FOREIGN TO FOREIGN" sheetId="132" state="hidden" r:id="rId6"/>
    <sheet name="Listes" sheetId="44" state="hidden" r:id="rId7"/>
    <sheet name="SOF BR" sheetId="141" state="hidden" r:id="rId8"/>
  </sheets>
  <externalReferences>
    <externalReference r:id="rId9"/>
  </externalReferences>
  <definedNames>
    <definedName name="_xlnm._FilterDatabase" localSheetId="3" hidden="1">'APPENDIX B-2  (FE - USEC&amp;GC)'!$A$31:$AB$31</definedName>
    <definedName name="_xlnm._FilterDatabase" localSheetId="5" hidden="1">'FOREIGN TO FOREIGN'!$A$30:$AB$30</definedName>
    <definedName name="ArbMode" localSheetId="3">[1]Listes!$B$321:$B$327</definedName>
    <definedName name="ArbMode">Listes!$B$304:$B$310</definedName>
    <definedName name="Autom" localSheetId="3">[1]Listes!$B$368:$B$369</definedName>
    <definedName name="Autom">Listes!$B$351:$B$352</definedName>
    <definedName name="BULLET" localSheetId="3">'APPENDIX B-2  (FE - USEC&amp;GC)'!$N$13:$N$18</definedName>
    <definedName name="BULLET" localSheetId="5">'FOREIGN TO FOREIGN'!$N$13:$N$18</definedName>
    <definedName name="BULLET">#REF!</definedName>
    <definedName name="Charges" localSheetId="3">[1]Listes!$A$3:$A$192</definedName>
    <definedName name="Charges">Listes!$A$3:$A$175</definedName>
    <definedName name="Container" localSheetId="3">[1]Listes!$B$207:$B$216</definedName>
    <definedName name="Container">Listes!$B$190:$B$199</definedName>
    <definedName name="CST" localSheetId="3">[1]Listes!$B$392:$B$398</definedName>
    <definedName name="CST">Listes!$B$375:$B$381</definedName>
    <definedName name="CURRENCY" localSheetId="3">[1]Listes!$B$441:$B$576</definedName>
    <definedName name="CURRENCY">Listes!$B$424:$B$559</definedName>
    <definedName name="DAYS" localSheetId="3">[1]Listes!$B$407:$B$408</definedName>
    <definedName name="DAYS">Listes!$B$390:$B$391</definedName>
    <definedName name="DDTARIFF" localSheetId="3">[1]Listes!$B$412:$B$415</definedName>
    <definedName name="DDTARIFF">Listes!$B$395:$B$398</definedName>
    <definedName name="DDTARIFFUS" localSheetId="3">[1]Listes!$B$419:$B$421</definedName>
    <definedName name="DDTARIFFUS">Listes!$B$402:$B$404</definedName>
    <definedName name="DDTARIFFUSE" localSheetId="3">[1]Listes!$B$424:$B$425</definedName>
    <definedName name="DDTARIFFUSE">Listes!$B$407:$B$408</definedName>
    <definedName name="DDTARIFFUSI">Listes!$B$402:$B$404</definedName>
    <definedName name="droppull" localSheetId="3">[1]Listes!$B$254:$B$255</definedName>
    <definedName name="droppull">Listes!$B$237:$B$238</definedName>
    <definedName name="EQTYPE" localSheetId="3">[1]Listes!$B$429:$B$432</definedName>
    <definedName name="EQTYPE">Listes!$B$412:$B$415</definedName>
    <definedName name="Equip" localSheetId="3">[1]Listes!$B$336:$B$355</definedName>
    <definedName name="Equip">Listes!$B$319:$B$338</definedName>
    <definedName name="Exceptions" localSheetId="3">[1]Listes!$H$3:$H$193</definedName>
    <definedName name="Exceptions">Listes!$H$3:$H$176</definedName>
    <definedName name="EXPIMP" localSheetId="3">[1]Listes!$B$402:$B$403</definedName>
    <definedName name="EXPIMP">Listes!$B$385:$B$386</definedName>
    <definedName name="GRIPSS" localSheetId="3">[1]Listes!$B$330:$B$333</definedName>
    <definedName name="GRIPSS">Listes!$B$313:$B$316</definedName>
    <definedName name="GRIPSS_EQ" localSheetId="3">[1]Listes!$B$373:$B$388</definedName>
    <definedName name="GRIPSS_EQ">Listes!$B$356:$B$371</definedName>
    <definedName name="Mode" localSheetId="3">[1]Listes!$B$258:$B$306</definedName>
    <definedName name="Mode">Listes!$B$241:$B$289</definedName>
    <definedName name="MQCType" localSheetId="3">[1]Listes!$B$358:$B$360</definedName>
    <definedName name="MQCType">Listes!$B$341:$B$343</definedName>
    <definedName name="OLE_LINK1" localSheetId="0">'Boiler Plate'!$A$323</definedName>
    <definedName name="OOG" localSheetId="3">[1]Listes!$B$317:$B$318</definedName>
    <definedName name="OOG">Listes!$B$300:$B$301</definedName>
    <definedName name="OPREEFER" localSheetId="3">[1]Listes!$B$436:$B$437</definedName>
    <definedName name="OPREEFER">Listes!$B$419:$B$420</definedName>
    <definedName name="_xlnm.Print_Area" localSheetId="3">'APPENDIX B-2  (FE - USEC&amp;GC)'!$A$1:$AC$206</definedName>
    <definedName name="_xlnm.Print_Area" localSheetId="1">Cover!$A$1:$E$59</definedName>
    <definedName name="_xlnm.Print_Area" localSheetId="5">'FOREIGN TO FOREIGN'!$A$1:$AC$151</definedName>
    <definedName name="_xlnm.Print_Area" localSheetId="6">Listes!$A$2:$C$175</definedName>
    <definedName name="Reefer" localSheetId="3">[1]Listes!$B$220:$B$226</definedName>
    <definedName name="Reefer">Listes!$B$203:$B$209</definedName>
    <definedName name="SDD" localSheetId="3">[1]Listes!$B$196:$B$199</definedName>
    <definedName name="SDD">Listes!$B$179:$B$182</definedName>
    <definedName name="shipper">Cover!$B$7</definedName>
    <definedName name="ShipperCert">Listes!$B$346:$B$347</definedName>
    <definedName name="ShipperOwn" localSheetId="3">[1]Listes!$B$313:$B$314</definedName>
    <definedName name="ShipperOwn">Listes!$B$296:$B$297</definedName>
    <definedName name="Type_note2" localSheetId="3">[1]Listes!$B$229:$B$251</definedName>
    <definedName name="Type_note2">Listes!$B$212:$B$234</definedName>
    <definedName name="YesNo" localSheetId="3">[1]Listes!$B$309:$B$310</definedName>
    <definedName name="YesNo">Listes!$B$292:$B$293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5" i="143" l="1"/>
  <c r="B96" i="143"/>
  <c r="B97" i="143"/>
  <c r="B98" i="143"/>
  <c r="B99" i="143"/>
  <c r="B100" i="143"/>
  <c r="B101" i="143"/>
  <c r="B102" i="143"/>
  <c r="B103" i="143"/>
  <c r="B104" i="143"/>
  <c r="B105" i="143"/>
  <c r="B106" i="143"/>
  <c r="B107" i="143"/>
  <c r="B108" i="143"/>
  <c r="B109" i="143"/>
  <c r="B110" i="143"/>
  <c r="B111" i="143"/>
  <c r="B112" i="143"/>
  <c r="B113" i="143"/>
  <c r="B114" i="143"/>
  <c r="B115" i="143"/>
  <c r="B116" i="143"/>
  <c r="B117" i="143"/>
  <c r="B118" i="143"/>
  <c r="B119" i="143"/>
  <c r="B120" i="143"/>
  <c r="B121" i="143"/>
  <c r="B122" i="143"/>
  <c r="B123" i="143"/>
  <c r="B124" i="143"/>
  <c r="B125" i="143"/>
  <c r="B126" i="143"/>
  <c r="B127" i="143"/>
  <c r="B128" i="143"/>
  <c r="B129" i="143"/>
  <c r="B94" i="143"/>
  <c r="C4" i="143" l="1"/>
  <c r="C3" i="143"/>
  <c r="C1" i="143"/>
  <c r="N18" i="143"/>
  <c r="N17" i="143"/>
  <c r="N16" i="143"/>
  <c r="N15" i="143"/>
  <c r="N14" i="143"/>
  <c r="A1" i="131" l="1"/>
  <c r="B294" i="131" l="1"/>
  <c r="A47" i="131" l="1"/>
  <c r="A3" i="131" l="1"/>
  <c r="A49" i="131"/>
  <c r="B38" i="131" l="1"/>
  <c r="A51" i="131" l="1"/>
  <c r="B41" i="131" l="1"/>
  <c r="B65" i="131"/>
  <c r="B66" i="131"/>
  <c r="B71" i="131"/>
  <c r="B72" i="131"/>
  <c r="B73" i="131"/>
  <c r="B75" i="131"/>
  <c r="B76" i="131"/>
  <c r="B77" i="131"/>
  <c r="B100" i="132"/>
  <c r="B99" i="132"/>
  <c r="C1" i="132"/>
  <c r="C3" i="132"/>
  <c r="C4" i="132"/>
  <c r="N14" i="132"/>
  <c r="N15" i="132"/>
  <c r="N16" i="132"/>
  <c r="N17" i="132"/>
  <c r="N18" i="132"/>
  <c r="B89" i="132"/>
  <c r="B90" i="132"/>
  <c r="B91" i="132"/>
  <c r="B92" i="132"/>
  <c r="B93" i="132"/>
  <c r="B94" i="132"/>
  <c r="B95" i="132"/>
  <c r="B96" i="132"/>
  <c r="B97" i="132"/>
  <c r="B98" i="132"/>
  <c r="B101" i="132"/>
  <c r="B102" i="132"/>
  <c r="B103" i="132"/>
  <c r="B104" i="132"/>
  <c r="B105" i="132"/>
  <c r="B35" i="131"/>
  <c r="B34" i="131"/>
  <c r="E8" i="42"/>
  <c r="B4" i="47"/>
  <c r="B3" i="47"/>
  <c r="B1" i="47"/>
  <c r="B5" i="47"/>
  <c r="E38" i="4"/>
  <c r="E56" i="4"/>
  <c r="E55" i="4"/>
  <c r="E54" i="4"/>
  <c r="E53" i="4"/>
  <c r="E52" i="4"/>
  <c r="E51" i="4"/>
  <c r="E50" i="4"/>
  <c r="E49" i="4"/>
  <c r="E48" i="4"/>
  <c r="E47" i="4"/>
  <c r="E46" i="4"/>
  <c r="E45" i="4"/>
  <c r="E43" i="4"/>
  <c r="E42" i="4"/>
  <c r="E41" i="4"/>
  <c r="E40" i="4"/>
  <c r="E39" i="4"/>
  <c r="E37" i="4"/>
  <c r="E36" i="4"/>
  <c r="E35" i="4"/>
  <c r="E34" i="4"/>
  <c r="B4"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ext.obouge</author>
    <author>William MALLOL</author>
    <author>usa.gewan</author>
    <author>GENDER Charlie - NOR</author>
  </authors>
  <commentList>
    <comment ref="B13" authorId="0" shapeId="0" xr:uid="{65972F28-1546-42F3-AEC4-9E681B7EAE11}">
      <text>
        <r>
          <rPr>
            <b/>
            <sz val="12"/>
            <color indexed="81"/>
            <rFont val="Tahoma"/>
            <family val="2"/>
          </rPr>
          <t>Please use comma to separate commodities.</t>
        </r>
      </text>
    </comment>
    <comment ref="A20" authorId="1" shapeId="0" xr:uid="{9DF41B4F-1227-4FC7-9C55-50E74FB8A791}">
      <text>
        <r>
          <rPr>
            <b/>
            <sz val="14"/>
            <color indexed="81"/>
            <rFont val="Tahoma"/>
            <family val="2"/>
          </rPr>
          <t>Port Group Codes can be used to group any two or more valid seaports that are common rated.
Port Group Codes cannot be used for inland locations.</t>
        </r>
      </text>
    </comment>
    <comment ref="B20" authorId="0" shapeId="0" xr:uid="{EE8228F2-B4D1-4D76-AB1B-68688B839CBA}">
      <text>
        <r>
          <rPr>
            <b/>
            <sz val="14"/>
            <color indexed="81"/>
            <rFont val="Tahoma"/>
            <family val="2"/>
          </rPr>
          <t>Please use comma to separate ports.
Only valid sea ports may be included.</t>
        </r>
      </text>
    </comment>
    <comment ref="A31" authorId="1" shapeId="0" xr:uid="{3E2C8ADC-96B3-4BDF-BBD6-3DC324817203}">
      <text>
        <r>
          <rPr>
            <b/>
            <sz val="14"/>
            <color indexed="81"/>
            <rFont val="Tahoma"/>
            <family val="2"/>
          </rPr>
          <t>Please use FAK/ Bullets defined above.</t>
        </r>
      </text>
    </comment>
    <comment ref="B31" authorId="1" shapeId="0" xr:uid="{9C5C9A3F-1A7E-44A2-9365-3F226266E70E}">
      <text>
        <r>
          <rPr>
            <b/>
            <sz val="14"/>
            <color indexed="81"/>
            <rFont val="Tahoma"/>
            <family val="2"/>
          </rPr>
          <t>City, State / ZIP Code</t>
        </r>
      </text>
    </comment>
    <comment ref="C31" authorId="1" shapeId="0" xr:uid="{AF67B594-6155-406F-8089-6C7DE8302A71}">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1" authorId="1" shapeId="0" xr:uid="{042B80B3-5FB6-46F8-B8D3-442113347DC7}">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1" authorId="1" shapeId="0" xr:uid="{526044E2-7F37-4A76-BFB9-B7C626611DD9}">
      <text>
        <r>
          <rPr>
            <b/>
            <sz val="14"/>
            <color indexed="81"/>
            <rFont val="Tahoma"/>
            <family val="2"/>
          </rPr>
          <t>City, State / ZIP Code</t>
        </r>
      </text>
    </comment>
    <comment ref="F31" authorId="2" shapeId="0" xr:uid="{F4B3D5CF-A392-42C9-8788-F3699E08AF23}">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1" authorId="2" shapeId="0" xr:uid="{5F8AF11E-9839-4AAF-81EB-D1C1E4586451}">
      <text>
        <r>
          <rPr>
            <b/>
            <sz val="14"/>
            <color indexed="81"/>
            <rFont val="Tahoma"/>
            <family val="2"/>
          </rPr>
          <t>Indicate whether or not door service is included at origin and destination</t>
        </r>
      </text>
    </comment>
    <comment ref="M31" authorId="2" shapeId="0" xr:uid="{4F352D50-AA52-4034-A06C-6A599D0CA091}">
      <text>
        <r>
          <rPr>
            <b/>
            <sz val="14"/>
            <color indexed="81"/>
            <rFont val="Tahoma"/>
            <family val="2"/>
          </rPr>
          <t>Use these columns for exceptions to surcharge applicability in note 2</t>
        </r>
      </text>
    </comment>
    <comment ref="AA31" authorId="2" shapeId="0" xr:uid="{5FF55F3D-9322-469F-8D03-89EE3F6E2799}">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40" authorId="1" shapeId="0" xr:uid="{7BABE1CA-B0FA-4BDD-9195-2689877800B3}">
      <text>
        <r>
          <rPr>
            <b/>
            <sz val="14"/>
            <color indexed="81"/>
            <rFont val="Tahoma"/>
            <family val="2"/>
          </rPr>
          <t>Please use FAK/ Bullets defined above.</t>
        </r>
      </text>
    </comment>
    <comment ref="B40" authorId="1" shapeId="0" xr:uid="{C8EF68BD-04B0-4177-89A4-7D802E330F04}">
      <text>
        <r>
          <rPr>
            <b/>
            <sz val="14"/>
            <color indexed="81"/>
            <rFont val="Tahoma"/>
            <family val="2"/>
          </rPr>
          <t>City, State / ZIP Code</t>
        </r>
      </text>
    </comment>
    <comment ref="C40" authorId="1" shapeId="0" xr:uid="{3F3D7B09-F0C4-4B2C-8AE5-301704105BB6}">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40" authorId="1" shapeId="0" xr:uid="{F787F5BC-CA93-419D-B42B-CE158DC9862B}">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40" authorId="1" shapeId="0" xr:uid="{898DEFD1-69C0-4D01-8ED4-C4FD93AB14AA}">
      <text>
        <r>
          <rPr>
            <b/>
            <sz val="14"/>
            <color indexed="81"/>
            <rFont val="Tahoma"/>
            <family val="2"/>
          </rPr>
          <t>City, State / ZIP Code</t>
        </r>
      </text>
    </comment>
    <comment ref="F40" authorId="2" shapeId="0" xr:uid="{425D901D-D6C3-4ABE-A74F-34D75ED6EF2B}">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40" authorId="2" shapeId="0" xr:uid="{AB0AD447-9D41-44CE-9879-D4EA202D987E}">
      <text>
        <r>
          <rPr>
            <b/>
            <sz val="14"/>
            <color indexed="81"/>
            <rFont val="Tahoma"/>
            <family val="2"/>
          </rPr>
          <t>Indicate whether or not door service is included at origin and destination</t>
        </r>
      </text>
    </comment>
    <comment ref="O40" authorId="2" shapeId="0" xr:uid="{4A92F2CF-E9A6-4441-9362-BC84F42C6DE7}">
      <text>
        <r>
          <rPr>
            <b/>
            <sz val="14"/>
            <color indexed="81"/>
            <rFont val="Tahoma"/>
            <family val="2"/>
          </rPr>
          <t>Use these columns for exceptions to surcharge applicability in note 2</t>
        </r>
      </text>
    </comment>
    <comment ref="AA40" authorId="2" shapeId="0" xr:uid="{2BF0C821-7A6A-452B-B0DA-2A825FAF5A41}">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49" authorId="1" shapeId="0" xr:uid="{B79AEECC-8C27-4595-91EB-88E44AF7F405}">
      <text>
        <r>
          <rPr>
            <b/>
            <sz val="14"/>
            <color indexed="81"/>
            <rFont val="Tahoma"/>
            <family val="2"/>
          </rPr>
          <t>Please use FAK/ Bullets defined above.</t>
        </r>
      </text>
    </comment>
    <comment ref="B49" authorId="1" shapeId="0" xr:uid="{BD7CBF2E-BD4E-44EC-B1A8-77EAC01B0AC2}">
      <text>
        <r>
          <rPr>
            <b/>
            <sz val="14"/>
            <color indexed="81"/>
            <rFont val="Tahoma"/>
            <family val="2"/>
          </rPr>
          <t>City, State / ZIP Code</t>
        </r>
      </text>
    </comment>
    <comment ref="C49" authorId="1" shapeId="0" xr:uid="{A5339B10-2041-4E8E-9A3B-70FA5882CE03}">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49" authorId="1" shapeId="0" xr:uid="{2B48F4AA-D2D9-453B-A9B9-68F2478EA044}">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49" authorId="1" shapeId="0" xr:uid="{20CCA14B-1386-4515-B61F-05C3FDB88A1D}">
      <text>
        <r>
          <rPr>
            <b/>
            <sz val="14"/>
            <color indexed="81"/>
            <rFont val="Tahoma"/>
            <family val="2"/>
          </rPr>
          <t>City, State / ZIP Code</t>
        </r>
      </text>
    </comment>
    <comment ref="F49" authorId="2" shapeId="0" xr:uid="{A637ADFD-4412-4D16-8524-CC62D426D225}">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49" authorId="2" shapeId="0" xr:uid="{9ED56FF8-F86E-42CF-8876-01AAC612C961}">
      <text>
        <r>
          <rPr>
            <b/>
            <sz val="14"/>
            <color indexed="81"/>
            <rFont val="Tahoma"/>
            <family val="2"/>
          </rPr>
          <t>Indicate whether or not door service is included at origin and destination</t>
        </r>
      </text>
    </comment>
    <comment ref="Q49" authorId="2" shapeId="0" xr:uid="{61A21FC7-1D63-49C8-869B-0ABCA7D108B0}">
      <text>
        <r>
          <rPr>
            <b/>
            <sz val="14"/>
            <color indexed="81"/>
            <rFont val="Tahoma"/>
            <family val="2"/>
          </rPr>
          <t>Use these columns for exceptions to surcharge applicability in note 2</t>
        </r>
      </text>
    </comment>
    <comment ref="AC49" authorId="2" shapeId="0" xr:uid="{623AAD16-50F1-498D-89C5-BF2AC4360FC1}">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B66" authorId="2" shapeId="0" xr:uid="{284F2482-989E-4835-9184-29CC43514B2B}">
      <text>
        <r>
          <rPr>
            <b/>
            <sz val="14"/>
            <color indexed="81"/>
            <rFont val="Tahoma"/>
            <family val="2"/>
          </rPr>
          <t>Place of Origin - may be an outport for feeder (CY) arbitraries or an inland origin
Format is:  City, State or ZIP Code</t>
        </r>
      </text>
    </comment>
    <comment ref="E66" authorId="2" shapeId="0" xr:uid="{EE3C61AC-26CA-4037-BA83-0623C2A02CED}">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POL.
</t>
        </r>
        <r>
          <rPr>
            <b/>
            <i/>
            <sz val="14"/>
            <color indexed="81"/>
            <rFont val="Tahoma"/>
            <family val="2"/>
          </rPr>
          <t>All ports must be valid SEA ports.</t>
        </r>
      </text>
    </comment>
    <comment ref="F66" authorId="2" shapeId="0" xr:uid="{1D4BD15D-5CF0-4416-AA7C-72D132BC13FB}">
      <text>
        <r>
          <rPr>
            <b/>
            <sz val="14"/>
            <color indexed="81"/>
            <rFont val="Tahoma"/>
            <family val="2"/>
          </rPr>
          <t>Indicate the mode of transportation between the arbitrary place of receipt and arbitrary POL.
CY modes can only be used when the mode of transportation is by Feeder.
Use of CY mode requires both the locations to be valid SEA ports.</t>
        </r>
      </text>
    </comment>
    <comment ref="G66" authorId="2" shapeId="0" xr:uid="{6377933A-6C7D-42C5-B2E1-D98B5827DFC1}">
      <text>
        <r>
          <rPr>
            <b/>
            <sz val="14"/>
            <color indexed="81"/>
            <rFont val="Tahoma"/>
            <family val="2"/>
          </rPr>
          <t>Indicate whether or not door service is included in the arbitrary rate</t>
        </r>
      </text>
    </comment>
    <comment ref="H66" authorId="2" shapeId="0" xr:uid="{B8BC386D-B685-49B0-AF0D-6666CDFE5DC2}">
      <text>
        <r>
          <rPr>
            <b/>
            <sz val="14"/>
            <color indexed="81"/>
            <rFont val="Tahoma"/>
            <family val="2"/>
          </rPr>
          <t>Input the rate in this field when the same amount applies for all container sizes</t>
        </r>
      </text>
    </comment>
    <comment ref="N66" authorId="2" shapeId="0" xr:uid="{0CEC1A2D-D8D0-429E-AD19-DAA328EFCB9B}">
      <text>
        <r>
          <rPr>
            <b/>
            <sz val="14"/>
            <color indexed="81"/>
            <rFont val="Tahoma"/>
            <family val="2"/>
          </rPr>
          <t>Each Arbitrary applies only to FAK / Bullets as specifically listed in this field.</t>
        </r>
      </text>
    </comment>
    <comment ref="B81" authorId="2" shapeId="0" xr:uid="{896DC399-0785-49FD-A16C-995784402809}">
      <text>
        <r>
          <rPr>
            <b/>
            <sz val="14"/>
            <color indexed="81"/>
            <rFont val="Tahoma"/>
            <family val="2"/>
          </rPr>
          <t>Place of Destination - may be an outport for feeder (CY) arbitraries or an inland destination
Format is:  City, State or ZIP Code</t>
        </r>
      </text>
    </comment>
    <comment ref="E81" authorId="2" shapeId="0" xr:uid="{EE609510-BF90-41DE-842C-80E492FFA777}">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POD.
</t>
        </r>
        <r>
          <rPr>
            <b/>
            <i/>
            <sz val="14"/>
            <color indexed="81"/>
            <rFont val="Tahoma"/>
            <family val="2"/>
          </rPr>
          <t>All ports must be valid SEA ports.</t>
        </r>
      </text>
    </comment>
    <comment ref="F81" authorId="2" shapeId="0" xr:uid="{C9327CFD-1BDF-456B-90E9-BEED3B6F2690}">
      <text>
        <r>
          <rPr>
            <b/>
            <sz val="14"/>
            <color indexed="81"/>
            <rFont val="Tahoma"/>
            <family val="2"/>
          </rPr>
          <t>Indicate the mode of transportation between the arbitrary POD and arbitrary place of delivery.
CY modes can only be used when the mode of transportation is by Feeder.
Use of CY mode requires both the locations to be valid SEA ports.</t>
        </r>
      </text>
    </comment>
    <comment ref="G81" authorId="2" shapeId="0" xr:uid="{93E06C45-46DD-43C6-BE97-6CABEC8D1AFF}">
      <text>
        <r>
          <rPr>
            <b/>
            <sz val="14"/>
            <color indexed="81"/>
            <rFont val="Tahoma"/>
            <family val="2"/>
          </rPr>
          <t>Indicate whether or not door service is included in the arbitrary rate</t>
        </r>
      </text>
    </comment>
    <comment ref="H81" authorId="2" shapeId="0" xr:uid="{40681E5A-051A-403F-B50D-3833F2FFC151}">
      <text>
        <r>
          <rPr>
            <b/>
            <sz val="14"/>
            <color indexed="81"/>
            <rFont val="Tahoma"/>
            <family val="2"/>
          </rPr>
          <t>Input the rate in this field when the same amount applies for all container sizes</t>
        </r>
      </text>
    </comment>
    <comment ref="N81" authorId="2" shapeId="0" xr:uid="{F2D47E83-21A8-4944-945C-6574D844B0E3}">
      <text>
        <r>
          <rPr>
            <b/>
            <sz val="14"/>
            <color indexed="81"/>
            <rFont val="Tahoma"/>
            <family val="2"/>
          </rPr>
          <t>Each Arbitrary applies only to FAK / Bullets as specifically listed in this field.</t>
        </r>
      </text>
    </comment>
    <comment ref="L91" authorId="2" shapeId="0" xr:uid="{682D5DED-21DC-447E-87A0-C3A941F80F67}">
      <text>
        <r>
          <rPr>
            <b/>
            <sz val="14"/>
            <color indexed="81"/>
            <rFont val="Tahoma"/>
            <family val="2"/>
          </rPr>
          <t>Surcharge applicability mentioned on any row applies specifically to the individual port mentioned in this field.
If the Applicable Port field is blank, then the  surcharge applicability stated on that row applies to all ports.</t>
        </r>
      </text>
    </comment>
    <comment ref="A183" authorId="2" shapeId="0" xr:uid="{B99CC593-9463-4791-A43F-9F49F650CA02}">
      <text>
        <r>
          <rPr>
            <sz val="12"/>
            <color indexed="81"/>
            <rFont val="Tahoma"/>
            <family val="2"/>
          </rPr>
          <t>Select the bullet for which the exception applies.
If exception applies to all bullets, select "ALL".</t>
        </r>
      </text>
    </comment>
    <comment ref="B183" authorId="2" shapeId="0" xr:uid="{04A67A16-5CF9-4690-8C6C-3005F85F66B9}">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83" authorId="2" shapeId="0" xr:uid="{AD4F2AAD-FC02-437A-8EF9-07B139FD2CE1}">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83" authorId="2" shapeId="0" xr:uid="{9161023A-579D-44A5-9E0F-7EF6A5972C58}">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G183" authorId="2" shapeId="0" xr:uid="{B487D3A2-B074-40B0-A818-E2AEA79CB089}">
      <text>
        <r>
          <rPr>
            <sz val="12"/>
            <color indexed="81"/>
            <rFont val="Tahoma"/>
            <family val="2"/>
          </rPr>
          <t>Select "OR" from the drop down list if condition applies to Operating Reefers</t>
        </r>
      </text>
    </comment>
    <comment ref="H183" authorId="2" shapeId="0" xr:uid="{EC838D94-3535-4CFC-94C5-76CE71047528}">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I183" authorId="2" shapeId="0" xr:uid="{424E62C7-9D5A-4458-9AF7-D02F7EAC4C67}">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J183" authorId="2" shapeId="0" xr:uid="{9A19EEDA-85AA-44D2-9A81-D3354BEEE6F5}">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K183" authorId="2" shapeId="0" xr:uid="{D8B2F49D-41E4-4AF9-A78B-24C5F3D43931}">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L183" authorId="3" shapeId="0" xr:uid="{4C55ADFE-16D6-4F13-9D8B-EC6F0C1FE7A3}">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M183" authorId="2" shapeId="0" xr:uid="{7AB212A5-BB99-4A6F-82B4-6582B3BC81B9}">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 ref="A196" authorId="2" shapeId="0" xr:uid="{77B17077-4206-41E7-945D-48DE156110E0}">
      <text>
        <r>
          <rPr>
            <sz val="12"/>
            <color indexed="81"/>
            <rFont val="Tahoma"/>
            <family val="2"/>
          </rPr>
          <t>Select the bullet for which the exception applies.
If exception applies to all bullets, select "ALL".</t>
        </r>
      </text>
    </comment>
    <comment ref="B196" authorId="2" shapeId="0" xr:uid="{0E9F9793-CAC7-4AEB-86DC-D128335202E2}">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96" authorId="2" shapeId="0" xr:uid="{DEE9D697-C626-4F25-867B-69BE988659D6}">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96" authorId="2" shapeId="0" xr:uid="{0B6F08DD-B444-42B0-8705-014701198563}">
      <text>
        <r>
          <rPr>
            <sz val="12"/>
            <color indexed="81"/>
            <rFont val="Tahoma"/>
            <family val="2"/>
          </rPr>
          <t>If any exceptional charges are offered, then the currency is required to be shown.</t>
        </r>
      </text>
    </comment>
    <comment ref="O196" authorId="2" shapeId="0" xr:uid="{1CEA5AB6-F519-4403-8D09-DF068D07EBEB}">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P196" authorId="2" shapeId="0" xr:uid="{59975ECC-7A43-41A6-9763-924DB4A29D71}">
      <text>
        <r>
          <rPr>
            <sz val="12"/>
            <color indexed="81"/>
            <rFont val="Tahoma"/>
            <family val="2"/>
          </rPr>
          <t>Select "OR" from the drop down list if condition applies to Operating Reefers</t>
        </r>
      </text>
    </comment>
    <comment ref="Q196" authorId="2" shapeId="0" xr:uid="{437C96E6-1278-4624-849D-573527F86B67}">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R196" authorId="2" shapeId="0" xr:uid="{4673C155-A53A-43FD-A408-1D08D5D5BC91}">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S196" authorId="2" shapeId="0" xr:uid="{29828F3D-37D2-4084-A4BE-535E44DF22B6}">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T196" authorId="2" shapeId="0" xr:uid="{C4D01914-3846-4994-A527-85618AEFF3D1}">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U196" authorId="3" shapeId="0" xr:uid="{AC8DD3C4-1113-4382-B593-97348CD8F4C2}">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V196" authorId="2" shapeId="0" xr:uid="{93115C56-B918-4D80-A4E9-34D1F2AE406F}">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ext.obouge</author>
    <author>William MALLOL</author>
    <author>usa.gewan</author>
  </authors>
  <commentList>
    <comment ref="B13" authorId="0" shapeId="0" xr:uid="{00000000-0006-0000-0600-000001000000}">
      <text>
        <r>
          <rPr>
            <b/>
            <sz val="12"/>
            <color indexed="81"/>
            <rFont val="Tahoma"/>
            <family val="2"/>
          </rPr>
          <t>Please use comma to separate commodities.</t>
        </r>
      </text>
    </comment>
    <comment ref="A20" authorId="1" shapeId="0" xr:uid="{00000000-0006-0000-0600-000002000000}">
      <text>
        <r>
          <rPr>
            <b/>
            <sz val="14"/>
            <color indexed="81"/>
            <rFont val="Tahoma"/>
            <family val="2"/>
          </rPr>
          <t>Port Group Codes can be used to group any two or more valid seaports that are common rated.
Port Group Codes cannot be used for inland locations.</t>
        </r>
      </text>
    </comment>
    <comment ref="B20" authorId="0" shapeId="0" xr:uid="{00000000-0006-0000-0600-000003000000}">
      <text>
        <r>
          <rPr>
            <b/>
            <sz val="14"/>
            <color indexed="81"/>
            <rFont val="Tahoma"/>
            <family val="2"/>
          </rPr>
          <t>Please use comma to separate ports.
Only valid sea ports may be included.</t>
        </r>
      </text>
    </comment>
    <comment ref="A30" authorId="1" shapeId="0" xr:uid="{00000000-0006-0000-0600-000004000000}">
      <text>
        <r>
          <rPr>
            <b/>
            <sz val="14"/>
            <color indexed="81"/>
            <rFont val="Tahoma"/>
            <family val="2"/>
          </rPr>
          <t>Please use FAK/ Bullets defined above.</t>
        </r>
      </text>
    </comment>
    <comment ref="B30" authorId="1" shapeId="0" xr:uid="{00000000-0006-0000-0600-000005000000}">
      <text>
        <r>
          <rPr>
            <b/>
            <sz val="14"/>
            <color indexed="81"/>
            <rFont val="Tahoma"/>
            <family val="2"/>
          </rPr>
          <t>City, State / ZIP Code</t>
        </r>
      </text>
    </comment>
    <comment ref="C30" authorId="1" shapeId="0" xr:uid="{00000000-0006-0000-0600-000006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0" authorId="1" shapeId="0" xr:uid="{00000000-0006-0000-0600-000007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0" authorId="1" shapeId="0" xr:uid="{00000000-0006-0000-0600-000008000000}">
      <text>
        <r>
          <rPr>
            <b/>
            <sz val="14"/>
            <color indexed="81"/>
            <rFont val="Tahoma"/>
            <family val="2"/>
          </rPr>
          <t>City, State / ZIP Code</t>
        </r>
      </text>
    </comment>
    <comment ref="F30" authorId="2" shapeId="0" xr:uid="{00000000-0006-0000-0600-000009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0" authorId="2" shapeId="0" xr:uid="{00000000-0006-0000-0600-00000A000000}">
      <text>
        <r>
          <rPr>
            <b/>
            <sz val="14"/>
            <color indexed="81"/>
            <rFont val="Tahoma"/>
            <family val="2"/>
          </rPr>
          <t>Indicate whether or not door service is included at origin and destination</t>
        </r>
      </text>
    </comment>
    <comment ref="M30" authorId="2" shapeId="0" xr:uid="{00000000-0006-0000-0600-00000B000000}">
      <text>
        <r>
          <rPr>
            <b/>
            <sz val="14"/>
            <color indexed="81"/>
            <rFont val="Tahoma"/>
            <family val="2"/>
          </rPr>
          <t>Use these columns for exceptions to surcharge applicability in note 2</t>
        </r>
      </text>
    </comment>
    <comment ref="AA30" authorId="2" shapeId="0" xr:uid="{00000000-0006-0000-0600-00000C000000}">
      <text>
        <r>
          <rPr>
            <b/>
            <sz val="14"/>
            <color indexed="81"/>
            <rFont val="Tahoma"/>
            <family val="2"/>
          </rPr>
          <t>This field controls construction using Arbitraries and Inland Tariffs</t>
        </r>
      </text>
    </comment>
    <comment ref="A39" authorId="1" shapeId="0" xr:uid="{00000000-0006-0000-0600-00000D000000}">
      <text>
        <r>
          <rPr>
            <b/>
            <sz val="14"/>
            <color indexed="81"/>
            <rFont val="Tahoma"/>
            <family val="2"/>
          </rPr>
          <t>Please use FAK/ Bullets defined above.</t>
        </r>
      </text>
    </comment>
    <comment ref="B39" authorId="1" shapeId="0" xr:uid="{00000000-0006-0000-0600-00000E000000}">
      <text>
        <r>
          <rPr>
            <b/>
            <sz val="14"/>
            <color indexed="81"/>
            <rFont val="Tahoma"/>
            <family val="2"/>
          </rPr>
          <t>City, State / ZIP Code</t>
        </r>
      </text>
    </comment>
    <comment ref="C39" authorId="1" shapeId="0" xr:uid="{00000000-0006-0000-0600-00000F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9" authorId="1" shapeId="0" xr:uid="{00000000-0006-0000-0600-000010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9" authorId="1" shapeId="0" xr:uid="{00000000-0006-0000-0600-000011000000}">
      <text>
        <r>
          <rPr>
            <b/>
            <sz val="14"/>
            <color indexed="81"/>
            <rFont val="Tahoma"/>
            <family val="2"/>
          </rPr>
          <t>City, State / ZIP Code</t>
        </r>
      </text>
    </comment>
    <comment ref="F39" authorId="2" shapeId="0" xr:uid="{00000000-0006-0000-0600-000012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9" authorId="2" shapeId="0" xr:uid="{00000000-0006-0000-0600-000013000000}">
      <text>
        <r>
          <rPr>
            <b/>
            <sz val="14"/>
            <color indexed="81"/>
            <rFont val="Tahoma"/>
            <family val="2"/>
          </rPr>
          <t>Indicate whether or not door service is included at origin and destination</t>
        </r>
      </text>
    </comment>
    <comment ref="O39" authorId="2" shapeId="0" xr:uid="{00000000-0006-0000-0600-000014000000}">
      <text>
        <r>
          <rPr>
            <b/>
            <sz val="14"/>
            <color indexed="81"/>
            <rFont val="Tahoma"/>
            <family val="2"/>
          </rPr>
          <t>Use these columns for exceptions to surcharge applicability in note 2</t>
        </r>
      </text>
    </comment>
    <comment ref="AA39" authorId="2" shapeId="0" xr:uid="{00000000-0006-0000-0600-000015000000}">
      <text>
        <r>
          <rPr>
            <b/>
            <sz val="14"/>
            <color indexed="81"/>
            <rFont val="Tahoma"/>
            <family val="2"/>
          </rPr>
          <t>This field controls construction using Arbitraries and Inland Tariffs</t>
        </r>
      </text>
    </comment>
    <comment ref="A48" authorId="1" shapeId="0" xr:uid="{00000000-0006-0000-0600-000016000000}">
      <text>
        <r>
          <rPr>
            <b/>
            <sz val="14"/>
            <color indexed="81"/>
            <rFont val="Tahoma"/>
            <family val="2"/>
          </rPr>
          <t>Please use FAK/ Bullets defined above.</t>
        </r>
      </text>
    </comment>
    <comment ref="B48" authorId="1" shapeId="0" xr:uid="{00000000-0006-0000-0600-000017000000}">
      <text>
        <r>
          <rPr>
            <b/>
            <sz val="14"/>
            <color indexed="81"/>
            <rFont val="Tahoma"/>
            <family val="2"/>
          </rPr>
          <t>City, State / ZIP Code</t>
        </r>
      </text>
    </comment>
    <comment ref="C48" authorId="1" shapeId="0" xr:uid="{00000000-0006-0000-0600-000018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48" authorId="1" shapeId="0" xr:uid="{00000000-0006-0000-0600-000019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48" authorId="1" shapeId="0" xr:uid="{00000000-0006-0000-0600-00001A000000}">
      <text>
        <r>
          <rPr>
            <b/>
            <sz val="14"/>
            <color indexed="81"/>
            <rFont val="Tahoma"/>
            <family val="2"/>
          </rPr>
          <t>City, State / ZIP Code</t>
        </r>
      </text>
    </comment>
    <comment ref="F48" authorId="2" shapeId="0" xr:uid="{00000000-0006-0000-0600-00001B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48" authorId="2" shapeId="0" xr:uid="{00000000-0006-0000-0600-00001C000000}">
      <text>
        <r>
          <rPr>
            <b/>
            <sz val="14"/>
            <color indexed="81"/>
            <rFont val="Tahoma"/>
            <family val="2"/>
          </rPr>
          <t>Indicate whether or not door service is included at origin and destination</t>
        </r>
      </text>
    </comment>
    <comment ref="Q48" authorId="2" shapeId="0" xr:uid="{00000000-0006-0000-0600-00001D000000}">
      <text>
        <r>
          <rPr>
            <b/>
            <sz val="14"/>
            <color indexed="81"/>
            <rFont val="Tahoma"/>
            <family val="2"/>
          </rPr>
          <t>Use these columns for exceptions to surcharge applicability in note 2</t>
        </r>
      </text>
    </comment>
    <comment ref="AC48" authorId="2" shapeId="0" xr:uid="{00000000-0006-0000-0600-00001E000000}">
      <text>
        <r>
          <rPr>
            <b/>
            <sz val="14"/>
            <color indexed="81"/>
            <rFont val="Tahoma"/>
            <family val="2"/>
          </rPr>
          <t>This field controls construction using Arbitraries and Inland Tariffs</t>
        </r>
      </text>
    </comment>
    <comment ref="B63" authorId="2" shapeId="0" xr:uid="{00000000-0006-0000-0600-00001F000000}">
      <text>
        <r>
          <rPr>
            <b/>
            <sz val="14"/>
            <color indexed="81"/>
            <rFont val="Tahoma"/>
            <family val="2"/>
          </rPr>
          <t>Place of Origin - may be an outport for feeder (CY) arbitraries or an inland origin
Format is:  City, State or ZIP Code</t>
        </r>
      </text>
    </comment>
    <comment ref="E63" authorId="2" shapeId="0" xr:uid="{00000000-0006-0000-0600-000020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POL.
</t>
        </r>
        <r>
          <rPr>
            <b/>
            <i/>
            <sz val="14"/>
            <color indexed="81"/>
            <rFont val="Tahoma"/>
            <family val="2"/>
          </rPr>
          <t>All ports must be valid SEA ports.</t>
        </r>
      </text>
    </comment>
    <comment ref="F63" authorId="2" shapeId="0" xr:uid="{00000000-0006-0000-0600-000021000000}">
      <text>
        <r>
          <rPr>
            <b/>
            <sz val="14"/>
            <color indexed="81"/>
            <rFont val="Tahoma"/>
            <family val="2"/>
          </rPr>
          <t>Indicate the mode of transportation between the arbitrary place of receipt and arbitrary POL.
CY modes can only be used when the mode of transportation is by Feeder.
Use of CY mode requires both the locations to be valid SEA ports.</t>
        </r>
      </text>
    </comment>
    <comment ref="G63" authorId="2" shapeId="0" xr:uid="{00000000-0006-0000-0600-000022000000}">
      <text>
        <r>
          <rPr>
            <b/>
            <sz val="14"/>
            <color indexed="81"/>
            <rFont val="Tahoma"/>
            <family val="2"/>
          </rPr>
          <t>Indicate whether or not door service is included in the arbitrary rate</t>
        </r>
      </text>
    </comment>
    <comment ref="H63" authorId="2" shapeId="0" xr:uid="{00000000-0006-0000-0600-000023000000}">
      <text>
        <r>
          <rPr>
            <b/>
            <sz val="14"/>
            <color indexed="81"/>
            <rFont val="Tahoma"/>
            <family val="2"/>
          </rPr>
          <t>Input the rate in this field when the same amount applies for all container sizes</t>
        </r>
      </text>
    </comment>
    <comment ref="N63" authorId="2" shapeId="0" xr:uid="{00000000-0006-0000-0600-000024000000}">
      <text>
        <r>
          <rPr>
            <b/>
            <sz val="14"/>
            <color indexed="81"/>
            <rFont val="Tahoma"/>
            <family val="2"/>
          </rPr>
          <t>Each Arbitrary applies only to FAK / Bullets as specifically listed in this field.</t>
        </r>
      </text>
    </comment>
    <comment ref="B76" authorId="2" shapeId="0" xr:uid="{00000000-0006-0000-0600-000025000000}">
      <text>
        <r>
          <rPr>
            <b/>
            <sz val="14"/>
            <color indexed="81"/>
            <rFont val="Tahoma"/>
            <family val="2"/>
          </rPr>
          <t>Place of Destination - may be an outport for feeder (CY) arbitraries or an inland destination
Format is:  City, State or ZIP Code</t>
        </r>
      </text>
    </comment>
    <comment ref="E76" authorId="2" shapeId="0" xr:uid="{00000000-0006-0000-0600-000026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POD.
</t>
        </r>
        <r>
          <rPr>
            <b/>
            <i/>
            <sz val="14"/>
            <color indexed="81"/>
            <rFont val="Tahoma"/>
            <family val="2"/>
          </rPr>
          <t>All ports must be valid SEA ports.</t>
        </r>
      </text>
    </comment>
    <comment ref="F76" authorId="2" shapeId="0" xr:uid="{00000000-0006-0000-0600-000027000000}">
      <text>
        <r>
          <rPr>
            <b/>
            <sz val="14"/>
            <color indexed="81"/>
            <rFont val="Tahoma"/>
            <family val="2"/>
          </rPr>
          <t>Indicate the mode of transportation between the arbitrary POD and arbitrary place of delivery.
CY modes can only be used when the mode of transportation is by Feeder.
Use of CY mode requires both the locations to be valid SEA ports.</t>
        </r>
      </text>
    </comment>
    <comment ref="G76" authorId="2" shapeId="0" xr:uid="{00000000-0006-0000-0600-000028000000}">
      <text>
        <r>
          <rPr>
            <b/>
            <sz val="14"/>
            <color indexed="81"/>
            <rFont val="Tahoma"/>
            <family val="2"/>
          </rPr>
          <t>Indicate whether or not door service is included in the arbitrary rate</t>
        </r>
      </text>
    </comment>
    <comment ref="H76" authorId="2" shapeId="0" xr:uid="{00000000-0006-0000-0600-000029000000}">
      <text>
        <r>
          <rPr>
            <b/>
            <sz val="14"/>
            <color indexed="81"/>
            <rFont val="Tahoma"/>
            <family val="2"/>
          </rPr>
          <t>Input the rate in this field when the same amount applies for all container sizes</t>
        </r>
      </text>
    </comment>
    <comment ref="N76" authorId="2" shapeId="0" xr:uid="{00000000-0006-0000-0600-00002A000000}">
      <text>
        <r>
          <rPr>
            <b/>
            <sz val="14"/>
            <color indexed="81"/>
            <rFont val="Tahoma"/>
            <family val="2"/>
          </rPr>
          <t>Each Arbitrary applies only to FAK / Bullets as specifically listed in this field.</t>
        </r>
      </text>
    </comment>
    <comment ref="L86" authorId="2" shapeId="0" xr:uid="{00000000-0006-0000-0600-00002B000000}">
      <text>
        <r>
          <rPr>
            <b/>
            <sz val="14"/>
            <color indexed="81"/>
            <rFont val="Tahoma"/>
            <family val="2"/>
          </rPr>
          <t>Surcharge applicability mentioned on any row applies specifically to the individual port mentioned in this field.
If the Applicable Port field is blank, then the  surcharge applicability stated on that row applies to all ports.</t>
        </r>
      </text>
    </comment>
    <comment ref="A159" authorId="2" shapeId="0" xr:uid="{00000000-0006-0000-0600-00002C000000}">
      <text>
        <r>
          <rPr>
            <sz val="12"/>
            <color indexed="81"/>
            <rFont val="Tahoma"/>
            <family val="2"/>
          </rPr>
          <t>Select the bullet for which the exception applies.
If exception applies to all bullets, select "ALL".</t>
        </r>
      </text>
    </comment>
    <comment ref="B159" authorId="2" shapeId="0" xr:uid="{00000000-0006-0000-0600-00002D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59" authorId="2" shapeId="0" xr:uid="{00000000-0006-0000-0600-00002E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59" authorId="2" shapeId="0" xr:uid="{00000000-0006-0000-0600-00002F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G159" authorId="2" shapeId="0" xr:uid="{00000000-0006-0000-0600-000030000000}">
      <text>
        <r>
          <rPr>
            <sz val="12"/>
            <color indexed="81"/>
            <rFont val="Tahoma"/>
            <family val="2"/>
          </rPr>
          <t>Select "OR" from the drop down list if condition applies to Operating Reefers</t>
        </r>
      </text>
    </comment>
    <comment ref="H159" authorId="2" shapeId="0" xr:uid="{00000000-0006-0000-0600-000031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I159" authorId="2" shapeId="0" xr:uid="{00000000-0006-0000-0600-000032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J159" authorId="2" shapeId="0" xr:uid="{00000000-0006-0000-0600-000033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K159" authorId="2" shapeId="0" xr:uid="{00000000-0006-0000-0600-000034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L159" authorId="2" shapeId="0" xr:uid="{00000000-0006-0000-0600-000035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 ref="A172" authorId="2" shapeId="0" xr:uid="{00000000-0006-0000-0600-000036000000}">
      <text>
        <r>
          <rPr>
            <sz val="12"/>
            <color indexed="81"/>
            <rFont val="Tahoma"/>
            <family val="2"/>
          </rPr>
          <t>Select the bullet for which the exception applies.
If exception applies to all bullets, select "ALL".</t>
        </r>
      </text>
    </comment>
    <comment ref="B172" authorId="2" shapeId="0" xr:uid="{00000000-0006-0000-0600-000037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72" authorId="2" shapeId="0" xr:uid="{00000000-0006-0000-0600-000038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72" authorId="2" shapeId="0" xr:uid="{00000000-0006-0000-0600-000039000000}">
      <text>
        <r>
          <rPr>
            <sz val="12"/>
            <color indexed="81"/>
            <rFont val="Tahoma"/>
            <family val="2"/>
          </rPr>
          <t>If any exceptional charges are offered, then the currency is required to be shown.</t>
        </r>
      </text>
    </comment>
    <comment ref="O172" authorId="2" shapeId="0" xr:uid="{00000000-0006-0000-0600-00003A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P172" authorId="2" shapeId="0" xr:uid="{00000000-0006-0000-0600-00003B000000}">
      <text>
        <r>
          <rPr>
            <sz val="12"/>
            <color indexed="81"/>
            <rFont val="Tahoma"/>
            <family val="2"/>
          </rPr>
          <t>Select "OR" from the drop down list if condition applies to Operating Reefers</t>
        </r>
      </text>
    </comment>
    <comment ref="Q172" authorId="2" shapeId="0" xr:uid="{00000000-0006-0000-0600-00003C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R172" authorId="2" shapeId="0" xr:uid="{00000000-0006-0000-0600-00003D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S172" authorId="2" shapeId="0" xr:uid="{00000000-0006-0000-0600-00003E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T172" authorId="2" shapeId="0" xr:uid="{00000000-0006-0000-0600-00003F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U172" authorId="2" shapeId="0" xr:uid="{00000000-0006-0000-0600-000040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CHIDESTER Russell - NOR</author>
  </authors>
  <commentList>
    <comment ref="C91" authorId="0" shapeId="0" xr:uid="{00000000-0006-0000-0800-000001000000}">
      <text>
        <r>
          <rPr>
            <b/>
            <sz val="9"/>
            <color indexed="81"/>
            <rFont val="Tahoma"/>
            <family val="2"/>
          </rPr>
          <t>Changed from FRT11 on 10/22/2014.</t>
        </r>
      </text>
    </comment>
    <comment ref="C92" authorId="0" shapeId="0" xr:uid="{00000000-0006-0000-0800-000002000000}">
      <text>
        <r>
          <rPr>
            <b/>
            <sz val="9"/>
            <color indexed="81"/>
            <rFont val="Tahoma"/>
            <family val="2"/>
          </rPr>
          <t>Changed from FRT11 on 10/22/2014.</t>
        </r>
      </text>
    </comment>
  </commentList>
</comments>
</file>

<file path=xl/sharedStrings.xml><?xml version="1.0" encoding="utf-8"?>
<sst xmlns="http://schemas.openxmlformats.org/spreadsheetml/2006/main" count="2463" uniqueCount="1228">
  <si>
    <t>Free Time Type</t>
  </si>
  <si>
    <t>Mandatory Fields</t>
  </si>
  <si>
    <t>Free Time mentioned in this section are exceptions to the conditions defined in the governing tariff(s)</t>
  </si>
  <si>
    <t>Term 101 Exceptions</t>
  </si>
  <si>
    <t>ALL</t>
  </si>
  <si>
    <t>FREE TIME TARIFF TYPE - NON US</t>
  </si>
  <si>
    <t>Detention</t>
  </si>
  <si>
    <t>Merged</t>
  </si>
  <si>
    <t>Demurrage (In US ONLY)</t>
  </si>
  <si>
    <t>Container Management Fee</t>
  </si>
  <si>
    <t>CTR09</t>
  </si>
  <si>
    <t>POL</t>
  </si>
  <si>
    <t>POD</t>
  </si>
  <si>
    <t>Place of Delivery</t>
  </si>
  <si>
    <t>MODE</t>
  </si>
  <si>
    <t>SDD (Origin; Dest)</t>
  </si>
  <si>
    <t>Curr</t>
  </si>
  <si>
    <t>D20</t>
  </si>
  <si>
    <t>D40</t>
  </si>
  <si>
    <t>H40</t>
  </si>
  <si>
    <t>H45</t>
  </si>
  <si>
    <t>EBS</t>
  </si>
  <si>
    <t>Effective date</t>
  </si>
  <si>
    <t>Expiration Date</t>
  </si>
  <si>
    <t>Note</t>
  </si>
  <si>
    <t>REEFER</t>
  </si>
  <si>
    <t>RF20</t>
  </si>
  <si>
    <t>RF40</t>
  </si>
  <si>
    <t>Eq type (OT, FR…)</t>
  </si>
  <si>
    <t>ORIGIN ARBITRARY TABLE</t>
  </si>
  <si>
    <t xml:space="preserve">APPLICATION FIELD </t>
  </si>
  <si>
    <t>COUNTRY</t>
  </si>
  <si>
    <t>Per container</t>
  </si>
  <si>
    <t>FAK/ Bullets</t>
  </si>
  <si>
    <t xml:space="preserve">DESTINATION ARBITRARY TABLE </t>
  </si>
  <si>
    <t>For Place of Delivery indicate destination of cargo</t>
  </si>
  <si>
    <t>Note 1</t>
  </si>
  <si>
    <t>COMMON / GENERAL TARIFF</t>
  </si>
  <si>
    <t>CMA CGM S.A.</t>
  </si>
  <si>
    <r>
      <t>Service Contract Number</t>
    </r>
    <r>
      <rPr>
        <b/>
        <sz val="12"/>
        <rFont val="Times New Roman"/>
        <family val="1"/>
      </rPr>
      <t>:</t>
    </r>
  </si>
  <si>
    <t>______________________________</t>
  </si>
  <si>
    <t>Signature</t>
  </si>
  <si>
    <t>5701 Lake Wright Drive</t>
  </si>
  <si>
    <t>Currency</t>
  </si>
  <si>
    <t>Rate per Day (A)</t>
  </si>
  <si>
    <t>Rate per Day (B)</t>
  </si>
  <si>
    <t>Rate per Day (C)</t>
  </si>
  <si>
    <t>Rate per Day (D)</t>
  </si>
  <si>
    <t>SDD</t>
  </si>
  <si>
    <t>N/N</t>
  </si>
  <si>
    <t>Y/Y</t>
  </si>
  <si>
    <t>N/Y</t>
  </si>
  <si>
    <t>Applicable</t>
  </si>
  <si>
    <t>CY/CY</t>
  </si>
  <si>
    <t>Not Applicable</t>
  </si>
  <si>
    <t>CY/R</t>
  </si>
  <si>
    <t>CY</t>
  </si>
  <si>
    <t>N</t>
  </si>
  <si>
    <t>R</t>
  </si>
  <si>
    <t>Y</t>
  </si>
  <si>
    <t>RM</t>
  </si>
  <si>
    <t>ST</t>
  </si>
  <si>
    <t>%</t>
  </si>
  <si>
    <t>20ST</t>
  </si>
  <si>
    <t>Type</t>
  </si>
  <si>
    <t>Shipper own</t>
  </si>
  <si>
    <t>Hazardous</t>
  </si>
  <si>
    <t>Operated 
Yes / No</t>
  </si>
  <si>
    <t>SOC
COC</t>
  </si>
  <si>
    <t>Yes / No</t>
  </si>
  <si>
    <t>OOG</t>
  </si>
  <si>
    <t>IG (In gauge)
OOG (Out Of Gauge)</t>
  </si>
  <si>
    <t>FR</t>
  </si>
  <si>
    <t>Signatory certifies that they have an ownership interest in all named affiliates.</t>
  </si>
  <si>
    <t>Name</t>
  </si>
  <si>
    <t>Per D20</t>
  </si>
  <si>
    <t>Per D40</t>
  </si>
  <si>
    <t>Per H45</t>
  </si>
  <si>
    <t>DRY</t>
  </si>
  <si>
    <t>Charges</t>
  </si>
  <si>
    <t>Per RF40</t>
  </si>
  <si>
    <t>For Foreign to Foreign rates, individual SQ numbers must be assigned</t>
  </si>
  <si>
    <t>Per RF20</t>
  </si>
  <si>
    <t>GRI</t>
  </si>
  <si>
    <t>Final place of delivery</t>
  </si>
  <si>
    <t>Appl/ Not Appl</t>
  </si>
  <si>
    <t>CUS16</t>
  </si>
  <si>
    <t>CAF</t>
  </si>
  <si>
    <t>PSS</t>
  </si>
  <si>
    <t>CAF13</t>
  </si>
  <si>
    <t>OTHC</t>
  </si>
  <si>
    <t>Destination Terminal Security Charge</t>
  </si>
  <si>
    <t>Primage</t>
  </si>
  <si>
    <t>TAX01</t>
  </si>
  <si>
    <t>GOH</t>
  </si>
  <si>
    <t>Inland oncarriage fuel charge</t>
  </si>
  <si>
    <t>CAR82</t>
  </si>
  <si>
    <t>Inland precarriage fuel charge</t>
  </si>
  <si>
    <t>Panama</t>
  </si>
  <si>
    <t>FAS TLC</t>
  </si>
  <si>
    <t>FAS Terms Landing Charge</t>
  </si>
  <si>
    <t>FRT98</t>
  </si>
  <si>
    <t>Alameda Corridor Surcharge import</t>
  </si>
  <si>
    <t>ACS Import</t>
  </si>
  <si>
    <t>CAR12</t>
  </si>
  <si>
    <t>Alameda Corridor Surcharge export</t>
  </si>
  <si>
    <t>Chassis Usage Charge (Carrier-haulage)</t>
  </si>
  <si>
    <t>LOLO Origin</t>
  </si>
  <si>
    <t>LOLO Destination</t>
  </si>
  <si>
    <t>LOL51</t>
  </si>
  <si>
    <t>LOL52</t>
  </si>
  <si>
    <t>Reefer Congestion</t>
  </si>
  <si>
    <t>Reefer Congestion Surcharge</t>
  </si>
  <si>
    <t>RCS</t>
  </si>
  <si>
    <t>Reefer Consumption Surcharge</t>
  </si>
  <si>
    <t>RCS00</t>
  </si>
  <si>
    <t>POR82</t>
  </si>
  <si>
    <t>POR66</t>
  </si>
  <si>
    <t>THC58</t>
  </si>
  <si>
    <t>FRT57</t>
  </si>
  <si>
    <t>Reefer Facilitation Fee</t>
  </si>
  <si>
    <t>Reefer Container Facilitation Fee</t>
  </si>
  <si>
    <t>FEE88</t>
  </si>
  <si>
    <t>CMDU#044</t>
  </si>
  <si>
    <t>CMDU#028</t>
  </si>
  <si>
    <t>CMDU#101</t>
  </si>
  <si>
    <t>Bullet Exceptions</t>
  </si>
  <si>
    <t>Mode</t>
  </si>
  <si>
    <t>CY/M</t>
  </si>
  <si>
    <t>CY/RM</t>
  </si>
  <si>
    <t>M/R</t>
  </si>
  <si>
    <t>M/M</t>
  </si>
  <si>
    <t>Tug Surcharge</t>
  </si>
  <si>
    <t>D1006</t>
  </si>
  <si>
    <t>M/RM</t>
  </si>
  <si>
    <t>M/CY</t>
  </si>
  <si>
    <t>R/R</t>
  </si>
  <si>
    <t>R/RM</t>
  </si>
  <si>
    <t>RM/R</t>
  </si>
  <si>
    <t>RM/M</t>
  </si>
  <si>
    <t>RM/RM</t>
  </si>
  <si>
    <t>RM/CY</t>
  </si>
  <si>
    <t>Shipper Own</t>
  </si>
  <si>
    <t>IG</t>
  </si>
  <si>
    <t>Arb Mode</t>
  </si>
  <si>
    <t>GRI/PSS</t>
  </si>
  <si>
    <t>As Per Mutual Agreement</t>
  </si>
  <si>
    <t>Equip Type</t>
  </si>
  <si>
    <t>BK</t>
  </si>
  <si>
    <t>OS</t>
  </si>
  <si>
    <t>OT</t>
  </si>
  <si>
    <t>PW</t>
  </si>
  <si>
    <t>RA</t>
  </si>
  <si>
    <t>SH</t>
  </si>
  <si>
    <t>SR</t>
  </si>
  <si>
    <t>TK</t>
  </si>
  <si>
    <t>VH</t>
  </si>
  <si>
    <t>VT</t>
  </si>
  <si>
    <t>APPLICABLE FOR FAK U.O.S - ANY BULLET EXCEPTIONS TO BE STATED IN THE 'BULLET EXCEPTIONS' COLUMN</t>
  </si>
  <si>
    <t>Turkey (Primage)</t>
  </si>
  <si>
    <t>CARIBBEAN (PEX 2)</t>
  </si>
  <si>
    <t>Partner Code:</t>
  </si>
  <si>
    <t>EFS/EFAF</t>
  </si>
  <si>
    <t>Emergency Fuel Surcharge / Emergency Fuel Adjustment Factor</t>
  </si>
  <si>
    <t>MQC Type</t>
  </si>
  <si>
    <t>Global</t>
  </si>
  <si>
    <t>Sub</t>
  </si>
  <si>
    <t>Term 101 Free Time Exceptions:</t>
  </si>
  <si>
    <t>A - Demurrage / B - Detention</t>
  </si>
  <si>
    <t>Per Tariff(s) unless specified in Appendix "Term 101 FREE TIME Exceptions"</t>
  </si>
  <si>
    <r>
      <t xml:space="preserve">Rates in USD unless otherwise specified. </t>
    </r>
    <r>
      <rPr>
        <b/>
        <sz val="12"/>
        <color indexed="53"/>
        <rFont val="Times New Roman"/>
        <family val="1"/>
      </rPr>
      <t>Surcharges listed per line item are exceptions to Note 2 applicability.</t>
    </r>
  </si>
  <si>
    <t>Precarriage from Inland Container Depot TO POL</t>
  </si>
  <si>
    <t>HA</t>
  </si>
  <si>
    <t>HK</t>
  </si>
  <si>
    <t>PL</t>
  </si>
  <si>
    <t>For Place of Intermodal Delivery indicate point and state. Mode:  PORT=CY, RAIL=R (RAMP), MOTOR=M , RAIL/MOTOR=RM , BARGE=B, RAIL/BARGE=RB (RAMP), MOTOR/BARGE=BM</t>
  </si>
  <si>
    <t>For Place of Intermodal Receipt indicate point and state. Mode:  RAIL=R (RAMP), MOTOR=M, RAIL/MOTOR=RM, FEEDER=CY, BARGE=B, RAIL/BARGE=RB (RAMP), BARGE/MOTOR=BM</t>
  </si>
  <si>
    <t>For Place of Intermodal Delivery indicate point and state. Mode:  RAIL=R (RAMP), MOTOR=M, RAIL/MOTOR=RM, FEEDER=CY, BARGE=B, RAIL/BARGE=RB (RAMP), BARGE/MOTOR=BM</t>
  </si>
  <si>
    <t>Alcohol Surcharge, Precarriage</t>
  </si>
  <si>
    <t>Alcohol Surcharge, Oncarriage</t>
  </si>
  <si>
    <t>On Carriage, Alcohol Surcharge</t>
  </si>
  <si>
    <t>FRT99</t>
  </si>
  <si>
    <t>Pre Carriage, Alcohol Surcharge</t>
  </si>
  <si>
    <t>CAR64</t>
  </si>
  <si>
    <t>CAR14</t>
  </si>
  <si>
    <t>CMDU#043 B1</t>
  </si>
  <si>
    <t>CMDU#043 B2</t>
  </si>
  <si>
    <t>CMDU#029 D1</t>
  </si>
  <si>
    <t>CMDU#029 D2</t>
  </si>
  <si>
    <t>CMDU#029 F1</t>
  </si>
  <si>
    <t>CMDU#029 F2</t>
  </si>
  <si>
    <t>CMDU#090 H1</t>
  </si>
  <si>
    <t>CMDU#090 H2</t>
  </si>
  <si>
    <t>CMDU#043 J1</t>
  </si>
  <si>
    <t>CMDU#043 N1</t>
  </si>
  <si>
    <t>INBOUND (INDIAN SUB. CONTINENT-USVI/PR)</t>
  </si>
  <si>
    <t>F-3</t>
  </si>
  <si>
    <t>Extra Container Handling Origin</t>
  </si>
  <si>
    <t>Extra Container Handling Charge Origin</t>
  </si>
  <si>
    <t>Extra Container Handling Charge Destination</t>
  </si>
  <si>
    <t>THC08</t>
  </si>
  <si>
    <t>THC05</t>
  </si>
  <si>
    <t>LSFS</t>
  </si>
  <si>
    <t>Low Sulfur Surcharge</t>
  </si>
  <si>
    <t>Exception Charges</t>
  </si>
  <si>
    <t>Container Inspection</t>
  </si>
  <si>
    <t>FEE85</t>
  </si>
  <si>
    <t>Doc fee</t>
  </si>
  <si>
    <t>Per Teu</t>
  </si>
  <si>
    <t>45HH</t>
  </si>
  <si>
    <t>20SH</t>
  </si>
  <si>
    <t>40SH</t>
  </si>
  <si>
    <t>40HH</t>
  </si>
  <si>
    <t>Panama Canal Lock Improvement</t>
  </si>
  <si>
    <t>Panama Canal Lock Improvement Surcharge</t>
  </si>
  <si>
    <t>PCL01</t>
  </si>
  <si>
    <t>Delivery Order Fee</t>
  </si>
  <si>
    <t>Note2:</t>
  </si>
  <si>
    <t>Effective Date</t>
  </si>
  <si>
    <t>End of note 2</t>
  </si>
  <si>
    <t>Application date</t>
  </si>
  <si>
    <t>Origin</t>
  </si>
  <si>
    <t>Destination</t>
  </si>
  <si>
    <t>Note 3</t>
  </si>
  <si>
    <t>OSPF</t>
  </si>
  <si>
    <t xml:space="preserve">Rate/Surcharge/Arbitrary applicability for equipment not otherwise specified: </t>
  </si>
  <si>
    <t>Rates calculated using formula shall be rounded up to the nearest USD 5.00.</t>
  </si>
  <si>
    <t>3a)</t>
  </si>
  <si>
    <t>Reference</t>
  </si>
  <si>
    <t>Container type</t>
  </si>
  <si>
    <t>Rate</t>
  </si>
  <si>
    <t>Note 4</t>
  </si>
  <si>
    <t>Comments</t>
  </si>
  <si>
    <t>DTHC</t>
  </si>
  <si>
    <t>Container</t>
  </si>
  <si>
    <t>Arbitrary</t>
  </si>
  <si>
    <t>ARB02</t>
  </si>
  <si>
    <t>BAF</t>
  </si>
  <si>
    <t>Bunker Adjustment Factor</t>
  </si>
  <si>
    <t>BAF03</t>
  </si>
  <si>
    <t>BAF08</t>
  </si>
  <si>
    <t>Emergency Bunker Surcharge</t>
  </si>
  <si>
    <t>BAF09</t>
  </si>
  <si>
    <t>BAF10</t>
  </si>
  <si>
    <t>HH</t>
  </si>
  <si>
    <t>CMDU 037</t>
  </si>
  <si>
    <t>Term</t>
  </si>
  <si>
    <t xml:space="preserve">Section             </t>
  </si>
  <si>
    <t xml:space="preserve">Heading             </t>
  </si>
  <si>
    <t>Cold Treatment</t>
  </si>
  <si>
    <t>Cold Treatment Service (Fruit Fly Infestation)</t>
  </si>
  <si>
    <t>FRT15</t>
  </si>
  <si>
    <t>BOTH PARTIES HEREBY AGREE THAT THE REMAINING TERMS AND CONDITIONS OF THE CONTRACT SHALL NOT BE AMENDED BY THIS WRITING AND SHALL REMAIN IN FULL FORCE AND EFFECT FOR THE DURATION OF THE TERM.</t>
  </si>
  <si>
    <t>Panama Canal Surcharge</t>
  </si>
  <si>
    <t>CAN63</t>
  </si>
  <si>
    <t>CAR09</t>
  </si>
  <si>
    <t>CAR10</t>
  </si>
  <si>
    <t>CAR32</t>
  </si>
  <si>
    <t>CAR49</t>
  </si>
  <si>
    <t>ERS06</t>
  </si>
  <si>
    <t>FEE05</t>
  </si>
  <si>
    <t>Flat Rack</t>
  </si>
  <si>
    <t>Open Top</t>
  </si>
  <si>
    <t>Reefer</t>
  </si>
  <si>
    <t>Hazardous fees</t>
  </si>
  <si>
    <t>HZD01</t>
  </si>
  <si>
    <t>IPS01</t>
  </si>
  <si>
    <t>CSF</t>
  </si>
  <si>
    <t>Carrier Security Charge</t>
  </si>
  <si>
    <t>ISS01</t>
  </si>
  <si>
    <t>POR59</t>
  </si>
  <si>
    <t>POR65</t>
  </si>
  <si>
    <t>THC34</t>
  </si>
  <si>
    <t>Pick Up / Drop Off</t>
  </si>
  <si>
    <t>Pick Up / Drop Off Fee</t>
  </si>
  <si>
    <t>CAR45</t>
  </si>
  <si>
    <t>prepaid</t>
  </si>
  <si>
    <t>WAR42</t>
  </si>
  <si>
    <t>Winter Surcharge</t>
  </si>
  <si>
    <t>WIN12</t>
  </si>
  <si>
    <t>SDD (Dest)</t>
  </si>
  <si>
    <t>Security Origin</t>
  </si>
  <si>
    <t>Security Destination</t>
  </si>
  <si>
    <t>Doc Fee</t>
  </si>
  <si>
    <t>BL Fees</t>
  </si>
  <si>
    <t>Out of Gauge</t>
  </si>
  <si>
    <t>FRT51</t>
  </si>
  <si>
    <t>Tank</t>
  </si>
  <si>
    <t>FRT56</t>
  </si>
  <si>
    <t>IPI Premium</t>
  </si>
  <si>
    <t>GRI general</t>
  </si>
  <si>
    <t>Per Cargo</t>
  </si>
  <si>
    <t>Per Container</t>
  </si>
  <si>
    <t>SDD (Origin)</t>
  </si>
  <si>
    <t>Eq Type (OT, RF…)</t>
  </si>
  <si>
    <t>Per D40 OSPF</t>
  </si>
  <si>
    <t>Per RH40</t>
  </si>
  <si>
    <t>POR79</t>
  </si>
  <si>
    <t>FAC</t>
  </si>
  <si>
    <t>FAC43</t>
  </si>
  <si>
    <t>RH40</t>
  </si>
  <si>
    <t>1a)</t>
  </si>
  <si>
    <t>Fixed, OSPF, % or As per mutual agreement</t>
  </si>
  <si>
    <t>Prepaid/collect</t>
  </si>
  <si>
    <t>IPS51</t>
  </si>
  <si>
    <t>Prepaid</t>
  </si>
  <si>
    <t>Collect</t>
  </si>
  <si>
    <t>Applicable Port</t>
  </si>
  <si>
    <t xml:space="preserve">Template INBOUND OUTBOUND </t>
  </si>
  <si>
    <t>All</t>
  </si>
  <si>
    <t>Spec equipment</t>
  </si>
  <si>
    <t>Container Type (note 2)</t>
  </si>
  <si>
    <t>SPECIAL EQUIPMENT, HAZARDOUS, SOC, OOG...</t>
  </si>
  <si>
    <t>Drop and Pull</t>
  </si>
  <si>
    <t>Dry</t>
  </si>
  <si>
    <t>ICD Precarriage</t>
  </si>
  <si>
    <t>CAR00</t>
  </si>
  <si>
    <t>CUC (CH)</t>
  </si>
  <si>
    <t>CUC (MH)</t>
  </si>
  <si>
    <t>CAR11</t>
  </si>
  <si>
    <t>Chassis Usage Charge Merchant-haulage)</t>
  </si>
  <si>
    <t>TEXT</t>
  </si>
  <si>
    <t>Level of calc</t>
  </si>
  <si>
    <t>Cargo</t>
  </si>
  <si>
    <t>BL</t>
  </si>
  <si>
    <t>Type Operated / Haz / ArbSDD</t>
  </si>
  <si>
    <t>E</t>
  </si>
  <si>
    <t>I</t>
  </si>
  <si>
    <t>X</t>
  </si>
  <si>
    <t>Diversion Fee</t>
  </si>
  <si>
    <t>Diversion / Change of Destination Fee</t>
  </si>
  <si>
    <t>FRT97</t>
  </si>
  <si>
    <t>CMA CGM (America) LLC</t>
  </si>
  <si>
    <t>Calc</t>
  </si>
  <si>
    <t>Text / Calc</t>
  </si>
  <si>
    <t>PSS00</t>
  </si>
  <si>
    <t xml:space="preserve">Drop and pull </t>
  </si>
  <si>
    <t>E-2</t>
  </si>
  <si>
    <t>OUTBOUND (USWC-ISC)</t>
  </si>
  <si>
    <t>FF</t>
  </si>
  <si>
    <t>Foreign to Foreign</t>
  </si>
  <si>
    <t>COC</t>
  </si>
  <si>
    <t>R/CY</t>
  </si>
  <si>
    <t>SOC</t>
  </si>
  <si>
    <t>R/M</t>
  </si>
  <si>
    <t>RF</t>
  </si>
  <si>
    <t>Fixed</t>
  </si>
  <si>
    <t>40ST</t>
  </si>
  <si>
    <t>40RF</t>
  </si>
  <si>
    <t>Aden Gulf Surcharge</t>
  </si>
  <si>
    <t>AGS01</t>
  </si>
  <si>
    <t>Piracy Surcharge</t>
  </si>
  <si>
    <t>PRS01</t>
  </si>
  <si>
    <t>CUS70</t>
  </si>
  <si>
    <t>FRT50</t>
  </si>
  <si>
    <t>IPI Construction</t>
  </si>
  <si>
    <t>General Surcharges valid to all rates unless otherwise specified</t>
  </si>
  <si>
    <t>Benin Freight Tax</t>
  </si>
  <si>
    <t xml:space="preserve">Benin Freight Tax </t>
  </si>
  <si>
    <t>Nigerian Freight Tax</t>
  </si>
  <si>
    <t>TAX08</t>
  </si>
  <si>
    <t>Harbor Dues</t>
  </si>
  <si>
    <t>POR51</t>
  </si>
  <si>
    <t>Seal Fee</t>
  </si>
  <si>
    <t>SEA06</t>
  </si>
  <si>
    <t>Suez</t>
  </si>
  <si>
    <t>Suez Canal Surcharge</t>
  </si>
  <si>
    <t>CAR99</t>
  </si>
  <si>
    <t>A-1</t>
  </si>
  <si>
    <t>C-5</t>
  </si>
  <si>
    <t>OUTBOUND (USA-E &amp; W AFRICA)</t>
  </si>
  <si>
    <t>Triaxle/Super Chassis Oncarriage</t>
  </si>
  <si>
    <t>Tri-axle/Super Chassis Precarriage</t>
  </si>
  <si>
    <t>Rail Congestion Surcharge, CA</t>
  </si>
  <si>
    <t>Rail Congestion Surcharge, Canada</t>
  </si>
  <si>
    <t>POR55</t>
  </si>
  <si>
    <t>Garment Surcharge</t>
  </si>
  <si>
    <t>Oncarriage Ramp</t>
  </si>
  <si>
    <t>CAR55</t>
  </si>
  <si>
    <t>Precarriage Ramp</t>
  </si>
  <si>
    <t>CAR16</t>
  </si>
  <si>
    <t>FRT52</t>
  </si>
  <si>
    <t>FRT54</t>
  </si>
  <si>
    <t>FRT55</t>
  </si>
  <si>
    <t>Per B/L</t>
  </si>
  <si>
    <t>CY/B</t>
  </si>
  <si>
    <t>CY/BM</t>
  </si>
  <si>
    <t>CY/RB</t>
  </si>
  <si>
    <t>M/B</t>
  </si>
  <si>
    <t>M/BM</t>
  </si>
  <si>
    <t>M/RB</t>
  </si>
  <si>
    <t>R/B</t>
  </si>
  <si>
    <t>R/BM</t>
  </si>
  <si>
    <t>R/RB</t>
  </si>
  <si>
    <t>RM/B</t>
  </si>
  <si>
    <t>RM/BM</t>
  </si>
  <si>
    <t>RM/RB</t>
  </si>
  <si>
    <t>B/CY</t>
  </si>
  <si>
    <t>B/R</t>
  </si>
  <si>
    <t>B/M</t>
  </si>
  <si>
    <t>B/RM</t>
  </si>
  <si>
    <t>B/B</t>
  </si>
  <si>
    <t>B/BM</t>
  </si>
  <si>
    <t>B/RB</t>
  </si>
  <si>
    <t>BM/CY</t>
  </si>
  <si>
    <t>BM/R</t>
  </si>
  <si>
    <t>BM/M</t>
  </si>
  <si>
    <t>BM/RM</t>
  </si>
  <si>
    <t>BM/B</t>
  </si>
  <si>
    <t>BM/BM</t>
  </si>
  <si>
    <t>BM/RB</t>
  </si>
  <si>
    <t>RB/CY</t>
  </si>
  <si>
    <t>RB/R</t>
  </si>
  <si>
    <t>RB/M</t>
  </si>
  <si>
    <t>RB/RM</t>
  </si>
  <si>
    <t>RB/B</t>
  </si>
  <si>
    <t>RB/RB</t>
  </si>
  <si>
    <t>B</t>
  </si>
  <si>
    <t>RB</t>
  </si>
  <si>
    <t>BM</t>
  </si>
  <si>
    <t>Shipper Cert</t>
  </si>
  <si>
    <t>YES</t>
  </si>
  <si>
    <t>40HC</t>
  </si>
  <si>
    <t>45HC</t>
  </si>
  <si>
    <t>Port Group Codes</t>
  </si>
  <si>
    <t>Fax:  (718) 304-5521</t>
  </si>
  <si>
    <t>Operating Reefer?</t>
  </si>
  <si>
    <t>EXPORT/IMPORT</t>
  </si>
  <si>
    <t>DAYS</t>
  </si>
  <si>
    <t>C</t>
  </si>
  <si>
    <t>W</t>
  </si>
  <si>
    <r>
      <t>C</t>
    </r>
    <r>
      <rPr>
        <b/>
        <sz val="12"/>
        <rFont val="Times New Roman"/>
        <family val="1"/>
      </rPr>
      <t xml:space="preserve">alendar / </t>
    </r>
    <r>
      <rPr>
        <b/>
        <u/>
        <sz val="12"/>
        <rFont val="Times New Roman"/>
        <family val="1"/>
      </rPr>
      <t>W</t>
    </r>
    <r>
      <rPr>
        <b/>
        <sz val="12"/>
        <rFont val="Times New Roman"/>
        <family val="1"/>
      </rPr>
      <t>orking</t>
    </r>
  </si>
  <si>
    <r>
      <t>E</t>
    </r>
    <r>
      <rPr>
        <b/>
        <sz val="12"/>
        <rFont val="Times New Roman"/>
        <family val="1"/>
      </rPr>
      <t xml:space="preserve">xport / </t>
    </r>
    <r>
      <rPr>
        <b/>
        <u/>
        <sz val="12"/>
        <rFont val="Times New Roman"/>
        <family val="1"/>
      </rPr>
      <t>I</t>
    </r>
    <r>
      <rPr>
        <b/>
        <sz val="12"/>
        <rFont val="Times New Roman"/>
        <family val="1"/>
      </rPr>
      <t>mport</t>
    </r>
  </si>
  <si>
    <t>TERM 101 EQUIPMENT TYPE</t>
  </si>
  <si>
    <t>D</t>
  </si>
  <si>
    <t>OPERATING REEFER</t>
  </si>
  <si>
    <t>OR</t>
  </si>
  <si>
    <t>From Day (A)</t>
  </si>
  <si>
    <t>From Day (B)</t>
  </si>
  <si>
    <t>From Day (C)</t>
  </si>
  <si>
    <t>From Day (D)</t>
  </si>
  <si>
    <t>Equipment Type (D, R, OT, FR)</t>
  </si>
  <si>
    <t>Tel:  (757) 961-2100</t>
  </si>
  <si>
    <t>20+</t>
  </si>
  <si>
    <t>40+</t>
  </si>
  <si>
    <t>20RF</t>
  </si>
  <si>
    <t>40RH</t>
  </si>
  <si>
    <t>20OT</t>
  </si>
  <si>
    <t>40OT</t>
  </si>
  <si>
    <t>20FR</t>
  </si>
  <si>
    <t>40FR</t>
  </si>
  <si>
    <t>Street Address</t>
  </si>
  <si>
    <t>City</t>
  </si>
  <si>
    <t>State &amp; Zip Code</t>
  </si>
  <si>
    <t>Country</t>
  </si>
  <si>
    <t>NVOCC Bond Number</t>
  </si>
  <si>
    <t>For NVOCC Affiliates</t>
  </si>
  <si>
    <t>LIST OF AFFILIATES / SHIPPER ASSOCIATION MEMBERS</t>
  </si>
  <si>
    <t>CAN64</t>
  </si>
  <si>
    <t>Charge Automation</t>
  </si>
  <si>
    <t>Applicability</t>
  </si>
  <si>
    <t>Shipper Own Container</t>
  </si>
  <si>
    <t>Garment on Hanger</t>
  </si>
  <si>
    <t>GRI/PSS EQ</t>
  </si>
  <si>
    <t>CMDU#029 F3</t>
  </si>
  <si>
    <t>Follow Governing Tariff</t>
  </si>
  <si>
    <r>
      <t>You must state Applicable, Not applicable. Any amount shown is deemed fixed unless otherwise stated</t>
    </r>
    <r>
      <rPr>
        <b/>
        <sz val="12"/>
        <color indexed="22"/>
        <rFont val="Times New Roman"/>
        <family val="1"/>
      </rPr>
      <t xml:space="preserve"> and must be in USD per D40 for each.</t>
    </r>
  </si>
  <si>
    <t>20TK</t>
  </si>
  <si>
    <t>Atmosphere Control</t>
  </si>
  <si>
    <t>Atmosphere Control Transport Unit Charge</t>
  </si>
  <si>
    <t>FRT12</t>
  </si>
  <si>
    <t>Emergency Terminal Congestion</t>
  </si>
  <si>
    <t>POR80</t>
  </si>
  <si>
    <t>Extra Container Handling Dest</t>
  </si>
  <si>
    <t>Bio Security Fee</t>
  </si>
  <si>
    <t>Bio Security Facilitation Fee</t>
  </si>
  <si>
    <t>SUR59</t>
  </si>
  <si>
    <t>Shipper Owned Container</t>
  </si>
  <si>
    <t>Shipper Owned Container Surcharge</t>
  </si>
  <si>
    <t>REB72</t>
  </si>
  <si>
    <t>Per H40</t>
  </si>
  <si>
    <t>Emergency Low Water Surcharge</t>
  </si>
  <si>
    <t>POR85</t>
  </si>
  <si>
    <t>Emergency Low Water</t>
  </si>
  <si>
    <t>Oncarriage Hazardous Charge</t>
  </si>
  <si>
    <t>Inland Hazardous Charge Oncarriage</t>
  </si>
  <si>
    <t>CAR65</t>
  </si>
  <si>
    <t>Precarriage Hazardous Charge</t>
  </si>
  <si>
    <t>Inland Hazardous Charge Precarriage</t>
  </si>
  <si>
    <t>CAR15</t>
  </si>
  <si>
    <t>Service Contract:</t>
  </si>
  <si>
    <t>Trade Service:</t>
  </si>
  <si>
    <t>Fresh Commodities Charge</t>
  </si>
  <si>
    <t xml:space="preserve">Refrigerated Fresh Commodities Transport and Logistics </t>
  </si>
  <si>
    <t xml:space="preserve">Service Contract #: </t>
  </si>
  <si>
    <t>Amendment #:</t>
  </si>
  <si>
    <t>Effective Date of Amendment:</t>
  </si>
  <si>
    <t>Address:</t>
  </si>
  <si>
    <t>Phone:</t>
  </si>
  <si>
    <t>Fax:</t>
  </si>
  <si>
    <t>Email:</t>
  </si>
  <si>
    <t>Amendment Number:</t>
  </si>
  <si>
    <t>General Rate Increase (GRI)</t>
  </si>
  <si>
    <t>Table of Contents</t>
  </si>
  <si>
    <t>Appendix</t>
  </si>
  <si>
    <t>I-1</t>
  </si>
  <si>
    <t>I-2</t>
  </si>
  <si>
    <t>Appendix:</t>
  </si>
  <si>
    <t>B-1</t>
  </si>
  <si>
    <t>INBOUND FAR EAST (ASIA-USWC)</t>
  </si>
  <si>
    <t>B-2</t>
  </si>
  <si>
    <t>Affiliates</t>
  </si>
  <si>
    <t>NVOCC</t>
  </si>
  <si>
    <t>You must indicate one of the following as (YES)</t>
  </si>
  <si>
    <t>China Doc Fee</t>
  </si>
  <si>
    <t>Monitoring</t>
  </si>
  <si>
    <t>If NVOCC, Shipper Certifies to Carrier that they are an Ocean Transportation Intermediary (OTI) performing NVOCC Services. OTI License and Bond are on file with the FMC.</t>
  </si>
  <si>
    <t>M</t>
  </si>
  <si>
    <t>Title:</t>
  </si>
  <si>
    <t>OUTBOUND FAR EAST (USWC-ASIA)</t>
  </si>
  <si>
    <t>A-2</t>
  </si>
  <si>
    <t>G-1</t>
  </si>
  <si>
    <t>C-2</t>
  </si>
  <si>
    <t>C-1</t>
  </si>
  <si>
    <t xml:space="preserve">                                            If NVOCC, provide Bond Number:</t>
  </si>
  <si>
    <t xml:space="preserve">                                                         Owner of the Cargo (BCO)</t>
  </si>
  <si>
    <t>For and on Behalf of:</t>
  </si>
  <si>
    <t>As Agents for:</t>
  </si>
  <si>
    <t>Norfolk, VA 23502 USA</t>
  </si>
  <si>
    <t>CPC</t>
  </si>
  <si>
    <t>Chassis Provision Charge</t>
  </si>
  <si>
    <t>POR74</t>
  </si>
  <si>
    <t>High Cube Additional</t>
  </si>
  <si>
    <t>HC Additional</t>
  </si>
  <si>
    <t>FRT53</t>
  </si>
  <si>
    <t>CFC</t>
  </si>
  <si>
    <t>Cargo Facility Charge</t>
  </si>
  <si>
    <t>POR17</t>
  </si>
  <si>
    <t xml:space="preserve">                                                                  Shippers Association</t>
  </si>
  <si>
    <t>J-1</t>
  </si>
  <si>
    <t>D-1</t>
  </si>
  <si>
    <t>D-2</t>
  </si>
  <si>
    <t>INBOUND (INDIAN SUB. CONTINENT-USA EC) (INDAMEX)</t>
  </si>
  <si>
    <t>INBOUND (INDIAN SUB. CONTINENT-USA WC ) (TPX)</t>
  </si>
  <si>
    <t>F-1</t>
  </si>
  <si>
    <t>F-2</t>
  </si>
  <si>
    <t>INBOUND FAR EAST (ASIA-USEC &amp; USGC)</t>
  </si>
  <si>
    <t>INBOUND (MEDITERRANEAN-USA EC &amp; GC) (AMERIGO)</t>
  </si>
  <si>
    <t>INBOUND (MEDITERRANEAN-USA WC) (TPX)</t>
  </si>
  <si>
    <t>AUSTRALIA/NEW ZEALAND/FRENCH POLYNESIAN ISLAND/ PAPOUASIA/NEW GUINEA- USA USWC/USEC (RTW)</t>
  </si>
  <si>
    <t>H-1</t>
  </si>
  <si>
    <t>H-2</t>
  </si>
  <si>
    <t>Genset Surcharge</t>
  </si>
  <si>
    <t>FEE90</t>
  </si>
  <si>
    <t>OUTBOUND FAR EAST (USEC&amp;USGC-ASIA)</t>
  </si>
  <si>
    <t>INBOUND (NE - US) (TRANSAT)</t>
  </si>
  <si>
    <t>INBOUND (NE-USWC)-(TPX)</t>
  </si>
  <si>
    <t>US WEST COAST-AUSTRALIA/NEW ZEALAND</t>
  </si>
  <si>
    <t xml:space="preserve">OUTBOUND (USA-MEDITERRANEAN)  </t>
  </si>
  <si>
    <t xml:space="preserve">OUTBOUND (USA-ARABIAN GULF &amp; RED SEA)  </t>
  </si>
  <si>
    <t>C-3</t>
  </si>
  <si>
    <t>OUTBOUND (USWC-ARABIAN GULF)</t>
  </si>
  <si>
    <t>US EAST COAST-AUSTRALIA/NEW ZEALAND/SOUTH PACIFIC ISLANDS</t>
  </si>
  <si>
    <t>N-1</t>
  </si>
  <si>
    <t>CMDU#091</t>
  </si>
  <si>
    <t>E-1</t>
  </si>
  <si>
    <t>OUTBOUND (USA-TRANSAT)</t>
  </si>
  <si>
    <t>Peak Season Surcharge (PSS)</t>
  </si>
  <si>
    <t>* U.O.S = UNLESS OTHERWISE SPECIFIED</t>
  </si>
  <si>
    <t>OUTBOUND (USA-USEC USGC-INDIAN SUB. CONTINENT) (INDAMEX)</t>
  </si>
  <si>
    <t>TEUS</t>
  </si>
  <si>
    <t>If NVOCC, provide Bond date</t>
  </si>
  <si>
    <t>If NVOCC provide the name of the Bonding Company</t>
  </si>
  <si>
    <t xml:space="preserve">                                            CMA-CGM Sales Representative:</t>
  </si>
  <si>
    <t>N/A</t>
  </si>
  <si>
    <t>MQC</t>
  </si>
  <si>
    <t>(TEUS)</t>
  </si>
  <si>
    <t>Total</t>
  </si>
  <si>
    <t>Total Days Granted</t>
  </si>
  <si>
    <t>Notes</t>
  </si>
  <si>
    <t>Y/N</t>
  </si>
  <si>
    <t xml:space="preserve">TARIFF applicability </t>
  </si>
  <si>
    <t>COMMODITY  INDEX</t>
  </si>
  <si>
    <t>INB</t>
  </si>
  <si>
    <t>- Unless otherwise indicated, excludes temperature controlled cargo, hazardous cargo, cargo requiring special handling and/or equipment, overweight containers.</t>
  </si>
  <si>
    <t xml:space="preserve">FAK/Bullets </t>
  </si>
  <si>
    <t>Description</t>
  </si>
  <si>
    <t>ERC</t>
  </si>
  <si>
    <t>Emergency Revenue Charge</t>
  </si>
  <si>
    <t>ERC01</t>
  </si>
  <si>
    <t>Named Account</t>
  </si>
  <si>
    <t>Partner Code</t>
  </si>
  <si>
    <t>RATES CONDITIONS</t>
  </si>
  <si>
    <t>Rates in USD unless otherwise specified.</t>
  </si>
  <si>
    <t>For Place of Receipt indicate origin of cargo</t>
  </si>
  <si>
    <t>FAK/ BULLETS</t>
  </si>
  <si>
    <t>Place of Receipt</t>
  </si>
  <si>
    <t>SVI:</t>
  </si>
  <si>
    <t>AED - UAE Dirham</t>
  </si>
  <si>
    <t>ALL - Leck</t>
  </si>
  <si>
    <t>AMD - Armenian Dram</t>
  </si>
  <si>
    <t>ANG - Netherlands Antillan Guilder</t>
  </si>
  <si>
    <t>AOA - Kwanza</t>
  </si>
  <si>
    <t>ARS - Argentine Peso</t>
  </si>
  <si>
    <t>AUD - Australian Dollar</t>
  </si>
  <si>
    <t>AWG - Aruban Guilder</t>
  </si>
  <si>
    <t>AZM - Azerbaijanian Manat</t>
  </si>
  <si>
    <t>BAM - Convertible Marks</t>
  </si>
  <si>
    <t>BBD - Barbados Dollar</t>
  </si>
  <si>
    <t>BDT - Taka</t>
  </si>
  <si>
    <t>BGN - Bulgarian Lev</t>
  </si>
  <si>
    <t>BHD - Bahraini Dinar</t>
  </si>
  <si>
    <t>BIF - Burundi Franc</t>
  </si>
  <si>
    <t>BND - Brunei Dollar</t>
  </si>
  <si>
    <t>BOB - Boliviano</t>
  </si>
  <si>
    <t>BRL - Brazilian Real</t>
  </si>
  <si>
    <t>BYR - Belarussian Ruble</t>
  </si>
  <si>
    <t>BZD - Belize Dollar</t>
  </si>
  <si>
    <t>CAD - Canadian Dollar</t>
  </si>
  <si>
    <t>CDF - Franc Congolais</t>
  </si>
  <si>
    <t>CHF - Swiss Franc</t>
  </si>
  <si>
    <t>CLF - Unidades de fomento</t>
  </si>
  <si>
    <t>CLP - Chilean Peso</t>
  </si>
  <si>
    <t>CNY - Yuan Renminbi</t>
  </si>
  <si>
    <t>COP - Colombian Peso</t>
  </si>
  <si>
    <t>CRC - Costa Rican Colon</t>
  </si>
  <si>
    <t>CVE - Cape Verde Escudo</t>
  </si>
  <si>
    <t>CYP - Cyprus Pound</t>
  </si>
  <si>
    <t>CZK - Czech Koruna</t>
  </si>
  <si>
    <t>DJF - Djibouti Franc</t>
  </si>
  <si>
    <t>DKK - Danish Krone</t>
  </si>
  <si>
    <t>DOP - Dominican Peso</t>
  </si>
  <si>
    <t>DZD - Algerian Dinar</t>
  </si>
  <si>
    <t>ECS - Sucre</t>
  </si>
  <si>
    <t>EEK - Kroon</t>
  </si>
  <si>
    <t>EGP - Egyptian Pound</t>
  </si>
  <si>
    <t>EUR - euro</t>
  </si>
  <si>
    <t>FJD - Fiji Dollar</t>
  </si>
  <si>
    <t>GBP - Pound Sterling</t>
  </si>
  <si>
    <t>GEL - Lari</t>
  </si>
  <si>
    <t>GHC - Cedi</t>
  </si>
  <si>
    <t>GMD - Dalasi</t>
  </si>
  <si>
    <t>GNF - Guinea Franc</t>
  </si>
  <si>
    <t>GTQ - Quetzal</t>
  </si>
  <si>
    <t>GYD - Guyana Dollar</t>
  </si>
  <si>
    <t>HKD - Hong Kong Dollar</t>
  </si>
  <si>
    <t>HNL - Lempira</t>
  </si>
  <si>
    <t>HRK - Croatian kuna</t>
  </si>
  <si>
    <t>HTG - Gourde</t>
  </si>
  <si>
    <t>HUF - Forint</t>
  </si>
  <si>
    <t>IDR - Rupiah</t>
  </si>
  <si>
    <t>ILS - New Israeli Sheqel</t>
  </si>
  <si>
    <t>INR - Indian Rupee</t>
  </si>
  <si>
    <t>IRR - Iranian Rial</t>
  </si>
  <si>
    <t>ISK - Iceland Krona</t>
  </si>
  <si>
    <t>JMD - Jamaican Dollar</t>
  </si>
  <si>
    <t>JOD - Jordanian Dinar</t>
  </si>
  <si>
    <t>JPY - Yen</t>
  </si>
  <si>
    <t>KES - Kenyan Shilling</t>
  </si>
  <si>
    <t>KHR - Riel</t>
  </si>
  <si>
    <t>KMF - Comoro Franc</t>
  </si>
  <si>
    <t>KRW - Won</t>
  </si>
  <si>
    <t>KWD - Kuwaiti Dinar</t>
  </si>
  <si>
    <t>KZT - Tenge</t>
  </si>
  <si>
    <t>LAK - Kip</t>
  </si>
  <si>
    <t>LBP - Lebanese Pound</t>
  </si>
  <si>
    <t>LKR - Sri Lanka Rupee</t>
  </si>
  <si>
    <t>LRD - Liberian Dollar</t>
  </si>
  <si>
    <t>LTL - Lithuanian Litus</t>
  </si>
  <si>
    <t>LVL - Latvian Lats</t>
  </si>
  <si>
    <t>LYD - Lybian Dinar</t>
  </si>
  <si>
    <t>MAD - Moroccan Dirham</t>
  </si>
  <si>
    <t>MMK - Kyat</t>
  </si>
  <si>
    <t>MOP - Pataca</t>
  </si>
  <si>
    <t>MRO - Ouguiya</t>
  </si>
  <si>
    <t>MTL - Maltese Lira</t>
  </si>
  <si>
    <t>MUR - Mauritius Rupee</t>
  </si>
  <si>
    <t>MVR - Rufiyaa</t>
  </si>
  <si>
    <t>MWK - Kwacha</t>
  </si>
  <si>
    <t>MXN - Mexican Peso</t>
  </si>
  <si>
    <t>MYR - Malaysian Ringgit</t>
  </si>
  <si>
    <t>NGN - Naira</t>
  </si>
  <si>
    <t>NIO - Cordoba Oro</t>
  </si>
  <si>
    <t>NOK - Norvegian Krone</t>
  </si>
  <si>
    <t>NZD - New Zealand Dollar</t>
  </si>
  <si>
    <t>OMR - Rial Omani</t>
  </si>
  <si>
    <t>PEN - Nuevo Sol</t>
  </si>
  <si>
    <t>PGK - Kina</t>
  </si>
  <si>
    <t>PHP - Philippine Peso</t>
  </si>
  <si>
    <t>PKR - Pakistan Rupee</t>
  </si>
  <si>
    <t>PLN - Zloty</t>
  </si>
  <si>
    <t>PYG - Guarani</t>
  </si>
  <si>
    <t>QAR - Qatari Rial</t>
  </si>
  <si>
    <t>RUB - Russian Ruble</t>
  </si>
  <si>
    <t>RRI</t>
  </si>
  <si>
    <t>Rate Restoration Initiative</t>
  </si>
  <si>
    <t>RRI01</t>
  </si>
  <si>
    <t>Port Access Fee</t>
  </si>
  <si>
    <t>POR53</t>
  </si>
  <si>
    <t>Wharfage (Destination)</t>
  </si>
  <si>
    <t>POR16</t>
  </si>
  <si>
    <t>Drop Off</t>
  </si>
  <si>
    <t>Drop Off Surcharge</t>
  </si>
  <si>
    <t>Container Service</t>
  </si>
  <si>
    <t>Container Service Charge</t>
  </si>
  <si>
    <t>CSC10</t>
  </si>
  <si>
    <t>RWF - Rwanda Franc</t>
  </si>
  <si>
    <t>SAR - Saudi Riyal</t>
  </si>
  <si>
    <t>SCR - Seychelles Rupee</t>
  </si>
  <si>
    <t>SEK - Swedish Krona</t>
  </si>
  <si>
    <t>SGD - Singapore Dollar</t>
  </si>
  <si>
    <t>SKK - Slovak Koruna</t>
  </si>
  <si>
    <t>SLL - Leone</t>
  </si>
  <si>
    <t>STD - Dobra</t>
  </si>
  <si>
    <t>SVC - El Salvador Colon</t>
  </si>
  <si>
    <t>SYP - Syrian Pound</t>
  </si>
  <si>
    <t>THB - Baht</t>
  </si>
  <si>
    <t>TND - Tunisian Dinar</t>
  </si>
  <si>
    <t>TRL - Turkish Lira</t>
  </si>
  <si>
    <t>TTD - Trinidad and Tobago Dollar</t>
  </si>
  <si>
    <t>TWD - New Taiwan Dollar</t>
  </si>
  <si>
    <t>TZS - Tanzanian Shilling</t>
  </si>
  <si>
    <t>UAH - Hryvnia</t>
  </si>
  <si>
    <t>UGX - Uganda Shilling</t>
  </si>
  <si>
    <t>USD - US Dollar</t>
  </si>
  <si>
    <t>UYU - Peso Uruguayo</t>
  </si>
  <si>
    <t>UZS - Uzbekistan Sum</t>
  </si>
  <si>
    <t>VND - Dong</t>
  </si>
  <si>
    <t>VUV - Vatu</t>
  </si>
  <si>
    <t>XAF - CFA Franc BEAC</t>
  </si>
  <si>
    <t>XCD - East Caribbean Dollar</t>
  </si>
  <si>
    <t>XOF - CFA Franc BCEAO</t>
  </si>
  <si>
    <t>XPF - CFP Franc</t>
  </si>
  <si>
    <t>YER - Yemeni Rial</t>
  </si>
  <si>
    <t>ZAR - Rand</t>
  </si>
  <si>
    <t>ZMK - Kwacha</t>
  </si>
  <si>
    <t>ZWD - Zimbabwe Dollar</t>
  </si>
  <si>
    <t>TRY - New Turkish Lira</t>
  </si>
  <si>
    <t>RON - Romania Lei</t>
  </si>
  <si>
    <t>MGA - Madagascar, Ariary</t>
  </si>
  <si>
    <t>RSD - Serbian Dinar</t>
  </si>
  <si>
    <t>VEF - Bolivar Fuerte</t>
  </si>
  <si>
    <t>GHS - Cedi, new</t>
  </si>
  <si>
    <t>SDG - Sudanese pound</t>
  </si>
  <si>
    <t>SRD - Suriname Dollar</t>
  </si>
  <si>
    <t>MZN - Metical</t>
  </si>
  <si>
    <t>Scale for Exceptional Charges</t>
  </si>
  <si>
    <t>Free Time and Charges mentioned in this section are exceptions to the conditions defined in the governing tariff(s)</t>
  </si>
  <si>
    <t>Freight Tax</t>
  </si>
  <si>
    <t>Freight Tax Surcharge</t>
  </si>
  <si>
    <t>Landing Charges</t>
  </si>
  <si>
    <t>LOC00</t>
  </si>
  <si>
    <t>Origin THC / Origin Receiving Charge</t>
  </si>
  <si>
    <t>RRI02</t>
  </si>
  <si>
    <t>RRI2</t>
  </si>
  <si>
    <t>Rate Restoration Initiative 2</t>
  </si>
  <si>
    <t>RRI3</t>
  </si>
  <si>
    <t>Rate Restoration Initiative 3</t>
  </si>
  <si>
    <t>RRI03</t>
  </si>
  <si>
    <t>TAX09</t>
  </si>
  <si>
    <t>Grenada Landing Charge</t>
  </si>
  <si>
    <t>GLC01</t>
  </si>
  <si>
    <t>Drop and Pull Import Side</t>
  </si>
  <si>
    <t>CAR22</t>
  </si>
  <si>
    <t>Drop and Pull Export Side</t>
  </si>
  <si>
    <t>CAR72</t>
  </si>
  <si>
    <t>Port License Fee / Port Taxes NOS</t>
  </si>
  <si>
    <t>POR61</t>
  </si>
  <si>
    <t>PLF</t>
  </si>
  <si>
    <t>LPC51</t>
  </si>
  <si>
    <t>Operation Cost Recovery</t>
  </si>
  <si>
    <t>OCR01</t>
  </si>
  <si>
    <t>Reefer PTI</t>
  </si>
  <si>
    <t>PTI01</t>
  </si>
  <si>
    <t>CAR04</t>
  </si>
  <si>
    <t>CTR33</t>
  </si>
  <si>
    <t>PSC Destination</t>
  </si>
  <si>
    <t>Port Service Charge / Port Additional Surcharge Destination</t>
  </si>
  <si>
    <t>POR70</t>
  </si>
  <si>
    <t>PCS Origin</t>
  </si>
  <si>
    <t>Port Congestion Surcharge Origin</t>
  </si>
  <si>
    <t>POR09</t>
  </si>
  <si>
    <t>PCS Destination</t>
  </si>
  <si>
    <t>Wharfage (Origin)</t>
  </si>
  <si>
    <t>PSC Origin</t>
  </si>
  <si>
    <t>WAR92</t>
  </si>
  <si>
    <t>FRT58</t>
  </si>
  <si>
    <t>Garments on Hanger Additional</t>
  </si>
  <si>
    <t>Off Dock</t>
  </si>
  <si>
    <t>Off Dock Surcharge</t>
  </si>
  <si>
    <t>TAX28</t>
  </si>
  <si>
    <t>CAR95</t>
  </si>
  <si>
    <t>P-1</t>
  </si>
  <si>
    <t>OUTBOUND USA TO CARIB-LATIN AMER</t>
  </si>
  <si>
    <t>CMDU#005 P-1</t>
  </si>
  <si>
    <t>P-2</t>
  </si>
  <si>
    <t>INBOUND CARIB-LATIN AMER TO USA</t>
  </si>
  <si>
    <t>CMDU#006 P-2</t>
  </si>
  <si>
    <t>P-3</t>
  </si>
  <si>
    <t>CMDU#007 P-3</t>
  </si>
  <si>
    <t>OUTBOUND PUERTO RICO &amp; US V.I. TO LATAM</t>
  </si>
  <si>
    <t>P-4</t>
  </si>
  <si>
    <t>CMDU#007 P-4</t>
  </si>
  <si>
    <t>INBOUND LATAM TO PUERTO RICO &amp; US V.I.</t>
  </si>
  <si>
    <t>EXPORT DEC (ENS)</t>
  </si>
  <si>
    <t>Export Declaration</t>
  </si>
  <si>
    <t>Export Declaration Surcharge</t>
  </si>
  <si>
    <t>PSS2</t>
  </si>
  <si>
    <t>PSS02</t>
  </si>
  <si>
    <t>RRI4</t>
  </si>
  <si>
    <t>Rate Restoration Initiative 4</t>
  </si>
  <si>
    <t>RRI04</t>
  </si>
  <si>
    <t>RRI5</t>
  </si>
  <si>
    <t>Rate Restoration Initiative 5</t>
  </si>
  <si>
    <t>RRI05</t>
  </si>
  <si>
    <t>Sensitive Cargo</t>
  </si>
  <si>
    <t>Sensitive Cargo Surcharge</t>
  </si>
  <si>
    <t>INS07</t>
  </si>
  <si>
    <t>X-Ray</t>
  </si>
  <si>
    <t>Port Congestion Surcharge Destination</t>
  </si>
  <si>
    <t>Port Service Charge / Port Additional Surcharge Origin</t>
  </si>
  <si>
    <t>DEW13</t>
  </si>
  <si>
    <t>FEE26</t>
  </si>
  <si>
    <t>Exp Doc Fee</t>
  </si>
  <si>
    <t>Brazil Doc Fee</t>
  </si>
  <si>
    <t>O/C Haulage</t>
  </si>
  <si>
    <t>CAR50</t>
  </si>
  <si>
    <t>Import Doc Fee</t>
  </si>
  <si>
    <t>Import Documentation/BL fee - Carrier</t>
  </si>
  <si>
    <t>FEE30</t>
  </si>
  <si>
    <t>RRI6</t>
  </si>
  <si>
    <t>Rate Restoration Initiative 6</t>
  </si>
  <si>
    <t>RRI06</t>
  </si>
  <si>
    <t>Destination THC / Destination Receiving Charge</t>
  </si>
  <si>
    <r>
      <t xml:space="preserve">Rates in USD unless otherwise specified. </t>
    </r>
    <r>
      <rPr>
        <sz val="12"/>
        <color indexed="53"/>
        <rFont val="Times New Roman"/>
        <family val="1"/>
      </rPr>
      <t>Surcharges listed per line item are exceptions to Note 2 applicability.</t>
    </r>
  </si>
  <si>
    <r>
      <t>You must state Applicable, Not applicable. Any amount shown is deemed fixed unless otherwise stated</t>
    </r>
    <r>
      <rPr>
        <sz val="12"/>
        <color indexed="22"/>
        <rFont val="Times New Roman"/>
        <family val="1"/>
      </rPr>
      <t xml:space="preserve"> and must be in USD per D40 for each.</t>
    </r>
  </si>
  <si>
    <r>
      <t>E</t>
    </r>
    <r>
      <rPr>
        <sz val="12"/>
        <rFont val="Times New Roman"/>
        <family val="1"/>
      </rPr>
      <t xml:space="preserve">xport / </t>
    </r>
    <r>
      <rPr>
        <u/>
        <sz val="12"/>
        <rFont val="Times New Roman"/>
        <family val="1"/>
      </rPr>
      <t>I</t>
    </r>
    <r>
      <rPr>
        <sz val="12"/>
        <rFont val="Times New Roman"/>
        <family val="1"/>
      </rPr>
      <t>mport</t>
    </r>
  </si>
  <si>
    <r>
      <t>C</t>
    </r>
    <r>
      <rPr>
        <sz val="12"/>
        <rFont val="Times New Roman"/>
        <family val="1"/>
      </rPr>
      <t xml:space="preserve">alendar / </t>
    </r>
    <r>
      <rPr>
        <u/>
        <sz val="12"/>
        <rFont val="Times New Roman"/>
        <family val="1"/>
      </rPr>
      <t>W</t>
    </r>
    <r>
      <rPr>
        <sz val="12"/>
        <rFont val="Times New Roman"/>
        <family val="1"/>
      </rPr>
      <t>orking</t>
    </r>
  </si>
  <si>
    <t>FRT10</t>
  </si>
  <si>
    <t>OWFAS</t>
  </si>
  <si>
    <t>Overweight Freight Additional Surcharge</t>
  </si>
  <si>
    <t>FRT61</t>
  </si>
  <si>
    <t>IDS Prec Additional</t>
  </si>
  <si>
    <t>IDDS Onc Additional</t>
  </si>
  <si>
    <t>Oncarriage Additional Intermodal Door Delivery Surcharge</t>
  </si>
  <si>
    <t>CAR54</t>
  </si>
  <si>
    <t>Container Maintenance Charge</t>
  </si>
  <si>
    <t>CTR Maintenance</t>
  </si>
  <si>
    <t>Essential Terms (“ET”) Number:</t>
  </si>
  <si>
    <t>CMDU#029 D5</t>
  </si>
  <si>
    <t>INBOUND (E &amp; W AFRICA-USA)</t>
  </si>
  <si>
    <t>D-5</t>
  </si>
  <si>
    <t>Import Seal Fee</t>
  </si>
  <si>
    <t>SEA66</t>
  </si>
  <si>
    <t>Term Fee NOS</t>
  </si>
  <si>
    <t>FEW67</t>
  </si>
  <si>
    <t>Container Cleaning</t>
  </si>
  <si>
    <t>Container Cleaning Surcharge / Fumigation</t>
  </si>
  <si>
    <t>CTR32</t>
  </si>
  <si>
    <t>Freight Collection</t>
  </si>
  <si>
    <t>Freight Collect Surcharge (Collection Fee)</t>
  </si>
  <si>
    <t>DIS02</t>
  </si>
  <si>
    <t xml:space="preserve">Freight Collection </t>
  </si>
  <si>
    <t>Container Inspection Fee/Survey Fee</t>
  </si>
  <si>
    <t>Rate Restoration Initiative 7</t>
  </si>
  <si>
    <t>Rate Restoration Initiative 8</t>
  </si>
  <si>
    <t>RRI7</t>
  </si>
  <si>
    <t>RRI8</t>
  </si>
  <si>
    <t>RRI07</t>
  </si>
  <si>
    <t>RRI08</t>
  </si>
  <si>
    <t>Arbitrary Surcharge</t>
  </si>
  <si>
    <t>Export BL Documentation Fee - Brazil only</t>
  </si>
  <si>
    <t>Currency Adjustment Factor</t>
  </si>
  <si>
    <t>Export BL Documentation Fee - China only</t>
  </si>
  <si>
    <t>ACS Export</t>
  </si>
  <si>
    <t>Documentation Fee</t>
  </si>
  <si>
    <t>Delivery Order Fee - Special Requirement, Carrier</t>
  </si>
  <si>
    <t>Store door delivery service includes one round trip dray to Merchant's facility (door). Drop and Pull (Drop and Pick) service may be provided in accordance with Carrier's governing tariff. - In the event an uneven flow of full containers to Merchant's facility prevents an empty-container match back, the subsequent return of empty containers is for the Merchant's account.</t>
  </si>
  <si>
    <t>Export Documentation Fees - Carrier</t>
  </si>
  <si>
    <t>Emergency Terminal Congestion Surcharge / Emergency Port Surcharge</t>
  </si>
  <si>
    <t>Forwarding Agent Commission</t>
  </si>
  <si>
    <t>Ghana Freight Tax</t>
  </si>
  <si>
    <t>General Rate Increase</t>
  </si>
  <si>
    <t>Harbor Dues / Port Dues</t>
  </si>
  <si>
    <t>Hazardous Fees (Ocean)</t>
  </si>
  <si>
    <t xml:space="preserve">Intermodal Door Precarriage Additional for </t>
  </si>
  <si>
    <t>Import Documentation / BL fee - Carrier</t>
  </si>
  <si>
    <t>Oncarriage Inland Fuel Charge</t>
  </si>
  <si>
    <t xml:space="preserve">Precarriage Inland Fuel Charge </t>
  </si>
  <si>
    <t>Lift-On Lift-Off Charges Destination</t>
  </si>
  <si>
    <t>Lift-On Lift-Off Charges Origin</t>
  </si>
  <si>
    <t>On-Carriage Haulage</t>
  </si>
  <si>
    <t>On-Carriage to Ramp</t>
  </si>
  <si>
    <t>Pre-Carriage to Ramp</t>
  </si>
  <si>
    <t>Peak Season</t>
  </si>
  <si>
    <t>Peak Season Surcharge 2</t>
  </si>
  <si>
    <t>River Dues and Duties</t>
  </si>
  <si>
    <t>River plate &amp; EIF Surcharge / Congo River Surcharge</t>
  </si>
  <si>
    <t>Origin Terminal Security Charge</t>
  </si>
  <si>
    <t>Terminal Fees, Not Otherwise Specified</t>
  </si>
  <si>
    <t>Tri-Axle / Super Chassis Oncarriage Surcharge</t>
  </si>
  <si>
    <t>Tri-Axle / Super Chassis Precarriage Surcharge</t>
  </si>
  <si>
    <t>Scanning by Customs, incl other examination charges</t>
  </si>
  <si>
    <t>Scanning by Customs, incl other examinations, carrier</t>
  </si>
  <si>
    <t>X-Ray, Carrier</t>
  </si>
  <si>
    <t>River Plate</t>
  </si>
  <si>
    <t>Inland Oncarriage Fuel Charge</t>
  </si>
  <si>
    <t>Inland Precarriage Fuel Charge</t>
  </si>
  <si>
    <t>Hazardous Fees</t>
  </si>
  <si>
    <t>For and on behalf of:</t>
  </si>
  <si>
    <t>As agents for:</t>
  </si>
  <si>
    <t>Charles A. Gender</t>
  </si>
  <si>
    <t>RRI9</t>
  </si>
  <si>
    <t>Rate Restoration Initiative 9</t>
  </si>
  <si>
    <t>RRI09</t>
  </si>
  <si>
    <t>RRI10</t>
  </si>
  <si>
    <t>RRI11</t>
  </si>
  <si>
    <t>Rate Restoration Initiative 10</t>
  </si>
  <si>
    <t>Rate Restoration Initiative 11</t>
  </si>
  <si>
    <t>Director, Bids and Contracting</t>
  </si>
  <si>
    <t>Signature on File / Bond Rider</t>
  </si>
  <si>
    <t>Where mode = CY, the port listed in the POL/POD column is a placeholder used for internal systems purposes only.  The actual POL/POD will be the place of receipt and transshipment locations will vary depending on</t>
  </si>
  <si>
    <t>the feeder service used without impacting the rate</t>
  </si>
  <si>
    <t>Demurrage - Port (In US ONLY)</t>
  </si>
  <si>
    <t>Demurrage - Rail (In US ONLY)</t>
  </si>
  <si>
    <t>Demurrage (NOT in US)</t>
  </si>
  <si>
    <t>FREE TIME TARIFF TYPE - US (Import Tabs)</t>
  </si>
  <si>
    <t>FREE TIME TARIFF TYPE - US (Export Tabs)</t>
  </si>
  <si>
    <t>OC Multistop</t>
  </si>
  <si>
    <t>Custom clearance dest</t>
  </si>
  <si>
    <t>Custom clearance origin</t>
  </si>
  <si>
    <t>CAR52</t>
  </si>
  <si>
    <t>CUS18</t>
  </si>
  <si>
    <t>CUS17</t>
  </si>
  <si>
    <t>OC Multi Stop</t>
  </si>
  <si>
    <t>On Carriage Multistop</t>
  </si>
  <si>
    <t>Custom clearance destination</t>
  </si>
  <si>
    <t>Local Port Charges Origin</t>
  </si>
  <si>
    <t>LPC01</t>
  </si>
  <si>
    <t>Local Port Charges Destination</t>
  </si>
  <si>
    <t>Precarriage Barge</t>
  </si>
  <si>
    <t>Oncarriage Barge</t>
  </si>
  <si>
    <t>PreCarriage Barge - Congestion</t>
  </si>
  <si>
    <t>OnCarriage Barge - Congestion</t>
  </si>
  <si>
    <t>PreCarriage Barge</t>
  </si>
  <si>
    <t>OnCarriage Barge</t>
  </si>
  <si>
    <t>PC Multi Stop</t>
  </si>
  <si>
    <t>Pre Carriage Multistop</t>
  </si>
  <si>
    <t>CAR02</t>
  </si>
  <si>
    <t>PC Multistop</t>
  </si>
  <si>
    <t>PSS3</t>
  </si>
  <si>
    <t>Peak Season Surcharge 3</t>
  </si>
  <si>
    <t>PSS03</t>
  </si>
  <si>
    <t>TG</t>
  </si>
  <si>
    <t>RC</t>
  </si>
  <si>
    <t>TH</t>
  </si>
  <si>
    <t>CAR46</t>
  </si>
  <si>
    <t>CAR96</t>
  </si>
  <si>
    <t>Pre-Carriage Emergency surcharge</t>
  </si>
  <si>
    <t>Pre-Carriage Emergency Intermodal Surcharge</t>
  </si>
  <si>
    <t>On-Carriage Emergency Intermodal Surcharge</t>
  </si>
  <si>
    <t xml:space="preserve">PreCarriage Emergency Intermodal </t>
  </si>
  <si>
    <t>OnCarriage Emergency Intermodal</t>
  </si>
  <si>
    <t>Term Gate In</t>
  </si>
  <si>
    <t>Terminal Gate In Fee</t>
  </si>
  <si>
    <t>Bunker Recovery Charge</t>
  </si>
  <si>
    <t>Pre-Carriage Emergency Inland Fuel Surcharge</t>
  </si>
  <si>
    <t>CAR47</t>
  </si>
  <si>
    <t>On-Carriage Emergency Inland Fuel Surcharge</t>
  </si>
  <si>
    <t>CAR97</t>
  </si>
  <si>
    <t>O/C EIFS</t>
  </si>
  <si>
    <t>P/C EIFS</t>
  </si>
  <si>
    <t>P/C Haulage</t>
  </si>
  <si>
    <t>Pre-Carriage Haulage</t>
  </si>
  <si>
    <t>CV Serenity 1</t>
  </si>
  <si>
    <t>Cargo Value Serenity 1</t>
  </si>
  <si>
    <t>CVS01</t>
  </si>
  <si>
    <t>CV Serenity 2</t>
  </si>
  <si>
    <t>CV Serenity 3</t>
  </si>
  <si>
    <t>CV Serenity Personal</t>
  </si>
  <si>
    <t>Cargo Value Serenity 2</t>
  </si>
  <si>
    <t>Cargo Value Serenity 3</t>
  </si>
  <si>
    <t>Cargo Value Serenity Personalized</t>
  </si>
  <si>
    <t>CVS02</t>
  </si>
  <si>
    <t>CVS03</t>
  </si>
  <si>
    <t>CVS00</t>
  </si>
  <si>
    <t>DTC00</t>
  </si>
  <si>
    <t>Doc Amendment Fee</t>
  </si>
  <si>
    <t>Documentation Amendment Fee</t>
  </si>
  <si>
    <t>FEW57</t>
  </si>
  <si>
    <t>EIS Origin</t>
  </si>
  <si>
    <t>EIS Destination</t>
  </si>
  <si>
    <t>Equipment Imbalance Surcharge at Origin</t>
  </si>
  <si>
    <t>Equipment Imbalance Surcharge at Destination</t>
  </si>
  <si>
    <t>ERS05</t>
  </si>
  <si>
    <t>EIS Dest</t>
  </si>
  <si>
    <t>EIS Org</t>
  </si>
  <si>
    <t>On-Carriage Emergency Surcharge</t>
  </si>
  <si>
    <t>Damage Container Risk</t>
  </si>
  <si>
    <t>Damage to Container Risk charge</t>
  </si>
  <si>
    <t>Driver Detention Fee Pre/c</t>
  </si>
  <si>
    <t>Driver Detention Fee at Origin Waiting Hrs</t>
  </si>
  <si>
    <t>CAR03</t>
  </si>
  <si>
    <t>Driver Detention Pre/C</t>
  </si>
  <si>
    <t>Driver Detention Fee On/c</t>
  </si>
  <si>
    <t>Driver Detention Fee at Destination Waiting Hrs</t>
  </si>
  <si>
    <t>CAR53</t>
  </si>
  <si>
    <t>Driver Detention On/C</t>
  </si>
  <si>
    <t>Expedited Port Release</t>
  </si>
  <si>
    <t>GUA09</t>
  </si>
  <si>
    <t>Manual Booking Fee</t>
  </si>
  <si>
    <t>DA030</t>
  </si>
  <si>
    <t>Chassis Admin Fee Pre/C</t>
  </si>
  <si>
    <t>CAR13</t>
  </si>
  <si>
    <t>Chassis Admin Fee On/C</t>
  </si>
  <si>
    <t>CAR63</t>
  </si>
  <si>
    <t>Chassis Administration Fee Pre-Carriage</t>
  </si>
  <si>
    <t>Chassis Administration Fee On-Carriage</t>
  </si>
  <si>
    <t>O/C Exp Rail</t>
  </si>
  <si>
    <t>On-Carriage Expedited Rail</t>
  </si>
  <si>
    <t>CAR84</t>
  </si>
  <si>
    <t>Extra Risk Surcharge (Destination)</t>
  </si>
  <si>
    <t>Extra Risk Surcharge (Origin)</t>
  </si>
  <si>
    <t>Extra Risk (Destination)</t>
  </si>
  <si>
    <t>Extra Risk (Origin)</t>
  </si>
  <si>
    <t>Port Dues Dest</t>
  </si>
  <si>
    <t>Port Dues Destination</t>
  </si>
  <si>
    <t>Port Dues Orig</t>
  </si>
  <si>
    <t>Port Dues Origin</t>
  </si>
  <si>
    <t>POR52</t>
  </si>
  <si>
    <t>Detention Admin Fee</t>
  </si>
  <si>
    <t>Detention Administration Fee</t>
  </si>
  <si>
    <t>DA035</t>
  </si>
  <si>
    <t>LSS IMO2020</t>
  </si>
  <si>
    <t>LSS20</t>
  </si>
  <si>
    <t>Low Sulfur Surcharge IMO2020</t>
  </si>
  <si>
    <t>Carrier Roll Fee</t>
  </si>
  <si>
    <t>FEE18</t>
  </si>
  <si>
    <t>Refer to Boiler Plate for additional rate terms and conditions if any.</t>
  </si>
  <si>
    <t>Pursuant to the attached Excel document and/or the following revisions:</t>
  </si>
  <si>
    <t>PSS4</t>
  </si>
  <si>
    <t>Peak Season Surcharge 4</t>
  </si>
  <si>
    <t>PSS04</t>
  </si>
  <si>
    <t>V36</t>
  </si>
  <si>
    <t>As legally required, Carrier’s Bill of Lading, Merchant’s statement of containers shipped under this Contract, written communications issued by Carrier regarding such statement, and force majeure correspondence and notices, shall constitute the records supporting performance under this Contract, and shall be maintained by Carrier’s designated agent in the United States of America at the following address:</t>
  </si>
  <si>
    <t>CMA CGM (America) LLC
5701 Lake Wright Drive, 
Norfolk, Virginia  23502
Phone: (757) 961-2100
Fax: 	(718) 304-5521</t>
  </si>
  <si>
    <t>In witness whereof, the parties hereby agree to be bound by the terms and conditions of this Contract by signature of their duly authorized representatives, set forth below.</t>
  </si>
  <si>
    <t>Email:  usa.contracts@usa.cma-cgm.com</t>
  </si>
  <si>
    <t>1.     APPLICATION OF CONTRACT</t>
  </si>
  <si>
    <t>B.	     For purposes of determining whether a shipment is made during the term of this Contract, the date when the Cargo is received by Carrier or its agent shall govern.  Cargo shall not be considered as “received” until the full Bill of Lading quantity has been received by Carrier, its sub-contractor or agent.  Carrier's duties and responsibilities under this Contract shall commence when Carrier, its sub-contractor, or agent takes possession and control of Merchant's Cargo or and shall end when Carrier, its sub-contractor, or agent delivers Merchant's Cargo at the port or place of delivery designated on the Bill of Lading or imposed by specific circumstances.</t>
  </si>
  <si>
    <t xml:space="preserve">A.	     This Contract applies with respect to the transportation of Merchant's and its Affiliates’ (as defined herein) commodities (the “Cargo”) listed in one or more appendices attached hereto (the "Appendix" or “Appendices”) between the origin and destination locations listed in the Appendix.  This Contract, its Appendices and exhibits thereto, together with the terms and conditions of Carrier’s standard form bill of lading (including sea waybills, the “Bill of Lading”), Carrier’s governing tariffs and the Carrier’s standard credit terms (if applicable), each as in effect on the date the Cargo is received, embody the entire understanding between the parties.  There are no other agreements, understandings, conditions, warranties or representations, oral or written, express or implied, with reference to the subject matter of this Contract, which are integrated herein.  No modification of this Contract or waiver of any of its terms or conditions shall be of any force of effect unless made in writing by the parties claimed to be bound thereby.  In the event of any conflict among the terms and conditions of this Contract, the Bill of Lading and the Carrier’s applicable tariff(s), the order of governance shall be, first, the Bill of Lading, second, this Contract, and third, the tariff(s).  </t>
  </si>
  <si>
    <t xml:space="preserve">A.	     The term “Merchant” means the entity signing this Contract and its affiliates and subsidiaries named on the signature page thereof or listed in any Appendix to this Contract (the “Affiliates”).  The person signing this Contract on behalf of Merchant warrants and represents that he or she has authority to enter into this Contract on behalf of Merchant and its affiliates/subsidiaries listed on the signature page or any Appendix.  </t>
  </si>
  <si>
    <t>B.	     Merchant, whether a BCO, Merchant’s Association, NVOCC or other entity, is entering into this Contract as an independent contractor and in no event shall be considered an agent of Carrier, either under this Contract or Carrier’s Bill of Lading.  Notwithstanding anything to the contrary, Merchant signing the Contract remains fully responsible for the complete performance of this Contract. The Affiliates and subsidiaries of Merchant, or any third parties entitled to use the Contract, shall be jointly and severally liable for the said performance.</t>
  </si>
  <si>
    <t>C.	     In the event Merchant certifies itself as an NVOCC in compliance with Shipping Act and FMC requirements, and subsequently the license, tariff, and/or bond is suspended or cancelled, Carrier may unilaterally terminate this Contract with immediate effect upon written notice to Merchant.  Alternatively, and in its sole discretion, Carrier may by written notice to Merchant suspend performance of the Contract until such time as Merchant demonstrates to Carrier’s satisfaction that Merchant meets all Shipping Act and FMC licensing, tariff, and financial responsibility requirements.  In the event Carrier elects to terminate this Contract or suspend performance as provided under this paragraph, the Parties’ respective MQCs shall be prorated based on the ratio between the number of days the Contract remained in effect before such termination or suspension and the then-existing Contract term.</t>
  </si>
  <si>
    <t>A.	     Merchant warrants and represents that all entities identified as Affiliates are under at least 50% common ownership or control by reason of being a parent and subsidiary or entities associated with, under common control with, or otherwise related to Merchant through common stock ownership or common directors or officers. Merchant will provide reasonable evidence to prove common ownership or control of the Affiliates listed in this Contract, upon request of Carrier.</t>
  </si>
  <si>
    <t xml:space="preserve">B.	     For a Merchant’s Association, all members entitled to use this Contract must be listed in the Affiliate Appendix attached hereto.   </t>
  </si>
  <si>
    <t>A.	     Merchant agrees to tender for shipment on vessels of Carrier during the term of this Contract a MINIMUM quantity of containers as stated in the attachments hereto (hereinafter referred to as the “Minimum Quantity Commitment” or “MQC”).  The volume tendered by Merchant in excess of the MQC will be subject to Carrier’s approval at time of booking.  Should Merchant fulfill the above noted MQC prior to the Contract expiration, Carrier reserves the right to terminate the Contract immediately upon its fulfillment.</t>
  </si>
  <si>
    <t>B.	     Carrier and Merchant recognize that breach of the MQC causes not only loss of freight to Carrier but also instability, adverse impact on Carrier’s marketing, logistics, and stowage planning and that a precise quantification of these damages is difficult to calculate.  Accordingly, in order to avoid the difficulty and expense of proving actual losses, the parties agree that in lieu of all damages relating to the obligations of Merchant with respect to the MQC, liquidated damages shall be assessed as follows: If Merchant fails to tender the MQC specified in this Contract, Carrier shall invoice Merchant and Merchant agrees to pay to Carrier liquidated damages on the difference between the quantity of containers actually shipped and the MQC at the rate of U.S.$250 per TEU. The total of any amounts due hereunder shall be paid directly to Carrier within thirty (30) days following written notification by Carrier.</t>
  </si>
  <si>
    <t>A.	     Carrier agrees to make available vessel capacity adequate to carry the MQC specified herein.  The movement of Cargo on specific vessels shall be on a space available basis only.  Merchant agrees to give fourteen (14) days booking notice, if possible, but not less than seven (7) days to Carrier for the carriage of its Cargo, so as to assist Carrier in making space available on specific vessels. At the time of booking, Merchant shall make reference to the unique contract number assigned to this Contract. Merchant agrees that all Cargo tendered under this Contract shall be rated hereunder and shall not be subject to any other volume discounts, volume rates or other volume incentive program offered by Carrier. Merchant agrees that to the extent feasible, Cargo committed under this Contract will be shipped evenly throughout the duration of the Contract.</t>
  </si>
  <si>
    <t xml:space="preserve">B.	     In the event that Carrier is unable to offer space on a particular vessel and Merchant has given sufficient notice as specified herein, the MQC will be reduced by the quantity of containers tendered but not carried on Carrier’s vessel. </t>
  </si>
  <si>
    <t>C.	     In the event that Carrier has modified or restructured the service provided within the terms of this Contract, Carrier shall notify Merchant at least fifteen (15) days prior to the occurrence of such modification.  In cases where such modification shall create additional costs to Carrier to comply with the terms of the Contract, Carrier and Merchant shall agree upon and reduce to writing a new applicable rate, which shall be filed with the FMC.  However, this Contract shall remain in force for the Origin(s) or Destination(s) not affected by the restructuring of the services and the obligation of Merchant to meet the MQC shall be reduced pro rata to the volume carried within the affected Origin or Destination.</t>
  </si>
  <si>
    <t xml:space="preserve">D.	     The reduction in MQC herein shall be the exclusive remedy available to Merchant for Carrier’s failure to provide space or to comply with Carrier service commitment as stated herein.  </t>
  </si>
  <si>
    <t>E.	     Carrier shall not be liable to Merchant for any direct, indirect, consequential or other damages relating to Cargo delayed or not transported due to lack of available space or restructuring of any services defined herein.</t>
  </si>
  <si>
    <t xml:space="preserve">A.	     The Contract rates shall be as stated in the Appendices attached hereto.  The rates in this Contract shall be subject to increase by the amount of any increase published in Carrier’s governing tariff(s) applicable to any or all commodities/routings covered by this Contract.  Said increase shall be applied by Carrier automatically and Merchant consents to Carrier filing an amendment to this Contract with the FMC reflecting said increases, without any further signature or consent of Merchant.  
</t>
  </si>
  <si>
    <t xml:space="preserve">B.	     If rates are increased through application of this paragraph at any time during the term of the Contract, Merchant may in its discretion (a) request a negotiation in good faith regarding a reduction of the increase in this Contract, or (b) terminate the Contract upon thirty (30) days’ written notice to Carrier.
</t>
  </si>
  <si>
    <t xml:space="preserve">C.	     For rates to or from ports within the European Economic Area (the “EEA”), Carrier may request to increase the rates at any time during the term of this Contract, upon thirty (30) days prior written notice to Merchant.  The increased rates shall be applied by Carrier automatically and Merchant consents to Carrier filing an amendment to this Contract reflecting the new rates, without any further signature or consent of Merchant.  However, Merchant may, in its discretion, choose to either: (a) request a negotiation in good faith regarding a reduction of the increase in the Contract rates; or (b) remove the affected rates from the Contract upon thirty (30) days’ written notice to Carrier.
</t>
  </si>
  <si>
    <t xml:space="preserve">D.	     The following conditions shall apply to all rates contained herein, unless otherwise specified in the Appendices:
i.	     Cargo shall be rated as “Freight All Kinds” or “F.A.K.” unless: (1) specifically excluded at Note 4 in the rate appendix; (2) specifically excluded by rule in the applicable tariff; or (3) subject to a specific bullet rate (i.e., by commodity description and, for Non-Vessel Operating Common Carrier Service Contracts, the qualified named account).
ii.	     Rates will be applied on a per container basis and are applicable for port to port shipments only, unless an inland point is noted as the origin or destination in the rate appendices.  
iii.	     Rates are applicable to Carrier-owned standard dry equipment only and shall not be applied to any Cargo requiring special equipment or handling.  Rates are subject to equipment availability at origin, without repositioning.  The maximum authorized payload for equipment shall be as per tariff and state and local regulations.  Triaxle charges will be applied when applicable, as per Carrier’s tariff.
iv.	     Dangerous or hazardous Cargo is subject to Carrier’s approval prior to booking.  Hazardous Cargo surcharges shall apply to CY - CY shipments, plus an additional hazardous surcharge shall apply for intermodal moves in the U.S., where applicable.
v.	     Any rate or surcharge which must be mutually agreed (including language such as “as per mutual agreement”) must be agreed by the date of implementation of such rate or surcharge in Carrier’s tariff.  Otherwise, Carrier’s full tariff rate or surcharge will apply.
</t>
  </si>
  <si>
    <t>A.	     Except as may otherwise be provided in this Contract, all shipments moving hereunder shall be subject to all other rules, terms, conditions, charges and surcharges set forth in Carrier’s governing tariff(s) and in effect at the time of shipment.</t>
  </si>
  <si>
    <t xml:space="preserve">B.	     Notwithstanding any other provision of this Contract, including but not limited to any “No General Rate Increase” or “No New Surcharges” clause, Merchant shall be subject to any rule in the Carrier’s published tariff(s) establishing a charge relating to any of the following circumstances or charges arising or taking effect subsequent to the effective date of this Contract:  a strike, lockout, work stoppage, or other labor unrest; origin or destination port or inland congestion; security requirements or costs, taxes, fees, or charges levied by any federal, state, or local government entity, or by any port or harbor authority; increased transportation costs resulting from federal, state or local legislative or regulatory action, including action by any port or harbor authority; or clean air requirements.  Carrier shall notify Merchant of the imposition of such charges in accordance with applicable statute and regulation.  </t>
  </si>
  <si>
    <t>9.	     U.S.-FLAG GOVERNMENT IMPELLED CARGO</t>
  </si>
  <si>
    <t>Merchant shall not tender to Carrier any Military and U. S. Government Agency Household Goods, U.S. flag impelled government and/or military Cargo, U.S. government sponsored Cargo, Humanitarian Aid/Emergency Relief Cargo, and Project Cargo of the type described in CFR 520.2 (collectively “U.S.-flag Government Impelled Cargo).  If Carrier has reason to suspect that Merchant has tendered U.S.-flag Government Impelled Cargo to Carrier under this Contract, Merchant shall allow Carrier to audit Merchant’s documentation related to such shipments, including but not limited to any house bills of lading, commercial invoices, and packing lists related thereto.  Shipments found to be in violation of this rule will be subject to a liquidated damage as set forth in Carrier’s governing tariff, and all other tariff terms and conditions will also apply to the shipment.</t>
  </si>
  <si>
    <t>10.	     VERIFICATION OF CONTRACT CARRYINGS</t>
  </si>
  <si>
    <t xml:space="preserve">A.	     Merchant or one of its Affiliates listed herein must appear as shipper or consignee on the Bill of Lading.  Merchant or its Affiliate may only appear solely as "Notify" party on the Bill of Lading if the Bill of Lading is consigned "To Order."
</t>
  </si>
  <si>
    <t xml:space="preserve">B.	     Each Bill of Lading governing individual shipments under this Contract and all copies thereof shall bear the notification of the Service Contract Number.  Merchant and Carrier agree that the Contract rates cannot be applied to shipments unless the Bill of Lading contains a reference to the unique contract number for this Contract, unless Merchant produces evidence clearly indicating an error or omission and proof sufficient to justify rating the shipment under this Contract.  
</t>
  </si>
  <si>
    <t xml:space="preserve">C.	     If Merchant has certified itself to be an NVOCC, Carrier reserves the right to perform an audit of all shipments made under this Contract.  Upon a request from Carrier, Merchant shall provide documentation to evidence that Merchant was acting as an NVOCC for all shipments made under this Contract and that any shipments made using a rate for a named account were performed on behalf of the named account.  If Merchant fails to provide this information to Carrier within fourteen (14) days after request, Carrier may terminate the Contract for cause and liquidated damages may be assessed according to Term 4 hereof.  
</t>
  </si>
  <si>
    <t>11.	     MANIFEST CHANGES OR CORRECTIONS</t>
  </si>
  <si>
    <t>If Merchant requests any changes to the Bill of Lading, manifest, or other documentation, and Carrier accepts to make changes in accordance with those instructions, Merchant agrees to indemnify and hold Carrier, its underwriters, subsidiaries, agents, and all of their representative directors and employees harmless in respect of any liability, loss, penalty, cost, or damage of any kind arising out of or relating to the change, including any penalties or fines that may be assessed by governmental authorities and any additional costs that may be incurred in connection with the change.</t>
  </si>
  <si>
    <t>12.	     CARRIER HAULAGE MOVES</t>
  </si>
  <si>
    <t>A.	     Store door delivery service includes one round trip dray to Merchant's facility (door).  Drop and Pick service may be provided in accordance with Carrier's governing tariff.  In the event an uneven flow of full containers to Merchant's facility prevents an empty-container match back, the subsequent return of empty containers is for the Merchant's account.</t>
  </si>
  <si>
    <t>B.	     In the event Carrier has agreed to provide drayage services as part of a through Bill of Lading from the port of discharge, container yard or rail ramp (as applicable) to the Merchant’s door (a “Carrier Haulage Move”) using one of Carrier’s house motor carriers, and Carrier is unable to perform the Carrier Haulage Move for any of Merchant’s Cargo for any reason prior to its last demurrage free day, then on or before the last demurrage free day Carrier shall notify Merchant of its inability to perform the Carrier Haulage Move and will provide Merchant with an additional 24 hours of demurrage free time.  Merchant shall then have the option to either: 1) ask Carrier to hold the Cargo at the port, container yard or rail ramp (as applicable) after the expiration of free time with all additional costs, including but not limited to increased drayage costs, storage, detention and demurrage, relating to the Cargo to be solely for Merchant’s account; or 2) convert the transportation from a Carrier Haulage Move to a port, container yard or rail ramp delivery (as applicable, a “Merchant Haulage Move”) at Merchant’s sole cost and expense.  In case Merchant chooses option 2), no change of destination fee will be applicable and the port, container yard or rail ramp where the Cargo is delivered will be considered the final place of delivery (“FPD”) for the Cargo and Carrier shall bill Merchant at the rate applicable to the new FPD if one is available in this Contract.  In case no rate applicable to the new FPD is available in this Contract, Carrier shall rate the shipment per the applicable through-rate included in this Contract, and then credit the Merchant’s account in the amount Carrier would have paid its house motor carrier to perform the drayage services as a Carrier Haulage Move, as full compensation for Merchant’s cost in procuring transportation services for the Merchant Haulage Move.</t>
  </si>
  <si>
    <t>C.	     Notwithstanding any other provision of this Contract, if Carrier agrees to utilize Merchant’s preferred motor carrier for a Carrier Haulage Move, and Merchant’s nominated motor carrier is unable to perform the Carrier Haulage Move for any of Merchant’s Cargo for any reason prior to its last demurrage free day, Carrier reserves the right to: (1) nominate a house motor carrier to perform the Carrier Haulage Move; or (2) convert the transportation service to a Merchant Haulage Move.   In either case, all additional costs, including but not limited to increased motor carrier costs, storage, detention, and demurrage, relating to the Cargo shall be solely for Merchant’s account.</t>
  </si>
  <si>
    <t xml:space="preserve">D.	     For live-unload Carrier Haulage Moves, Merchant will be charged a driver wait time fee if the driver’s wait time at the Merchant’s facility exceeds the amount allowed, as stated in Carrier’s governing tariff.  </t>
  </si>
  <si>
    <t>13.	     CHASSIS</t>
  </si>
  <si>
    <t>A.	     Carrier will not provide a chassis for Merchant Haulage Moves; Merchant must secure an appropriate chassis at its own expense prior to receiving containers (empty or loaded).</t>
  </si>
  <si>
    <t>B.	     Carrier may – at its sole discretion – provide a chassis at any U.S. location subject to a Chassis Provision Charge (CPC) as per Carrier’s governing tariff or Appendix attached hereto.  Carrier reserves the right to suspend or terminate the availability of chassis at any facility or location at any time.</t>
  </si>
  <si>
    <t>C.	     Notwithstanding any other provision of this Contract, to the extent Carrier has agreed to provide chassis to Merchant under this Contract for Merchant Haulage Moves, or to pay or absorb, directly or indirectly, the costs of chassis used for Merchant’s containers (including by providing that rates herein are inclusive of such costs), such agreement shall not be construed as a guarantee of chassis supply to Merchant. Unless specifically agreed herein, Carrier will not be responsible to provide chassis to Merchant at any particular time or in any particular quantity. Any costs resulting from or arising out of chassis unavailability, including but not limited to demurrage or storage costs, shall be the sole responsibility of Merchant.</t>
  </si>
  <si>
    <t>D.	     For Carrier Haulage Moves, Equipment charges and free time shall be inclusive of chassis usage unless otherwise stated in the Appendices attached hereto.</t>
  </si>
  <si>
    <t>14.	     FREE TIME</t>
  </si>
  <si>
    <t xml:space="preserve">B.	     For Carrier Haulage Moves, Carrier will first bill any detention charges to the motor carrier (whether a house motor carrier or Merchant nominated motor carrier) for direct payment.  Notwithstanding the foregoing, and without waiving its right to collect from the motor carrier, Carrier reserves the right to instead collect detention charges relating to Carrier Haulage Moves from the shipper and/or consignee shown on the Bill of Lading directly.
For Merchant Haulage Moves, Carrier will first bill any detention charges to the shipper and/or consignee shown on the Bill of Lading for direct payment.  Notwithstanding the foregoing, and without waiving its right to collect from the shipper or consignee, Carrier reserves the right to instead collect detention charges relating to Merchant Haulage Moves from the motor carrier directly.
In all cases, the shipper and consignee shown on the Bill of Lading are jointly and severally responsible for detention per diem charges.  </t>
  </si>
  <si>
    <r>
      <t xml:space="preserve">C.	     If the shipment has been booked as a Carrier Haulage Move under Drop and Pick conditions, shipper and/or the consignee on the Bill of Lading shall be responsible for notifying Carrier or its designated agent or motor carrier that the Equipment is empty and ready to be picked up.  After detention free time expires, detention per diem charges will begin to accrue and will continue, for all subsequent calendar days or fraction thereof, until the day Carrier is notified in writing via email to </t>
    </r>
    <r>
      <rPr>
        <u/>
        <sz val="12"/>
        <color rgb="FF0033CC"/>
        <rFont val="Times New Roman"/>
        <family val="1"/>
      </rPr>
      <t>usa.emptynowavailable@cma-cgm.com</t>
    </r>
    <r>
      <rPr>
        <sz val="12"/>
        <rFont val="Times New Roman"/>
        <family val="1"/>
      </rPr>
      <t xml:space="preserve"> that the Equipment is ready for return; provided in all cases that the notification of empty availability is sent prior to the expiration of detention free time and the Equipment is made available for pick-up or otherwise returned to Carrier’s control within three (3) working days after the expiration of detention free time.  If either condition is not met, detention per diem charges shall be assessed from the first calendar day after the detention free time has expired and shall continue until the day the Equipment is returned to the facility as directed by Carrier.</t>
    </r>
  </si>
  <si>
    <t>15.	     PORT SECURITY</t>
  </si>
  <si>
    <t>A.	     Notwithstanding any provision to the contrary in this Contract or any governing publication, including any limitation or restriction on the application of new surcharges during the term of this Contract, the parties agree that any charge or surcharge relating to costs incurred in connection with newly established security requirements (whether established by law, statute, regulation, or by a service provider to Carrier) applicable to or relating to any portion of the transportation and related services provided under this Contract shall apply.  In this regard, Merchant agrees to reimburse Carrier in full for any and all costs associated with shifting discharging and loading containers in conjunction with customs inspection of any of the Cargoes carried pursuant to this Contract.  It is understood that the said charges shall apply to the extent they are published in a publication governing this Contract at any time during the term of the Contract.</t>
  </si>
  <si>
    <t xml:space="preserve">B.	     Merchant certifies that it will adhere to the provisions of the Maritime Transportation Security Act of 2002 and that in the event of any failure to do so it will indemnify, defend and hold Carrier harmless in the event of any claims, delays or penalties resulting from Merchant’s failure to comply with the provisions of said Act.
</t>
  </si>
  <si>
    <t>16.	     FLEXI TANKS</t>
  </si>
  <si>
    <t xml:space="preserve">In the event that any shipment is transported via flexi-tanks or bladders, Merchant shall comply with the Container Owner Association (COA) Recommended Code of Practice for Flexi-tanks and all shipments shall be properly insured by Merchant.  Merchant  shall be liable for and shall fully indemnify Carrier, its underwriters, agents, subcontractors, and the Vessel and her owners and operators, from and against any and all damages, liabilities, or expenses arising from carriage of Cargo in flexi-tanks or bladders, including, but not limited to:  containment and / or clean-up costs, repairs, replacements, third-party damages, civil or criminal penalties, and / or consequential or indirect damages and claims arising from leakage, spillage or inadvertent release. </t>
  </si>
  <si>
    <t>17.	     RAMP</t>
  </si>
  <si>
    <t>At Carrier’s discretion, the term “Ramp” may be defined as either a container yard operated by the railroad adjacent to a railroad siding or an alternative container yard within the same metropolitan area.  In either case, Carrier’s governing tariff related to storage fees will apply.</t>
  </si>
  <si>
    <t>18.	     MERCHANT POOLS</t>
  </si>
  <si>
    <t>In the event Merchant requests for Carrier to provide it with a certain number of empty containers and, if applicable, chassis (referred to collective in this clause as the “Equipment”), to be transported by Merchant and stored at its owned or operated facility for use on future bookings with Carrier (a “Merchant Pool”), and Carrier agrees to provide Equipment for use in Merchant Pool, the following conditions will apply:</t>
  </si>
  <si>
    <t xml:space="preserve">i.	     Merchant, for itself, its agents, employees, representatives and its and their motor or rail carriers, shall comply with all applicable rules, regulations, laws and ordinances related to Merchant’s use of the Equipment which is included in Merchant Pool, including the loading, unloading and transportation of Cargo.  Additionally, Merchant will only allow interchange of Equipment to or from Merchant Pool to motor carriers who have executed and continue to maintain a Uniform Intermodal Interchange Agreement (UIIA) on file with IANA, and who meet the requirements of Carrier’s UIIA Addendum Agreement.  At Carrier’s request, Merchant shall provide a written indemnification of the motor carrier’s license with the IANA and the motor carrier’s written guarantee of its adherence to all applicable IANA rules and regulations.   </t>
  </si>
  <si>
    <t>ii.	     Merchant shall take all reasonable care to protect the Equipment from, loss, damage, destruction, or theft while the Equipment is in Merchant’s, its agent’s, employee’s, representative’s or motor carrier’s possession or control.  Merchant shall indemnify, defend and hold harmless Carrier, its agents, affiliates and subsidiaries from and against any and all damages, claims, costs, penalties, expenses or fees (including reasonable attorney’s fees) as they relate to the use of the Equipment by Merchant, its agents, employees, representatives and its or their motor carriers.  Without limiting the foregoing, this indemnification obligation shall include, but is not limited to, bodily injury, property damage, freight claims, storage charges, ways of lading, released valuation, adherence to all port rules and requirements, and all claims, losses and damages resulting from the failure of any motor carrier to have a UIIA on file, including attorney’s fees and costs, and agrees to indemnify, defend, and hold harmless Carrier from any fines, damages, costs or causes of action which may result from its motor carrier’s failure to adhere to the IANA rules and regulations.</t>
  </si>
  <si>
    <t>19.	     CUSTOMS TRADE PARTNERSHIP AGAINST TERRORISM (CTPAT)</t>
  </si>
  <si>
    <t>A.	     Merchant, on behalf of itself and each Affiliate, represents and warrants that either:</t>
  </si>
  <si>
    <t>i.	     It is a participating member of U.S. Customs and Border Protection’s CTPAT program or an equivalent World Customs Organization (“WCO”) accredited security program administered by a foreign customs authority, such as Authorized Economic Operator (“AEO”), Secure Export Scheme, Golden List, or Partners in Protection; or
ii.	     If not a participant in such a program, it maintains adequate supply chain security measures appropriate to the business in which it is engaged and agrees to cooperate with any reasonable requests from Carrier for information relating to such measures.</t>
  </si>
  <si>
    <r>
      <t xml:space="preserve">B.     If Merchant or any Affiliate is a participating C-TPAT or equivalent WCO member, Merchant and/or its Affiliate should send Carrier a request via the C-TPAT Portal at </t>
    </r>
    <r>
      <rPr>
        <u/>
        <sz val="12"/>
        <color rgb="FF0033CC"/>
        <rFont val="Times New Roman"/>
        <family val="1"/>
      </rPr>
      <t>http://ctpat.cbp.dhs.gov/trade-web/index</t>
    </r>
    <r>
      <rPr>
        <sz val="12"/>
        <rFont val="Times New Roman"/>
        <family val="1"/>
      </rPr>
      <t xml:space="preserve"> to monitor Carrier’s C-TPAT status and allow Carrier to monitor the C-TPAT status of Merchant and/or its Affiliate.</t>
    </r>
  </si>
  <si>
    <t>20.	     BUSINESS ETHICS</t>
  </si>
  <si>
    <t>A.	     Merchant undertakes to comply with all applicable laws, regulations and rules including, but not limited to, those relating to competition matters, applicable customs regulations and compliance and ethics mandates set forth below.  Merchant shall assure that all of its owners, directors, officers, employees, agents, subcontractors and representatives (hereinafter referred to as "Representatives") shall likewise comply with such applicable laws, regulations and rules. Merchant further warrants that it, and all of its Representatives shall at all times fully comply with the CMA CGM Group Third Party Code of Conduct, a copy of which is available on the CMA CGM Group corporate website.</t>
  </si>
  <si>
    <t xml:space="preserve">B.	     Economic Sanctions – Embargos.	   Merchant, for itself and each of its Affiliates listed in this Contract, warrants it (they) will comply with all restrictions and / or prohibitions of commercial transactions under statute, regulation, rule, or other such rulings published by a relevant governmental entity, including but not limited to the United States, European Union, the United Nations, and / or any country which Cargo may be transported under this Contract to, from, through or over.    Merchant further warrants and represents that no entity named as an Affiliate herein has been identified and/or listed by the United States, European Union, or United Nations as a “Blocked Person,” “Denied Person,” or “Specially Designated National,” or is otherwise subject to prohibition of commercial transactions under statute, regulation, rule or other rulings published by the United States, European Union, or United Nations. </t>
  </si>
  <si>
    <t>Carrier warrants it will comply with all applicable restrictions and / or prohibitions of commercial transactions under statute, regulation, rule, or other such rulings imposing specific duties or obligations upon ocean common carries with respect to such commercial transactions, and published by a relevant governmental entity, including but not limited to the United States, European Union, the United Nations, and / or any country which Cargo may be transported under this Contract to, from, through or over.  Carrier hereby undertakes to indemnify and hold Merchant, its servants, agents  and/or Affiliates harmless from or with respect to any claim, fines, expenses, costs or legal expenses whatsoever that may be incurred or sustained by Merchant, its officers, directors, employees, subsidiaries, servants, agents or affiliates, arising directly or indirectly from Carrier’s breach of the foregoing warranties.</t>
  </si>
  <si>
    <t>C.	     Anti-Corruption Laws.	Merchant, for itself and each of its Affiliates listed in this Contract, represents and warrants to comply with the provisions of the United Nations Convention against corruption (2005), the U.S Foreign Corrupt Practices Act of 1977 and the UK Bribery Act of 2010 and other analogous anti-corruption legislation in other jurisdictions where the parties do business or which otherwise apply to the parties (hereinafter referred to as the “Anti-Corruption Laws”). 
For purposes of this Section 20(C), "Person" means any physical or legal person, including but not limited to any government official or employee of a government agency or government owned business or a person employed or functioning in the private sector.</t>
  </si>
  <si>
    <t xml:space="preserve">Merchant, and each of its Affiliates, represents, warrants, and undertakes that it and all of its Representatives will not:
i.	          give, or offer to give, directly or indirectly, money or anything else of value in any form to any Person to secure a business advantage, to obtain or retain business or to direct business to or away from any person/entity to benefit the Merchant, or any Affiliate,
ii.	          accept, receive or agree to accept or receive, directly or indirectly, any money, or anything else of value in any form, from any Person, to secure a business advantage, to obtain or retain business or to direct business to any person/entity or away from any person/entity to benefit the Merchant or any Affiliate; and
iii.	          provide any facilitation (“grease”) payment to any government official or employee of a government agency (including government-owned businesses) to expedite routine government actions that the official or employee is already bound to perform. </t>
  </si>
  <si>
    <t>Furthermore, Merchant shall immediately inform the Carrier of any conviction, or investigation proceedings initiated against Merchant, or any Affiliate, or any of its Representatives.  Merchant, or any Affiliate, warrants that it has and undertakes that it shall continue to update and maintain during the term of this Contract a comprehensive internal compliance program under which Merchant’s Representatives are required to comply with all applicable local and international anti-bribery and anti-corruption laws and regulations, and that its Representatives are regularly trained on the requirements of Merchant’s compliance program.</t>
  </si>
  <si>
    <t xml:space="preserve">Merchant, and each of its Affiliates, shall, at its own cost, maintain adequate and accurate books and records that accurately and fairly reflect transactions and asset disposals with respect to Merchant’s performance of its obligations under this Contract, including records of payments made by or to, and expenses incurred by the Carrier in relation to this Contract, and shall retain these records until the later of (i) two (2) years after expiry or termination of this Contract, or (ii) as required by applicable laws. </t>
  </si>
  <si>
    <t xml:space="preserve">Merchant, and each of its Affiliates, further agrees that it will not take any action which would cause either party to be in violation of the Anti-Corruption Laws. </t>
  </si>
  <si>
    <t>D.	     Sustainability.		     Merchant, for itself and each of its Affiliates listed in this Contract, represents and warrants to observe internationally accepted treaties relating to the protection of human rights; observe conditions of labor not less favourable than those conditions established by applicable laws; not use child or forced labor; and not engage in any activity which amounts to discrimination on the basis of race, ethnicity, color, national origin, sex, disability, veteran status or age.
Merchant, for itself and each of its Affiliates listed in this Contract, further represents and warrants to comply with all applicable health, safety, and environmental regulations, including systemic risk assessment and prevention measures, notably but not limited to the following policies: personal protective equipment, injury/illness management, adequate training and competencies, hazardous/dangerous substances management, prevention of significant pollution risks (soil, air, water, etc.), responsible use of materials and energy.</t>
  </si>
  <si>
    <t>E.	     Audit Rights.	     Carrier reserves its right to audit the compliance of Merchant’s activities with the foregoing representations and warranties.  In case of breach of any of the above representations and warranties, Carrier may suspend or terminate the Contract, at any time, without notice or indemnity.  Merchant will, at its own expense, indemnify and hold Carrier, its affiliates, officers, directors, employees, agents and third-party subcontractors, harmless from and against any expense, cost, claim, fine, loss, liability and legal expenses (including attorney’s fees and court costs) arising out of or resulting from the acts or omissions of Merchant and/or its Affiliate breaching the above representations and warranties.</t>
  </si>
  <si>
    <t>21.	     DATA AND COMMUNICATIONS</t>
  </si>
  <si>
    <t>A.	     Description of the Transfer.	     Carrier may collect, process, store and transmit data relating to Merchant (including its listed Affiliates).  Such information may include, without limitation, the Merchant’s name, contact details (email, telephone number, fax number, address and the like), as well as information relating to Merchant’s vendors, contractors, agents and customers (collectively “Information”).
Carrier may use any or all of the address information so provided to communicate with Merchant via fax, email, phone, mail or in person.  The purpose of such communications may include, without limitation: a) provision of services to Merchant, b) notification of important changes, improvements or opportunities relating to Carrier’s services (including advertisements and promotions, new service announcements and other cost saving opportunities) and/or c) discussion of other issues relating to Merchant’s logistics or transportation needs.
Carrier may disclose the Information from time to time to certain third parties, including, without limitation, (i) affiliates, vendors, agents and subcontractors that perform services for Carrier, ii) government authorities, or iii) those parties with a need to know in the event that, in Carrier’s good faith belief, a disclosure is necessary to protect its legal rights.
In addition, Carrier may transfer such Information to a successor entity upon a merger, consolidation or other corporate reorganization in which Carrier participates or to a purchaser of all or substantially all of Carrier’s assets.</t>
  </si>
  <si>
    <t xml:space="preserve">B.	     Lawfulness of Processing.	     Merchant and Carrier commit to satisfy the necessary condition of lawfulness for the collection, the processing and the transfer of personal data in accordance with the applicable data protection law.  Carrier processes the data in accordance with the CMA CGM Group Binding Corporate Rules, a copy of which is available on the CMA CGM Group corporate website. </t>
  </si>
  <si>
    <t>C.	      Data Subject’s Rights.	     Both parties commit to responding to requests for exercising data subjects’ rights.  Where it is necessary, each party shall notify the other party in writing of any data subject request.</t>
  </si>
  <si>
    <t xml:space="preserve">D.	     Resolution of Disputes with Data Subjects or the Data Protection Authorities.	     In the event of a dispute or claim brought by a data subject or a data protection authority concerning the processing of the personal data against either or both of the parties, the parties will inform each other about any such disputes or claims and will cooperate with a view to settling them amicably in a timely fashion. </t>
  </si>
  <si>
    <t xml:space="preserve">E.	     Security and Confidentiality.	     Each party commits to implementing appropriate technical and organizational measures to ensure and to be able to demonstrate that processing is performed in accordance with applicable data protection regulations. </t>
  </si>
  <si>
    <t>F.	     Liability.	     Each party shall perform its obligations under these clauses at its own cost. Each party shall be liable to the other party for damages it causes by any breach of these clauses. Each party shall be liable to data subjects for damages it causes by any breach of data subjects’ rights under these clauses.</t>
  </si>
  <si>
    <t>G.	     Transparency.	     Each party shall make available to the other party all information necessary to demonstrate compliance with its obligations under these clauses.</t>
  </si>
  <si>
    <t>H.	     Termination.	     In the event of termination of this Contract, each party must return all personal data transferred to it by the other party or destroy all copies of the same unless it is prevented by its national law or local regulator from destroying or returning all or part of such data, in which event the data will be kept confidential and will not be actively processed for any purpose.</t>
  </si>
  <si>
    <t xml:space="preserve">22.	     FORCE MAJEURE                           </t>
  </si>
  <si>
    <t>A.	     In the event of force majeure circumstances, the party affected by and claiming force majeure shall notify the other party in writing within seven (7) working days of the existence of such circumstances, specifying the effect of those circumstances on the party’s ability to perform its obligations hereunder. Upon receipt of notice of force majeure conditions, the party affected and claiming force majeure shall be excused from its obligations, excepting obligations for payment, under this Contract to the extent of and for the duration of the disability.</t>
  </si>
  <si>
    <t>B.	     For the purpose thereof, the term force majeure shall mean and include, without reservation or restriction, strikes, lock-outs or exceptional circumstances arising from the threat thereof, acts of God, state or public enemy, including but not limited to war, riots, civil disorder and insurrection, embargo or other disruption or interference with trade, act of the Prince, marine disaster, severe weather condition, fire, explosion, or other casualty, and any unforeseen event beyond the control of the parties of whatever nature and however caused which materially affect business of trading conditions and/or the supply or demand for the services of Carrier or the Cargo of Merchant.</t>
  </si>
  <si>
    <t>C.	     In the event that Carrier is prohibited by the U.S. Customs Service, or other governmental entity,  from loading or unloading some or all of the Cargo on a particular vessel and such prohibition is not due to any act or omission of Carrier, then such prohibition shall constitute an event that shall relieve Carrier from responsibility for any and all delay, damage, injury and expense suffered or incurred as a result thereof including, but not limited to, breaches of service commitments and/or transit time guarantees. All extra charges or expenses incurred as a result of such prohibition are for Merchant’s account.</t>
  </si>
  <si>
    <t>23.	     INSURANCE</t>
  </si>
  <si>
    <t xml:space="preserve">Carrier shall obtain and maintain, throughout the term of this Contract and at its sole expense and discretion, insurance cover as per international and/or national regulations, with limits consistent with standard market practices.   Carrier may subscribe such insurance with P&amp;I Clubs members of International Group Association or any other underwriter providing equivalent insurance conditions.
</t>
  </si>
  <si>
    <t>24.	    LAW AND JURISDICTION</t>
  </si>
  <si>
    <t>This Contract shall be subject to the U.S. Shipping Act of 1984, as amended by the Ocean Shipping Reform Act of 1998 (“OSRA”) and shall otherwise be construed and governed in accordance with the applicable law, jurisdiction, and choice of forum identified within the Carrier’s Bill of Lading.  Notwithstanding the foregoing, Carrier may choose to bring suit for any dispute arising under or relating to this Contract in the United States District Court for the Eastern District of Virginia and Merchant agrees to submit to the jurisdiction of this court.</t>
  </si>
  <si>
    <t>25.	     TERMINATION</t>
  </si>
  <si>
    <t>A.	     Except as otherwise provided, this Contract may be terminated by mutual agreement at any time, or by either party on thirty (30) day’s written notice to other party.  If Merchant terminates the Contract before the end of the Contract period having not tendered the MQC, Merchant shall be liable to pay liquidated damages as provided for herein.</t>
  </si>
  <si>
    <t xml:space="preserve">B.	     Carrier may terminate this Contract, with cause and immediately upon written notice: 1) as a result of Merchant’s non-compliance with respect to any representation or warranty, including, but not limited to:  expiry, termination, or other invalidation of  a Bond or License of an NVOCC-certifying Merchant has expired, been terminated, or otherwise invalidated by the FMC; a BCO-certifying Merchant markets, sells, assigns, or allows use of  this Contract by entities not designated as Affiliates; 2) due to Merchant’s violation or alleged violation of any applicable law or 3) if Merchant suffers a material adverse change in its financial condition subsequent to the date hereof or defaults, or suffers an event that with the passage of time would constitute a default, in respect of any obligation for borrowed money, whether as a borrower, guarantor or otherwise. 
</t>
  </si>
  <si>
    <t>C.	     Carrier may terminate this Contract, with cause after giving thirty (30) days’ notice if Merchant breaches any term of this Agreement and such breach has not been cured within the thirty (30) day period after receiving notice of the breach from Carrier.</t>
  </si>
  <si>
    <t xml:space="preserve">D.	     If Carrier terminates the Contract before the end of the period for cause as described above, Merchant shall be liable to pay liquidated damages as provided for herein. </t>
  </si>
  <si>
    <t>26.	     CONFIDENTIALITY</t>
  </si>
  <si>
    <t>A.	     Unless authorized in writing by mutual agreement, neither party will disclose the Contract terms and conditions other than to its employees, agents, Carrier’s affiliates or permitted assignees, tariff filers, or auditors, with the exception of the Contract terms and conditions or information that are:
i.	      Required to be disclosed by law or judicial or administrative order;
ii.	     Disclosed to any person participating with Carrier in the transportation under the Contract or receiving copies of the Bill of Lading for contact purposes;
iii.	     Incorporated herein by reference in Carrier’s published tariff;
iv.	     Without identifying the other party, disclosed in a report, analysis or study of rates 
v.	     or conditions in the trade covered by this Contract to the secretariat of another member of the FMC agreement;
vi.	     Previously disclosed to an authorized third party; or 
vii.	    Used in connection with collection of a debt from Merchant.</t>
  </si>
  <si>
    <t>B.	     In no case will Merchant or Carrier disclose Contract terms and conditions of the Contract to another Carrier in the trade.</t>
  </si>
  <si>
    <t>27.	     ASSIGNMENT</t>
  </si>
  <si>
    <t>A.	     Merchant may not assign this Contract, including any or all its rights or liabilities hereunder, or to otherwise permit any other person or entity, directly or indirectly to utilize services, rates, or other terms provided by Carrier hereunder, without the prior written consent of Carrier.</t>
  </si>
  <si>
    <t>B.	     Notwithstanding the above, Carrier may assign its rights under this Contract and subcontract any portion of carriage, whether ocean or intermodal or otherwise, for Cargoes carried under its Bill of Lading.</t>
  </si>
  <si>
    <t>28.	     WRITTEN NOTICE</t>
  </si>
  <si>
    <t>Written notice by either party shall be deemed to have been duly served on the other party if delivered in person or by registered mail, courier or electronic mail to the other party’s address on the signature page of this Contract or, if such has been changed subsequent to the execution of this Contract, to the last business address known to the party serving notice.</t>
  </si>
  <si>
    <t>Merchant Name:</t>
  </si>
  <si>
    <r>
      <t xml:space="preserve">     WHEREAS,</t>
    </r>
    <r>
      <rPr>
        <sz val="12"/>
        <rFont val="Times New Roman"/>
        <family val="1"/>
      </rPr>
      <t xml:space="preserve"> Carrier and Merchant hereby agree to amend the Contract as defined herein.</t>
    </r>
  </si>
  <si>
    <r>
      <t xml:space="preserve">     </t>
    </r>
    <r>
      <rPr>
        <b/>
        <sz val="12"/>
        <rFont val="Times New Roman"/>
        <family val="1"/>
      </rPr>
      <t>NOW THEREFORE,</t>
    </r>
    <r>
      <rPr>
        <sz val="12"/>
        <rFont val="Times New Roman"/>
        <family val="1"/>
      </rPr>
      <t xml:space="preserve"> intending to be legally bound Carrier and Merchant hereby agree that this Amendment shall amend the Contract as follows:</t>
    </r>
  </si>
  <si>
    <t>Term 4                                                                                         MQC:</t>
  </si>
  <si>
    <t>Term 8                                                         Contract Effective Date:</t>
  </si>
  <si>
    <t>Term 8                                                       Contract Expiration Date:</t>
  </si>
  <si>
    <t xml:space="preserve">Term 2                                                                           Merchant Name: </t>
  </si>
  <si>
    <t>TERM 6</t>
  </si>
  <si>
    <t>TERM 3</t>
  </si>
  <si>
    <t>2.	     MERCHANT</t>
  </si>
  <si>
    <t>3.	     MERCHANT’S AFFILIATES</t>
  </si>
  <si>
    <t xml:space="preserve">4.	     MERCHANT’S MINIMUM QUANTITY COMMITMENT </t>
  </si>
  <si>
    <t xml:space="preserve">5.	     CARRIER’S SERVICE COMMITMENTS </t>
  </si>
  <si>
    <t xml:space="preserve">6.	     CONTRACT RATES </t>
  </si>
  <si>
    <t>7.	     GOVERNING TARIFFS</t>
  </si>
  <si>
    <t>8.	     DURATION OF THE CONTRACT</t>
  </si>
  <si>
    <t xml:space="preserve">This Contract shall commence on the Effective Date and shall expire on the date shown on the cover page, unless earlier terminated in accordance with the terms hereof.   </t>
  </si>
  <si>
    <t>A.	     The terms “Free Time”, “Detention”, “Demurrage”, “Storage” and “Per Diem” shall have the meaning as defined in Carrier’s governing tariff(s).  Detention and demurrage free time and per diem charges for shipments made under this Contract shall be applied as per Carrier’s governing tariff(s), unless otherwise stated in Term 101 of the Appendices attached hereto.  In either case, detention per diem charges will be invoiced as follows:</t>
  </si>
  <si>
    <t>IN WITNESS WHEREOF, THE PARTIES HERETO HAVE EXECUTED THIS AMENDMENT  TO THE SERVICE CONTRACT, WHICH SHALL BECOME EFFECTIVE AS OF THE DATE OF FILING WITH THE FEDERAL MARITIME COMMISSION.</t>
  </si>
  <si>
    <t>Merchant, and each of its Affiliates, warrants that neither the Merchant, nor any of its Representatives: 
i.	     has been subject to an investigation or been convicted of or pleaded guilty to an offense involving fraud, money-laundering, corruption or business ethics; or
ii.	     is listed by any government authorities as debarred, suspended or otherwise ineligible for government procurement programs.</t>
  </si>
  <si>
    <t>(VAS) Serenity Container Guarantee Origin</t>
  </si>
  <si>
    <t>DTC03</t>
  </si>
  <si>
    <t>DTC04</t>
  </si>
  <si>
    <t>(VAS) Serenity Container Guarantee Destination</t>
  </si>
  <si>
    <t>Serenity Cont Guarantee Destination</t>
  </si>
  <si>
    <t>Serenity Cont Guarantee Origin</t>
  </si>
  <si>
    <r>
      <rPr>
        <b/>
        <u/>
        <sz val="12"/>
        <rFont val="Times New Roman"/>
        <family val="1"/>
      </rPr>
      <t>TERM 102</t>
    </r>
    <r>
      <rPr>
        <b/>
        <sz val="12"/>
        <rFont val="Times New Roman"/>
        <family val="1"/>
      </rPr>
      <t xml:space="preserve"> </t>
    </r>
    <r>
      <rPr>
        <b/>
        <u/>
        <sz val="12"/>
        <rFont val="Times New Roman"/>
        <family val="1"/>
      </rPr>
      <t>ELECTRONIC ENDORSEMENT - AMENDMENTS</t>
    </r>
  </si>
  <si>
    <t xml:space="preserve">Carrier will accept an Electronic Signature (a digital copy of a signature in place of a handwritten signature) or Electronic Endorsement in substitution of an original “pen and ink” endorsement on approved Contract amendments only. 
</t>
  </si>
  <si>
    <t>Name, Title, Phone, Electronic Mail Address</t>
  </si>
  <si>
    <t>Name:
Title:
Phone:
Email:</t>
  </si>
  <si>
    <t xml:space="preserve">Persons authorized to submit Electronic Signature or Electronic Endorsement for amendments  shall be identified below, including the authorized person’s full name, title, electronic mail address, and telephone number.  </t>
  </si>
  <si>
    <t>Panama Canal Adj Factor</t>
  </si>
  <si>
    <t>CAN20</t>
  </si>
  <si>
    <t>Priority Inland Service</t>
  </si>
  <si>
    <t>Priority Inland Service (VAS)</t>
  </si>
  <si>
    <t>GUA10</t>
  </si>
  <si>
    <t>Merchant may withdraw such authorization by written notice to Carrier.</t>
  </si>
  <si>
    <t>Christian Kaiser (CC Bremen)</t>
  </si>
  <si>
    <t>Bullet 1</t>
  </si>
  <si>
    <t>New York</t>
  </si>
  <si>
    <t>1,2,4</t>
  </si>
  <si>
    <t>Sweden</t>
  </si>
  <si>
    <t xml:space="preserve">Kingwood Logistics Ltd. by and through ist agent Dachser SE Air &amp; Sea Logistics </t>
  </si>
  <si>
    <t>0001248959</t>
  </si>
  <si>
    <t>Glenn Manznetter / Torben Koch/ Britta Renneberg</t>
  </si>
  <si>
    <t xml:space="preserve">Route Manager North Atlantic / European Procurement Manager Sea freight Export / Import North Alerica &amp; South America </t>
  </si>
  <si>
    <t xml:space="preserve">18th Floor, 625 King's Road </t>
  </si>
  <si>
    <t xml:space="preserve">North Point, Hong Kong </t>
  </si>
  <si>
    <t xml:space="preserve"> + 49 421 53684-380</t>
  </si>
  <si>
    <t xml:space="preserve"> 49 421 53684-19</t>
  </si>
  <si>
    <t>glenn.manznetter@dachser.com;Torben.Koch@dachser.com;britta.renneberg@dachser.com</t>
  </si>
  <si>
    <t>570446</t>
  </si>
  <si>
    <t>019750</t>
  </si>
  <si>
    <t>0005938557</t>
  </si>
  <si>
    <r>
      <t>DACHSER Sweden AB</t>
    </r>
    <r>
      <rPr>
        <sz val="11"/>
        <rFont val="Calibri"/>
        <family val="2"/>
      </rPr>
      <t xml:space="preserve"> </t>
    </r>
  </si>
  <si>
    <r>
      <t>Bergmansgatan 17</t>
    </r>
    <r>
      <rPr>
        <sz val="11"/>
        <rFont val="Calibri"/>
        <family val="2"/>
      </rPr>
      <t xml:space="preserve"> </t>
    </r>
  </si>
  <si>
    <r>
      <t>Moelndal</t>
    </r>
    <r>
      <rPr>
        <sz val="11"/>
        <rFont val="Calibri"/>
        <family val="2"/>
      </rPr>
      <t xml:space="preserve"> </t>
    </r>
  </si>
  <si>
    <t xml:space="preserve">431 30 </t>
  </si>
  <si>
    <t>booking agent</t>
  </si>
  <si>
    <t>0006047412</t>
  </si>
  <si>
    <t xml:space="preserve">DACHSER USA Air &amp; Sea Logistics Inc. </t>
  </si>
  <si>
    <r>
      <t>38750 Seven Mile Road</t>
    </r>
    <r>
      <rPr>
        <sz val="12"/>
        <rFont val="Times New Roman"/>
        <family val="1"/>
      </rPr>
      <t xml:space="preserve"> </t>
    </r>
  </si>
  <si>
    <t>Livonia, MI</t>
  </si>
  <si>
    <t xml:space="preserve">USA </t>
  </si>
  <si>
    <t>21-0449</t>
  </si>
  <si>
    <t>Date___December 09. 2020</t>
  </si>
  <si>
    <t>Date___December 10. 2020</t>
  </si>
  <si>
    <t xml:space="preserve">USD </t>
  </si>
  <si>
    <r>
      <t xml:space="preserve">36    </t>
    </r>
    <r>
      <rPr>
        <b/>
        <sz val="10"/>
        <rFont val="Times New Roman"/>
        <family val="1"/>
      </rPr>
      <t xml:space="preserve">                                                                       Contact Person:</t>
    </r>
  </si>
  <si>
    <r>
      <t xml:space="preserve">Term 10       </t>
    </r>
    <r>
      <rPr>
        <b/>
        <sz val="10"/>
        <rFont val="Times New Roman"/>
        <family val="1"/>
      </rPr>
      <t xml:space="preserve">                                    Merchant Certification:</t>
    </r>
  </si>
  <si>
    <t>If NVOCC resides in the USA, provide FMC License Number:
Or
If NVOCC resides outside the USA, provide FMC Organization Number:</t>
  </si>
  <si>
    <r>
      <t xml:space="preserve">Term 100 </t>
    </r>
    <r>
      <rPr>
        <b/>
        <sz val="10"/>
        <rFont val="Times New Roman"/>
        <family val="1"/>
      </rPr>
      <t>Tariff(s) of General Applicability:</t>
    </r>
  </si>
  <si>
    <t>bre.ckaiser@cma-cgm.com; rtm.kbruggeman@cma-cgm.com</t>
  </si>
  <si>
    <t>American Alternative Insurance Corp.</t>
  </si>
  <si>
    <t>Palm oil</t>
  </si>
  <si>
    <t>Jakarta</t>
  </si>
  <si>
    <t>4a)</t>
  </si>
  <si>
    <t>Bullet 1 Jakarta to New York Applicable for Subject to SPGO: USD 1,800 per unit</t>
  </si>
  <si>
    <t>C-1 : Appendix, Commodity, Rate, Note 2 and Note 4 added</t>
  </si>
  <si>
    <t>CMDU 020, 100, 102 , 043 , 028 , 091 , 090</t>
  </si>
  <si>
    <t>Date December 17, 2021_</t>
  </si>
  <si>
    <t>Date December 16, 2021_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</si>
</sst>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____"/>
  </numFmts>
  <fonts count="78" x14ac:knownFonts="1">
    <font>
      <sz val="10"/>
      <name val="Arial"/>
    </font>
    <font>
      <sz val="11"/>
      <color theme="1"/>
      <name val="Calibri"/>
      <family val="2"/>
      <scheme val="minor"/>
    </font>
    <font>
      <sz val="10"/>
      <name val="Arial"/>
      <family val="2"/>
    </font>
    <font>
      <sz val="12"/>
      <name val="Times New Roman"/>
      <family val="1"/>
    </font>
    <font>
      <b/>
      <sz val="12"/>
      <name val="Times New Roman"/>
      <family val="1"/>
    </font>
    <font>
      <b/>
      <sz val="10"/>
      <name val="Times New Roman"/>
      <family val="1"/>
    </font>
    <font>
      <sz val="12"/>
      <color indexed="8"/>
      <name val="Times New Roman"/>
      <family val="1"/>
    </font>
    <font>
      <b/>
      <sz val="12"/>
      <color indexed="8"/>
      <name val="Times New Roman"/>
      <family val="1"/>
    </font>
    <font>
      <sz val="10"/>
      <name val="Arial"/>
      <family val="2"/>
    </font>
    <font>
      <sz val="12"/>
      <color indexed="10"/>
      <name val="Times New Roman"/>
      <family val="1"/>
    </font>
    <font>
      <b/>
      <sz val="12"/>
      <color indexed="10"/>
      <name val="Times New Roman"/>
      <family val="1"/>
    </font>
    <font>
      <sz val="10"/>
      <name val="Times New Roman"/>
      <family val="1"/>
    </font>
    <font>
      <sz val="8"/>
      <name val="Arial"/>
      <family val="2"/>
    </font>
    <font>
      <sz val="12"/>
      <color indexed="12"/>
      <name val="Times New Roman"/>
      <family val="1"/>
    </font>
    <font>
      <b/>
      <sz val="10"/>
      <name val="Arial"/>
      <family val="2"/>
    </font>
    <font>
      <b/>
      <sz val="10"/>
      <name val="Arial"/>
      <family val="2"/>
    </font>
    <font>
      <b/>
      <sz val="14"/>
      <color indexed="9"/>
      <name val="Times New Roman"/>
      <family val="1"/>
    </font>
    <font>
      <b/>
      <sz val="12"/>
      <color indexed="23"/>
      <name val="Times New Roman"/>
      <family val="1"/>
    </font>
    <font>
      <b/>
      <i/>
      <sz val="12"/>
      <color indexed="8"/>
      <name val="Times New Roman"/>
      <family val="1"/>
    </font>
    <font>
      <b/>
      <i/>
      <sz val="12"/>
      <name val="Times New Roman"/>
      <family val="1"/>
    </font>
    <font>
      <b/>
      <i/>
      <u/>
      <sz val="12"/>
      <color indexed="8"/>
      <name val="Times New Roman"/>
      <family val="1"/>
    </font>
    <font>
      <b/>
      <sz val="12"/>
      <color indexed="9"/>
      <name val="Times New Roman"/>
      <family val="1"/>
    </font>
    <font>
      <b/>
      <sz val="12"/>
      <color indexed="53"/>
      <name val="Times New Roman"/>
      <family val="1"/>
    </font>
    <font>
      <i/>
      <sz val="12"/>
      <name val="Times New Roman"/>
      <family val="1"/>
    </font>
    <font>
      <b/>
      <sz val="10"/>
      <color indexed="8"/>
      <name val="Times New Roman"/>
      <family val="1"/>
    </font>
    <font>
      <b/>
      <sz val="12"/>
      <color indexed="81"/>
      <name val="Tahoma"/>
      <family val="2"/>
    </font>
    <font>
      <b/>
      <sz val="14"/>
      <color indexed="81"/>
      <name val="Tahoma"/>
      <family val="2"/>
    </font>
    <font>
      <b/>
      <sz val="12"/>
      <name val="Arial"/>
      <family val="2"/>
    </font>
    <font>
      <sz val="12"/>
      <name val="Arial"/>
      <family val="2"/>
    </font>
    <font>
      <sz val="14"/>
      <name val="Arial"/>
      <family val="2"/>
    </font>
    <font>
      <b/>
      <sz val="14"/>
      <color indexed="10"/>
      <name val="Arial"/>
      <family val="2"/>
    </font>
    <font>
      <b/>
      <sz val="14"/>
      <name val="Arial"/>
      <family val="2"/>
    </font>
    <font>
      <sz val="10"/>
      <color indexed="22"/>
      <name val="Arial"/>
      <family val="2"/>
    </font>
    <font>
      <b/>
      <sz val="12"/>
      <name val="Arial"/>
      <family val="2"/>
    </font>
    <font>
      <sz val="10"/>
      <color indexed="9"/>
      <name val="Arial"/>
      <family val="2"/>
    </font>
    <font>
      <b/>
      <sz val="12"/>
      <color indexed="22"/>
      <name val="Times New Roman"/>
      <family val="1"/>
    </font>
    <font>
      <sz val="12"/>
      <name val="Arial"/>
      <family val="2"/>
    </font>
    <font>
      <b/>
      <i/>
      <sz val="14"/>
      <color indexed="81"/>
      <name val="Tahoma"/>
      <family val="2"/>
    </font>
    <font>
      <b/>
      <sz val="18"/>
      <name val="Times New Roman"/>
      <family val="1"/>
    </font>
    <font>
      <u/>
      <sz val="12"/>
      <name val="Times New Roman"/>
      <family val="1"/>
    </font>
    <font>
      <b/>
      <u/>
      <sz val="12"/>
      <name val="Times New Roman"/>
      <family val="1"/>
    </font>
    <font>
      <sz val="12"/>
      <color indexed="9"/>
      <name val="Times New Roman"/>
      <family val="1"/>
    </font>
    <font>
      <sz val="12"/>
      <color indexed="81"/>
      <name val="Tahoma"/>
      <family val="2"/>
    </font>
    <font>
      <u/>
      <sz val="12"/>
      <color indexed="81"/>
      <name val="Tahoma"/>
      <family val="2"/>
    </font>
    <font>
      <b/>
      <u/>
      <sz val="12"/>
      <color indexed="81"/>
      <name val="Tahoma"/>
      <family val="2"/>
    </font>
    <font>
      <b/>
      <sz val="14"/>
      <name val="Times New Roman"/>
      <family val="1"/>
    </font>
    <font>
      <sz val="10"/>
      <color indexed="9"/>
      <name val="Arial"/>
      <family val="2"/>
    </font>
    <font>
      <b/>
      <sz val="10"/>
      <color indexed="9"/>
      <name val="Arial"/>
      <family val="2"/>
    </font>
    <font>
      <b/>
      <sz val="10"/>
      <color indexed="9"/>
      <name val="Times New Roman"/>
      <family val="1"/>
    </font>
    <font>
      <sz val="10"/>
      <color indexed="9"/>
      <name val="Times New Roman"/>
      <family val="1"/>
    </font>
    <font>
      <i/>
      <sz val="12"/>
      <color indexed="8"/>
      <name val="Times New Roman"/>
      <family val="1"/>
    </font>
    <font>
      <sz val="10"/>
      <color rgb="FFFF0000"/>
      <name val="Arial"/>
      <family val="2"/>
    </font>
    <font>
      <sz val="14"/>
      <color indexed="9"/>
      <name val="Times New Roman"/>
      <family val="1"/>
    </font>
    <font>
      <i/>
      <u/>
      <sz val="12"/>
      <color indexed="8"/>
      <name val="Times New Roman"/>
      <family val="1"/>
    </font>
    <font>
      <sz val="12"/>
      <color indexed="53"/>
      <name val="Times New Roman"/>
      <family val="1"/>
    </font>
    <font>
      <sz val="12"/>
      <color indexed="23"/>
      <name val="Times New Roman"/>
      <family val="1"/>
    </font>
    <font>
      <sz val="12"/>
      <color indexed="22"/>
      <name val="Times New Roman"/>
      <family val="1"/>
    </font>
    <font>
      <sz val="10"/>
      <color indexed="8"/>
      <name val="Times New Roman"/>
      <family val="1"/>
    </font>
    <font>
      <b/>
      <sz val="9"/>
      <color indexed="81"/>
      <name val="Tahoma"/>
      <family val="2"/>
    </font>
    <font>
      <b/>
      <sz val="10"/>
      <color indexed="12"/>
      <name val="Times New Roman"/>
      <family val="1"/>
    </font>
    <font>
      <b/>
      <sz val="15"/>
      <name val="Britannic Bold"/>
      <family val="2"/>
    </font>
    <font>
      <sz val="15"/>
      <name val="Britannic Bold"/>
      <family val="2"/>
    </font>
    <font>
      <u/>
      <sz val="12"/>
      <color rgb="FF0033CC"/>
      <name val="Times New Roman"/>
      <family val="1"/>
    </font>
    <font>
      <b/>
      <sz val="11"/>
      <name val="Times New Roman"/>
      <family val="1"/>
    </font>
    <font>
      <sz val="11"/>
      <name val="Times New Roman"/>
      <family val="1"/>
    </font>
    <font>
      <b/>
      <u/>
      <sz val="11"/>
      <name val="Times New Roman"/>
      <family val="1"/>
    </font>
    <font>
      <b/>
      <sz val="9"/>
      <name val="Times New Roman"/>
      <family val="1"/>
    </font>
    <font>
      <b/>
      <sz val="10"/>
      <color rgb="FF0033CC"/>
      <name val="Arial"/>
      <family val="2"/>
    </font>
    <font>
      <sz val="11"/>
      <name val="Calibri"/>
      <family val="2"/>
    </font>
    <font>
      <b/>
      <sz val="10"/>
      <color rgb="FF0033CC"/>
      <name val="Times New Roman"/>
      <family val="1"/>
    </font>
    <font>
      <u/>
      <sz val="10"/>
      <color theme="10"/>
      <name val="Arial"/>
      <family val="2"/>
    </font>
    <font>
      <b/>
      <sz val="10"/>
      <color indexed="12"/>
      <name val="Arial"/>
      <family val="2"/>
    </font>
    <font>
      <b/>
      <sz val="12"/>
      <color indexed="12"/>
      <name val="Times New Roman"/>
      <family val="1"/>
    </font>
    <font>
      <b/>
      <sz val="10"/>
      <color indexed="10"/>
      <name val="Times New Roman"/>
      <family val="1"/>
    </font>
    <font>
      <b/>
      <sz val="10"/>
      <color indexed="22"/>
      <name val="Times New Roman"/>
      <family val="1"/>
    </font>
    <font>
      <b/>
      <sz val="10"/>
      <color indexed="22"/>
      <name val="Arial"/>
      <family val="2"/>
    </font>
    <font>
      <u/>
      <sz val="10"/>
      <name val="Arial"/>
      <family val="2"/>
    </font>
    <font>
      <i/>
      <u/>
      <sz val="12"/>
      <name val="Times New Roman"/>
      <family val="1"/>
    </font>
  </fonts>
  <fills count="11">
    <fill>
      <patternFill patternType="none"/>
    </fill>
    <fill>
      <patternFill patternType="gray125"/>
    </fill>
    <fill>
      <patternFill patternType="solid">
        <fgColor indexed="22"/>
        <bgColor indexed="64"/>
      </patternFill>
    </fill>
    <fill>
      <patternFill patternType="solid">
        <fgColor indexed="12"/>
        <bgColor indexed="64"/>
      </patternFill>
    </fill>
    <fill>
      <patternFill patternType="solid">
        <fgColor indexed="8"/>
        <bgColor indexed="64"/>
      </patternFill>
    </fill>
    <fill>
      <patternFill patternType="solid">
        <fgColor indexed="65"/>
        <bgColor indexed="64"/>
      </patternFill>
    </fill>
    <fill>
      <patternFill patternType="solid">
        <fgColor indexed="43"/>
        <bgColor indexed="64"/>
      </patternFill>
    </fill>
    <fill>
      <patternFill patternType="solid">
        <fgColor indexed="44"/>
        <bgColor indexed="64"/>
      </patternFill>
    </fill>
    <fill>
      <patternFill patternType="solid">
        <fgColor theme="3" tint="0.59999389629810485"/>
        <bgColor indexed="64"/>
      </patternFill>
    </fill>
    <fill>
      <patternFill patternType="solid">
        <fgColor indexed="13"/>
        <bgColor indexed="64"/>
      </patternFill>
    </fill>
    <fill>
      <patternFill patternType="solid">
        <fgColor indexed="9"/>
        <bgColor indexed="64"/>
      </patternFill>
    </fill>
  </fills>
  <borders count="7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bottom/>
      <diagonal/>
    </border>
    <border>
      <left style="medium">
        <color indexed="64"/>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double">
        <color indexed="64"/>
      </top>
      <bottom/>
      <diagonal/>
    </border>
    <border>
      <left style="medium">
        <color indexed="64"/>
      </left>
      <right/>
      <top style="medium">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bottom style="thin">
        <color indexed="64"/>
      </bottom>
      <diagonal/>
    </border>
    <border>
      <left style="thin">
        <color indexed="64"/>
      </left>
      <right/>
      <top/>
      <bottom style="medium">
        <color indexed="64"/>
      </bottom>
      <diagonal/>
    </border>
  </borders>
  <cellStyleXfs count="13">
    <xf numFmtId="0" fontId="0" fillId="0" borderId="0"/>
    <xf numFmtId="0" fontId="8" fillId="0" borderId="0"/>
    <xf numFmtId="0" fontId="8" fillId="0" borderId="0"/>
    <xf numFmtId="9" fontId="2" fillId="0" borderId="0" applyFont="0" applyFill="0" applyBorder="0" applyAlignment="0" applyProtection="0"/>
    <xf numFmtId="0" fontId="2" fillId="0" borderId="0"/>
    <xf numFmtId="0" fontId="2" fillId="0" borderId="0"/>
    <xf numFmtId="0" fontId="7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cellStyleXfs>
  <cellXfs count="1137">
    <xf numFmtId="0" fontId="0" fillId="0" borderId="0" xfId="0"/>
    <xf numFmtId="0" fontId="14" fillId="0" borderId="0" xfId="0" applyFont="1"/>
    <xf numFmtId="0" fontId="8" fillId="0" borderId="0" xfId="0" applyFont="1"/>
    <xf numFmtId="0" fontId="4" fillId="2" borderId="1" xfId="0" applyFont="1" applyFill="1" applyBorder="1" applyAlignment="1" applyProtection="1">
      <alignment vertical="center"/>
    </xf>
    <xf numFmtId="0" fontId="4" fillId="2" borderId="2" xfId="0" applyFont="1" applyFill="1" applyBorder="1" applyAlignment="1" applyProtection="1">
      <alignment horizontal="center" vertical="center" wrapText="1"/>
    </xf>
    <xf numFmtId="0" fontId="4" fillId="2" borderId="3" xfId="0" applyFont="1" applyFill="1" applyBorder="1" applyAlignment="1" applyProtection="1">
      <alignment horizontal="center" vertical="center" wrapText="1"/>
    </xf>
    <xf numFmtId="0" fontId="4" fillId="2" borderId="4" xfId="0" applyFont="1" applyFill="1" applyBorder="1" applyAlignment="1" applyProtection="1">
      <alignment horizontal="center" vertical="center" wrapText="1"/>
    </xf>
    <xf numFmtId="0" fontId="4" fillId="2" borderId="5" xfId="0" applyFont="1" applyFill="1" applyBorder="1" applyAlignment="1" applyProtection="1">
      <alignment horizontal="center" vertical="center" wrapText="1"/>
    </xf>
    <xf numFmtId="0" fontId="4" fillId="2" borderId="6" xfId="0" applyFont="1" applyFill="1" applyBorder="1" applyAlignment="1" applyProtection="1">
      <alignment horizontal="center" vertical="center" wrapText="1"/>
    </xf>
    <xf numFmtId="0" fontId="4" fillId="0" borderId="4" xfId="0" applyFont="1" applyFill="1" applyBorder="1" applyAlignment="1" applyProtection="1">
      <alignment vertical="center"/>
      <protection locked="0"/>
    </xf>
    <xf numFmtId="0" fontId="4" fillId="2" borderId="1" xfId="0" applyFont="1" applyFill="1" applyBorder="1" applyAlignment="1" applyProtection="1">
      <alignment horizontal="center" vertical="center" wrapText="1"/>
    </xf>
    <xf numFmtId="0" fontId="4" fillId="2" borderId="7" xfId="0" applyFont="1" applyFill="1" applyBorder="1" applyAlignment="1" applyProtection="1">
      <alignment horizontal="center" vertical="center" wrapText="1"/>
    </xf>
    <xf numFmtId="0" fontId="4" fillId="2" borderId="8"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4" fillId="0" borderId="0" xfId="0" applyFont="1" applyFill="1" applyBorder="1" applyAlignment="1" applyProtection="1">
      <alignment horizontal="center" vertical="center" wrapText="1"/>
    </xf>
    <xf numFmtId="0" fontId="4" fillId="2" borderId="9" xfId="0" applyFont="1" applyFill="1" applyBorder="1" applyAlignment="1" applyProtection="1">
      <alignment horizontal="center" vertical="center" wrapText="1"/>
    </xf>
    <xf numFmtId="0" fontId="15" fillId="2" borderId="10" xfId="0" applyFont="1" applyFill="1" applyBorder="1" applyAlignment="1" applyProtection="1">
      <alignment horizontal="center" vertical="center" wrapText="1"/>
    </xf>
    <xf numFmtId="0" fontId="15" fillId="2" borderId="11" xfId="0" applyFont="1" applyFill="1" applyBorder="1" applyAlignment="1" applyProtection="1">
      <alignment horizontal="center" vertical="center" wrapText="1"/>
    </xf>
    <xf numFmtId="0" fontId="4" fillId="0" borderId="10" xfId="0" applyFont="1" applyBorder="1" applyAlignment="1" applyProtection="1">
      <alignment horizontal="center" vertical="center" wrapText="1"/>
      <protection locked="0"/>
    </xf>
    <xf numFmtId="0" fontId="8" fillId="0" borderId="11" xfId="0" applyFont="1" applyFill="1" applyBorder="1" applyAlignment="1" applyProtection="1">
      <alignment horizontal="center" vertical="center" wrapText="1"/>
      <protection locked="0"/>
    </xf>
    <xf numFmtId="0" fontId="3" fillId="0" borderId="11" xfId="0" applyFont="1" applyFill="1" applyBorder="1" applyAlignment="1" applyProtection="1">
      <alignment vertical="center"/>
      <protection locked="0"/>
    </xf>
    <xf numFmtId="164" fontId="8" fillId="0" borderId="12" xfId="0" applyNumberFormat="1" applyFont="1" applyFill="1" applyBorder="1" applyAlignment="1" applyProtection="1">
      <alignment horizontal="center" vertical="center" wrapText="1"/>
      <protection locked="0"/>
    </xf>
    <xf numFmtId="0" fontId="4" fillId="0" borderId="10" xfId="0" applyFont="1" applyFill="1" applyBorder="1" applyAlignment="1" applyProtection="1">
      <alignment horizontal="center" vertical="center" wrapText="1"/>
      <protection locked="0"/>
    </xf>
    <xf numFmtId="0" fontId="3" fillId="0" borderId="11" xfId="0" applyNumberFormat="1" applyFont="1" applyFill="1" applyBorder="1" applyAlignment="1" applyProtection="1">
      <alignment horizontal="center" vertical="center" wrapText="1"/>
      <protection locked="0"/>
    </xf>
    <xf numFmtId="164" fontId="11" fillId="0" borderId="12" xfId="0" applyNumberFormat="1" applyFont="1" applyFill="1" applyBorder="1" applyAlignment="1" applyProtection="1">
      <alignment horizontal="center" vertical="center" wrapText="1"/>
      <protection locked="0"/>
    </xf>
    <xf numFmtId="0" fontId="4" fillId="0" borderId="4" xfId="0" applyFont="1" applyFill="1" applyBorder="1" applyAlignment="1" applyProtection="1">
      <alignment horizontal="center" vertical="center" wrapText="1"/>
      <protection locked="0"/>
    </xf>
    <xf numFmtId="0" fontId="8" fillId="0" borderId="5" xfId="0" applyFont="1" applyFill="1" applyBorder="1" applyAlignment="1" applyProtection="1">
      <alignment horizontal="center" vertical="center" wrapText="1"/>
      <protection locked="0"/>
    </xf>
    <xf numFmtId="0" fontId="3" fillId="0" borderId="5" xfId="0" applyNumberFormat="1" applyFont="1" applyFill="1" applyBorder="1" applyAlignment="1" applyProtection="1">
      <alignment horizontal="center" vertical="center" wrapText="1"/>
      <protection locked="0"/>
    </xf>
    <xf numFmtId="0" fontId="3" fillId="0" borderId="5" xfId="0" applyFont="1" applyFill="1" applyBorder="1" applyAlignment="1" applyProtection="1">
      <alignment vertical="center"/>
      <protection locked="0"/>
    </xf>
    <xf numFmtId="164" fontId="11" fillId="0" borderId="6" xfId="0" applyNumberFormat="1"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3" fillId="0" borderId="0" xfId="0" applyNumberFormat="1" applyFont="1" applyFill="1" applyBorder="1" applyAlignment="1" applyProtection="1">
      <alignment horizontal="center" vertical="center" wrapText="1"/>
      <protection locked="0"/>
    </xf>
    <xf numFmtId="14" fontId="11" fillId="0" borderId="0" xfId="0" applyNumberFormat="1"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8" fillId="0" borderId="0" xfId="0" applyFont="1" applyFill="1" applyBorder="1" applyAlignment="1">
      <alignment wrapText="1"/>
    </xf>
    <xf numFmtId="0" fontId="14" fillId="0" borderId="13" xfId="0" applyFont="1" applyBorder="1"/>
    <xf numFmtId="0" fontId="8" fillId="0" borderId="14" xfId="0" applyFont="1" applyBorder="1"/>
    <xf numFmtId="0" fontId="4" fillId="0" borderId="10" xfId="0" applyFont="1" applyFill="1" applyBorder="1" applyAlignment="1" applyProtection="1">
      <alignment vertical="center"/>
      <protection locked="0"/>
    </xf>
    <xf numFmtId="0" fontId="4" fillId="2" borderId="15" xfId="0" applyFont="1" applyFill="1" applyBorder="1" applyAlignment="1" applyProtection="1">
      <alignment horizontal="center" vertical="center" wrapText="1"/>
    </xf>
    <xf numFmtId="0" fontId="28" fillId="0" borderId="16" xfId="0" applyFont="1" applyBorder="1"/>
    <xf numFmtId="0" fontId="28" fillId="0" borderId="17" xfId="0" applyFont="1" applyBorder="1"/>
    <xf numFmtId="0" fontId="28" fillId="0" borderId="0" xfId="0" applyFont="1" applyFill="1" applyBorder="1"/>
    <xf numFmtId="0" fontId="27" fillId="0" borderId="18" xfId="0" applyFont="1" applyFill="1" applyBorder="1"/>
    <xf numFmtId="0" fontId="28" fillId="0" borderId="16" xfId="0" applyFont="1" applyFill="1" applyBorder="1"/>
    <xf numFmtId="0" fontId="28" fillId="0" borderId="17" xfId="0" applyFont="1" applyFill="1" applyBorder="1"/>
    <xf numFmtId="0" fontId="27" fillId="0" borderId="18" xfId="0" applyFont="1" applyBorder="1"/>
    <xf numFmtId="0" fontId="3" fillId="0" borderId="2" xfId="0" applyFont="1" applyFill="1" applyBorder="1" applyAlignment="1" applyProtection="1">
      <alignment vertical="center"/>
      <protection locked="0"/>
    </xf>
    <xf numFmtId="0" fontId="8" fillId="0" borderId="11" xfId="0" applyFont="1" applyFill="1" applyBorder="1" applyAlignment="1">
      <alignment wrapText="1"/>
    </xf>
    <xf numFmtId="0" fontId="8" fillId="0" borderId="11" xfId="0" applyFont="1" applyFill="1" applyBorder="1"/>
    <xf numFmtId="0" fontId="8" fillId="0" borderId="2" xfId="0" applyFont="1" applyFill="1" applyBorder="1" applyAlignment="1">
      <alignment wrapText="1"/>
    </xf>
    <xf numFmtId="0" fontId="8" fillId="0" borderId="3" xfId="0" applyFont="1" applyBorder="1"/>
    <xf numFmtId="0" fontId="8" fillId="0" borderId="12" xfId="0" applyFont="1" applyFill="1" applyBorder="1" applyAlignment="1">
      <alignment wrapText="1"/>
    </xf>
    <xf numFmtId="0" fontId="8" fillId="0" borderId="10" xfId="0" applyFont="1" applyFill="1" applyBorder="1" applyAlignment="1">
      <alignment wrapText="1"/>
    </xf>
    <xf numFmtId="0" fontId="8" fillId="0" borderId="10" xfId="0" applyFont="1" applyFill="1" applyBorder="1"/>
    <xf numFmtId="0" fontId="8" fillId="0" borderId="10" xfId="0" applyFont="1" applyFill="1" applyBorder="1" applyAlignment="1">
      <alignment horizontal="left"/>
    </xf>
    <xf numFmtId="0" fontId="8" fillId="0" borderId="19" xfId="0" applyFont="1" applyFill="1" applyBorder="1" applyAlignment="1">
      <alignment wrapText="1"/>
    </xf>
    <xf numFmtId="0" fontId="8" fillId="0" borderId="19" xfId="0" applyFont="1" applyFill="1" applyBorder="1" applyAlignment="1"/>
    <xf numFmtId="0" fontId="8" fillId="0" borderId="1" xfId="0" applyFont="1" applyFill="1" applyBorder="1" applyAlignment="1">
      <alignment wrapText="1"/>
    </xf>
    <xf numFmtId="0" fontId="4" fillId="0" borderId="1" xfId="0" applyFont="1" applyFill="1" applyBorder="1" applyAlignment="1" applyProtection="1">
      <alignment vertical="center"/>
      <protection locked="0"/>
    </xf>
    <xf numFmtId="0" fontId="28" fillId="0" borderId="14" xfId="0" applyFont="1" applyFill="1" applyBorder="1"/>
    <xf numFmtId="0" fontId="27" fillId="0" borderId="13" xfId="0" applyFont="1" applyFill="1" applyBorder="1"/>
    <xf numFmtId="0" fontId="28" fillId="0" borderId="20" xfId="0" applyFont="1" applyFill="1" applyBorder="1"/>
    <xf numFmtId="49" fontId="3" fillId="0" borderId="5" xfId="0" applyNumberFormat="1" applyFont="1" applyBorder="1" applyAlignment="1" applyProtection="1">
      <alignment horizontal="center" vertical="center"/>
      <protection locked="0"/>
    </xf>
    <xf numFmtId="49" fontId="3" fillId="0" borderId="11" xfId="0" applyNumberFormat="1" applyFont="1" applyBorder="1" applyAlignment="1" applyProtection="1">
      <alignment horizontal="center" vertical="center"/>
      <protection locked="0"/>
    </xf>
    <xf numFmtId="0" fontId="4" fillId="0" borderId="0" xfId="0" applyFont="1" applyAlignment="1" applyProtection="1">
      <alignment vertical="center"/>
    </xf>
    <xf numFmtId="0" fontId="4" fillId="2" borderId="21" xfId="0" applyFont="1" applyFill="1" applyBorder="1" applyAlignment="1" applyProtection="1">
      <alignment vertical="center"/>
    </xf>
    <xf numFmtId="0" fontId="3" fillId="0" borderId="0" xfId="0" applyFont="1" applyAlignment="1" applyProtection="1">
      <alignment vertical="center"/>
    </xf>
    <xf numFmtId="0" fontId="4" fillId="0" borderId="0" xfId="0" applyFont="1" applyFill="1" applyAlignment="1" applyProtection="1">
      <alignment vertical="center"/>
    </xf>
    <xf numFmtId="49" fontId="4" fillId="0" borderId="0" xfId="0" applyNumberFormat="1" applyFont="1" applyFill="1" applyAlignment="1" applyProtection="1">
      <alignment vertical="center"/>
    </xf>
    <xf numFmtId="49" fontId="4" fillId="0" borderId="0" xfId="0" applyNumberFormat="1" applyFont="1" applyFill="1" applyAlignment="1" applyProtection="1">
      <alignment horizontal="center" vertical="center"/>
    </xf>
    <xf numFmtId="0" fontId="3" fillId="0" borderId="0" xfId="0" applyFont="1" applyFill="1" applyAlignment="1" applyProtection="1">
      <alignment vertical="center"/>
    </xf>
    <xf numFmtId="0" fontId="10" fillId="0" borderId="0" xfId="0" applyFont="1" applyFill="1" applyAlignment="1" applyProtection="1">
      <alignment vertical="center"/>
    </xf>
    <xf numFmtId="0" fontId="4" fillId="0" borderId="0" xfId="0" applyFont="1" applyFill="1" applyAlignment="1" applyProtection="1">
      <alignment horizontal="left" vertical="center"/>
    </xf>
    <xf numFmtId="0" fontId="16" fillId="3" borderId="22" xfId="0" applyFont="1" applyFill="1" applyBorder="1" applyAlignment="1" applyProtection="1">
      <alignment vertical="center"/>
    </xf>
    <xf numFmtId="0" fontId="4" fillId="3" borderId="23" xfId="0" applyFont="1" applyFill="1" applyBorder="1" applyAlignment="1" applyProtection="1">
      <alignment vertical="center"/>
    </xf>
    <xf numFmtId="0" fontId="3" fillId="0" borderId="0" xfId="0" applyFont="1" applyAlignment="1" applyProtection="1">
      <alignment vertical="center" wrapText="1" shrinkToFit="1"/>
    </xf>
    <xf numFmtId="0" fontId="4" fillId="2" borderId="2" xfId="0" applyFont="1" applyFill="1" applyBorder="1" applyAlignment="1" applyProtection="1">
      <alignment vertical="center"/>
    </xf>
    <xf numFmtId="0" fontId="4" fillId="0" borderId="10" xfId="0" applyFont="1" applyFill="1" applyBorder="1" applyAlignment="1" applyProtection="1">
      <alignment vertical="center" wrapText="1"/>
      <protection locked="0"/>
    </xf>
    <xf numFmtId="0" fontId="3" fillId="0" borderId="0" xfId="0" applyFont="1" applyAlignment="1" applyProtection="1">
      <alignment vertical="center" wrapText="1"/>
      <protection locked="0"/>
    </xf>
    <xf numFmtId="49" fontId="7" fillId="0" borderId="10" xfId="0" applyNumberFormat="1"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49" fontId="7" fillId="0" borderId="4" xfId="0" applyNumberFormat="1" applyFont="1" applyFill="1" applyBorder="1" applyAlignment="1" applyProtection="1">
      <alignment vertical="center" wrapText="1"/>
      <protection locked="0"/>
    </xf>
    <xf numFmtId="0" fontId="4" fillId="0" borderId="0" xfId="0" applyFont="1" applyFill="1" applyBorder="1" applyAlignment="1" applyProtection="1">
      <alignment vertical="center"/>
    </xf>
    <xf numFmtId="0" fontId="18" fillId="0" borderId="0" xfId="0" applyFont="1" applyFill="1" applyBorder="1" applyAlignment="1" applyProtection="1">
      <alignment vertical="center"/>
    </xf>
    <xf numFmtId="49" fontId="18" fillId="0" borderId="0" xfId="0" applyNumberFormat="1" applyFont="1" applyFill="1" applyBorder="1" applyAlignment="1" applyProtection="1">
      <alignment vertical="center"/>
    </xf>
    <xf numFmtId="49" fontId="18" fillId="0" borderId="0" xfId="0" applyNumberFormat="1" applyFont="1" applyFill="1" applyBorder="1" applyAlignment="1" applyProtection="1">
      <alignment horizontal="center" vertical="center"/>
    </xf>
    <xf numFmtId="49" fontId="20" fillId="0" borderId="0" xfId="0" applyNumberFormat="1" applyFont="1" applyFill="1" applyBorder="1" applyAlignment="1" applyProtection="1">
      <alignment horizontal="center" vertical="center"/>
    </xf>
    <xf numFmtId="49" fontId="20" fillId="0" borderId="0" xfId="0" applyNumberFormat="1" applyFont="1" applyFill="1" applyBorder="1" applyAlignment="1" applyProtection="1">
      <alignment vertical="center"/>
    </xf>
    <xf numFmtId="0" fontId="19" fillId="0" borderId="0" xfId="0" applyFont="1" applyFill="1" applyBorder="1" applyAlignment="1" applyProtection="1">
      <alignment vertical="center"/>
    </xf>
    <xf numFmtId="49" fontId="20" fillId="0" borderId="0" xfId="0" applyNumberFormat="1" applyFont="1" applyFill="1" applyBorder="1" applyAlignment="1" applyProtection="1">
      <alignment vertical="center"/>
      <protection locked="0"/>
    </xf>
    <xf numFmtId="0" fontId="18" fillId="0" borderId="0" xfId="0" applyFont="1" applyFill="1" applyBorder="1" applyAlignment="1" applyProtection="1">
      <alignment vertical="center"/>
      <protection locked="0"/>
    </xf>
    <xf numFmtId="0" fontId="19" fillId="0" borderId="0" xfId="0" applyFont="1" applyFill="1" applyBorder="1" applyAlignment="1" applyProtection="1">
      <alignment vertical="center"/>
      <protection locked="0"/>
    </xf>
    <xf numFmtId="0" fontId="3" fillId="0" borderId="0" xfId="0" applyFont="1" applyBorder="1" applyAlignment="1" applyProtection="1">
      <alignment vertical="center" wrapText="1"/>
    </xf>
    <xf numFmtId="0" fontId="3" fillId="2" borderId="24" xfId="0" applyFont="1" applyFill="1" applyBorder="1" applyAlignment="1" applyProtection="1">
      <alignment vertical="center"/>
    </xf>
    <xf numFmtId="0" fontId="4" fillId="2" borderId="0" xfId="0" applyFont="1" applyFill="1" applyBorder="1" applyAlignment="1" applyProtection="1">
      <alignment vertical="center"/>
    </xf>
    <xf numFmtId="0" fontId="18" fillId="2" borderId="25" xfId="0" applyFont="1" applyFill="1" applyBorder="1" applyAlignment="1" applyProtection="1">
      <alignment vertical="center"/>
    </xf>
    <xf numFmtId="49" fontId="18" fillId="2" borderId="25" xfId="0" applyNumberFormat="1" applyFont="1" applyFill="1" applyBorder="1" applyAlignment="1" applyProtection="1">
      <alignment vertical="center"/>
    </xf>
    <xf numFmtId="49" fontId="18" fillId="2" borderId="25" xfId="0" applyNumberFormat="1" applyFont="1" applyFill="1" applyBorder="1" applyAlignment="1" applyProtection="1">
      <alignment horizontal="center" vertical="center"/>
    </xf>
    <xf numFmtId="49" fontId="20" fillId="2" borderId="25" xfId="0" applyNumberFormat="1" applyFont="1" applyFill="1" applyBorder="1" applyAlignment="1" applyProtection="1">
      <alignment horizontal="center" vertical="center"/>
    </xf>
    <xf numFmtId="49" fontId="20" fillId="2" borderId="25" xfId="0" applyNumberFormat="1" applyFont="1" applyFill="1" applyBorder="1" applyAlignment="1" applyProtection="1">
      <alignment vertical="center"/>
    </xf>
    <xf numFmtId="49" fontId="20" fillId="2" borderId="26" xfId="0" applyNumberFormat="1" applyFont="1" applyFill="1" applyBorder="1" applyAlignment="1" applyProtection="1">
      <alignment vertical="center"/>
    </xf>
    <xf numFmtId="0" fontId="18" fillId="2" borderId="0" xfId="0" applyFont="1" applyFill="1" applyBorder="1" applyAlignment="1" applyProtection="1">
      <alignment vertical="center"/>
    </xf>
    <xf numFmtId="49" fontId="18" fillId="2" borderId="0" xfId="0" applyNumberFormat="1" applyFont="1" applyFill="1" applyBorder="1" applyAlignment="1" applyProtection="1">
      <alignment vertical="center"/>
    </xf>
    <xf numFmtId="49" fontId="18" fillId="2" borderId="0" xfId="0" applyNumberFormat="1" applyFont="1" applyFill="1" applyBorder="1" applyAlignment="1" applyProtection="1">
      <alignment horizontal="center" vertical="center"/>
    </xf>
    <xf numFmtId="49" fontId="20" fillId="2" borderId="0" xfId="0" applyNumberFormat="1" applyFont="1" applyFill="1" applyBorder="1" applyAlignment="1" applyProtection="1">
      <alignment horizontal="center" vertical="center"/>
    </xf>
    <xf numFmtId="49" fontId="20" fillId="2" borderId="0" xfId="0" applyNumberFormat="1" applyFont="1" applyFill="1" applyBorder="1" applyAlignment="1" applyProtection="1">
      <alignment vertical="center"/>
    </xf>
    <xf numFmtId="49" fontId="20" fillId="2" borderId="27" xfId="0" applyNumberFormat="1" applyFont="1" applyFill="1" applyBorder="1" applyAlignment="1" applyProtection="1">
      <alignment vertical="center"/>
    </xf>
    <xf numFmtId="0" fontId="3" fillId="2" borderId="21" xfId="0" applyFont="1" applyFill="1" applyBorder="1" applyAlignment="1" applyProtection="1">
      <alignment vertical="center"/>
    </xf>
    <xf numFmtId="0" fontId="4" fillId="2" borderId="28" xfId="0" applyFont="1" applyFill="1" applyBorder="1" applyAlignment="1" applyProtection="1">
      <alignment vertical="center"/>
    </xf>
    <xf numFmtId="0" fontId="18" fillId="2" borderId="28" xfId="0" applyFont="1" applyFill="1" applyBorder="1" applyAlignment="1" applyProtection="1">
      <alignment vertical="center"/>
    </xf>
    <xf numFmtId="49" fontId="18" fillId="2" borderId="28" xfId="0" applyNumberFormat="1" applyFont="1" applyFill="1" applyBorder="1" applyAlignment="1" applyProtection="1">
      <alignment vertical="center"/>
    </xf>
    <xf numFmtId="49" fontId="18" fillId="2" borderId="28" xfId="0" applyNumberFormat="1" applyFont="1" applyFill="1" applyBorder="1" applyAlignment="1" applyProtection="1">
      <alignment horizontal="center" vertical="center"/>
    </xf>
    <xf numFmtId="49" fontId="20" fillId="2" borderId="28" xfId="0" applyNumberFormat="1" applyFont="1" applyFill="1" applyBorder="1" applyAlignment="1" applyProtection="1">
      <alignment horizontal="center" vertical="center"/>
    </xf>
    <xf numFmtId="49" fontId="20" fillId="2" borderId="28" xfId="0" applyNumberFormat="1" applyFont="1" applyFill="1" applyBorder="1" applyAlignment="1" applyProtection="1">
      <alignment vertical="center"/>
    </xf>
    <xf numFmtId="49" fontId="20" fillId="2" borderId="29" xfId="0" applyNumberFormat="1" applyFont="1" applyFill="1" applyBorder="1" applyAlignment="1" applyProtection="1">
      <alignment vertical="center"/>
    </xf>
    <xf numFmtId="0" fontId="6" fillId="0" borderId="0" xfId="0" applyFont="1" applyFill="1" applyBorder="1" applyAlignment="1" applyProtection="1">
      <alignment horizontal="center" vertical="center"/>
    </xf>
    <xf numFmtId="0" fontId="4" fillId="0" borderId="0" xfId="0" applyFont="1" applyFill="1" applyAlignment="1" applyProtection="1">
      <alignment horizontal="center" vertical="center" wrapText="1"/>
    </xf>
    <xf numFmtId="0" fontId="6" fillId="0" borderId="2" xfId="0" applyFont="1" applyFill="1" applyBorder="1" applyAlignment="1" applyProtection="1">
      <alignment horizontal="center" vertical="center"/>
      <protection locked="0"/>
    </xf>
    <xf numFmtId="0" fontId="6" fillId="0" borderId="3" xfId="0" applyFont="1" applyFill="1" applyBorder="1" applyAlignment="1" applyProtection="1">
      <alignment horizontal="center" vertical="center"/>
      <protection locked="0"/>
    </xf>
    <xf numFmtId="0" fontId="4" fillId="0" borderId="0" xfId="0" applyFont="1" applyFill="1" applyAlignment="1" applyProtection="1">
      <alignment vertical="center"/>
      <protection locked="0"/>
    </xf>
    <xf numFmtId="0" fontId="6" fillId="0" borderId="11" xfId="0" applyFont="1" applyFill="1" applyBorder="1" applyAlignment="1" applyProtection="1">
      <alignment horizontal="left" vertical="center"/>
      <protection locked="0"/>
    </xf>
    <xf numFmtId="0" fontId="6" fillId="0" borderId="11" xfId="0" applyFont="1" applyFill="1" applyBorder="1" applyAlignment="1" applyProtection="1">
      <alignment horizontal="center" vertical="center"/>
      <protection locked="0"/>
    </xf>
    <xf numFmtId="0" fontId="3" fillId="0" borderId="11" xfId="0" applyFont="1" applyFill="1" applyBorder="1" applyAlignment="1" applyProtection="1">
      <alignment horizontal="center" vertical="center"/>
      <protection locked="0"/>
    </xf>
    <xf numFmtId="164" fontId="6" fillId="0" borderId="11" xfId="0" applyNumberFormat="1" applyFont="1" applyFill="1" applyBorder="1" applyAlignment="1" applyProtection="1">
      <alignment horizontal="center" vertical="center"/>
      <protection locked="0"/>
    </xf>
    <xf numFmtId="0" fontId="6" fillId="0" borderId="12" xfId="0" applyFont="1" applyFill="1" applyBorder="1" applyAlignment="1" applyProtection="1">
      <alignment horizontal="center" vertical="center"/>
      <protection locked="0"/>
    </xf>
    <xf numFmtId="0" fontId="6" fillId="0" borderId="5" xfId="0" applyFont="1" applyFill="1" applyBorder="1" applyAlignment="1" applyProtection="1">
      <alignment horizontal="left" vertical="center"/>
      <protection locked="0"/>
    </xf>
    <xf numFmtId="0" fontId="6" fillId="0" borderId="5" xfId="0" applyFont="1" applyFill="1" applyBorder="1" applyAlignment="1" applyProtection="1">
      <alignment horizontal="center" vertical="center"/>
      <protection locked="0"/>
    </xf>
    <xf numFmtId="0" fontId="3" fillId="0" borderId="5" xfId="0" applyFont="1" applyFill="1" applyBorder="1" applyAlignment="1" applyProtection="1">
      <alignment horizontal="center" vertical="center"/>
      <protection locked="0"/>
    </xf>
    <xf numFmtId="164" fontId="6" fillId="0" borderId="5" xfId="0" applyNumberFormat="1"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6" fillId="0" borderId="0" xfId="0" applyFont="1" applyFill="1" applyBorder="1" applyAlignment="1" applyProtection="1">
      <alignment horizontal="left" vertical="center"/>
    </xf>
    <xf numFmtId="0" fontId="3" fillId="0" borderId="0" xfId="0" applyFont="1" applyFill="1" applyBorder="1" applyAlignment="1" applyProtection="1">
      <alignment horizontal="center" vertical="center"/>
    </xf>
    <xf numFmtId="0" fontId="21" fillId="3" borderId="13" xfId="0" applyFont="1" applyFill="1" applyBorder="1" applyAlignment="1" applyProtection="1">
      <alignment horizontal="left" vertical="center"/>
    </xf>
    <xf numFmtId="0" fontId="3" fillId="0" borderId="0" xfId="0" applyFont="1" applyFill="1" applyAlignment="1" applyProtection="1">
      <alignment vertical="center"/>
      <protection locked="0"/>
    </xf>
    <xf numFmtId="0" fontId="6" fillId="0" borderId="4" xfId="0" applyFont="1" applyFill="1" applyBorder="1" applyAlignment="1" applyProtection="1">
      <alignment horizontal="center" vertical="center"/>
      <protection locked="0"/>
    </xf>
    <xf numFmtId="0" fontId="4" fillId="2" borderId="30" xfId="0" applyFont="1" applyFill="1" applyBorder="1" applyAlignment="1" applyProtection="1">
      <alignment horizontal="left" vertical="center"/>
    </xf>
    <xf numFmtId="0" fontId="17" fillId="2" borderId="25" xfId="0" applyFont="1" applyFill="1" applyBorder="1" applyAlignment="1" applyProtection="1">
      <alignment vertical="center"/>
    </xf>
    <xf numFmtId="0" fontId="22" fillId="2" borderId="25" xfId="0" applyFont="1" applyFill="1" applyBorder="1" applyAlignment="1" applyProtection="1">
      <alignment horizontal="left" vertical="center"/>
    </xf>
    <xf numFmtId="49" fontId="4" fillId="2" borderId="25" xfId="0" applyNumberFormat="1" applyFont="1" applyFill="1" applyBorder="1" applyAlignment="1" applyProtection="1">
      <alignment vertical="center"/>
    </xf>
    <xf numFmtId="49" fontId="4" fillId="2" borderId="25" xfId="0" applyNumberFormat="1" applyFont="1" applyFill="1" applyBorder="1" applyAlignment="1" applyProtection="1">
      <alignment horizontal="center" vertical="center"/>
    </xf>
    <xf numFmtId="0" fontId="6" fillId="2" borderId="25" xfId="0" applyFont="1" applyFill="1" applyBorder="1" applyAlignment="1" applyProtection="1">
      <alignment horizontal="center" vertical="center"/>
    </xf>
    <xf numFmtId="0" fontId="3" fillId="2" borderId="26" xfId="0" applyFont="1" applyFill="1" applyBorder="1" applyAlignment="1" applyProtection="1">
      <alignment horizontal="center" vertical="center"/>
    </xf>
    <xf numFmtId="0" fontId="4" fillId="2" borderId="24" xfId="0" applyFont="1" applyFill="1" applyBorder="1" applyAlignment="1" applyProtection="1">
      <alignment vertical="center"/>
    </xf>
    <xf numFmtId="49" fontId="17" fillId="2" borderId="0" xfId="0" applyNumberFormat="1" applyFont="1" applyFill="1" applyBorder="1" applyAlignment="1" applyProtection="1">
      <alignment vertical="center"/>
    </xf>
    <xf numFmtId="49" fontId="4" fillId="2" borderId="0" xfId="0" applyNumberFormat="1" applyFont="1" applyFill="1" applyBorder="1" applyAlignment="1" applyProtection="1">
      <alignment vertical="center"/>
    </xf>
    <xf numFmtId="49" fontId="4" fillId="2" borderId="0" xfId="0" applyNumberFormat="1" applyFont="1" applyFill="1" applyBorder="1" applyAlignment="1" applyProtection="1">
      <alignment horizontal="center" vertical="center"/>
    </xf>
    <xf numFmtId="0" fontId="6" fillId="2" borderId="0" xfId="0" applyFont="1" applyFill="1" applyBorder="1" applyAlignment="1" applyProtection="1">
      <alignment horizontal="center" vertical="center"/>
    </xf>
    <xf numFmtId="0" fontId="3" fillId="2" borderId="27" xfId="0" applyFont="1" applyFill="1" applyBorder="1" applyAlignment="1" applyProtection="1">
      <alignment horizontal="center" vertical="center"/>
    </xf>
    <xf numFmtId="49" fontId="17" fillId="2" borderId="28" xfId="0" applyNumberFormat="1" applyFont="1" applyFill="1" applyBorder="1" applyAlignment="1" applyProtection="1">
      <alignment vertical="center"/>
    </xf>
    <xf numFmtId="49" fontId="4" fillId="2" borderId="28" xfId="0" applyNumberFormat="1" applyFont="1" applyFill="1" applyBorder="1" applyAlignment="1" applyProtection="1">
      <alignment vertical="center"/>
    </xf>
    <xf numFmtId="49" fontId="4" fillId="2" borderId="28" xfId="0" applyNumberFormat="1" applyFont="1" applyFill="1" applyBorder="1" applyAlignment="1" applyProtection="1">
      <alignment horizontal="center" vertical="center"/>
    </xf>
    <xf numFmtId="0" fontId="6" fillId="2" borderId="28" xfId="0" applyFont="1" applyFill="1" applyBorder="1" applyAlignment="1" applyProtection="1">
      <alignment horizontal="center" vertical="center"/>
    </xf>
    <xf numFmtId="0" fontId="3" fillId="2" borderId="29" xfId="0" applyFont="1" applyFill="1" applyBorder="1" applyAlignment="1" applyProtection="1">
      <alignment horizontal="center" vertical="center"/>
    </xf>
    <xf numFmtId="0" fontId="4" fillId="0" borderId="24" xfId="0" applyFont="1" applyFill="1" applyBorder="1" applyAlignment="1" applyProtection="1">
      <alignment horizontal="left" vertical="center"/>
    </xf>
    <xf numFmtId="0" fontId="4" fillId="0" borderId="0" xfId="0" applyFont="1" applyFill="1" applyBorder="1" applyAlignment="1" applyProtection="1">
      <alignment horizontal="left" vertical="center"/>
    </xf>
    <xf numFmtId="0" fontId="4" fillId="0" borderId="0" xfId="0" applyFont="1" applyFill="1" applyBorder="1" applyAlignment="1" applyProtection="1">
      <alignment horizontal="center" vertical="center"/>
    </xf>
    <xf numFmtId="0" fontId="6" fillId="0" borderId="0" xfId="0"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protection locked="0"/>
    </xf>
    <xf numFmtId="0" fontId="6" fillId="0" borderId="17" xfId="0" applyFont="1" applyFill="1" applyBorder="1" applyAlignment="1" applyProtection="1">
      <alignment horizontal="center" vertical="center"/>
      <protection locked="0"/>
    </xf>
    <xf numFmtId="0" fontId="8" fillId="0" borderId="0" xfId="0" applyFont="1" applyBorder="1" applyAlignment="1" applyProtection="1">
      <alignment vertical="center"/>
    </xf>
    <xf numFmtId="0" fontId="16" fillId="0" borderId="0" xfId="0" applyFont="1" applyFill="1" applyBorder="1" applyAlignment="1" applyProtection="1">
      <alignment horizontal="left" vertical="center"/>
    </xf>
    <xf numFmtId="49" fontId="4" fillId="0" borderId="0" xfId="0" applyNumberFormat="1" applyFont="1" applyFill="1" applyBorder="1" applyAlignment="1" applyProtection="1">
      <alignment vertical="center"/>
    </xf>
    <xf numFmtId="49" fontId="4" fillId="0" borderId="0" xfId="0" applyNumberFormat="1" applyFont="1" applyFill="1" applyBorder="1" applyAlignment="1" applyProtection="1">
      <alignment horizontal="center" vertical="center"/>
    </xf>
    <xf numFmtId="0" fontId="4" fillId="2" borderId="25" xfId="0" applyFont="1" applyFill="1" applyBorder="1" applyAlignment="1" applyProtection="1">
      <alignment vertical="center"/>
    </xf>
    <xf numFmtId="0" fontId="4" fillId="0" borderId="24" xfId="0" applyFont="1" applyFill="1" applyBorder="1" applyAlignment="1" applyProtection="1">
      <alignment vertical="center"/>
    </xf>
    <xf numFmtId="0" fontId="7" fillId="0" borderId="0" xfId="0" applyFont="1" applyFill="1" applyBorder="1" applyAlignment="1" applyProtection="1">
      <alignment vertical="center"/>
    </xf>
    <xf numFmtId="0" fontId="3" fillId="0" borderId="0" xfId="0" applyFont="1" applyBorder="1" applyAlignment="1" applyProtection="1">
      <alignment vertical="center"/>
    </xf>
    <xf numFmtId="49" fontId="3" fillId="0" borderId="0" xfId="0" applyNumberFormat="1" applyFont="1" applyBorder="1" applyAlignment="1" applyProtection="1">
      <alignment horizontal="center" vertical="center"/>
    </xf>
    <xf numFmtId="49" fontId="3" fillId="0" borderId="0" xfId="0" applyNumberFormat="1" applyFont="1" applyBorder="1" applyAlignment="1" applyProtection="1">
      <alignment horizontal="center" vertical="center" wrapText="1"/>
      <protection locked="0"/>
    </xf>
    <xf numFmtId="0" fontId="6" fillId="0" borderId="0"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4" fillId="0" borderId="0" xfId="0" applyFont="1" applyFill="1" applyAlignment="1" applyProtection="1">
      <alignment vertical="center" wrapText="1"/>
      <protection locked="0"/>
    </xf>
    <xf numFmtId="0" fontId="4" fillId="0" borderId="24" xfId="0" applyFont="1" applyBorder="1" applyAlignment="1" applyProtection="1">
      <alignment vertical="center"/>
    </xf>
    <xf numFmtId="0" fontId="3" fillId="0" borderId="0" xfId="0" applyFont="1" applyBorder="1" applyAlignment="1" applyProtection="1">
      <alignment horizontal="center" vertical="center"/>
    </xf>
    <xf numFmtId="0" fontId="9" fillId="0" borderId="0" xfId="0" applyFont="1" applyFill="1" applyBorder="1" applyAlignment="1" applyProtection="1">
      <alignment horizontal="center" vertical="center"/>
    </xf>
    <xf numFmtId="0" fontId="3" fillId="0" borderId="1" xfId="0" applyFont="1" applyBorder="1" applyAlignment="1" applyProtection="1">
      <alignment horizontal="left" vertical="center" wrapText="1"/>
      <protection locked="0"/>
    </xf>
    <xf numFmtId="49" fontId="3" fillId="0" borderId="2" xfId="0" applyNumberFormat="1" applyFont="1" applyBorder="1" applyAlignment="1" applyProtection="1">
      <alignment horizontal="center" vertical="center"/>
      <protection locked="0"/>
    </xf>
    <xf numFmtId="164" fontId="5" fillId="0" borderId="2" xfId="0" applyNumberFormat="1" applyFont="1" applyBorder="1" applyAlignment="1" applyProtection="1">
      <alignment horizontal="center" vertical="center"/>
      <protection locked="0"/>
    </xf>
    <xf numFmtId="164" fontId="5" fillId="0" borderId="3" xfId="0" applyNumberFormat="1" applyFont="1" applyBorder="1" applyAlignment="1" applyProtection="1">
      <alignment horizontal="center" vertical="center"/>
      <protection locked="0"/>
    </xf>
    <xf numFmtId="0" fontId="3" fillId="0" borderId="10" xfId="0" applyFont="1" applyBorder="1" applyAlignment="1" applyProtection="1">
      <alignment horizontal="left" vertical="center" wrapText="1"/>
      <protection locked="0"/>
    </xf>
    <xf numFmtId="164" fontId="5" fillId="0" borderId="11" xfId="0" applyNumberFormat="1" applyFont="1" applyBorder="1" applyAlignment="1" applyProtection="1">
      <alignment horizontal="center" vertical="center"/>
      <protection locked="0"/>
    </xf>
    <xf numFmtId="164" fontId="5" fillId="0" borderId="12" xfId="0" applyNumberFormat="1" applyFont="1" applyBorder="1" applyAlignment="1" applyProtection="1">
      <alignment horizontal="center" vertical="center"/>
      <protection locked="0"/>
    </xf>
    <xf numFmtId="0" fontId="3" fillId="0" borderId="4" xfId="0" applyFont="1" applyBorder="1" applyAlignment="1" applyProtection="1">
      <alignment horizontal="left" vertical="center" wrapText="1"/>
      <protection locked="0"/>
    </xf>
    <xf numFmtId="164" fontId="5" fillId="0" borderId="5" xfId="0" applyNumberFormat="1" applyFont="1" applyBorder="1" applyAlignment="1" applyProtection="1">
      <alignment horizontal="center" vertical="center"/>
      <protection locked="0"/>
    </xf>
    <xf numFmtId="0" fontId="3" fillId="0" borderId="0" xfId="0" applyFont="1" applyBorder="1" applyAlignment="1" applyProtection="1">
      <alignment horizontal="left" vertical="center"/>
    </xf>
    <xf numFmtId="49" fontId="3" fillId="0" borderId="0" xfId="0" applyNumberFormat="1" applyFont="1" applyBorder="1" applyAlignment="1" applyProtection="1">
      <alignment horizontal="left" vertical="center"/>
    </xf>
    <xf numFmtId="49" fontId="3" fillId="0" borderId="0" xfId="0" applyNumberFormat="1" applyFont="1" applyBorder="1" applyAlignment="1" applyProtection="1">
      <alignment vertical="center"/>
    </xf>
    <xf numFmtId="49" fontId="3" fillId="0" borderId="0" xfId="0" applyNumberFormat="1" applyFont="1" applyBorder="1" applyAlignment="1" applyProtection="1">
      <alignment vertical="center"/>
      <protection locked="0"/>
    </xf>
    <xf numFmtId="0" fontId="3" fillId="0" borderId="0" xfId="0" applyFont="1" applyBorder="1" applyAlignment="1" applyProtection="1">
      <alignment horizontal="center" vertical="center"/>
      <protection locked="0"/>
    </xf>
    <xf numFmtId="0" fontId="3" fillId="0" borderId="0" xfId="0" applyFont="1" applyBorder="1" applyAlignment="1" applyProtection="1">
      <alignment vertical="center"/>
      <protection locked="0"/>
    </xf>
    <xf numFmtId="0" fontId="8" fillId="0" borderId="0" xfId="0" applyFont="1" applyFill="1" applyBorder="1" applyAlignment="1" applyProtection="1">
      <alignment vertical="center"/>
    </xf>
    <xf numFmtId="49" fontId="3" fillId="0" borderId="0" xfId="0" applyNumberFormat="1" applyFont="1" applyFill="1" applyBorder="1" applyAlignment="1" applyProtection="1">
      <alignment horizontal="center" vertical="center"/>
    </xf>
    <xf numFmtId="0" fontId="3" fillId="0" borderId="0" xfId="0" applyNumberFormat="1" applyFont="1" applyFill="1" applyBorder="1" applyAlignment="1" applyProtection="1">
      <alignment horizontal="center" vertical="center" wrapText="1"/>
    </xf>
    <xf numFmtId="0" fontId="3" fillId="0" borderId="24" xfId="0" applyFont="1" applyBorder="1" applyAlignment="1" applyProtection="1">
      <alignment vertical="center"/>
    </xf>
    <xf numFmtId="49" fontId="13" fillId="0" borderId="0" xfId="0" applyNumberFormat="1" applyFont="1" applyBorder="1" applyAlignment="1" applyProtection="1">
      <alignment horizontal="left" vertical="center"/>
    </xf>
    <xf numFmtId="0" fontId="13" fillId="0" borderId="0" xfId="0" applyFont="1" applyBorder="1" applyAlignment="1" applyProtection="1">
      <alignment vertical="center"/>
    </xf>
    <xf numFmtId="49" fontId="4" fillId="0" borderId="0" xfId="0" applyNumberFormat="1" applyFont="1" applyFill="1" applyBorder="1" applyAlignment="1" applyProtection="1">
      <alignment horizontal="left" vertical="center"/>
    </xf>
    <xf numFmtId="49" fontId="3" fillId="0" borderId="0" xfId="0" applyNumberFormat="1" applyFont="1" applyFill="1" applyBorder="1" applyAlignment="1" applyProtection="1">
      <alignment vertical="center"/>
    </xf>
    <xf numFmtId="49" fontId="3" fillId="0" borderId="0" xfId="0" applyNumberFormat="1" applyFont="1" applyBorder="1" applyAlignment="1" applyProtection="1">
      <alignment vertical="center" wrapText="1"/>
    </xf>
    <xf numFmtId="0" fontId="4" fillId="2" borderId="3" xfId="0" applyFont="1" applyFill="1" applyBorder="1" applyAlignment="1" applyProtection="1">
      <alignment vertical="center"/>
    </xf>
    <xf numFmtId="0" fontId="3" fillId="0" borderId="24" xfId="0" applyFont="1" applyBorder="1" applyAlignment="1" applyProtection="1">
      <alignment vertical="center"/>
      <protection locked="0"/>
    </xf>
    <xf numFmtId="49" fontId="3" fillId="0" borderId="10" xfId="0" applyNumberFormat="1" applyFont="1" applyBorder="1" applyAlignment="1" applyProtection="1">
      <alignment vertical="center"/>
      <protection locked="0"/>
    </xf>
    <xf numFmtId="49" fontId="3" fillId="0" borderId="11" xfId="0" applyNumberFormat="1" applyFont="1" applyBorder="1" applyAlignment="1" applyProtection="1">
      <alignment vertical="center"/>
      <protection locked="0"/>
    </xf>
    <xf numFmtId="10" fontId="3" fillId="0" borderId="12" xfId="3" applyNumberFormat="1" applyFont="1" applyBorder="1" applyAlignment="1" applyProtection="1">
      <alignment vertical="center"/>
      <protection locked="0"/>
    </xf>
    <xf numFmtId="0" fontId="3" fillId="0" borderId="21" xfId="0" applyFont="1" applyBorder="1" applyAlignment="1" applyProtection="1">
      <alignment vertical="center"/>
      <protection locked="0"/>
    </xf>
    <xf numFmtId="49" fontId="3" fillId="0" borderId="4" xfId="0" applyNumberFormat="1" applyFont="1" applyBorder="1" applyAlignment="1" applyProtection="1">
      <alignment vertical="center"/>
      <protection locked="0"/>
    </xf>
    <xf numFmtId="49" fontId="3" fillId="0" borderId="5" xfId="0" applyNumberFormat="1" applyFont="1" applyBorder="1" applyAlignment="1" applyProtection="1">
      <alignment vertical="center"/>
      <protection locked="0"/>
    </xf>
    <xf numFmtId="10" fontId="3" fillId="0" borderId="6" xfId="3" applyNumberFormat="1" applyFont="1" applyBorder="1" applyAlignment="1" applyProtection="1">
      <alignment vertical="center"/>
      <protection locked="0"/>
    </xf>
    <xf numFmtId="0" fontId="3" fillId="0" borderId="0" xfId="0" applyFont="1" applyAlignment="1" applyProtection="1">
      <alignment horizontal="center" vertical="center"/>
    </xf>
    <xf numFmtId="49" fontId="4" fillId="2" borderId="31" xfId="0" applyNumberFormat="1" applyFont="1" applyFill="1" applyBorder="1" applyAlignment="1" applyProtection="1">
      <alignment horizontal="left" vertical="center"/>
    </xf>
    <xf numFmtId="49" fontId="23" fillId="2" borderId="0" xfId="0" applyNumberFormat="1" applyFont="1" applyFill="1" applyBorder="1" applyAlignment="1" applyProtection="1">
      <alignment vertical="center"/>
    </xf>
    <xf numFmtId="0" fontId="3" fillId="2" borderId="0" xfId="0" applyFont="1" applyFill="1" applyBorder="1" applyAlignment="1" applyProtection="1">
      <alignment vertical="center"/>
    </xf>
    <xf numFmtId="49" fontId="3" fillId="2" borderId="0" xfId="0" applyNumberFormat="1" applyFont="1" applyFill="1" applyBorder="1" applyAlignment="1" applyProtection="1">
      <alignment horizontal="center" vertical="center"/>
    </xf>
    <xf numFmtId="0" fontId="11" fillId="2" borderId="0" xfId="0" applyFont="1" applyFill="1" applyBorder="1" applyAlignment="1" applyProtection="1">
      <alignment vertical="center"/>
    </xf>
    <xf numFmtId="49" fontId="3" fillId="2" borderId="27" xfId="0" applyNumberFormat="1" applyFont="1" applyFill="1" applyBorder="1" applyAlignment="1" applyProtection="1">
      <alignment horizontal="center" vertical="center"/>
    </xf>
    <xf numFmtId="0" fontId="3" fillId="0" borderId="0" xfId="0" applyFont="1" applyAlignment="1" applyProtection="1">
      <alignment vertical="center"/>
      <protection locked="0"/>
    </xf>
    <xf numFmtId="0" fontId="21" fillId="0" borderId="0" xfId="0" applyFont="1" applyAlignment="1">
      <alignment vertical="center"/>
    </xf>
    <xf numFmtId="49" fontId="6" fillId="0" borderId="0" xfId="0" applyNumberFormat="1" applyFont="1" applyFill="1" applyBorder="1" applyAlignment="1" applyProtection="1">
      <alignment vertical="center"/>
      <protection locked="0"/>
    </xf>
    <xf numFmtId="0" fontId="4" fillId="0" borderId="10" xfId="2" applyFont="1" applyFill="1" applyBorder="1" applyAlignment="1" applyProtection="1">
      <alignment vertical="center" wrapText="1"/>
      <protection locked="0"/>
    </xf>
    <xf numFmtId="0" fontId="4" fillId="0" borderId="4" xfId="2" applyFont="1" applyFill="1" applyBorder="1" applyAlignment="1" applyProtection="1">
      <alignment vertical="center" wrapText="1"/>
      <protection locked="0"/>
    </xf>
    <xf numFmtId="0" fontId="3" fillId="2" borderId="30" xfId="0" applyFont="1" applyFill="1" applyBorder="1" applyAlignment="1" applyProtection="1">
      <alignment vertical="center"/>
    </xf>
    <xf numFmtId="164" fontId="5" fillId="0" borderId="6" xfId="0" applyNumberFormat="1" applyFont="1" applyBorder="1" applyAlignment="1" applyProtection="1">
      <alignment horizontal="center" vertical="center"/>
      <protection locked="0"/>
    </xf>
    <xf numFmtId="0" fontId="6" fillId="0" borderId="2" xfId="0" applyFont="1" applyFill="1" applyBorder="1" applyAlignment="1" applyProtection="1">
      <alignment horizontal="left" vertical="center"/>
      <protection locked="0"/>
    </xf>
    <xf numFmtId="0" fontId="3" fillId="0" borderId="2" xfId="0" applyFont="1" applyFill="1" applyBorder="1" applyAlignment="1" applyProtection="1">
      <alignment horizontal="center" vertical="center"/>
      <protection locked="0"/>
    </xf>
    <xf numFmtId="164" fontId="6" fillId="0" borderId="2" xfId="0" applyNumberFormat="1" applyFont="1" applyFill="1" applyBorder="1" applyAlignment="1" applyProtection="1">
      <alignment horizontal="center" vertical="center"/>
      <protection locked="0"/>
    </xf>
    <xf numFmtId="49" fontId="3" fillId="0" borderId="30" xfId="0" applyNumberFormat="1" applyFont="1" applyBorder="1" applyAlignment="1" applyProtection="1">
      <alignment horizontal="right" vertical="center" wrapText="1"/>
      <protection locked="0"/>
    </xf>
    <xf numFmtId="0" fontId="32" fillId="2" borderId="0" xfId="0" applyFont="1" applyFill="1" applyAlignment="1" applyProtection="1">
      <alignment horizontal="center" vertical="center"/>
    </xf>
    <xf numFmtId="0" fontId="0" fillId="2" borderId="0" xfId="0" applyFill="1" applyAlignment="1" applyProtection="1">
      <alignment horizontal="center" vertical="center"/>
    </xf>
    <xf numFmtId="0" fontId="29" fillId="2" borderId="22" xfId="0" applyFont="1" applyFill="1" applyBorder="1" applyAlignment="1" applyProtection="1">
      <alignment horizontal="center" vertical="center"/>
    </xf>
    <xf numFmtId="0" fontId="29" fillId="2" borderId="7" xfId="0" applyFont="1" applyFill="1" applyBorder="1" applyAlignment="1" applyProtection="1">
      <alignment horizontal="center" vertical="center"/>
    </xf>
    <xf numFmtId="0" fontId="29" fillId="2" borderId="34" xfId="0" applyFont="1" applyFill="1" applyBorder="1" applyAlignment="1" applyProtection="1">
      <alignment horizontal="center" vertical="center"/>
    </xf>
    <xf numFmtId="0" fontId="29" fillId="2" borderId="9" xfId="0" applyFont="1" applyFill="1" applyBorder="1" applyAlignment="1" applyProtection="1">
      <alignment horizontal="center" vertical="center"/>
    </xf>
    <xf numFmtId="0" fontId="29" fillId="2" borderId="0" xfId="0" applyFont="1" applyFill="1" applyAlignment="1" applyProtection="1">
      <alignment horizontal="center" vertical="center"/>
    </xf>
    <xf numFmtId="0" fontId="29" fillId="0" borderId="10" xfId="0" applyFont="1" applyFill="1" applyBorder="1" applyAlignment="1" applyProtection="1">
      <alignment horizontal="center" vertical="center"/>
      <protection locked="0"/>
    </xf>
    <xf numFmtId="0" fontId="29" fillId="0" borderId="38" xfId="0" applyFont="1" applyFill="1" applyBorder="1" applyAlignment="1" applyProtection="1">
      <alignment horizontal="center" vertical="center"/>
      <protection locked="0"/>
    </xf>
    <xf numFmtId="0" fontId="29" fillId="0" borderId="12" xfId="0" applyFont="1" applyFill="1" applyBorder="1" applyAlignment="1" applyProtection="1">
      <alignment horizontal="center" vertical="center"/>
      <protection locked="0"/>
    </xf>
    <xf numFmtId="0" fontId="29" fillId="0" borderId="4" xfId="0" applyFont="1" applyFill="1" applyBorder="1" applyAlignment="1" applyProtection="1">
      <alignment horizontal="center" vertical="center"/>
      <protection locked="0"/>
    </xf>
    <xf numFmtId="0" fontId="29" fillId="0" borderId="39" xfId="0" applyFont="1" applyFill="1" applyBorder="1" applyAlignment="1" applyProtection="1">
      <alignment horizontal="center" vertical="center"/>
      <protection locked="0"/>
    </xf>
    <xf numFmtId="0" fontId="29" fillId="0" borderId="6" xfId="0" applyFont="1" applyFill="1" applyBorder="1" applyAlignment="1" applyProtection="1">
      <alignment horizontal="center" vertical="center"/>
      <protection locked="0"/>
    </xf>
    <xf numFmtId="0" fontId="30" fillId="2" borderId="7" xfId="0" applyFont="1" applyFill="1" applyBorder="1" applyAlignment="1" applyProtection="1">
      <alignment horizontal="center" vertical="center"/>
    </xf>
    <xf numFmtId="0" fontId="31" fillId="2" borderId="8" xfId="0" applyFont="1" applyFill="1" applyBorder="1" applyAlignment="1" applyProtection="1">
      <alignment horizontal="center" vertical="center"/>
    </xf>
    <xf numFmtId="0" fontId="30" fillId="2" borderId="9" xfId="0" applyFont="1" applyFill="1" applyBorder="1" applyAlignment="1" applyProtection="1">
      <alignment horizontal="center" vertical="center"/>
    </xf>
    <xf numFmtId="0" fontId="3" fillId="0" borderId="10" xfId="0" applyFont="1" applyFill="1" applyBorder="1" applyAlignment="1" applyProtection="1">
      <alignment horizontal="center" vertical="center"/>
      <protection locked="0"/>
    </xf>
    <xf numFmtId="0" fontId="8" fillId="0" borderId="0" xfId="0" applyFont="1" applyFill="1"/>
    <xf numFmtId="0" fontId="28" fillId="0" borderId="43" xfId="0" applyFont="1" applyFill="1" applyBorder="1"/>
    <xf numFmtId="0" fontId="28" fillId="0" borderId="21" xfId="0" applyFont="1" applyFill="1" applyBorder="1"/>
    <xf numFmtId="0" fontId="27" fillId="0" borderId="13" xfId="0" applyFont="1" applyBorder="1"/>
    <xf numFmtId="0" fontId="28" fillId="0" borderId="14" xfId="0" applyFont="1" applyBorder="1"/>
    <xf numFmtId="0" fontId="28" fillId="0" borderId="20" xfId="0" applyFont="1" applyBorder="1"/>
    <xf numFmtId="165" fontId="6" fillId="0" borderId="11" xfId="0" applyNumberFormat="1" applyFont="1" applyFill="1" applyBorder="1" applyAlignment="1" applyProtection="1">
      <alignment horizontal="right" vertical="center"/>
      <protection locked="0"/>
    </xf>
    <xf numFmtId="165" fontId="6" fillId="0" borderId="5" xfId="0" applyNumberFormat="1" applyFont="1" applyFill="1" applyBorder="1" applyAlignment="1" applyProtection="1">
      <alignment horizontal="right" vertical="center"/>
      <protection locked="0"/>
    </xf>
    <xf numFmtId="0" fontId="4" fillId="3" borderId="26" xfId="0" applyFont="1" applyFill="1" applyBorder="1" applyAlignment="1" applyProtection="1">
      <alignment vertical="center"/>
    </xf>
    <xf numFmtId="165" fontId="3" fillId="0" borderId="5" xfId="0" applyNumberFormat="1" applyFont="1" applyFill="1" applyBorder="1" applyAlignment="1" applyProtection="1">
      <alignment horizontal="center" vertical="center"/>
      <protection locked="0"/>
    </xf>
    <xf numFmtId="0" fontId="6" fillId="0" borderId="10" xfId="0" applyFont="1" applyFill="1" applyBorder="1" applyAlignment="1" applyProtection="1">
      <alignment horizontal="center" vertical="center"/>
      <protection locked="0"/>
    </xf>
    <xf numFmtId="0" fontId="8" fillId="0" borderId="20" xfId="0" applyFont="1" applyBorder="1"/>
    <xf numFmtId="0" fontId="4" fillId="2" borderId="44" xfId="0" applyFont="1" applyFill="1" applyBorder="1" applyAlignment="1" applyProtection="1">
      <alignment horizontal="center" vertical="center" wrapText="1"/>
    </xf>
    <xf numFmtId="0" fontId="4" fillId="2" borderId="31" xfId="0" applyFont="1" applyFill="1" applyBorder="1" applyAlignment="1" applyProtection="1">
      <alignment vertical="center"/>
    </xf>
    <xf numFmtId="165" fontId="6" fillId="0" borderId="2" xfId="0" applyNumberFormat="1" applyFont="1" applyFill="1" applyBorder="1" applyAlignment="1" applyProtection="1">
      <alignment horizontal="right" vertical="center"/>
      <protection locked="0"/>
    </xf>
    <xf numFmtId="0" fontId="4" fillId="2" borderId="4" xfId="0" applyFont="1" applyFill="1" applyBorder="1" applyAlignment="1" applyProtection="1">
      <alignment horizontal="center" vertical="center" wrapText="1"/>
      <protection locked="0"/>
    </xf>
    <xf numFmtId="165" fontId="6" fillId="0" borderId="3" xfId="0" applyNumberFormat="1" applyFont="1" applyFill="1" applyBorder="1" applyAlignment="1" applyProtection="1">
      <alignment horizontal="right" vertical="center"/>
      <protection locked="0"/>
    </xf>
    <xf numFmtId="165" fontId="6" fillId="0" borderId="12" xfId="0" applyNumberFormat="1" applyFont="1" applyFill="1" applyBorder="1" applyAlignment="1" applyProtection="1">
      <alignment horizontal="right" vertical="center"/>
      <protection locked="0"/>
    </xf>
    <xf numFmtId="165" fontId="6" fillId="0" borderId="6" xfId="0" applyNumberFormat="1" applyFont="1" applyFill="1" applyBorder="1" applyAlignment="1" applyProtection="1">
      <alignment horizontal="right" vertical="center"/>
      <protection locked="0"/>
    </xf>
    <xf numFmtId="0" fontId="6" fillId="0" borderId="1" xfId="0" applyFont="1" applyFill="1" applyBorder="1" applyAlignment="1" applyProtection="1">
      <alignment horizontal="center" vertical="center"/>
      <protection locked="0"/>
    </xf>
    <xf numFmtId="0" fontId="3" fillId="0" borderId="1" xfId="0" applyFont="1" applyFill="1" applyBorder="1" applyAlignment="1" applyProtection="1">
      <alignment horizontal="center" vertical="center"/>
      <protection locked="0"/>
    </xf>
    <xf numFmtId="0" fontId="6" fillId="0" borderId="18" xfId="0" applyFont="1" applyFill="1" applyBorder="1" applyAlignment="1" applyProtection="1">
      <alignment horizontal="center" vertical="center"/>
      <protection locked="0"/>
    </xf>
    <xf numFmtId="0" fontId="6" fillId="0" borderId="16" xfId="0" applyFont="1" applyFill="1" applyBorder="1" applyAlignment="1" applyProtection="1">
      <alignment horizontal="center" vertical="center"/>
      <protection locked="0"/>
    </xf>
    <xf numFmtId="0" fontId="7" fillId="2" borderId="8" xfId="0" applyFont="1" applyFill="1" applyBorder="1" applyAlignment="1" applyProtection="1">
      <alignment horizontal="center" vertical="center" wrapText="1"/>
    </xf>
    <xf numFmtId="165" fontId="3" fillId="0" borderId="2" xfId="0" applyNumberFormat="1" applyFont="1" applyFill="1" applyBorder="1" applyAlignment="1" applyProtection="1">
      <alignment horizontal="right" vertical="center"/>
      <protection locked="0"/>
    </xf>
    <xf numFmtId="0" fontId="3" fillId="0" borderId="3" xfId="0" applyFont="1" applyFill="1" applyBorder="1" applyAlignment="1" applyProtection="1">
      <alignment horizontal="center" vertical="center"/>
      <protection locked="0"/>
    </xf>
    <xf numFmtId="165" fontId="3" fillId="0" borderId="11" xfId="0" applyNumberFormat="1" applyFont="1" applyFill="1" applyBorder="1" applyAlignment="1" applyProtection="1">
      <alignment horizontal="right" vertical="center"/>
      <protection locked="0"/>
    </xf>
    <xf numFmtId="0" fontId="3" fillId="0" borderId="12" xfId="0" applyFont="1" applyFill="1" applyBorder="1" applyAlignment="1" applyProtection="1">
      <alignment horizontal="center" vertical="center"/>
      <protection locked="0"/>
    </xf>
    <xf numFmtId="49" fontId="4" fillId="2" borderId="26" xfId="0" applyNumberFormat="1" applyFont="1" applyFill="1" applyBorder="1" applyAlignment="1" applyProtection="1">
      <alignment vertical="center"/>
    </xf>
    <xf numFmtId="49" fontId="4" fillId="2" borderId="27" xfId="0" applyNumberFormat="1" applyFont="1" applyFill="1" applyBorder="1" applyAlignment="1" applyProtection="1">
      <alignment vertical="center"/>
    </xf>
    <xf numFmtId="49" fontId="4" fillId="2" borderId="29" xfId="0" applyNumberFormat="1" applyFont="1" applyFill="1" applyBorder="1" applyAlignment="1" applyProtection="1">
      <alignment vertical="center"/>
    </xf>
    <xf numFmtId="49" fontId="4" fillId="0" borderId="24" xfId="0" applyNumberFormat="1" applyFont="1" applyBorder="1" applyAlignment="1" applyProtection="1">
      <alignment horizontal="right" vertical="center"/>
    </xf>
    <xf numFmtId="0" fontId="3" fillId="0" borderId="24" xfId="0" applyFont="1" applyBorder="1" applyAlignment="1" applyProtection="1">
      <alignment horizontal="right" vertical="center"/>
      <protection locked="0"/>
    </xf>
    <xf numFmtId="0" fontId="3" fillId="0" borderId="21" xfId="0" applyFont="1" applyBorder="1" applyAlignment="1" applyProtection="1">
      <alignment horizontal="right" vertical="center"/>
      <protection locked="0"/>
    </xf>
    <xf numFmtId="0" fontId="14" fillId="0" borderId="40" xfId="0" applyFont="1" applyBorder="1"/>
    <xf numFmtId="0" fontId="0" fillId="0" borderId="0" xfId="0" applyProtection="1">
      <protection locked="0"/>
    </xf>
    <xf numFmtId="0" fontId="21" fillId="3" borderId="22" xfId="0" applyFont="1" applyFill="1" applyBorder="1" applyAlignment="1" applyProtection="1">
      <alignment vertical="center"/>
    </xf>
    <xf numFmtId="0" fontId="21" fillId="3" borderId="9" xfId="0" applyFont="1" applyFill="1" applyBorder="1" applyAlignment="1" applyProtection="1">
      <alignment horizontal="center" vertical="center"/>
    </xf>
    <xf numFmtId="0" fontId="4" fillId="2" borderId="10" xfId="0" applyFont="1" applyFill="1" applyBorder="1" applyAlignment="1" applyProtection="1">
      <alignment vertical="center"/>
    </xf>
    <xf numFmtId="0" fontId="4" fillId="2" borderId="4" xfId="0" applyFont="1" applyFill="1" applyBorder="1" applyAlignment="1" applyProtection="1">
      <alignment vertical="center"/>
    </xf>
    <xf numFmtId="0" fontId="4" fillId="0" borderId="3" xfId="0" applyFont="1" applyBorder="1" applyAlignment="1" applyProtection="1">
      <alignment horizontal="center" vertical="center"/>
      <protection locked="0"/>
    </xf>
    <xf numFmtId="0" fontId="4" fillId="0" borderId="1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4" fillId="2" borderId="45" xfId="0" applyFont="1" applyFill="1" applyBorder="1" applyAlignment="1" applyProtection="1">
      <alignment vertical="center"/>
    </xf>
    <xf numFmtId="0" fontId="4" fillId="0" borderId="46" xfId="0" applyFont="1" applyBorder="1" applyAlignment="1" applyProtection="1">
      <alignment horizontal="center" vertical="center"/>
      <protection locked="0"/>
    </xf>
    <xf numFmtId="0" fontId="34" fillId="0" borderId="0" xfId="0" applyFont="1"/>
    <xf numFmtId="0" fontId="28" fillId="0" borderId="17" xfId="0" applyFont="1" applyFill="1" applyBorder="1" applyAlignment="1">
      <alignment horizontal="left"/>
    </xf>
    <xf numFmtId="0" fontId="3" fillId="0" borderId="0" xfId="0" applyFont="1" applyFill="1" applyBorder="1" applyAlignment="1" applyProtection="1">
      <alignment vertical="center"/>
      <protection locked="0"/>
    </xf>
    <xf numFmtId="0" fontId="3" fillId="0" borderId="4" xfId="0" applyFont="1" applyFill="1" applyBorder="1" applyAlignment="1" applyProtection="1">
      <alignment horizontal="center" vertical="center"/>
      <protection locked="0"/>
    </xf>
    <xf numFmtId="165" fontId="3" fillId="0" borderId="5" xfId="0" applyNumberFormat="1" applyFont="1" applyFill="1" applyBorder="1" applyAlignment="1" applyProtection="1">
      <alignment horizontal="right" vertical="center" indent="6"/>
      <protection locked="0"/>
    </xf>
    <xf numFmtId="165" fontId="3" fillId="0" borderId="2" xfId="0" applyNumberFormat="1" applyFont="1" applyFill="1" applyBorder="1" applyAlignment="1" applyProtection="1">
      <alignment horizontal="right" vertical="center" indent="6"/>
      <protection locked="0"/>
    </xf>
    <xf numFmtId="165" fontId="3" fillId="0" borderId="11" xfId="0" applyNumberFormat="1" applyFont="1" applyFill="1" applyBorder="1" applyAlignment="1" applyProtection="1">
      <alignment horizontal="right" vertical="center" indent="6"/>
      <protection locked="0"/>
    </xf>
    <xf numFmtId="0" fontId="3" fillId="0" borderId="0" xfId="0" applyFont="1" applyFill="1" applyAlignment="1" applyProtection="1">
      <alignment vertical="center" wrapText="1"/>
      <protection locked="0"/>
    </xf>
    <xf numFmtId="0" fontId="28" fillId="5" borderId="16" xfId="0" applyFont="1" applyFill="1" applyBorder="1"/>
    <xf numFmtId="0" fontId="3" fillId="0" borderId="0" xfId="0" applyFont="1" applyProtection="1">
      <protection locked="0"/>
    </xf>
    <xf numFmtId="0" fontId="4" fillId="0" borderId="0" xfId="0" applyFont="1" applyProtection="1">
      <protection locked="0"/>
    </xf>
    <xf numFmtId="0" fontId="3" fillId="0" borderId="0" xfId="0" applyFont="1" applyAlignment="1" applyProtection="1">
      <alignment horizontal="left" indent="5"/>
      <protection locked="0"/>
    </xf>
    <xf numFmtId="0" fontId="3" fillId="0" borderId="0" xfId="0" applyFont="1" applyAlignment="1" applyProtection="1">
      <alignment horizontal="left" indent="5"/>
    </xf>
    <xf numFmtId="0" fontId="3" fillId="0" borderId="0" xfId="0" applyFont="1" applyAlignment="1" applyProtection="1">
      <alignment horizontal="left" wrapText="1" indent="5"/>
    </xf>
    <xf numFmtId="0" fontId="3" fillId="0" borderId="0" xfId="0" applyFont="1" applyProtection="1"/>
    <xf numFmtId="49" fontId="4" fillId="0" borderId="0" xfId="0" applyNumberFormat="1" applyFont="1" applyProtection="1"/>
    <xf numFmtId="0" fontId="8" fillId="5" borderId="0" xfId="0" applyFont="1" applyFill="1"/>
    <xf numFmtId="0" fontId="8" fillId="0" borderId="16" xfId="0" applyFont="1" applyBorder="1"/>
    <xf numFmtId="0" fontId="14" fillId="0" borderId="18" xfId="0" applyFont="1" applyBorder="1"/>
    <xf numFmtId="0" fontId="8" fillId="0" borderId="17" xfId="0" applyFont="1" applyBorder="1"/>
    <xf numFmtId="0" fontId="14" fillId="0" borderId="18" xfId="0" applyFont="1" applyFill="1" applyBorder="1"/>
    <xf numFmtId="0" fontId="8" fillId="0" borderId="16" xfId="0" applyFont="1" applyFill="1" applyBorder="1"/>
    <xf numFmtId="0" fontId="8" fillId="0" borderId="17" xfId="0" applyFont="1" applyFill="1" applyBorder="1"/>
    <xf numFmtId="0" fontId="3" fillId="0" borderId="11"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14" fillId="0" borderId="27" xfId="0" applyFont="1" applyFill="1" applyBorder="1" applyAlignment="1"/>
    <xf numFmtId="0" fontId="8" fillId="0" borderId="27" xfId="0" applyFont="1" applyBorder="1"/>
    <xf numFmtId="0" fontId="14" fillId="0" borderId="18" xfId="0" applyFont="1" applyFill="1" applyBorder="1" applyAlignment="1"/>
    <xf numFmtId="0" fontId="3" fillId="0" borderId="5" xfId="0" applyFont="1" applyBorder="1" applyAlignment="1" applyProtection="1">
      <alignment horizontal="center" vertical="center" wrapText="1"/>
      <protection locked="0"/>
    </xf>
    <xf numFmtId="0" fontId="3" fillId="0" borderId="0" xfId="0" applyFont="1" applyAlignment="1" applyProtection="1">
      <alignment horizontal="center" vertical="center"/>
      <protection locked="0"/>
    </xf>
    <xf numFmtId="0" fontId="3" fillId="5" borderId="25" xfId="0" applyFont="1" applyFill="1" applyBorder="1" applyAlignment="1" applyProtection="1">
      <alignment horizontal="left" vertical="center"/>
      <protection locked="0"/>
    </xf>
    <xf numFmtId="0" fontId="3" fillId="5" borderId="28" xfId="0" applyFont="1" applyFill="1" applyBorder="1" applyAlignment="1" applyProtection="1">
      <alignment horizontal="left" vertical="center"/>
      <protection locked="0"/>
    </xf>
    <xf numFmtId="0" fontId="3" fillId="0" borderId="2" xfId="0" applyFont="1" applyBorder="1" applyAlignment="1" applyProtection="1">
      <alignment horizontal="center" vertical="center"/>
      <protection locked="0"/>
    </xf>
    <xf numFmtId="0" fontId="3" fillId="0" borderId="11" xfId="0" applyFont="1" applyBorder="1" applyAlignment="1" applyProtection="1">
      <alignment horizontal="center" vertical="center"/>
      <protection locked="0"/>
    </xf>
    <xf numFmtId="0" fontId="3" fillId="0" borderId="5" xfId="0" applyFont="1" applyBorder="1" applyAlignment="1" applyProtection="1">
      <alignment horizontal="center" vertical="center"/>
      <protection locked="0"/>
    </xf>
    <xf numFmtId="49" fontId="21" fillId="0" borderId="0" xfId="0" applyNumberFormat="1" applyFont="1" applyFill="1" applyBorder="1" applyAlignment="1" applyProtection="1">
      <alignment vertical="center"/>
    </xf>
    <xf numFmtId="0" fontId="3" fillId="0" borderId="1" xfId="0" applyFont="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0" fontId="3" fillId="0" borderId="4" xfId="0" applyFont="1" applyBorder="1" applyAlignment="1" applyProtection="1">
      <alignment horizontal="center" vertical="center"/>
      <protection locked="0"/>
    </xf>
    <xf numFmtId="0" fontId="3" fillId="5" borderId="0" xfId="0" applyFont="1" applyFill="1" applyBorder="1" applyAlignment="1" applyProtection="1">
      <alignment vertical="center"/>
      <protection locked="0"/>
    </xf>
    <xf numFmtId="0" fontId="3" fillId="5" borderId="0" xfId="0" applyFont="1" applyFill="1" applyBorder="1" applyAlignment="1" applyProtection="1">
      <alignment horizontal="center" vertical="center"/>
      <protection locked="0"/>
    </xf>
    <xf numFmtId="0" fontId="41" fillId="0" borderId="0" xfId="0" applyFont="1" applyAlignment="1" applyProtection="1">
      <alignment vertical="center" wrapText="1"/>
      <protection locked="0"/>
    </xf>
    <xf numFmtId="0" fontId="41" fillId="0" borderId="0" xfId="0" applyFont="1" applyAlignment="1" applyProtection="1">
      <alignment vertical="center"/>
    </xf>
    <xf numFmtId="0" fontId="3" fillId="0" borderId="0" xfId="0" applyNumberFormat="1" applyFont="1" applyAlignment="1" applyProtection="1">
      <alignment wrapText="1"/>
    </xf>
    <xf numFmtId="0" fontId="36" fillId="0" borderId="0" xfId="0" applyFont="1" applyProtection="1">
      <protection locked="0"/>
    </xf>
    <xf numFmtId="0" fontId="11" fillId="0" borderId="0" xfId="0" applyFont="1" applyProtection="1">
      <protection locked="0"/>
    </xf>
    <xf numFmtId="3" fontId="36" fillId="0" borderId="0" xfId="0" applyNumberFormat="1" applyFont="1" applyAlignment="1" applyProtection="1">
      <alignment horizontal="left"/>
      <protection locked="0"/>
    </xf>
    <xf numFmtId="0" fontId="36" fillId="0" borderId="25" xfId="0" applyFont="1" applyBorder="1" applyProtection="1">
      <protection locked="0"/>
    </xf>
    <xf numFmtId="0" fontId="36" fillId="0" borderId="51" xfId="0" applyFont="1" applyBorder="1" applyProtection="1">
      <protection locked="0"/>
    </xf>
    <xf numFmtId="0" fontId="39" fillId="0" borderId="0" xfId="0" applyFont="1" applyProtection="1"/>
    <xf numFmtId="0" fontId="3" fillId="0" borderId="0" xfId="0" applyFont="1" applyAlignment="1" applyProtection="1">
      <alignment horizontal="left" vertical="top" wrapText="1" indent="5"/>
    </xf>
    <xf numFmtId="0" fontId="4" fillId="0" borderId="0" xfId="0" applyFont="1" applyProtection="1"/>
    <xf numFmtId="0" fontId="4" fillId="0" borderId="28" xfId="0" applyFont="1" applyBorder="1" applyAlignment="1" applyProtection="1">
      <alignment vertical="top"/>
    </xf>
    <xf numFmtId="0" fontId="4" fillId="0" borderId="28" xfId="0" applyFont="1" applyBorder="1" applyAlignment="1" applyProtection="1">
      <alignment horizontal="left" vertical="top" wrapText="1" indent="5"/>
    </xf>
    <xf numFmtId="0" fontId="3" fillId="0" borderId="2" xfId="0" applyFont="1" applyBorder="1" applyAlignment="1" applyProtection="1">
      <alignment horizontal="left" vertical="center"/>
      <protection locked="0"/>
    </xf>
    <xf numFmtId="0" fontId="3" fillId="0" borderId="11" xfId="0" applyFont="1" applyBorder="1" applyAlignment="1" applyProtection="1">
      <alignment horizontal="left" vertical="center"/>
      <protection locked="0"/>
    </xf>
    <xf numFmtId="0" fontId="3" fillId="0" borderId="5" xfId="0" applyFont="1" applyBorder="1" applyAlignment="1" applyProtection="1">
      <alignment horizontal="left" vertical="center"/>
      <protection locked="0"/>
    </xf>
    <xf numFmtId="0" fontId="46" fillId="0" borderId="0" xfId="0" applyFont="1" applyFill="1" applyBorder="1" applyAlignment="1" applyProtection="1">
      <alignment horizontal="center" vertical="center" wrapText="1"/>
      <protection locked="0"/>
    </xf>
    <xf numFmtId="165" fontId="41" fillId="0" borderId="0" xfId="0" applyNumberFormat="1" applyFont="1" applyFill="1" applyBorder="1" applyAlignment="1" applyProtection="1">
      <alignment horizontal="right" vertical="center"/>
      <protection locked="0"/>
    </xf>
    <xf numFmtId="0" fontId="41" fillId="0" borderId="0" xfId="0" applyNumberFormat="1" applyFont="1" applyFill="1" applyBorder="1" applyAlignment="1" applyProtection="1">
      <alignment horizontal="center" vertical="center" wrapText="1"/>
      <protection locked="0"/>
    </xf>
    <xf numFmtId="0" fontId="41" fillId="0" borderId="0" xfId="0" applyFont="1" applyFill="1" applyBorder="1" applyAlignment="1" applyProtection="1">
      <alignment vertical="center"/>
      <protection locked="0"/>
    </xf>
    <xf numFmtId="164" fontId="46" fillId="0" borderId="0" xfId="0" applyNumberFormat="1" applyFont="1" applyFill="1" applyBorder="1" applyAlignment="1" applyProtection="1">
      <alignment horizontal="center" vertical="center" wrapText="1"/>
      <protection locked="0"/>
    </xf>
    <xf numFmtId="0" fontId="41" fillId="0" borderId="0" xfId="0" applyFont="1" applyFill="1" applyBorder="1" applyAlignment="1" applyProtection="1">
      <alignment horizontal="center" vertical="center" wrapText="1"/>
      <protection locked="0"/>
    </xf>
    <xf numFmtId="164" fontId="49" fillId="0" borderId="0" xfId="0" applyNumberFormat="1" applyFont="1" applyFill="1" applyBorder="1" applyAlignment="1" applyProtection="1">
      <alignment horizontal="center" vertical="center" wrapText="1"/>
      <protection locked="0"/>
    </xf>
    <xf numFmtId="0" fontId="47" fillId="0" borderId="0" xfId="0" applyFont="1" applyFill="1" applyBorder="1" applyAlignment="1" applyProtection="1">
      <alignment horizontal="center" vertical="center" wrapText="1"/>
    </xf>
    <xf numFmtId="0" fontId="3" fillId="0" borderId="0" xfId="0" applyFont="1" applyAlignment="1" applyProtection="1">
      <alignment wrapText="1"/>
      <protection locked="0"/>
    </xf>
    <xf numFmtId="0" fontId="8" fillId="0" borderId="43" xfId="0" applyFont="1" applyBorder="1"/>
    <xf numFmtId="0" fontId="2" fillId="0" borderId="10" xfId="0" applyFont="1" applyFill="1" applyBorder="1" applyAlignment="1">
      <alignment wrapText="1"/>
    </xf>
    <xf numFmtId="0" fontId="2" fillId="0" borderId="11" xfId="0" applyFont="1" applyFill="1" applyBorder="1" applyAlignment="1">
      <alignment wrapText="1"/>
    </xf>
    <xf numFmtId="0" fontId="2" fillId="0" borderId="19" xfId="0" applyFont="1" applyFill="1" applyBorder="1" applyAlignment="1">
      <alignment wrapText="1"/>
    </xf>
    <xf numFmtId="0" fontId="2" fillId="0" borderId="53" xfId="0" applyFont="1" applyFill="1" applyBorder="1" applyAlignment="1">
      <alignment wrapText="1"/>
    </xf>
    <xf numFmtId="0" fontId="2" fillId="0" borderId="10" xfId="0" applyFont="1" applyFill="1" applyBorder="1"/>
    <xf numFmtId="0" fontId="2" fillId="0" borderId="11" xfId="0" applyFont="1" applyFill="1" applyBorder="1"/>
    <xf numFmtId="0" fontId="2" fillId="0" borderId="12" xfId="0" applyFont="1" applyFill="1" applyBorder="1" applyAlignment="1">
      <alignment wrapText="1"/>
    </xf>
    <xf numFmtId="0" fontId="2" fillId="0" borderId="0" xfId="0" applyFont="1"/>
    <xf numFmtId="0" fontId="2" fillId="5" borderId="0" xfId="0" applyFont="1" applyFill="1"/>
    <xf numFmtId="0" fontId="51" fillId="0" borderId="0" xfId="0" applyFont="1" applyFill="1"/>
    <xf numFmtId="49" fontId="3" fillId="2" borderId="21" xfId="0" applyNumberFormat="1" applyFont="1" applyFill="1" applyBorder="1" applyAlignment="1" applyProtection="1">
      <alignment vertical="center"/>
    </xf>
    <xf numFmtId="49" fontId="3" fillId="2" borderId="30" xfId="0" applyNumberFormat="1" applyFont="1" applyFill="1" applyBorder="1" applyAlignment="1" applyProtection="1">
      <alignment vertical="center"/>
    </xf>
    <xf numFmtId="0" fontId="41" fillId="0" borderId="0" xfId="0" applyFont="1" applyAlignment="1">
      <alignment vertical="center"/>
    </xf>
    <xf numFmtId="0" fontId="3" fillId="0" borderId="10" xfId="0" applyFont="1" applyFill="1" applyBorder="1" applyAlignment="1" applyProtection="1">
      <alignment vertical="center" wrapText="1"/>
      <protection locked="0"/>
    </xf>
    <xf numFmtId="0" fontId="3" fillId="2" borderId="2" xfId="0" applyFont="1" applyFill="1" applyBorder="1" applyAlignment="1" applyProtection="1">
      <alignment horizontal="center" vertical="center" wrapText="1"/>
      <protection locked="0"/>
    </xf>
    <xf numFmtId="0" fontId="3" fillId="2" borderId="5" xfId="0" applyFont="1" applyFill="1" applyBorder="1" applyAlignment="1" applyProtection="1">
      <alignment horizontal="center" vertical="center" wrapText="1"/>
      <protection locked="0"/>
    </xf>
    <xf numFmtId="0" fontId="3" fillId="0" borderId="1" xfId="0" applyFont="1" applyFill="1" applyBorder="1" applyAlignment="1" applyProtection="1">
      <alignment vertical="center"/>
      <protection locked="0"/>
    </xf>
    <xf numFmtId="0" fontId="3" fillId="2" borderId="4"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164" fontId="2" fillId="0" borderId="12" xfId="0" applyNumberFormat="1" applyFont="1" applyFill="1" applyBorder="1" applyAlignment="1" applyProtection="1">
      <alignment horizontal="center" vertical="center" wrapText="1"/>
      <protection locked="0"/>
    </xf>
    <xf numFmtId="0" fontId="3" fillId="0" borderId="10" xfId="0" applyFont="1" applyFill="1" applyBorder="1" applyAlignment="1" applyProtection="1">
      <alignment horizontal="center" vertical="center" wrapText="1"/>
      <protection locked="0"/>
    </xf>
    <xf numFmtId="49" fontId="3" fillId="2" borderId="26" xfId="0" applyNumberFormat="1" applyFont="1" applyFill="1" applyBorder="1" applyProtection="1">
      <protection locked="0"/>
    </xf>
    <xf numFmtId="49" fontId="3" fillId="2" borderId="24" xfId="0" applyNumberFormat="1" applyFont="1" applyFill="1" applyBorder="1" applyAlignment="1" applyProtection="1">
      <alignment vertical="center"/>
    </xf>
    <xf numFmtId="0" fontId="3" fillId="2" borderId="27" xfId="0" applyFont="1" applyFill="1" applyBorder="1"/>
    <xf numFmtId="1" fontId="3" fillId="2" borderId="27" xfId="0" applyNumberFormat="1" applyFont="1" applyFill="1" applyBorder="1" applyAlignment="1" applyProtection="1">
      <alignment horizontal="left"/>
      <protection locked="0"/>
    </xf>
    <xf numFmtId="0" fontId="3" fillId="2" borderId="27" xfId="0" applyFont="1" applyFill="1" applyBorder="1" applyAlignment="1" applyProtection="1">
      <alignment horizontal="left"/>
      <protection locked="0"/>
    </xf>
    <xf numFmtId="0" fontId="3" fillId="2" borderId="29" xfId="0" applyFont="1" applyFill="1" applyBorder="1" applyProtection="1">
      <protection locked="0"/>
    </xf>
    <xf numFmtId="0" fontId="3" fillId="2" borderId="13" xfId="0" applyFont="1" applyFill="1" applyBorder="1" applyAlignment="1">
      <alignment horizontal="center"/>
    </xf>
    <xf numFmtId="0" fontId="3" fillId="0" borderId="0" xfId="0" applyFont="1"/>
    <xf numFmtId="0" fontId="3" fillId="2" borderId="40" xfId="0" applyFont="1" applyFill="1" applyBorder="1"/>
    <xf numFmtId="0" fontId="3" fillId="2" borderId="40" xfId="0" applyFont="1" applyFill="1" applyBorder="1" applyAlignment="1">
      <alignment horizontal="center"/>
    </xf>
    <xf numFmtId="0" fontId="3" fillId="2" borderId="29" xfId="0" applyFont="1" applyFill="1" applyBorder="1" applyAlignment="1">
      <alignment horizontal="center"/>
    </xf>
    <xf numFmtId="0" fontId="2" fillId="0" borderId="0" xfId="0" applyFont="1" applyFill="1"/>
    <xf numFmtId="0" fontId="3" fillId="0" borderId="0" xfId="0" applyFont="1" applyAlignment="1" applyProtection="1">
      <alignment horizontal="left" vertical="top" wrapText="1"/>
      <protection locked="0"/>
    </xf>
    <xf numFmtId="0" fontId="3" fillId="0" borderId="0" xfId="0" applyFont="1" applyAlignment="1" applyProtection="1">
      <alignment horizontal="left" wrapText="1"/>
      <protection locked="0"/>
    </xf>
    <xf numFmtId="0" fontId="4" fillId="0" borderId="0" xfId="0" applyFont="1" applyAlignment="1" applyProtection="1">
      <alignment horizontal="left" wrapText="1"/>
      <protection locked="0"/>
    </xf>
    <xf numFmtId="0" fontId="3" fillId="0" borderId="0" xfId="0" applyFont="1" applyAlignment="1" applyProtection="1">
      <alignment horizontal="left" wrapText="1"/>
      <protection locked="0"/>
    </xf>
    <xf numFmtId="0" fontId="8" fillId="0" borderId="16" xfId="0" applyFont="1" applyFill="1" applyBorder="1" applyAlignment="1">
      <alignment wrapText="1"/>
    </xf>
    <xf numFmtId="0" fontId="2" fillId="0" borderId="16" xfId="0" applyFont="1" applyFill="1" applyBorder="1" applyAlignment="1">
      <alignment wrapText="1"/>
    </xf>
    <xf numFmtId="0" fontId="8" fillId="0" borderId="16" xfId="0" applyFont="1" applyFill="1" applyBorder="1" applyAlignment="1">
      <alignment horizontal="left"/>
    </xf>
    <xf numFmtId="0" fontId="2" fillId="0" borderId="16" xfId="0" applyFont="1" applyFill="1" applyBorder="1"/>
    <xf numFmtId="0" fontId="2" fillId="0" borderId="43" xfId="0" applyFont="1" applyFill="1" applyBorder="1" applyAlignment="1">
      <alignment wrapText="1"/>
    </xf>
    <xf numFmtId="0" fontId="2" fillId="0" borderId="68" xfId="0" applyFont="1" applyFill="1" applyBorder="1" applyAlignment="1">
      <alignment wrapText="1"/>
    </xf>
    <xf numFmtId="0" fontId="3" fillId="0" borderId="0" xfId="0" applyFont="1" applyAlignment="1" applyProtection="1">
      <alignment horizontal="left" wrapText="1"/>
      <protection locked="0"/>
    </xf>
    <xf numFmtId="0" fontId="2" fillId="0" borderId="16" xfId="0" applyFont="1" applyBorder="1"/>
    <xf numFmtId="0" fontId="2" fillId="0" borderId="17" xfId="0" applyFont="1" applyBorder="1"/>
    <xf numFmtId="0" fontId="3" fillId="0" borderId="0" xfId="0" applyFont="1" applyAlignment="1" applyProtection="1">
      <alignment horizontal="left" vertical="top" wrapText="1"/>
      <protection locked="0"/>
    </xf>
    <xf numFmtId="0" fontId="2" fillId="0" borderId="20" xfId="0" applyFont="1" applyFill="1" applyBorder="1" applyAlignment="1">
      <alignment wrapText="1"/>
    </xf>
    <xf numFmtId="0" fontId="8" fillId="0" borderId="61" xfId="0" applyFont="1" applyFill="1" applyBorder="1"/>
    <xf numFmtId="0" fontId="8" fillId="0" borderId="54" xfId="0" applyFont="1" applyFill="1" applyBorder="1"/>
    <xf numFmtId="0" fontId="8" fillId="0" borderId="57" xfId="0" applyFont="1" applyFill="1" applyBorder="1" applyAlignment="1">
      <alignment wrapText="1"/>
    </xf>
    <xf numFmtId="0" fontId="2" fillId="0" borderId="61" xfId="0" applyFont="1" applyFill="1" applyBorder="1" applyAlignment="1">
      <alignment wrapText="1"/>
    </xf>
    <xf numFmtId="0" fontId="2" fillId="0" borderId="54" xfId="0" applyFont="1" applyFill="1" applyBorder="1" applyAlignment="1">
      <alignment wrapText="1"/>
    </xf>
    <xf numFmtId="0" fontId="2" fillId="0" borderId="69" xfId="0" applyFont="1" applyFill="1" applyBorder="1" applyAlignment="1">
      <alignment wrapText="1"/>
    </xf>
    <xf numFmtId="0" fontId="8" fillId="0" borderId="53" xfId="0" applyFont="1" applyFill="1" applyBorder="1" applyAlignment="1">
      <alignment wrapText="1"/>
    </xf>
    <xf numFmtId="0" fontId="3" fillId="0" borderId="19" xfId="0" applyFont="1" applyBorder="1" applyAlignment="1" applyProtection="1">
      <alignment horizontal="center" vertical="center"/>
      <protection locked="0"/>
    </xf>
    <xf numFmtId="0" fontId="3" fillId="0" borderId="49" xfId="0" applyFont="1" applyBorder="1" applyAlignment="1" applyProtection="1">
      <alignment horizontal="center" vertical="center"/>
      <protection locked="0"/>
    </xf>
    <xf numFmtId="49" fontId="3" fillId="0" borderId="40" xfId="0" applyNumberFormat="1" applyFont="1" applyBorder="1" applyAlignment="1" applyProtection="1">
      <alignment horizontal="right" vertical="center" wrapText="1"/>
      <protection locked="0"/>
    </xf>
    <xf numFmtId="0" fontId="3" fillId="0" borderId="0" xfId="0" applyFont="1" applyAlignment="1" applyProtection="1">
      <alignment horizontal="left" wrapText="1"/>
      <protection locked="0"/>
    </xf>
    <xf numFmtId="0" fontId="8" fillId="0" borderId="68" xfId="0" applyFont="1" applyFill="1" applyBorder="1" applyAlignment="1">
      <alignment wrapText="1"/>
    </xf>
    <xf numFmtId="0" fontId="19" fillId="0" borderId="0" xfId="0" applyFont="1" applyAlignment="1" applyProtection="1">
      <alignment horizontal="right"/>
      <protection locked="0"/>
    </xf>
    <xf numFmtId="0" fontId="4" fillId="0" borderId="40" xfId="0" applyFont="1" applyBorder="1" applyAlignment="1">
      <alignment horizontal="center" vertical="center" wrapText="1"/>
    </xf>
    <xf numFmtId="0" fontId="4" fillId="0" borderId="0" xfId="0" applyFont="1" applyBorder="1" applyAlignment="1">
      <alignment horizontal="center" vertical="center" wrapText="1"/>
    </xf>
    <xf numFmtId="0" fontId="29" fillId="0" borderId="35" xfId="0" applyFont="1" applyBorder="1" applyAlignment="1" applyProtection="1">
      <alignment horizontal="center" vertical="center"/>
      <protection locked="0"/>
    </xf>
    <xf numFmtId="0" fontId="29" fillId="0" borderId="36" xfId="0" applyFont="1" applyBorder="1" applyAlignment="1" applyProtection="1">
      <alignment horizontal="center" vertical="center"/>
      <protection locked="0"/>
    </xf>
    <xf numFmtId="0" fontId="29" fillId="0" borderId="37" xfId="0" applyFont="1" applyBorder="1" applyAlignment="1" applyProtection="1">
      <alignment horizontal="center" vertical="center"/>
      <protection locked="0"/>
    </xf>
    <xf numFmtId="0" fontId="3" fillId="0" borderId="0" xfId="0" applyFont="1" applyAlignment="1">
      <alignment horizontal="center" vertical="center" wrapText="1"/>
    </xf>
    <xf numFmtId="0" fontId="3" fillId="0" borderId="0" xfId="0" applyFont="1" applyAlignment="1">
      <alignment vertical="center"/>
    </xf>
    <xf numFmtId="0" fontId="39" fillId="0" borderId="0" xfId="0" applyFont="1" applyProtection="1">
      <protection locked="0"/>
    </xf>
    <xf numFmtId="0" fontId="3" fillId="0" borderId="6" xfId="0" applyFont="1" applyFill="1" applyBorder="1" applyAlignment="1" applyProtection="1">
      <alignment horizontal="center" vertical="center"/>
      <protection locked="0"/>
    </xf>
    <xf numFmtId="0" fontId="3" fillId="0" borderId="2" xfId="0" applyFont="1" applyFill="1" applyBorder="1" applyAlignment="1" applyProtection="1">
      <alignment horizontal="left"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24" xfId="0" applyFont="1" applyFill="1" applyBorder="1" applyAlignment="1" applyProtection="1">
      <alignment vertical="center"/>
      <protection locked="0"/>
    </xf>
    <xf numFmtId="49" fontId="3" fillId="0" borderId="10" xfId="0" applyNumberFormat="1" applyFont="1" applyFill="1" applyBorder="1" applyAlignment="1" applyProtection="1">
      <alignment vertical="center"/>
      <protection locked="0"/>
    </xf>
    <xf numFmtId="10" fontId="3" fillId="0" borderId="12" xfId="3" applyNumberFormat="1" applyFont="1" applyFill="1" applyBorder="1" applyAlignment="1" applyProtection="1">
      <alignment vertical="center"/>
      <protection locked="0"/>
    </xf>
    <xf numFmtId="0" fontId="3" fillId="0" borderId="1" xfId="0" applyFont="1" applyFill="1" applyBorder="1" applyAlignment="1" applyProtection="1">
      <alignment horizontal="left" vertical="center" wrapText="1"/>
      <protection locked="0"/>
    </xf>
    <xf numFmtId="164" fontId="11" fillId="0" borderId="2" xfId="0" applyNumberFormat="1" applyFont="1" applyFill="1" applyBorder="1" applyAlignment="1" applyProtection="1">
      <alignment horizontal="center" vertical="center"/>
      <protection locked="0"/>
    </xf>
    <xf numFmtId="164" fontId="11" fillId="0" borderId="3" xfId="0" applyNumberFormat="1" applyFont="1" applyFill="1" applyBorder="1" applyAlignment="1" applyProtection="1">
      <alignment horizontal="center" vertical="center"/>
      <protection locked="0"/>
    </xf>
    <xf numFmtId="0" fontId="6" fillId="0" borderId="0" xfId="0" applyFont="1" applyFill="1" applyAlignment="1" applyProtection="1">
      <alignment horizontal="center" vertical="center"/>
      <protection locked="0"/>
    </xf>
    <xf numFmtId="0" fontId="3" fillId="0" borderId="10" xfId="0" applyFont="1" applyFill="1" applyBorder="1" applyAlignment="1" applyProtection="1">
      <alignment horizontal="left" vertical="center" wrapText="1"/>
      <protection locked="0"/>
    </xf>
    <xf numFmtId="164" fontId="11" fillId="0" borderId="11" xfId="0" applyNumberFormat="1" applyFont="1" applyFill="1" applyBorder="1" applyAlignment="1" applyProtection="1">
      <alignment horizontal="center" vertical="center"/>
      <protection locked="0"/>
    </xf>
    <xf numFmtId="164" fontId="11" fillId="0" borderId="12" xfId="0" applyNumberFormat="1" applyFont="1" applyFill="1" applyBorder="1" applyAlignment="1" applyProtection="1">
      <alignment horizontal="center" vertical="center"/>
      <protection locked="0"/>
    </xf>
    <xf numFmtId="0" fontId="3" fillId="0" borderId="4" xfId="0" applyFont="1" applyFill="1" applyBorder="1" applyAlignment="1" applyProtection="1">
      <alignment horizontal="left" vertical="center" wrapText="1"/>
      <protection locked="0"/>
    </xf>
    <xf numFmtId="164" fontId="11" fillId="0" borderId="5" xfId="0" applyNumberFormat="1" applyFont="1" applyFill="1" applyBorder="1" applyAlignment="1" applyProtection="1">
      <alignment horizontal="center" vertical="center"/>
      <protection locked="0"/>
    </xf>
    <xf numFmtId="164" fontId="11" fillId="0" borderId="6" xfId="0" applyNumberFormat="1" applyFont="1" applyFill="1" applyBorder="1" applyAlignment="1" applyProtection="1">
      <alignment horizontal="center" vertical="center"/>
      <protection locked="0"/>
    </xf>
    <xf numFmtId="49" fontId="3" fillId="0" borderId="0" xfId="0" applyNumberFormat="1" applyFont="1" applyFill="1" applyAlignment="1" applyProtection="1">
      <alignment horizontal="center" vertical="center" wrapText="1"/>
      <protection locked="0"/>
    </xf>
    <xf numFmtId="0" fontId="6" fillId="0" borderId="0" xfId="0" applyFont="1" applyFill="1" applyAlignment="1" applyProtection="1">
      <alignment horizontal="center" vertical="center" wrapText="1"/>
      <protection locked="0"/>
    </xf>
    <xf numFmtId="0" fontId="3" fillId="0" borderId="0" xfId="0" applyFont="1" applyFill="1" applyAlignment="1" applyProtection="1">
      <alignment horizontal="center" vertical="center" wrapText="1"/>
      <protection locked="0"/>
    </xf>
    <xf numFmtId="165" fontId="3" fillId="0" borderId="3" xfId="0" applyNumberFormat="1" applyFont="1" applyFill="1" applyBorder="1" applyAlignment="1" applyProtection="1">
      <alignment horizontal="right" vertical="center"/>
      <protection locked="0"/>
    </xf>
    <xf numFmtId="0" fontId="3" fillId="0" borderId="18" xfId="0" applyFont="1" applyFill="1" applyBorder="1" applyAlignment="1" applyProtection="1">
      <alignment horizontal="center" vertical="center"/>
      <protection locked="0"/>
    </xf>
    <xf numFmtId="164" fontId="3" fillId="0" borderId="2" xfId="0" applyNumberFormat="1" applyFont="1" applyFill="1" applyBorder="1" applyAlignment="1" applyProtection="1">
      <alignment horizontal="center" vertical="center"/>
      <protection locked="0"/>
    </xf>
    <xf numFmtId="164" fontId="3" fillId="0" borderId="11" xfId="7" applyNumberFormat="1" applyFont="1" applyFill="1" applyBorder="1" applyAlignment="1" applyProtection="1">
      <alignment horizontal="center" vertical="center"/>
      <protection locked="0"/>
    </xf>
    <xf numFmtId="0" fontId="3" fillId="0" borderId="11" xfId="7" applyFont="1" applyFill="1" applyBorder="1" applyAlignment="1" applyProtection="1">
      <alignment horizontal="center" vertical="center"/>
      <protection locked="0"/>
    </xf>
    <xf numFmtId="0" fontId="23" fillId="0" borderId="0" xfId="0" applyFont="1" applyFill="1" applyAlignment="1" applyProtection="1">
      <alignment vertical="center"/>
      <protection locked="0"/>
    </xf>
    <xf numFmtId="0" fontId="41" fillId="0" borderId="0" xfId="0" applyFont="1" applyFill="1" applyAlignment="1" applyProtection="1">
      <alignment vertical="center" wrapText="1"/>
      <protection locked="0"/>
    </xf>
    <xf numFmtId="49" fontId="3" fillId="0" borderId="30" xfId="0" applyNumberFormat="1" applyFont="1" applyFill="1" applyBorder="1" applyAlignment="1" applyProtection="1">
      <alignment horizontal="right" vertical="center" wrapText="1"/>
      <protection locked="0"/>
    </xf>
    <xf numFmtId="0" fontId="3" fillId="0" borderId="21" xfId="0" applyFont="1" applyFill="1" applyBorder="1" applyAlignment="1" applyProtection="1">
      <alignment vertical="center"/>
      <protection locked="0"/>
    </xf>
    <xf numFmtId="49" fontId="3" fillId="0" borderId="4" xfId="0" applyNumberFormat="1" applyFont="1" applyFill="1" applyBorder="1" applyAlignment="1" applyProtection="1">
      <alignment vertical="center"/>
      <protection locked="0"/>
    </xf>
    <xf numFmtId="49" fontId="3" fillId="0" borderId="5" xfId="0" applyNumberFormat="1" applyFont="1" applyFill="1" applyBorder="1" applyAlignment="1" applyProtection="1">
      <alignment vertical="center"/>
      <protection locked="0"/>
    </xf>
    <xf numFmtId="10" fontId="3" fillId="0" borderId="6" xfId="3" applyNumberFormat="1" applyFont="1" applyFill="1" applyBorder="1" applyAlignment="1" applyProtection="1">
      <alignment vertical="center"/>
      <protection locked="0"/>
    </xf>
    <xf numFmtId="49" fontId="2" fillId="0" borderId="11" xfId="9" applyNumberFormat="1" applyFont="1" applyFill="1" applyBorder="1" applyAlignment="1" applyProtection="1">
      <alignment horizontal="left" wrapText="1"/>
      <protection locked="0"/>
    </xf>
    <xf numFmtId="0" fontId="2" fillId="0" borderId="11" xfId="0" applyFont="1" applyFill="1" applyBorder="1" applyAlignment="1">
      <alignment horizontal="left" wrapText="1"/>
    </xf>
    <xf numFmtId="0" fontId="2" fillId="0" borderId="11" xfId="0" applyFont="1" applyFill="1" applyBorder="1" applyAlignment="1">
      <alignment horizontal="left"/>
    </xf>
    <xf numFmtId="0" fontId="2" fillId="0" borderId="11" xfId="5" applyFont="1" applyFill="1" applyBorder="1" applyAlignment="1" applyProtection="1">
      <alignment horizontal="left" wrapText="1"/>
      <protection locked="0"/>
    </xf>
    <xf numFmtId="49" fontId="2" fillId="0" borderId="16" xfId="0" applyNumberFormat="1" applyFont="1" applyFill="1" applyBorder="1" applyAlignment="1" applyProtection="1">
      <alignment horizontal="left" wrapText="1"/>
      <protection locked="0"/>
    </xf>
    <xf numFmtId="0" fontId="2" fillId="0" borderId="0" xfId="0" applyFont="1" applyFill="1" applyProtection="1">
      <protection locked="0"/>
    </xf>
    <xf numFmtId="0" fontId="68" fillId="0" borderId="0" xfId="0" applyFont="1" applyFill="1" applyAlignment="1">
      <alignment vertical="top" wrapText="1"/>
    </xf>
    <xf numFmtId="0" fontId="68" fillId="0" borderId="45" xfId="0" applyFont="1" applyFill="1" applyBorder="1" applyAlignment="1">
      <alignment horizontal="center"/>
    </xf>
    <xf numFmtId="0" fontId="68" fillId="0" borderId="0" xfId="0" applyFont="1" applyFill="1" applyAlignment="1" applyProtection="1">
      <alignment vertical="top" wrapText="1"/>
      <protection locked="0"/>
    </xf>
    <xf numFmtId="0" fontId="68" fillId="0" borderId="35" xfId="0" applyFont="1" applyFill="1" applyBorder="1" applyAlignment="1" applyProtection="1">
      <alignment horizontal="center"/>
      <protection locked="0"/>
    </xf>
    <xf numFmtId="49" fontId="2" fillId="0" borderId="18" xfId="0" applyNumberFormat="1" applyFont="1" applyFill="1" applyBorder="1" applyAlignment="1" applyProtection="1">
      <alignment horizontal="left" wrapText="1"/>
      <protection locked="0"/>
    </xf>
    <xf numFmtId="49" fontId="2" fillId="0" borderId="17" xfId="0" applyNumberFormat="1" applyFont="1" applyFill="1" applyBorder="1" applyAlignment="1" applyProtection="1">
      <alignment horizontal="left" wrapText="1"/>
      <protection locked="0"/>
    </xf>
    <xf numFmtId="0" fontId="3" fillId="0" borderId="4" xfId="4" applyFont="1" applyBorder="1" applyAlignment="1" applyProtection="1">
      <alignment vertical="center" wrapText="1"/>
      <protection locked="0"/>
    </xf>
    <xf numFmtId="0" fontId="3" fillId="0" borderId="12" xfId="7" applyFont="1" applyFill="1" applyBorder="1" applyAlignment="1" applyProtection="1">
      <alignment horizontal="center" vertical="center"/>
      <protection locked="0"/>
    </xf>
    <xf numFmtId="0" fontId="3" fillId="0" borderId="0" xfId="7" applyFont="1" applyFill="1" applyAlignment="1" applyProtection="1">
      <alignment horizontal="center" vertical="center"/>
      <protection locked="0"/>
    </xf>
    <xf numFmtId="165" fontId="3" fillId="0" borderId="11" xfId="7" applyNumberFormat="1" applyFont="1" applyFill="1" applyBorder="1" applyAlignment="1" applyProtection="1">
      <alignment horizontal="center" vertical="center"/>
      <protection locked="0"/>
    </xf>
    <xf numFmtId="0" fontId="3" fillId="0" borderId="10" xfId="7" applyFont="1" applyFill="1" applyBorder="1" applyAlignment="1" applyProtection="1">
      <alignment horizontal="center" vertical="center"/>
      <protection locked="0"/>
    </xf>
    <xf numFmtId="0" fontId="5" fillId="2" borderId="40" xfId="0" applyFont="1" applyFill="1" applyBorder="1" applyAlignment="1" applyProtection="1">
      <alignment horizontal="right"/>
    </xf>
    <xf numFmtId="0" fontId="5" fillId="0" borderId="0" xfId="0" applyFont="1" applyAlignment="1" applyProtection="1"/>
    <xf numFmtId="0" fontId="5" fillId="0" borderId="0" xfId="0" applyFont="1" applyAlignment="1" applyProtection="1">
      <protection locked="0"/>
    </xf>
    <xf numFmtId="0" fontId="73" fillId="0" borderId="0" xfId="0" applyFont="1" applyBorder="1" applyAlignment="1" applyProtection="1">
      <alignment wrapText="1"/>
    </xf>
    <xf numFmtId="0" fontId="5" fillId="2" borderId="40" xfId="0" applyFont="1" applyFill="1" applyBorder="1" applyAlignment="1" applyProtection="1">
      <alignment horizontal="left"/>
    </xf>
    <xf numFmtId="0" fontId="5" fillId="2" borderId="20" xfId="0" applyFont="1" applyFill="1" applyBorder="1" applyAlignment="1" applyProtection="1">
      <alignment horizontal="left"/>
    </xf>
    <xf numFmtId="0" fontId="5" fillId="2" borderId="13" xfId="0" applyFont="1" applyFill="1" applyBorder="1" applyAlignment="1" applyProtection="1">
      <alignment horizontal="left"/>
    </xf>
    <xf numFmtId="0" fontId="5" fillId="2" borderId="25" xfId="0" applyFont="1" applyFill="1" applyBorder="1" applyAlignment="1" applyProtection="1">
      <alignment horizontal="right"/>
    </xf>
    <xf numFmtId="0" fontId="74" fillId="2" borderId="50" xfId="0" applyFont="1" applyFill="1" applyBorder="1" applyAlignment="1" applyProtection="1">
      <alignment horizontal="right"/>
    </xf>
    <xf numFmtId="0" fontId="5" fillId="2" borderId="19" xfId="0" applyFont="1" applyFill="1" applyBorder="1" applyAlignment="1" applyProtection="1">
      <alignment horizontal="right"/>
    </xf>
    <xf numFmtId="0" fontId="5" fillId="2" borderId="24" xfId="0" applyFont="1" applyFill="1" applyBorder="1" applyAlignment="1" applyProtection="1">
      <alignment horizontal="right"/>
    </xf>
    <xf numFmtId="0" fontId="5" fillId="0" borderId="0" xfId="0" applyFont="1" applyAlignment="1" applyProtection="1">
      <alignment wrapText="1"/>
    </xf>
    <xf numFmtId="0" fontId="5" fillId="2" borderId="21" xfId="0" applyFont="1" applyFill="1" applyBorder="1" applyAlignment="1" applyProtection="1">
      <alignment horizontal="right"/>
    </xf>
    <xf numFmtId="0" fontId="5" fillId="2" borderId="22" xfId="0" applyFont="1" applyFill="1" applyBorder="1" applyAlignment="1" applyProtection="1">
      <alignment horizontal="right"/>
    </xf>
    <xf numFmtId="0" fontId="5" fillId="2" borderId="20" xfId="0" applyFont="1" applyFill="1" applyBorder="1" applyAlignment="1" applyProtection="1">
      <alignment horizontal="right"/>
    </xf>
    <xf numFmtId="0" fontId="5" fillId="2" borderId="52" xfId="0" applyFont="1" applyFill="1" applyBorder="1" applyAlignment="1" applyProtection="1">
      <alignment horizontal="right"/>
    </xf>
    <xf numFmtId="0" fontId="74" fillId="2" borderId="24" xfId="0" applyFont="1" applyFill="1" applyBorder="1" applyAlignment="1" applyProtection="1">
      <alignment horizontal="left"/>
    </xf>
    <xf numFmtId="0" fontId="5" fillId="2" borderId="33" xfId="0" applyFont="1" applyFill="1" applyBorder="1" applyAlignment="1" applyProtection="1">
      <alignment horizontal="right"/>
    </xf>
    <xf numFmtId="0" fontId="5" fillId="2" borderId="41" xfId="0" applyFont="1" applyFill="1" applyBorder="1" applyAlignment="1" applyProtection="1">
      <alignment horizontal="right"/>
    </xf>
    <xf numFmtId="0" fontId="59" fillId="2" borderId="42" xfId="0" applyFont="1" applyFill="1" applyBorder="1" applyAlignment="1" applyProtection="1">
      <alignment horizontal="right"/>
    </xf>
    <xf numFmtId="0" fontId="14" fillId="2" borderId="0" xfId="0" applyFont="1" applyFill="1" applyAlignment="1" applyProtection="1"/>
    <xf numFmtId="0" fontId="14" fillId="0" borderId="0" xfId="1" applyFont="1" applyAlignment="1" applyProtection="1"/>
    <xf numFmtId="0" fontId="14" fillId="0" borderId="0" xfId="0" applyFont="1" applyAlignment="1" applyProtection="1"/>
    <xf numFmtId="0" fontId="5" fillId="2" borderId="19" xfId="1" applyFont="1" applyFill="1" applyBorder="1" applyAlignment="1" applyProtection="1">
      <alignment horizontal="left" wrapText="1"/>
    </xf>
    <xf numFmtId="0" fontId="59" fillId="2" borderId="19" xfId="0" applyFont="1" applyFill="1" applyBorder="1" applyAlignment="1" applyProtection="1">
      <alignment horizontal="right" wrapText="1"/>
    </xf>
    <xf numFmtId="0" fontId="66" fillId="2" borderId="19" xfId="0" applyFont="1" applyFill="1" applyBorder="1" applyAlignment="1" applyProtection="1">
      <alignment horizontal="right" wrapText="1"/>
    </xf>
    <xf numFmtId="0" fontId="74" fillId="2" borderId="21" xfId="0" applyFont="1" applyFill="1" applyBorder="1" applyAlignment="1" applyProtection="1">
      <alignment horizontal="right" wrapText="1"/>
    </xf>
    <xf numFmtId="0" fontId="5" fillId="4" borderId="24" xfId="0" applyFont="1" applyFill="1" applyBorder="1" applyAlignment="1" applyProtection="1"/>
    <xf numFmtId="0" fontId="74" fillId="2" borderId="30" xfId="0" applyFont="1" applyFill="1" applyBorder="1" applyAlignment="1" applyProtection="1"/>
    <xf numFmtId="0" fontId="74" fillId="2" borderId="24" xfId="0" applyFont="1" applyFill="1" applyBorder="1" applyAlignment="1" applyProtection="1">
      <alignment horizontal="center"/>
    </xf>
    <xf numFmtId="0" fontId="59" fillId="2" borderId="0" xfId="0" applyFont="1" applyFill="1" applyBorder="1" applyAlignment="1" applyProtection="1">
      <alignment horizontal="right"/>
    </xf>
    <xf numFmtId="0" fontId="5" fillId="0" borderId="30" xfId="0" applyFont="1" applyBorder="1" applyAlignment="1" applyProtection="1">
      <protection locked="0"/>
    </xf>
    <xf numFmtId="0" fontId="5" fillId="0" borderId="18" xfId="0" applyFont="1" applyFill="1" applyBorder="1" applyAlignment="1" applyProtection="1">
      <protection locked="0"/>
    </xf>
    <xf numFmtId="0" fontId="5" fillId="0" borderId="16" xfId="0" applyFont="1" applyBorder="1" applyAlignment="1" applyProtection="1">
      <protection locked="0"/>
    </xf>
    <xf numFmtId="0" fontId="5" fillId="0" borderId="16" xfId="0" applyFont="1" applyFill="1" applyBorder="1" applyAlignment="1" applyProtection="1">
      <protection locked="0"/>
    </xf>
    <xf numFmtId="0" fontId="5" fillId="0" borderId="33" xfId="0" applyFont="1" applyBorder="1" applyAlignment="1" applyProtection="1">
      <protection locked="0"/>
    </xf>
    <xf numFmtId="0" fontId="5" fillId="0" borderId="33" xfId="0" applyFont="1" applyFill="1" applyBorder="1" applyAlignment="1" applyProtection="1">
      <protection locked="0"/>
    </xf>
    <xf numFmtId="0" fontId="5" fillId="0" borderId="32" xfId="0" applyFont="1" applyFill="1" applyBorder="1" applyAlignment="1" applyProtection="1">
      <protection locked="0"/>
    </xf>
    <xf numFmtId="0" fontId="5" fillId="0" borderId="33" xfId="0" applyFont="1" applyBorder="1" applyAlignment="1" applyProtection="1">
      <alignment wrapText="1" shrinkToFit="1"/>
      <protection locked="0"/>
    </xf>
    <xf numFmtId="0" fontId="5" fillId="0" borderId="16" xfId="0" applyFont="1" applyFill="1" applyBorder="1" applyAlignment="1" applyProtection="1">
      <alignment wrapText="1" shrinkToFit="1"/>
      <protection locked="0"/>
    </xf>
    <xf numFmtId="0" fontId="5" fillId="0" borderId="0" xfId="0" applyFont="1" applyAlignment="1" applyProtection="1">
      <alignment wrapText="1" shrinkToFit="1"/>
      <protection locked="0"/>
    </xf>
    <xf numFmtId="0" fontId="5" fillId="0" borderId="0" xfId="0" applyFont="1" applyFill="1" applyAlignment="1" applyProtection="1">
      <protection locked="0"/>
    </xf>
    <xf numFmtId="0" fontId="5" fillId="0" borderId="41" xfId="0" applyFont="1" applyBorder="1" applyAlignment="1" applyProtection="1">
      <protection locked="0"/>
    </xf>
    <xf numFmtId="0" fontId="5" fillId="0" borderId="17" xfId="0" applyFont="1" applyFill="1" applyBorder="1" applyAlignment="1" applyProtection="1">
      <protection locked="0"/>
    </xf>
    <xf numFmtId="0" fontId="5" fillId="0" borderId="0" xfId="0" applyFont="1" applyFill="1" applyBorder="1" applyAlignment="1" applyProtection="1">
      <protection locked="0"/>
    </xf>
    <xf numFmtId="0" fontId="5" fillId="0" borderId="0" xfId="0" applyFont="1" applyFill="1" applyBorder="1" applyAlignment="1" applyProtection="1"/>
    <xf numFmtId="165" fontId="3" fillId="0" borderId="12" xfId="7" applyNumberFormat="1" applyFont="1" applyFill="1" applyBorder="1" applyAlignment="1" applyProtection="1">
      <alignment horizontal="center" vertical="center"/>
      <protection locked="0"/>
    </xf>
    <xf numFmtId="0" fontId="3" fillId="0" borderId="0" xfId="0" applyFont="1" applyAlignment="1" applyProtection="1">
      <alignment horizontal="left" wrapText="1"/>
      <protection locked="0"/>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2" fillId="0" borderId="11" xfId="0" applyFont="1" applyBorder="1" applyAlignment="1" applyProtection="1">
      <alignment horizontal="center" vertical="center" wrapText="1"/>
      <protection locked="0"/>
    </xf>
    <xf numFmtId="0" fontId="3" fillId="2" borderId="1"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0" borderId="11" xfId="0" applyFont="1" applyBorder="1" applyAlignment="1" applyProtection="1">
      <alignment horizontal="center" vertical="center" wrapText="1"/>
      <protection locked="0"/>
    </xf>
    <xf numFmtId="0" fontId="2" fillId="0" borderId="5" xfId="0" applyFont="1" applyBorder="1" applyAlignment="1" applyProtection="1">
      <alignment horizontal="center" vertical="center" wrapText="1"/>
      <protection locked="0"/>
    </xf>
    <xf numFmtId="0" fontId="3" fillId="10" borderId="0" xfId="0" applyFont="1" applyFill="1" applyAlignment="1">
      <alignment vertical="center"/>
    </xf>
    <xf numFmtId="49" fontId="3" fillId="0" borderId="0" xfId="0" applyNumberFormat="1" applyFont="1" applyAlignment="1">
      <alignment vertical="center"/>
    </xf>
    <xf numFmtId="49" fontId="3" fillId="0" borderId="0" xfId="0" applyNumberFormat="1" applyFont="1" applyAlignment="1">
      <alignment horizontal="center" vertical="center"/>
    </xf>
    <xf numFmtId="0" fontId="9" fillId="0" borderId="0" xfId="0" applyFont="1" applyAlignment="1">
      <alignment vertical="center"/>
    </xf>
    <xf numFmtId="0" fontId="3" fillId="0" borderId="0" xfId="0" applyFont="1" applyAlignment="1">
      <alignment horizontal="left" vertical="center"/>
    </xf>
    <xf numFmtId="0" fontId="52" fillId="3" borderId="22" xfId="0" applyFont="1" applyFill="1" applyBorder="1" applyAlignment="1">
      <alignment vertical="center"/>
    </xf>
    <xf numFmtId="0" fontId="3" fillId="3" borderId="23" xfId="0" applyFont="1" applyFill="1" applyBorder="1" applyAlignment="1">
      <alignment vertical="center"/>
    </xf>
    <xf numFmtId="0" fontId="3" fillId="0" borderId="0" xfId="0" applyFont="1" applyAlignment="1">
      <alignment vertical="center" wrapText="1" shrinkToFit="1"/>
    </xf>
    <xf numFmtId="0" fontId="3" fillId="2" borderId="1" xfId="0" applyFont="1" applyFill="1" applyBorder="1" applyAlignment="1">
      <alignment vertical="center"/>
    </xf>
    <xf numFmtId="49" fontId="6" fillId="0" borderId="10" xfId="0" applyNumberFormat="1" applyFont="1" applyBorder="1" applyAlignment="1" applyProtection="1">
      <alignment vertical="center" wrapText="1"/>
      <protection locked="0"/>
    </xf>
    <xf numFmtId="0" fontId="23" fillId="0" borderId="0" xfId="0" applyFont="1" applyAlignment="1" applyProtection="1">
      <alignment vertical="center" wrapText="1"/>
      <protection locked="0"/>
    </xf>
    <xf numFmtId="49" fontId="6" fillId="0" borderId="4" xfId="0" applyNumberFormat="1" applyFont="1" applyBorder="1" applyAlignment="1" applyProtection="1">
      <alignment vertical="center" wrapText="1"/>
      <protection locked="0"/>
    </xf>
    <xf numFmtId="49" fontId="41" fillId="0" borderId="0" xfId="0" applyNumberFormat="1" applyFont="1" applyAlignment="1">
      <alignment vertical="center"/>
    </xf>
    <xf numFmtId="0" fontId="50" fillId="0" borderId="0" xfId="0" applyFont="1" applyAlignment="1">
      <alignment vertical="center"/>
    </xf>
    <xf numFmtId="49" fontId="50" fillId="0" borderId="0" xfId="0" applyNumberFormat="1" applyFont="1" applyAlignment="1">
      <alignment vertical="center"/>
    </xf>
    <xf numFmtId="49" fontId="50" fillId="0" borderId="0" xfId="0" applyNumberFormat="1" applyFont="1" applyAlignment="1">
      <alignment horizontal="center" vertical="center"/>
    </xf>
    <xf numFmtId="49" fontId="53" fillId="0" borderId="0" xfId="0" applyNumberFormat="1" applyFont="1" applyAlignment="1">
      <alignment horizontal="center" vertical="center"/>
    </xf>
    <xf numFmtId="49" fontId="53" fillId="0" borderId="0" xfId="0" applyNumberFormat="1" applyFont="1" applyAlignment="1">
      <alignment vertical="center"/>
    </xf>
    <xf numFmtId="0" fontId="23" fillId="0" borderId="0" xfId="0" applyFont="1" applyAlignment="1">
      <alignment vertical="center"/>
    </xf>
    <xf numFmtId="0" fontId="3" fillId="3" borderId="26" xfId="0" applyFont="1" applyFill="1" applyBorder="1" applyAlignment="1">
      <alignment vertical="center"/>
    </xf>
    <xf numFmtId="0" fontId="3" fillId="2" borderId="31" xfId="0" applyFont="1" applyFill="1" applyBorder="1" applyAlignment="1">
      <alignment vertical="center"/>
    </xf>
    <xf numFmtId="49" fontId="53" fillId="0" borderId="0" xfId="0" applyNumberFormat="1" applyFont="1" applyAlignment="1" applyProtection="1">
      <alignment vertical="center"/>
      <protection locked="0"/>
    </xf>
    <xf numFmtId="0" fontId="50" fillId="0" borderId="0" xfId="0" applyFont="1" applyAlignment="1" applyProtection="1">
      <alignment vertical="center"/>
      <protection locked="0"/>
    </xf>
    <xf numFmtId="0" fontId="23" fillId="0" borderId="0" xfId="0" applyFont="1" applyAlignment="1" applyProtection="1">
      <alignment vertical="center"/>
      <protection locked="0"/>
    </xf>
    <xf numFmtId="0" fontId="3" fillId="0" borderId="0" xfId="0" applyFont="1" applyAlignment="1">
      <alignment vertical="center" wrapText="1"/>
    </xf>
    <xf numFmtId="0" fontId="3" fillId="2" borderId="30" xfId="0" applyFont="1" applyFill="1" applyBorder="1" applyAlignment="1">
      <alignment vertical="center"/>
    </xf>
    <xf numFmtId="0" fontId="3" fillId="2" borderId="25" xfId="0" applyFont="1" applyFill="1" applyBorder="1" applyAlignment="1">
      <alignment vertical="center"/>
    </xf>
    <xf numFmtId="0" fontId="50" fillId="2" borderId="25" xfId="0" applyFont="1" applyFill="1" applyBorder="1" applyAlignment="1">
      <alignment vertical="center"/>
    </xf>
    <xf numFmtId="49" fontId="50" fillId="2" borderId="25" xfId="0" applyNumberFormat="1" applyFont="1" applyFill="1" applyBorder="1" applyAlignment="1">
      <alignment vertical="center"/>
    </xf>
    <xf numFmtId="49" fontId="50" fillId="2" borderId="25" xfId="0" applyNumberFormat="1" applyFont="1" applyFill="1" applyBorder="1" applyAlignment="1">
      <alignment horizontal="center" vertical="center"/>
    </xf>
    <xf numFmtId="49" fontId="53" fillId="2" borderId="25" xfId="0" applyNumberFormat="1" applyFont="1" applyFill="1" applyBorder="1" applyAlignment="1">
      <alignment horizontal="center" vertical="center"/>
    </xf>
    <xf numFmtId="49" fontId="53" fillId="2" borderId="25" xfId="0" applyNumberFormat="1" applyFont="1" applyFill="1" applyBorder="1" applyAlignment="1">
      <alignment vertical="center"/>
    </xf>
    <xf numFmtId="49" fontId="53" fillId="2" borderId="26" xfId="0" applyNumberFormat="1" applyFont="1" applyFill="1" applyBorder="1" applyAlignment="1">
      <alignment vertical="center"/>
    </xf>
    <xf numFmtId="0" fontId="3" fillId="2" borderId="24" xfId="0" applyFont="1" applyFill="1" applyBorder="1" applyAlignment="1">
      <alignment vertical="center"/>
    </xf>
    <xf numFmtId="0" fontId="3" fillId="2" borderId="0" xfId="0" applyFont="1" applyFill="1" applyAlignment="1">
      <alignment vertical="center"/>
    </xf>
    <xf numFmtId="0" fontId="50" fillId="2" borderId="0" xfId="0" applyFont="1" applyFill="1" applyAlignment="1">
      <alignment vertical="center"/>
    </xf>
    <xf numFmtId="49" fontId="50" fillId="2" borderId="0" xfId="0" applyNumberFormat="1" applyFont="1" applyFill="1" applyAlignment="1">
      <alignment vertical="center"/>
    </xf>
    <xf numFmtId="49" fontId="50" fillId="2" borderId="0" xfId="0" applyNumberFormat="1" applyFont="1" applyFill="1" applyAlignment="1">
      <alignment horizontal="center" vertical="center"/>
    </xf>
    <xf numFmtId="49" fontId="53" fillId="2" borderId="0" xfId="0" applyNumberFormat="1" applyFont="1" applyFill="1" applyAlignment="1">
      <alignment horizontal="center" vertical="center"/>
    </xf>
    <xf numFmtId="49" fontId="53" fillId="2" borderId="0" xfId="0" applyNumberFormat="1" applyFont="1" applyFill="1" applyAlignment="1">
      <alignment vertical="center"/>
    </xf>
    <xf numFmtId="49" fontId="53" fillId="2" borderId="27" xfId="0" applyNumberFormat="1" applyFont="1" applyFill="1" applyBorder="1" applyAlignment="1">
      <alignment vertical="center"/>
    </xf>
    <xf numFmtId="0" fontId="3" fillId="2" borderId="21" xfId="0" applyFont="1" applyFill="1" applyBorder="1" applyAlignment="1">
      <alignment vertical="center"/>
    </xf>
    <xf numFmtId="0" fontId="3" fillId="2" borderId="28" xfId="0" applyFont="1" applyFill="1" applyBorder="1" applyAlignment="1">
      <alignment vertical="center"/>
    </xf>
    <xf numFmtId="0" fontId="50" fillId="2" borderId="28" xfId="0" applyFont="1" applyFill="1" applyBorder="1" applyAlignment="1">
      <alignment vertical="center"/>
    </xf>
    <xf numFmtId="49" fontId="50" fillId="2" borderId="28" xfId="0" applyNumberFormat="1" applyFont="1" applyFill="1" applyBorder="1" applyAlignment="1">
      <alignment vertical="center"/>
    </xf>
    <xf numFmtId="49" fontId="50" fillId="2" borderId="28" xfId="0" applyNumberFormat="1" applyFont="1" applyFill="1" applyBorder="1" applyAlignment="1">
      <alignment horizontal="center" vertical="center"/>
    </xf>
    <xf numFmtId="49" fontId="53" fillId="2" borderId="28" xfId="0" applyNumberFormat="1" applyFont="1" applyFill="1" applyBorder="1" applyAlignment="1">
      <alignment horizontal="center" vertical="center"/>
    </xf>
    <xf numFmtId="49" fontId="53" fillId="2" borderId="28" xfId="0" applyNumberFormat="1" applyFont="1" applyFill="1" applyBorder="1" applyAlignment="1">
      <alignment vertical="center"/>
    </xf>
    <xf numFmtId="49" fontId="53" fillId="2" borderId="29" xfId="0" applyNumberFormat="1" applyFont="1" applyFill="1" applyBorder="1" applyAlignment="1">
      <alignment vertical="center"/>
    </xf>
    <xf numFmtId="0" fontId="6" fillId="0" borderId="0" xfId="0" applyFont="1" applyAlignment="1">
      <alignment horizontal="center" vertical="center"/>
    </xf>
    <xf numFmtId="0" fontId="3" fillId="0" borderId="10" xfId="0" applyFont="1" applyBorder="1" applyAlignment="1" applyProtection="1">
      <alignment vertical="center"/>
      <protection locked="0"/>
    </xf>
    <xf numFmtId="0" fontId="6" fillId="0" borderId="11" xfId="0" applyFont="1" applyBorder="1" applyAlignment="1" applyProtection="1">
      <alignment horizontal="left" vertical="center"/>
      <protection locked="0"/>
    </xf>
    <xf numFmtId="0" fontId="6" fillId="0" borderId="11" xfId="0" applyFont="1" applyBorder="1" applyAlignment="1" applyProtection="1">
      <alignment horizontal="center" vertical="center"/>
      <protection locked="0"/>
    </xf>
    <xf numFmtId="165" fontId="6" fillId="0" borderId="11" xfId="0" applyNumberFormat="1" applyFont="1" applyBorder="1" applyAlignment="1" applyProtection="1">
      <alignment horizontal="right" vertical="center"/>
      <protection locked="0"/>
    </xf>
    <xf numFmtId="164" fontId="6" fillId="0" borderId="11" xfId="0" applyNumberFormat="1"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3" fillId="0" borderId="4" xfId="0" applyFont="1" applyBorder="1" applyAlignment="1" applyProtection="1">
      <alignment vertical="center"/>
      <protection locked="0"/>
    </xf>
    <xf numFmtId="0" fontId="6" fillId="0" borderId="5"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165" fontId="6" fillId="0" borderId="5" xfId="0" applyNumberFormat="1" applyFont="1" applyBorder="1" applyAlignment="1" applyProtection="1">
      <alignment horizontal="right" vertical="center"/>
      <protection locked="0"/>
    </xf>
    <xf numFmtId="164" fontId="6" fillId="0" borderId="5" xfId="0" applyNumberFormat="1" applyFont="1" applyBorder="1" applyAlignment="1" applyProtection="1">
      <alignment horizontal="center" vertical="center"/>
      <protection locked="0"/>
    </xf>
    <xf numFmtId="0" fontId="6" fillId="0" borderId="6" xfId="0" applyFont="1" applyBorder="1" applyAlignment="1" applyProtection="1">
      <alignment horizontal="center" vertical="center"/>
      <protection locked="0"/>
    </xf>
    <xf numFmtId="0" fontId="6" fillId="0" borderId="0" xfId="0" applyFont="1" applyAlignment="1">
      <alignment horizontal="left" vertical="center"/>
    </xf>
    <xf numFmtId="0" fontId="3" fillId="0" borderId="0" xfId="0" applyFont="1" applyAlignment="1">
      <alignment horizontal="center" vertical="center"/>
    </xf>
    <xf numFmtId="0" fontId="6" fillId="0" borderId="0" xfId="0" applyFont="1" applyAlignment="1" applyProtection="1">
      <alignment horizontal="center" vertical="center"/>
      <protection locked="0"/>
    </xf>
    <xf numFmtId="0" fontId="41" fillId="3" borderId="13" xfId="0" applyFont="1" applyFill="1" applyBorder="1" applyAlignment="1">
      <alignment horizontal="left" vertical="center"/>
    </xf>
    <xf numFmtId="165" fontId="6" fillId="0" borderId="12" xfId="0" applyNumberFormat="1" applyFont="1" applyBorder="1" applyAlignment="1" applyProtection="1">
      <alignment horizontal="right" vertical="center"/>
      <protection locked="0"/>
    </xf>
    <xf numFmtId="0" fontId="6" fillId="0" borderId="10" xfId="0" applyFont="1" applyBorder="1" applyAlignment="1" applyProtection="1">
      <alignment horizontal="center" vertical="center"/>
      <protection locked="0"/>
    </xf>
    <xf numFmtId="165" fontId="6" fillId="0" borderId="6" xfId="0" applyNumberFormat="1" applyFont="1" applyBorder="1" applyAlignment="1" applyProtection="1">
      <alignment horizontal="right" vertical="center"/>
      <protection locked="0"/>
    </xf>
    <xf numFmtId="0" fontId="6" fillId="0" borderId="4" xfId="0" applyFont="1" applyBorder="1" applyAlignment="1" applyProtection="1">
      <alignment horizontal="center" vertical="center"/>
      <protection locked="0"/>
    </xf>
    <xf numFmtId="0" fontId="3" fillId="2" borderId="4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6" fillId="0" borderId="16"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3" fillId="2" borderId="30" xfId="0" applyFont="1" applyFill="1" applyBorder="1" applyAlignment="1">
      <alignment horizontal="left" vertical="center"/>
    </xf>
    <xf numFmtId="0" fontId="55" fillId="2" borderId="25" xfId="0" applyFont="1" applyFill="1" applyBorder="1" applyAlignment="1">
      <alignment vertical="center"/>
    </xf>
    <xf numFmtId="0" fontId="54" fillId="2" borderId="25" xfId="0" applyFont="1" applyFill="1" applyBorder="1" applyAlignment="1">
      <alignment horizontal="left" vertical="center"/>
    </xf>
    <xf numFmtId="49" fontId="3" fillId="2" borderId="25" xfId="0" applyNumberFormat="1" applyFont="1" applyFill="1" applyBorder="1" applyAlignment="1">
      <alignment vertical="center"/>
    </xf>
    <xf numFmtId="49" fontId="3" fillId="2" borderId="25" xfId="0" applyNumberFormat="1" applyFont="1" applyFill="1" applyBorder="1" applyAlignment="1">
      <alignment horizontal="center" vertical="center"/>
    </xf>
    <xf numFmtId="0" fontId="6" fillId="2" borderId="25" xfId="0" applyFont="1" applyFill="1" applyBorder="1" applyAlignment="1">
      <alignment horizontal="center" vertical="center"/>
    </xf>
    <xf numFmtId="0" fontId="3" fillId="2" borderId="26" xfId="0" applyFont="1" applyFill="1" applyBorder="1" applyAlignment="1">
      <alignment horizontal="center" vertical="center"/>
    </xf>
    <xf numFmtId="49" fontId="55" fillId="2" borderId="0" xfId="0" applyNumberFormat="1" applyFont="1" applyFill="1" applyAlignment="1">
      <alignment vertical="center"/>
    </xf>
    <xf numFmtId="49" fontId="3" fillId="2" borderId="0" xfId="0" applyNumberFormat="1" applyFont="1" applyFill="1" applyAlignment="1">
      <alignment vertical="center"/>
    </xf>
    <xf numFmtId="49" fontId="3" fillId="2" borderId="0" xfId="0" applyNumberFormat="1" applyFont="1" applyFill="1" applyAlignment="1">
      <alignment horizontal="center" vertical="center"/>
    </xf>
    <xf numFmtId="0" fontId="6" fillId="2" borderId="0" xfId="0" applyFont="1" applyFill="1" applyAlignment="1">
      <alignment horizontal="center" vertical="center"/>
    </xf>
    <xf numFmtId="0" fontId="3" fillId="2" borderId="27" xfId="0" applyFont="1" applyFill="1" applyBorder="1" applyAlignment="1">
      <alignment horizontal="center" vertical="center"/>
    </xf>
    <xf numFmtId="49" fontId="55" fillId="2" borderId="28" xfId="0" applyNumberFormat="1" applyFont="1" applyFill="1" applyBorder="1" applyAlignment="1">
      <alignment vertical="center"/>
    </xf>
    <xf numFmtId="49" fontId="3" fillId="2" borderId="28" xfId="0" applyNumberFormat="1" applyFont="1" applyFill="1" applyBorder="1" applyAlignment="1">
      <alignment vertical="center"/>
    </xf>
    <xf numFmtId="49" fontId="3" fillId="2" borderId="28" xfId="0" applyNumberFormat="1" applyFont="1" applyFill="1" applyBorder="1" applyAlignment="1">
      <alignment horizontal="center" vertical="center"/>
    </xf>
    <xf numFmtId="0" fontId="6" fillId="2" borderId="28" xfId="0" applyFont="1" applyFill="1" applyBorder="1" applyAlignment="1">
      <alignment horizontal="center" vertical="center"/>
    </xf>
    <xf numFmtId="0" fontId="3" fillId="2" borderId="29" xfId="0" applyFont="1" applyFill="1" applyBorder="1" applyAlignment="1">
      <alignment horizontal="center" vertical="center"/>
    </xf>
    <xf numFmtId="0" fontId="3" fillId="0" borderId="24" xfId="0" applyFont="1" applyBorder="1" applyAlignment="1">
      <alignment horizontal="left" vertical="center"/>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165" fontId="3" fillId="0" borderId="11" xfId="0" applyNumberFormat="1" applyFont="1" applyBorder="1" applyAlignment="1" applyProtection="1">
      <alignment horizontal="right" vertical="center"/>
      <protection locked="0"/>
    </xf>
    <xf numFmtId="165" fontId="3" fillId="0" borderId="11" xfId="0" applyNumberFormat="1" applyFont="1" applyBorder="1" applyAlignment="1" applyProtection="1">
      <alignment horizontal="right" vertical="center" indent="6"/>
      <protection locked="0"/>
    </xf>
    <xf numFmtId="0" fontId="3" fillId="0" borderId="11" xfId="0" applyFont="1" applyBorder="1" applyAlignment="1" applyProtection="1">
      <alignment vertical="center"/>
      <protection locked="0"/>
    </xf>
    <xf numFmtId="0" fontId="3" fillId="0" borderId="12" xfId="0" applyFont="1" applyBorder="1" applyAlignment="1" applyProtection="1">
      <alignment horizontal="center" vertical="center"/>
      <protection locked="0"/>
    </xf>
    <xf numFmtId="165" fontId="3" fillId="0" borderId="5" xfId="0" applyNumberFormat="1" applyFont="1" applyBorder="1" applyAlignment="1" applyProtection="1">
      <alignment horizontal="center" vertical="center"/>
      <protection locked="0"/>
    </xf>
    <xf numFmtId="165" fontId="3" fillId="0" borderId="5" xfId="0" applyNumberFormat="1" applyFont="1" applyBorder="1" applyAlignment="1" applyProtection="1">
      <alignment horizontal="right" vertical="center" indent="6"/>
      <protection locked="0"/>
    </xf>
    <xf numFmtId="0" fontId="3" fillId="0" borderId="5" xfId="0" applyFont="1" applyBorder="1" applyAlignment="1" applyProtection="1">
      <alignment vertical="center"/>
      <protection locked="0"/>
    </xf>
    <xf numFmtId="0" fontId="2" fillId="0" borderId="0" xfId="0" applyFont="1" applyAlignment="1">
      <alignment vertical="center"/>
    </xf>
    <xf numFmtId="0" fontId="52" fillId="0" borderId="0" xfId="0" applyFont="1" applyAlignment="1">
      <alignment horizontal="left" vertical="center"/>
    </xf>
    <xf numFmtId="49" fontId="3" fillId="2" borderId="26" xfId="0" applyNumberFormat="1" applyFont="1" applyFill="1" applyBorder="1" applyAlignment="1">
      <alignment vertical="center"/>
    </xf>
    <xf numFmtId="49" fontId="3" fillId="2" borderId="27" xfId="0" applyNumberFormat="1" applyFont="1" applyFill="1" applyBorder="1" applyAlignment="1">
      <alignment vertical="center"/>
    </xf>
    <xf numFmtId="49" fontId="3" fillId="2" borderId="29" xfId="0" applyNumberFormat="1" applyFont="1" applyFill="1" applyBorder="1" applyAlignment="1">
      <alignment vertical="center"/>
    </xf>
    <xf numFmtId="0" fontId="3" fillId="0" borderId="24"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wrapText="1"/>
    </xf>
    <xf numFmtId="0" fontId="3" fillId="0" borderId="0" xfId="0" applyFont="1" applyAlignment="1" applyProtection="1">
      <alignment horizontal="center" vertical="center" wrapText="1"/>
      <protection locked="0"/>
    </xf>
    <xf numFmtId="0" fontId="9" fillId="0" borderId="0" xfId="0" applyFont="1" applyAlignment="1">
      <alignment horizontal="center" vertical="center"/>
    </xf>
    <xf numFmtId="49" fontId="3" fillId="0" borderId="0" xfId="0" applyNumberFormat="1" applyFont="1" applyAlignment="1">
      <alignment horizontal="left" vertical="center"/>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3" fillId="0" borderId="10" xfId="0" applyFont="1" applyBorder="1" applyAlignment="1" applyProtection="1">
      <alignment horizontal="center" vertical="center" wrapText="1"/>
      <protection locked="0"/>
    </xf>
    <xf numFmtId="164" fontId="11" fillId="0" borderId="12" xfId="0" applyNumberFormat="1"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11" fillId="0" borderId="6" xfId="0" applyNumberFormat="1" applyFont="1" applyBorder="1" applyAlignment="1" applyProtection="1">
      <alignment horizontal="center" vertical="center" wrapText="1"/>
      <protection locked="0"/>
    </xf>
    <xf numFmtId="0" fontId="2" fillId="0" borderId="0" xfId="0" applyFont="1" applyAlignment="1" applyProtection="1">
      <alignment horizontal="center" vertical="center" wrapText="1"/>
      <protection locked="0"/>
    </xf>
    <xf numFmtId="14" fontId="11" fillId="0" borderId="0" xfId="0" applyNumberFormat="1" applyFont="1" applyAlignment="1" applyProtection="1">
      <alignment horizontal="center" vertical="center" wrapText="1"/>
      <protection locked="0"/>
    </xf>
    <xf numFmtId="0" fontId="34" fillId="0" borderId="0" xfId="0" applyFont="1" applyAlignment="1">
      <alignment horizontal="center" vertical="center" wrapText="1"/>
    </xf>
    <xf numFmtId="0" fontId="41" fillId="0" borderId="0" xfId="0" applyFont="1" applyAlignment="1" applyProtection="1">
      <alignment horizontal="center" vertical="center" wrapText="1"/>
      <protection locked="0"/>
    </xf>
    <xf numFmtId="0" fontId="34" fillId="0" borderId="0" xfId="0" applyFont="1" applyAlignment="1" applyProtection="1">
      <alignment horizontal="center" vertical="center" wrapText="1"/>
      <protection locked="0"/>
    </xf>
    <xf numFmtId="165" fontId="41" fillId="0" borderId="0" xfId="0" applyNumberFormat="1" applyFont="1" applyAlignment="1" applyProtection="1">
      <alignment horizontal="right" vertical="center"/>
      <protection locked="0"/>
    </xf>
    <xf numFmtId="0" fontId="41" fillId="0" borderId="0" xfId="0" applyFont="1" applyAlignment="1" applyProtection="1">
      <alignment vertical="center"/>
      <protection locked="0"/>
    </xf>
    <xf numFmtId="164" fontId="34" fillId="0" borderId="0" xfId="0" applyNumberFormat="1" applyFont="1" applyAlignment="1" applyProtection="1">
      <alignment horizontal="center" vertical="center" wrapText="1"/>
      <protection locked="0"/>
    </xf>
    <xf numFmtId="164" fontId="49" fillId="0" borderId="0" xfId="0" applyNumberFormat="1" applyFont="1" applyAlignment="1" applyProtection="1">
      <alignment horizontal="center" vertical="center" wrapText="1"/>
      <protection locked="0"/>
    </xf>
    <xf numFmtId="49" fontId="13" fillId="0" borderId="0" xfId="0" applyNumberFormat="1" applyFont="1" applyAlignment="1">
      <alignment horizontal="left" vertical="center"/>
    </xf>
    <xf numFmtId="0" fontId="13" fillId="0" borderId="0" xfId="0" applyFont="1" applyAlignment="1">
      <alignment vertical="center"/>
    </xf>
    <xf numFmtId="49" fontId="3" fillId="0" borderId="0" xfId="0" applyNumberFormat="1" applyFont="1" applyAlignment="1">
      <alignment vertical="center" wrapText="1"/>
    </xf>
    <xf numFmtId="0" fontId="3" fillId="2" borderId="2" xfId="0" applyFont="1" applyFill="1" applyBorder="1" applyAlignment="1">
      <alignment vertical="center"/>
    </xf>
    <xf numFmtId="0" fontId="3" fillId="2" borderId="3" xfId="0" applyFont="1" applyFill="1" applyBorder="1" applyAlignment="1">
      <alignment vertical="center"/>
    </xf>
    <xf numFmtId="49" fontId="3" fillId="2" borderId="31" xfId="0" applyNumberFormat="1" applyFont="1" applyFill="1" applyBorder="1" applyAlignment="1">
      <alignment horizontal="left" vertical="center"/>
    </xf>
    <xf numFmtId="49" fontId="23" fillId="2" borderId="0" xfId="0" applyNumberFormat="1" applyFont="1" applyFill="1" applyAlignment="1">
      <alignment vertical="center"/>
    </xf>
    <xf numFmtId="0" fontId="11" fillId="2" borderId="0" xfId="0" applyFont="1" applyFill="1" applyAlignment="1">
      <alignment vertical="center"/>
    </xf>
    <xf numFmtId="49" fontId="3" fillId="2" borderId="27" xfId="0" applyNumberFormat="1" applyFont="1" applyFill="1" applyBorder="1" applyAlignment="1">
      <alignment horizontal="center" vertical="center"/>
    </xf>
    <xf numFmtId="0" fontId="3" fillId="5" borderId="0" xfId="0" applyFont="1" applyFill="1" applyAlignment="1" applyProtection="1">
      <alignment vertical="center"/>
      <protection locked="0"/>
    </xf>
    <xf numFmtId="0" fontId="3" fillId="5" borderId="0" xfId="0" applyFont="1" applyFill="1" applyAlignment="1" applyProtection="1">
      <alignment horizontal="center" vertical="center"/>
      <protection locked="0"/>
    </xf>
    <xf numFmtId="0" fontId="41" fillId="3" borderId="22" xfId="0" applyFont="1" applyFill="1" applyBorder="1" applyAlignment="1">
      <alignment vertical="center"/>
    </xf>
    <xf numFmtId="0" fontId="41" fillId="3" borderId="9" xfId="0" applyFont="1" applyFill="1" applyBorder="1" applyAlignment="1">
      <alignment horizontal="center" vertical="center"/>
    </xf>
    <xf numFmtId="0" fontId="3" fillId="2" borderId="10" xfId="0" applyFont="1" applyFill="1" applyBorder="1" applyAlignment="1">
      <alignment vertical="center"/>
    </xf>
    <xf numFmtId="0" fontId="3" fillId="2" borderId="45" xfId="0" applyFont="1" applyFill="1" applyBorder="1" applyAlignment="1">
      <alignment vertical="center"/>
    </xf>
    <xf numFmtId="0" fontId="3" fillId="2" borderId="4" xfId="0" applyFont="1" applyFill="1" applyBorder="1" applyAlignment="1">
      <alignment vertical="center"/>
    </xf>
    <xf numFmtId="49" fontId="72" fillId="9" borderId="24" xfId="0" applyNumberFormat="1" applyFont="1" applyFill="1" applyBorder="1" applyAlignment="1">
      <alignment horizontal="right" vertical="center"/>
    </xf>
    <xf numFmtId="0" fontId="23" fillId="5" borderId="0" xfId="0" applyFont="1" applyFill="1" applyAlignment="1" applyProtection="1">
      <alignment vertical="center"/>
      <protection locked="0"/>
    </xf>
    <xf numFmtId="49" fontId="77" fillId="5" borderId="0" xfId="0" applyNumberFormat="1" applyFont="1" applyFill="1" applyAlignment="1" applyProtection="1">
      <alignment vertical="center"/>
      <protection locked="0"/>
    </xf>
    <xf numFmtId="0" fontId="3" fillId="5" borderId="10" xfId="4" applyFont="1" applyFill="1" applyBorder="1" applyAlignment="1" applyProtection="1">
      <alignment vertical="center" wrapText="1"/>
      <protection locked="0"/>
    </xf>
    <xf numFmtId="0" fontId="2" fillId="0" borderId="10" xfId="0" applyFont="1" applyBorder="1" applyAlignment="1">
      <alignment wrapText="1"/>
    </xf>
    <xf numFmtId="0" fontId="2" fillId="0" borderId="11" xfId="0" applyFont="1" applyBorder="1"/>
    <xf numFmtId="0" fontId="2" fillId="0" borderId="19" xfId="0" applyFont="1" applyBorder="1" applyAlignment="1">
      <alignment wrapText="1"/>
    </xf>
    <xf numFmtId="0" fontId="2" fillId="0" borderId="10" xfId="0" applyFont="1" applyBorder="1"/>
    <xf numFmtId="0" fontId="2" fillId="0" borderId="12" xfId="0" applyFont="1" applyBorder="1" applyAlignment="1">
      <alignment wrapText="1"/>
    </xf>
    <xf numFmtId="0" fontId="2" fillId="0" borderId="11" xfId="0" applyFont="1" applyBorder="1" applyAlignment="1">
      <alignment wrapText="1"/>
    </xf>
    <xf numFmtId="49" fontId="3" fillId="0" borderId="0" xfId="0" applyNumberFormat="1" applyFont="1" applyFill="1" applyAlignment="1" applyProtection="1">
      <alignment vertical="center"/>
      <protection locked="0"/>
    </xf>
    <xf numFmtId="49" fontId="3" fillId="0" borderId="40" xfId="0" applyNumberFormat="1" applyFont="1" applyFill="1" applyBorder="1" applyAlignment="1" applyProtection="1">
      <alignment horizontal="right" vertical="center" wrapText="1"/>
      <protection locked="0"/>
    </xf>
    <xf numFmtId="0" fontId="3" fillId="0" borderId="0" xfId="0" applyFont="1" applyFill="1" applyAlignment="1">
      <alignment horizontal="center" vertical="center" wrapText="1"/>
    </xf>
    <xf numFmtId="49" fontId="77" fillId="0" borderId="0" xfId="0" applyNumberFormat="1" applyFont="1" applyFill="1" applyAlignment="1" applyProtection="1">
      <alignment vertical="center"/>
      <protection locked="0"/>
    </xf>
    <xf numFmtId="49" fontId="3" fillId="0" borderId="11" xfId="0" applyNumberFormat="1" applyFont="1" applyFill="1" applyBorder="1" applyAlignment="1" applyProtection="1">
      <alignment horizontal="center" vertical="center"/>
      <protection locked="0"/>
    </xf>
    <xf numFmtId="0" fontId="3" fillId="0" borderId="5" xfId="0" applyFont="1" applyFill="1" applyBorder="1" applyAlignment="1" applyProtection="1">
      <alignment horizontal="center" vertical="center" wrapText="1"/>
      <protection locked="0"/>
    </xf>
    <xf numFmtId="49" fontId="3" fillId="0" borderId="5" xfId="0" applyNumberFormat="1" applyFont="1" applyFill="1" applyBorder="1" applyAlignment="1" applyProtection="1">
      <alignment horizontal="center" vertical="center"/>
      <protection locked="0"/>
    </xf>
    <xf numFmtId="49" fontId="3" fillId="0" borderId="2" xfId="0" applyNumberFormat="1" applyFont="1" applyFill="1" applyBorder="1" applyAlignment="1" applyProtection="1">
      <alignment horizontal="center" vertical="center"/>
      <protection locked="0"/>
    </xf>
    <xf numFmtId="0" fontId="3" fillId="0" borderId="2" xfId="0" applyFont="1" applyFill="1" applyBorder="1" applyAlignment="1" applyProtection="1">
      <alignment horizontal="center" vertical="center" wrapText="1"/>
      <protection locked="0"/>
    </xf>
    <xf numFmtId="49" fontId="3" fillId="0" borderId="11" xfId="0" applyNumberFormat="1" applyFont="1" applyFill="1" applyBorder="1" applyAlignment="1" applyProtection="1">
      <alignment vertical="center"/>
      <protection locked="0"/>
    </xf>
    <xf numFmtId="0" fontId="3" fillId="0" borderId="0" xfId="0" applyFont="1" applyFill="1" applyAlignment="1" applyProtection="1">
      <alignment vertical="center" wrapText="1"/>
      <protection locked="0"/>
    </xf>
    <xf numFmtId="0" fontId="3" fillId="0" borderId="0" xfId="0" applyFont="1" applyAlignment="1" applyProtection="1">
      <alignment horizontal="left" wrapText="1"/>
      <protection locked="0"/>
    </xf>
    <xf numFmtId="0" fontId="3" fillId="0" borderId="0" xfId="0" applyFont="1" applyAlignment="1" applyProtection="1">
      <alignment horizontal="left" vertical="top" wrapText="1"/>
      <protection locked="0"/>
    </xf>
    <xf numFmtId="0" fontId="4" fillId="0" borderId="0" xfId="0" applyFont="1" applyAlignment="1" applyProtection="1">
      <alignment horizontal="left" wrapText="1"/>
      <protection locked="0"/>
    </xf>
    <xf numFmtId="0" fontId="40" fillId="0" borderId="0" xfId="0" applyFont="1" applyAlignment="1" applyProtection="1">
      <alignment horizontal="left" wrapText="1"/>
      <protection locked="0"/>
    </xf>
    <xf numFmtId="0" fontId="3" fillId="0" borderId="0" xfId="0" applyFont="1" applyAlignment="1" applyProtection="1">
      <alignment horizontal="left" wrapText="1"/>
    </xf>
    <xf numFmtId="0" fontId="45" fillId="0" borderId="0" xfId="0" applyFont="1" applyAlignment="1" applyProtection="1">
      <alignment horizontal="center"/>
    </xf>
    <xf numFmtId="0" fontId="4" fillId="0" borderId="0" xfId="0" applyFont="1" applyAlignment="1" applyProtection="1">
      <alignment horizontal="left" wrapText="1"/>
    </xf>
    <xf numFmtId="0" fontId="63" fillId="0" borderId="0" xfId="0" applyFont="1" applyAlignment="1" applyProtection="1">
      <alignment horizontal="left" wrapText="1"/>
    </xf>
    <xf numFmtId="0" fontId="64" fillId="0" borderId="0" xfId="0" applyFont="1" applyAlignment="1" applyProtection="1">
      <alignment horizontal="left" wrapText="1"/>
    </xf>
    <xf numFmtId="0" fontId="38" fillId="0" borderId="25" xfId="0" applyFont="1" applyBorder="1" applyAlignment="1" applyProtection="1">
      <alignment horizontal="center"/>
    </xf>
    <xf numFmtId="0" fontId="65" fillId="0" borderId="0" xfId="0" applyFont="1" applyAlignment="1" applyProtection="1">
      <alignment horizontal="left" wrapText="1"/>
    </xf>
    <xf numFmtId="0" fontId="3" fillId="0" borderId="0" xfId="0" applyFont="1" applyFill="1" applyAlignment="1" applyProtection="1">
      <alignment horizontal="left" wrapText="1"/>
    </xf>
    <xf numFmtId="0" fontId="4" fillId="0" borderId="0" xfId="0" applyFont="1" applyAlignment="1" applyProtection="1">
      <alignment horizontal="left"/>
      <protection locked="0"/>
    </xf>
    <xf numFmtId="0" fontId="3" fillId="0" borderId="0" xfId="0" applyFont="1" applyAlignment="1" applyProtection="1">
      <alignment horizontal="left" wrapText="1" indent="5"/>
      <protection locked="0"/>
    </xf>
    <xf numFmtId="0" fontId="3" fillId="0" borderId="0" xfId="0" applyFont="1" applyAlignment="1" applyProtection="1">
      <alignment horizontal="left" vertical="top" wrapText="1" indent="2"/>
      <protection locked="0"/>
    </xf>
    <xf numFmtId="0" fontId="4" fillId="0" borderId="0" xfId="0" applyFont="1" applyAlignment="1" applyProtection="1">
      <alignment horizontal="left" wrapText="1" indent="5"/>
      <protection locked="0"/>
    </xf>
    <xf numFmtId="0" fontId="3" fillId="0" borderId="0" xfId="0" applyFont="1" applyAlignment="1" applyProtection="1">
      <alignment horizontal="left"/>
      <protection locked="0"/>
    </xf>
    <xf numFmtId="0" fontId="3" fillId="0" borderId="13" xfId="0" applyFont="1" applyBorder="1" applyAlignment="1" applyProtection="1">
      <alignment vertical="center" wrapText="1"/>
      <protection locked="0"/>
    </xf>
    <xf numFmtId="0" fontId="3" fillId="0" borderId="14" xfId="0" applyFont="1" applyBorder="1" applyAlignment="1" applyProtection="1">
      <alignment vertical="center" wrapText="1"/>
      <protection locked="0"/>
    </xf>
    <xf numFmtId="0" fontId="3" fillId="0" borderId="20" xfId="0" applyFont="1" applyBorder="1" applyAlignment="1" applyProtection="1">
      <alignment vertical="center" wrapText="1"/>
      <protection locked="0"/>
    </xf>
    <xf numFmtId="0" fontId="3" fillId="0" borderId="0" xfId="0" applyFont="1" applyBorder="1" applyAlignment="1" applyProtection="1">
      <alignment vertical="center" wrapText="1"/>
      <protection locked="0"/>
    </xf>
    <xf numFmtId="0" fontId="5" fillId="0" borderId="15" xfId="0" applyFont="1" applyFill="1" applyBorder="1" applyAlignment="1" applyProtection="1">
      <protection locked="0"/>
    </xf>
    <xf numFmtId="0" fontId="5" fillId="0" borderId="6" xfId="0" applyFont="1" applyBorder="1" applyAlignment="1" applyProtection="1">
      <protection locked="0"/>
    </xf>
    <xf numFmtId="0" fontId="5" fillId="0" borderId="53" xfId="0" applyFont="1" applyFill="1" applyBorder="1" applyAlignment="1" applyProtection="1">
      <protection locked="0"/>
    </xf>
    <xf numFmtId="0" fontId="5" fillId="0" borderId="12" xfId="0" applyFont="1" applyBorder="1" applyAlignment="1" applyProtection="1">
      <protection locked="0"/>
    </xf>
    <xf numFmtId="0" fontId="5" fillId="0" borderId="33" xfId="0" applyFont="1" applyFill="1" applyBorder="1" applyAlignment="1" applyProtection="1">
      <protection locked="0"/>
    </xf>
    <xf numFmtId="0" fontId="5" fillId="0" borderId="32" xfId="0" applyFont="1" applyFill="1" applyBorder="1" applyAlignment="1" applyProtection="1">
      <protection locked="0"/>
    </xf>
    <xf numFmtId="0" fontId="5" fillId="0" borderId="33" xfId="0" applyFont="1" applyFill="1" applyBorder="1" applyAlignment="1" applyProtection="1">
      <alignment wrapText="1" shrinkToFit="1"/>
      <protection locked="0"/>
    </xf>
    <xf numFmtId="0" fontId="5" fillId="0" borderId="32" xfId="0" applyFont="1" applyFill="1" applyBorder="1" applyAlignment="1" applyProtection="1">
      <alignment wrapText="1" shrinkToFit="1"/>
      <protection locked="0"/>
    </xf>
    <xf numFmtId="49" fontId="5" fillId="0" borderId="33" xfId="0" applyNumberFormat="1" applyFont="1" applyFill="1" applyBorder="1" applyAlignment="1" applyProtection="1">
      <protection locked="0"/>
    </xf>
    <xf numFmtId="49" fontId="5" fillId="0" borderId="32" xfId="0" applyNumberFormat="1" applyFont="1" applyFill="1" applyBorder="1" applyAlignment="1" applyProtection="1">
      <protection locked="0"/>
    </xf>
    <xf numFmtId="0" fontId="11" fillId="5" borderId="22" xfId="1"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23" xfId="0" applyFont="1" applyFill="1" applyBorder="1" applyAlignment="1" applyProtection="1">
      <alignment horizontal="left"/>
      <protection locked="0"/>
    </xf>
    <xf numFmtId="49" fontId="59" fillId="0" borderId="22" xfId="0" applyNumberFormat="1" applyFont="1" applyBorder="1" applyAlignment="1" applyProtection="1">
      <alignment horizontal="left"/>
      <protection locked="0"/>
    </xf>
    <xf numFmtId="49" fontId="14" fillId="0" borderId="34" xfId="0" applyNumberFormat="1" applyFont="1" applyBorder="1" applyAlignment="1" applyProtection="1">
      <alignment horizontal="left"/>
      <protection locked="0"/>
    </xf>
    <xf numFmtId="49" fontId="14" fillId="0" borderId="23" xfId="0" applyNumberFormat="1" applyFont="1" applyBorder="1" applyAlignment="1" applyProtection="1">
      <alignment horizontal="left"/>
      <protection locked="0"/>
    </xf>
    <xf numFmtId="0" fontId="5" fillId="0" borderId="22" xfId="0" applyFont="1" applyBorder="1" applyAlignment="1" applyProtection="1">
      <alignment horizontal="left"/>
      <protection locked="0"/>
    </xf>
    <xf numFmtId="0" fontId="14" fillId="0" borderId="34" xfId="0" applyFont="1" applyBorder="1" applyAlignment="1" applyProtection="1">
      <alignment horizontal="left"/>
      <protection locked="0"/>
    </xf>
    <xf numFmtId="0" fontId="14" fillId="0" borderId="23" xfId="0" applyFont="1" applyBorder="1" applyAlignment="1" applyProtection="1">
      <alignment horizontal="left"/>
      <protection locked="0"/>
    </xf>
    <xf numFmtId="0" fontId="66" fillId="0" borderId="22" xfId="0" applyFont="1" applyBorder="1" applyAlignment="1">
      <alignment horizontal="center"/>
    </xf>
    <xf numFmtId="0" fontId="66" fillId="0" borderId="34" xfId="0" applyFont="1" applyBorder="1" applyAlignment="1">
      <alignment horizontal="center"/>
    </xf>
    <xf numFmtId="0" fontId="66" fillId="0" borderId="23" xfId="0" applyFont="1" applyBorder="1" applyAlignment="1">
      <alignment horizontal="center"/>
    </xf>
    <xf numFmtId="0" fontId="74" fillId="2" borderId="30" xfId="0" applyFont="1" applyFill="1" applyBorder="1" applyAlignment="1" applyProtection="1"/>
    <xf numFmtId="0" fontId="75" fillId="2" borderId="25" xfId="0" applyFont="1" applyFill="1" applyBorder="1" applyAlignment="1" applyProtection="1"/>
    <xf numFmtId="0" fontId="75" fillId="2" borderId="26" xfId="0" applyFont="1" applyFill="1" applyBorder="1" applyAlignment="1"/>
    <xf numFmtId="0" fontId="76" fillId="5" borderId="30" xfId="6" applyFont="1" applyFill="1" applyBorder="1" applyProtection="1">
      <protection locked="0"/>
    </xf>
    <xf numFmtId="0" fontId="2" fillId="5" borderId="25" xfId="0" applyFont="1" applyFill="1" applyBorder="1" applyProtection="1">
      <protection locked="0"/>
    </xf>
    <xf numFmtId="0" fontId="2" fillId="5" borderId="26" xfId="0" applyFont="1" applyFill="1" applyBorder="1" applyProtection="1">
      <protection locked="0"/>
    </xf>
    <xf numFmtId="0" fontId="5" fillId="7" borderId="22" xfId="0" applyFont="1" applyFill="1" applyBorder="1" applyAlignment="1" applyProtection="1">
      <alignment horizontal="center"/>
    </xf>
    <xf numFmtId="0" fontId="14" fillId="0" borderId="34" xfId="0" applyFont="1" applyBorder="1" applyAlignment="1"/>
    <xf numFmtId="0" fontId="14" fillId="0" borderId="23" xfId="0" applyFont="1" applyBorder="1" applyAlignment="1"/>
    <xf numFmtId="0" fontId="74" fillId="2" borderId="24" xfId="0" applyFont="1" applyFill="1" applyBorder="1" applyAlignment="1" applyProtection="1"/>
    <xf numFmtId="0" fontId="75" fillId="2" borderId="0" xfId="0" applyFont="1" applyFill="1" applyBorder="1" applyAlignment="1" applyProtection="1"/>
    <xf numFmtId="0" fontId="75" fillId="2" borderId="27" xfId="0" applyFont="1" applyFill="1" applyBorder="1" applyAlignment="1"/>
    <xf numFmtId="0" fontId="5" fillId="4" borderId="24" xfId="0" applyFont="1" applyFill="1" applyBorder="1" applyAlignment="1" applyProtection="1"/>
    <xf numFmtId="0" fontId="14" fillId="0" borderId="0" xfId="0" applyFont="1" applyBorder="1" applyAlignment="1" applyProtection="1"/>
    <xf numFmtId="0" fontId="14" fillId="0" borderId="0" xfId="0" applyFont="1" applyAlignment="1"/>
    <xf numFmtId="0" fontId="5" fillId="0" borderId="44" xfId="0" applyFont="1" applyFill="1" applyBorder="1" applyAlignment="1" applyProtection="1">
      <protection locked="0"/>
    </xf>
    <xf numFmtId="0" fontId="5" fillId="0" borderId="3" xfId="0" applyFont="1" applyBorder="1" applyAlignment="1" applyProtection="1">
      <protection locked="0"/>
    </xf>
    <xf numFmtId="0" fontId="5" fillId="0" borderId="30" xfId="0" applyFont="1" applyBorder="1" applyProtection="1">
      <protection locked="0"/>
    </xf>
    <xf numFmtId="0" fontId="14" fillId="0" borderId="25" xfId="0" applyFont="1" applyBorder="1" applyProtection="1">
      <protection locked="0"/>
    </xf>
    <xf numFmtId="0" fontId="14" fillId="0" borderId="26" xfId="0" applyFont="1" applyBorder="1" applyProtection="1">
      <protection locked="0"/>
    </xf>
    <xf numFmtId="49" fontId="5" fillId="0" borderId="22" xfId="0" applyNumberFormat="1" applyFont="1" applyBorder="1" applyAlignment="1" applyProtection="1">
      <alignment horizontal="left"/>
      <protection locked="0"/>
    </xf>
    <xf numFmtId="3" fontId="59" fillId="9" borderId="22" xfId="0" applyNumberFormat="1" applyFont="1" applyFill="1" applyBorder="1" applyAlignment="1" applyProtection="1">
      <alignment horizontal="left"/>
      <protection locked="0"/>
    </xf>
    <xf numFmtId="3" fontId="59" fillId="9" borderId="34" xfId="0" applyNumberFormat="1" applyFont="1" applyFill="1" applyBorder="1" applyAlignment="1" applyProtection="1">
      <alignment horizontal="left"/>
      <protection locked="0"/>
    </xf>
    <xf numFmtId="3" fontId="59" fillId="9" borderId="23" xfId="0" applyNumberFormat="1" applyFont="1" applyFill="1" applyBorder="1" applyAlignment="1" applyProtection="1">
      <alignment horizontal="left"/>
      <protection locked="0"/>
    </xf>
    <xf numFmtId="164" fontId="59" fillId="9" borderId="22" xfId="0" applyNumberFormat="1" applyFont="1" applyFill="1" applyBorder="1" applyAlignment="1" applyProtection="1">
      <alignment horizontal="left"/>
      <protection locked="0"/>
    </xf>
    <xf numFmtId="164" fontId="71" fillId="9" borderId="34" xfId="0" applyNumberFormat="1" applyFont="1" applyFill="1" applyBorder="1" applyAlignment="1" applyProtection="1">
      <alignment horizontal="left"/>
      <protection locked="0"/>
    </xf>
    <xf numFmtId="164" fontId="71" fillId="9" borderId="23" xfId="0" applyNumberFormat="1" applyFont="1" applyFill="1" applyBorder="1" applyAlignment="1" applyProtection="1">
      <alignment horizontal="left"/>
      <protection locked="0"/>
    </xf>
    <xf numFmtId="0" fontId="5" fillId="2" borderId="22" xfId="0" applyFont="1" applyFill="1" applyBorder="1" applyAlignment="1" applyProtection="1">
      <alignment horizontal="left"/>
    </xf>
    <xf numFmtId="0" fontId="14" fillId="0" borderId="23" xfId="0" applyFont="1" applyBorder="1" applyAlignment="1">
      <alignment horizontal="left"/>
    </xf>
    <xf numFmtId="49" fontId="5" fillId="0" borderId="34" xfId="0" applyNumberFormat="1" applyFont="1" applyBorder="1" applyAlignment="1" applyProtection="1">
      <alignment horizontal="left"/>
      <protection locked="0"/>
    </xf>
    <xf numFmtId="49" fontId="5" fillId="0" borderId="23" xfId="0" applyNumberFormat="1" applyFont="1" applyBorder="1" applyAlignment="1" applyProtection="1">
      <alignment horizontal="left"/>
      <protection locked="0"/>
    </xf>
    <xf numFmtId="164" fontId="5" fillId="0" borderId="22" xfId="0" applyNumberFormat="1" applyFont="1" applyBorder="1" applyAlignment="1" applyProtection="1">
      <alignment horizontal="left"/>
      <protection locked="0"/>
    </xf>
    <xf numFmtId="164" fontId="14" fillId="0" borderId="34" xfId="0" applyNumberFormat="1" applyFont="1" applyBorder="1" applyAlignment="1" applyProtection="1">
      <alignment horizontal="left"/>
      <protection locked="0"/>
    </xf>
    <xf numFmtId="164" fontId="14" fillId="0" borderId="23" xfId="0" applyNumberFormat="1" applyFont="1" applyBorder="1" applyAlignment="1" applyProtection="1">
      <alignment horizontal="left"/>
      <protection locked="0"/>
    </xf>
    <xf numFmtId="164" fontId="5" fillId="5" borderId="22" xfId="0" applyNumberFormat="1" applyFont="1" applyFill="1" applyBorder="1" applyAlignment="1" applyProtection="1">
      <alignment horizontal="left"/>
      <protection locked="0"/>
    </xf>
    <xf numFmtId="164" fontId="14" fillId="5" borderId="34" xfId="0" applyNumberFormat="1" applyFont="1" applyFill="1" applyBorder="1" applyAlignment="1" applyProtection="1">
      <alignment horizontal="left"/>
      <protection locked="0"/>
    </xf>
    <xf numFmtId="164" fontId="14" fillId="5" borderId="23" xfId="0" applyNumberFormat="1" applyFont="1" applyFill="1" applyBorder="1" applyAlignment="1" applyProtection="1">
      <alignment horizontal="left"/>
      <protection locked="0"/>
    </xf>
    <xf numFmtId="14" fontId="5" fillId="0" borderId="22" xfId="0" applyNumberFormat="1" applyFont="1" applyBorder="1" applyAlignment="1" applyProtection="1">
      <alignment horizontal="left"/>
      <protection locked="0"/>
    </xf>
    <xf numFmtId="0" fontId="5" fillId="0" borderId="34" xfId="0" applyFont="1" applyBorder="1" applyAlignment="1" applyProtection="1">
      <alignment horizontal="left"/>
      <protection locked="0"/>
    </xf>
    <xf numFmtId="0" fontId="5" fillId="0" borderId="23" xfId="0" applyFont="1" applyBorder="1" applyAlignment="1" applyProtection="1">
      <alignment horizontal="left"/>
      <protection locked="0"/>
    </xf>
    <xf numFmtId="0" fontId="5" fillId="0" borderId="30" xfId="0" applyFont="1" applyBorder="1" applyAlignment="1" applyProtection="1">
      <alignment horizontal="left"/>
      <protection locked="0"/>
    </xf>
    <xf numFmtId="0" fontId="14" fillId="0" borderId="25" xfId="0" applyFont="1" applyBorder="1" applyAlignment="1" applyProtection="1">
      <alignment horizontal="left"/>
      <protection locked="0"/>
    </xf>
    <xf numFmtId="0" fontId="14" fillId="0" borderId="26" xfId="0" applyFont="1" applyBorder="1" applyAlignment="1" applyProtection="1">
      <alignment horizontal="left"/>
      <protection locked="0"/>
    </xf>
    <xf numFmtId="0" fontId="14" fillId="0" borderId="21" xfId="0" applyFont="1" applyBorder="1" applyAlignment="1" applyProtection="1">
      <alignment horizontal="left"/>
      <protection locked="0"/>
    </xf>
    <xf numFmtId="0" fontId="14" fillId="0" borderId="28" xfId="0" applyFont="1" applyBorder="1" applyAlignment="1" applyProtection="1">
      <alignment horizontal="left"/>
      <protection locked="0"/>
    </xf>
    <xf numFmtId="0" fontId="14" fillId="0" borderId="29" xfId="0" applyFont="1" applyBorder="1" applyAlignment="1" applyProtection="1">
      <alignment horizontal="left"/>
      <protection locked="0"/>
    </xf>
    <xf numFmtId="0" fontId="5" fillId="0" borderId="22" xfId="0" quotePrefix="1" applyFont="1" applyBorder="1" applyAlignment="1" applyProtection="1">
      <alignment horizontal="left"/>
      <protection locked="0"/>
    </xf>
    <xf numFmtId="0" fontId="69" fillId="0" borderId="22" xfId="0" applyFont="1" applyBorder="1" applyAlignment="1" applyProtection="1">
      <alignment horizontal="left"/>
      <protection locked="0"/>
    </xf>
    <xf numFmtId="0" fontId="67" fillId="0" borderId="34" xfId="0" applyFont="1" applyBorder="1" applyAlignment="1" applyProtection="1">
      <alignment horizontal="left"/>
      <protection locked="0"/>
    </xf>
    <xf numFmtId="0" fontId="67" fillId="0" borderId="23" xfId="0" applyFont="1" applyBorder="1" applyAlignment="1" applyProtection="1">
      <alignment horizontal="left"/>
      <protection locked="0"/>
    </xf>
    <xf numFmtId="0" fontId="5" fillId="0" borderId="21" xfId="0" applyFont="1" applyBorder="1" applyAlignment="1" applyProtection="1">
      <alignment horizontal="left"/>
      <protection locked="0"/>
    </xf>
    <xf numFmtId="0" fontId="14" fillId="2" borderId="28" xfId="0" applyFont="1" applyFill="1" applyBorder="1" applyAlignment="1" applyProtection="1">
      <alignment horizontal="left"/>
      <protection locked="0"/>
    </xf>
    <xf numFmtId="0" fontId="14" fillId="0" borderId="29" xfId="0" applyFont="1" applyBorder="1" applyAlignment="1">
      <alignment horizontal="left"/>
    </xf>
    <xf numFmtId="49" fontId="5" fillId="0" borderId="52" xfId="0" applyNumberFormat="1" applyFont="1" applyBorder="1" applyAlignment="1" applyProtection="1">
      <alignment horizontal="left"/>
      <protection locked="0"/>
    </xf>
    <xf numFmtId="49" fontId="5" fillId="0" borderId="55" xfId="0" applyNumberFormat="1" applyFont="1" applyBorder="1" applyAlignment="1" applyProtection="1">
      <alignment horizontal="left"/>
      <protection locked="0"/>
    </xf>
    <xf numFmtId="49" fontId="5" fillId="0" borderId="56" xfId="0" applyNumberFormat="1" applyFont="1" applyBorder="1" applyAlignment="1" applyProtection="1">
      <alignment horizontal="left"/>
      <protection locked="0"/>
    </xf>
    <xf numFmtId="49" fontId="3" fillId="2" borderId="24" xfId="0" applyNumberFormat="1" applyFont="1" applyFill="1" applyBorder="1" applyAlignment="1">
      <alignment vertical="center"/>
    </xf>
    <xf numFmtId="0" fontId="2" fillId="0" borderId="27" xfId="0" applyFont="1" applyBorder="1" applyAlignment="1">
      <alignment vertical="center"/>
    </xf>
    <xf numFmtId="14" fontId="3" fillId="2" borderId="24" xfId="0" applyNumberFormat="1" applyFont="1" applyFill="1" applyBorder="1" applyAlignment="1" applyProtection="1">
      <alignment horizontal="left" vertical="center" wrapText="1"/>
      <protection locked="0"/>
    </xf>
    <xf numFmtId="0" fontId="2" fillId="0" borderId="0" xfId="0" applyFont="1" applyAlignment="1" applyProtection="1">
      <alignment horizontal="left" vertical="center" wrapText="1"/>
      <protection locked="0"/>
    </xf>
    <xf numFmtId="0" fontId="2" fillId="0" borderId="27" xfId="0" applyFont="1" applyBorder="1" applyAlignment="1" applyProtection="1">
      <alignment horizontal="left" vertical="center" wrapText="1"/>
      <protection locked="0"/>
    </xf>
    <xf numFmtId="0" fontId="3" fillId="2" borderId="24" xfId="0" applyFont="1" applyFill="1" applyBorder="1" applyAlignment="1" applyProtection="1">
      <alignment vertical="center" wrapText="1"/>
      <protection locked="0"/>
    </xf>
    <xf numFmtId="0" fontId="2" fillId="0" borderId="0" xfId="0" applyFont="1" applyAlignment="1" applyProtection="1">
      <alignment vertical="center" wrapText="1"/>
      <protection locked="0"/>
    </xf>
    <xf numFmtId="0" fontId="2" fillId="0" borderId="27" xfId="0" applyFont="1" applyBorder="1" applyAlignment="1" applyProtection="1">
      <alignment vertical="center" wrapText="1"/>
      <protection locked="0"/>
    </xf>
    <xf numFmtId="49" fontId="3" fillId="2" borderId="30" xfId="0" applyNumberFormat="1" applyFont="1" applyFill="1" applyBorder="1" applyAlignment="1">
      <alignment vertical="center"/>
    </xf>
    <xf numFmtId="0" fontId="2" fillId="0" borderId="26" xfId="0" applyFont="1" applyBorder="1" applyAlignment="1">
      <alignment vertical="center"/>
    </xf>
    <xf numFmtId="49" fontId="3" fillId="2" borderId="30" xfId="0" applyNumberFormat="1" applyFont="1" applyFill="1" applyBorder="1" applyAlignment="1" applyProtection="1">
      <alignment vertical="center" wrapText="1"/>
      <protection locked="0"/>
    </xf>
    <xf numFmtId="0" fontId="2" fillId="0" borderId="25" xfId="0" applyFont="1" applyBorder="1" applyAlignment="1" applyProtection="1">
      <alignment vertical="center" wrapText="1"/>
      <protection locked="0"/>
    </xf>
    <xf numFmtId="0" fontId="2" fillId="0" borderId="26" xfId="0" applyFont="1" applyBorder="1" applyAlignment="1" applyProtection="1">
      <alignment vertical="center" wrapText="1"/>
      <protection locked="0"/>
    </xf>
    <xf numFmtId="1" fontId="3" fillId="2" borderId="24" xfId="0" applyNumberFormat="1" applyFont="1" applyFill="1" applyBorder="1" applyAlignment="1" applyProtection="1">
      <alignment horizontal="left" vertical="center" wrapText="1"/>
      <protection locked="0"/>
    </xf>
    <xf numFmtId="1" fontId="2" fillId="0" borderId="0" xfId="0" applyNumberFormat="1" applyFont="1" applyAlignment="1" applyProtection="1">
      <alignment horizontal="left" vertical="center" wrapText="1"/>
      <protection locked="0"/>
    </xf>
    <xf numFmtId="1" fontId="2" fillId="0" borderId="27" xfId="0" applyNumberFormat="1" applyFont="1" applyBorder="1" applyAlignment="1" applyProtection="1">
      <alignment horizontal="left" vertical="center" wrapText="1"/>
      <protection locked="0"/>
    </xf>
    <xf numFmtId="0" fontId="3" fillId="2" borderId="2" xfId="0" applyFont="1" applyFill="1" applyBorder="1" applyAlignment="1">
      <alignment vertical="center"/>
    </xf>
    <xf numFmtId="0" fontId="2" fillId="0" borderId="3" xfId="0" applyFont="1" applyBorder="1" applyAlignment="1">
      <alignment vertical="center"/>
    </xf>
    <xf numFmtId="0" fontId="3" fillId="0" borderId="19" xfId="0" applyFont="1" applyFill="1" applyBorder="1" applyAlignment="1" applyProtection="1">
      <alignment vertical="center" wrapText="1"/>
      <protection locked="0"/>
    </xf>
    <xf numFmtId="0" fontId="3" fillId="0" borderId="38" xfId="0" applyFont="1" applyFill="1" applyBorder="1" applyAlignment="1" applyProtection="1">
      <alignment vertical="center" wrapText="1"/>
      <protection locked="0"/>
    </xf>
    <xf numFmtId="0" fontId="3" fillId="0" borderId="53" xfId="0" applyFont="1" applyFill="1" applyBorder="1" applyAlignment="1" applyProtection="1">
      <alignment vertical="center" wrapText="1"/>
      <protection locked="0"/>
    </xf>
    <xf numFmtId="49" fontId="3" fillId="0" borderId="11" xfId="0" applyNumberFormat="1" applyFont="1" applyFill="1" applyBorder="1" applyAlignment="1" applyProtection="1">
      <alignment vertical="center"/>
      <protection locked="0"/>
    </xf>
    <xf numFmtId="0" fontId="28" fillId="0" borderId="11" xfId="0" applyFont="1" applyFill="1" applyBorder="1" applyAlignment="1" applyProtection="1">
      <alignment vertical="center"/>
      <protection locked="0"/>
    </xf>
    <xf numFmtId="49" fontId="27" fillId="0" borderId="12" xfId="0" applyNumberFormat="1" applyFont="1" applyFill="1" applyBorder="1" applyAlignment="1" applyProtection="1">
      <alignment vertical="center"/>
      <protection locked="0"/>
    </xf>
    <xf numFmtId="0" fontId="3" fillId="0" borderId="11" xfId="0" applyFont="1" applyBorder="1" applyAlignment="1" applyProtection="1">
      <alignment vertical="center" wrapText="1" shrinkToFit="1"/>
      <protection locked="0"/>
    </xf>
    <xf numFmtId="0" fontId="28" fillId="0" borderId="11" xfId="0" applyFont="1" applyBorder="1" applyAlignment="1" applyProtection="1">
      <alignment vertical="center" wrapText="1" shrinkToFit="1"/>
      <protection locked="0"/>
    </xf>
    <xf numFmtId="49" fontId="6" fillId="0" borderId="11" xfId="0" applyNumberFormat="1" applyFont="1" applyBorder="1" applyAlignment="1" applyProtection="1">
      <alignment vertical="center"/>
      <protection locked="0"/>
    </xf>
    <xf numFmtId="0" fontId="28" fillId="0" borderId="11" xfId="0" applyFont="1" applyBorder="1" applyAlignment="1" applyProtection="1">
      <alignment vertical="center"/>
      <protection locked="0"/>
    </xf>
    <xf numFmtId="49" fontId="28" fillId="0" borderId="12" xfId="0" applyNumberFormat="1" applyFont="1" applyBorder="1" applyAlignment="1" applyProtection="1">
      <alignment vertical="center"/>
      <protection locked="0"/>
    </xf>
    <xf numFmtId="0" fontId="3" fillId="2" borderId="21" xfId="0" applyFont="1" applyFill="1" applyBorder="1" applyAlignment="1">
      <alignment vertical="center"/>
    </xf>
    <xf numFmtId="0" fontId="2" fillId="2" borderId="29" xfId="0" applyFont="1" applyFill="1" applyBorder="1" applyAlignment="1">
      <alignment vertical="center"/>
    </xf>
    <xf numFmtId="164" fontId="3" fillId="2" borderId="21" xfId="0" applyNumberFormat="1" applyFont="1" applyFill="1" applyBorder="1" applyAlignment="1">
      <alignment horizontal="left" vertical="center" wrapText="1"/>
    </xf>
    <xf numFmtId="164" fontId="2" fillId="2" borderId="28" xfId="0" applyNumberFormat="1" applyFont="1" applyFill="1" applyBorder="1" applyAlignment="1">
      <alignment horizontal="left" vertical="center" wrapText="1"/>
    </xf>
    <xf numFmtId="164" fontId="2" fillId="2" borderId="29" xfId="0" applyNumberFormat="1" applyFont="1" applyFill="1" applyBorder="1" applyAlignment="1">
      <alignment horizontal="left" vertical="center" wrapText="1"/>
    </xf>
    <xf numFmtId="0" fontId="3" fillId="2" borderId="7" xfId="0" applyFont="1" applyFill="1" applyBorder="1" applyAlignment="1">
      <alignment vertical="center" wrapText="1" shrinkToFit="1"/>
    </xf>
    <xf numFmtId="0" fontId="2" fillId="0" borderId="8" xfId="0" applyFont="1" applyBorder="1" applyAlignment="1">
      <alignment vertical="center" wrapText="1"/>
    </xf>
    <xf numFmtId="0" fontId="2" fillId="0" borderId="9" xfId="0" applyFont="1" applyBorder="1" applyAlignment="1">
      <alignment vertical="center" wrapText="1"/>
    </xf>
    <xf numFmtId="0" fontId="3" fillId="2" borderId="2" xfId="0" applyFont="1" applyFill="1" applyBorder="1" applyAlignment="1">
      <alignment vertical="center" wrapText="1"/>
    </xf>
    <xf numFmtId="49" fontId="3" fillId="2" borderId="2" xfId="0" applyNumberFormat="1" applyFont="1" applyFill="1" applyBorder="1" applyAlignment="1">
      <alignment vertical="center"/>
    </xf>
    <xf numFmtId="0" fontId="2" fillId="0" borderId="2" xfId="0" applyFont="1" applyBorder="1" applyAlignment="1">
      <alignment vertical="center"/>
    </xf>
    <xf numFmtId="0" fontId="3" fillId="5" borderId="19" xfId="0" applyFont="1" applyFill="1" applyBorder="1" applyAlignment="1" applyProtection="1">
      <alignment vertical="center" wrapText="1"/>
      <protection locked="0"/>
    </xf>
    <xf numFmtId="0" fontId="3" fillId="5" borderId="38" xfId="0" applyFont="1" applyFill="1" applyBorder="1" applyAlignment="1" applyProtection="1">
      <alignment vertical="center" wrapText="1"/>
      <protection locked="0"/>
    </xf>
    <xf numFmtId="0" fontId="3" fillId="5" borderId="32" xfId="0" applyFont="1" applyFill="1" applyBorder="1" applyAlignment="1" applyProtection="1">
      <alignment vertical="center" wrapText="1"/>
      <protection locked="0"/>
    </xf>
    <xf numFmtId="0" fontId="3" fillId="0" borderId="32" xfId="0" applyFont="1" applyFill="1" applyBorder="1" applyAlignment="1" applyProtection="1">
      <alignment vertical="center" wrapText="1"/>
      <protection locked="0"/>
    </xf>
    <xf numFmtId="0" fontId="3" fillId="2" borderId="47" xfId="0" applyFont="1" applyFill="1" applyBorder="1" applyAlignment="1">
      <alignment vertical="center" wrapText="1"/>
    </xf>
    <xf numFmtId="0" fontId="2" fillId="2" borderId="47" xfId="0" applyFont="1" applyFill="1" applyBorder="1" applyAlignment="1">
      <alignment vertical="center" wrapText="1"/>
    </xf>
    <xf numFmtId="0" fontId="2" fillId="2" borderId="48" xfId="0" applyFont="1" applyFill="1" applyBorder="1" applyAlignment="1">
      <alignment vertical="center" wrapText="1"/>
    </xf>
    <xf numFmtId="0" fontId="3" fillId="0" borderId="5" xfId="0" applyFont="1" applyBorder="1" applyAlignment="1" applyProtection="1">
      <alignment vertical="center" wrapText="1" shrinkToFit="1"/>
      <protection locked="0"/>
    </xf>
    <xf numFmtId="0" fontId="28" fillId="0" borderId="5" xfId="0" applyFont="1" applyBorder="1" applyAlignment="1" applyProtection="1">
      <alignment vertical="center" wrapText="1" shrinkToFit="1"/>
      <protection locked="0"/>
    </xf>
    <xf numFmtId="49" fontId="6" fillId="0" borderId="5" xfId="0" applyNumberFormat="1" applyFont="1" applyBorder="1" applyAlignment="1" applyProtection="1">
      <alignment vertical="center"/>
      <protection locked="0"/>
    </xf>
    <xf numFmtId="0" fontId="28" fillId="0" borderId="5" xfId="0" applyFont="1" applyBorder="1" applyAlignment="1" applyProtection="1">
      <alignment vertical="center"/>
      <protection locked="0"/>
    </xf>
    <xf numFmtId="49" fontId="6" fillId="0" borderId="5" xfId="0" applyNumberFormat="1" applyFont="1" applyBorder="1" applyAlignment="1" applyProtection="1">
      <alignment horizontal="center" vertical="center"/>
      <protection locked="0"/>
    </xf>
    <xf numFmtId="49" fontId="28" fillId="0" borderId="6" xfId="0" applyNumberFormat="1" applyFont="1" applyBorder="1" applyAlignment="1" applyProtection="1">
      <alignment horizontal="center" vertical="center"/>
      <protection locked="0"/>
    </xf>
    <xf numFmtId="0" fontId="3" fillId="5" borderId="19" xfId="4" applyFont="1" applyFill="1" applyBorder="1" applyAlignment="1" applyProtection="1">
      <alignment vertical="center"/>
      <protection locked="0"/>
    </xf>
    <xf numFmtId="0" fontId="3" fillId="5" borderId="38" xfId="4" applyFont="1" applyFill="1" applyBorder="1" applyAlignment="1" applyProtection="1">
      <alignment vertical="center"/>
      <protection locked="0"/>
    </xf>
    <xf numFmtId="0" fontId="3" fillId="5" borderId="32" xfId="4" applyFont="1" applyFill="1" applyBorder="1" applyAlignment="1" applyProtection="1">
      <alignment vertical="center"/>
      <protection locked="0"/>
    </xf>
    <xf numFmtId="0" fontId="3" fillId="0" borderId="5" xfId="4" applyFont="1" applyBorder="1" applyAlignment="1" applyProtection="1">
      <alignment vertical="center"/>
      <protection locked="0"/>
    </xf>
    <xf numFmtId="0" fontId="28" fillId="0" borderId="6" xfId="0" applyFont="1" applyBorder="1" applyAlignment="1" applyProtection="1">
      <alignment vertical="center"/>
      <protection locked="0"/>
    </xf>
    <xf numFmtId="0" fontId="3" fillId="2" borderId="1"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2" fillId="0" borderId="5" xfId="0" applyFont="1" applyBorder="1" applyAlignment="1">
      <alignment horizontal="center" vertical="center" wrapText="1"/>
    </xf>
    <xf numFmtId="0" fontId="3" fillId="2" borderId="50" xfId="0" applyFont="1" applyFill="1" applyBorder="1" applyAlignment="1">
      <alignment horizontal="center" vertical="center" wrapText="1"/>
    </xf>
    <xf numFmtId="0" fontId="3" fillId="2" borderId="49" xfId="0" applyFont="1" applyFill="1" applyBorder="1" applyAlignment="1">
      <alignment horizontal="center" vertical="center" wrapText="1"/>
    </xf>
    <xf numFmtId="0" fontId="41" fillId="3" borderId="22" xfId="0" applyFont="1" applyFill="1" applyBorder="1" applyAlignment="1">
      <alignment horizontal="left" vertical="center"/>
    </xf>
    <xf numFmtId="0" fontId="41" fillId="3" borderId="34" xfId="0" applyFont="1" applyFill="1" applyBorder="1" applyAlignment="1">
      <alignment horizontal="left" vertical="center"/>
    </xf>
    <xf numFmtId="0" fontId="41" fillId="3" borderId="23" xfId="0" applyFont="1" applyFill="1" applyBorder="1" applyAlignment="1">
      <alignment horizontal="left" vertical="center"/>
    </xf>
    <xf numFmtId="0" fontId="3" fillId="2" borderId="18"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52" fillId="3" borderId="22" xfId="0" applyFont="1" applyFill="1" applyBorder="1" applyAlignment="1">
      <alignment horizontal="left" vertical="center"/>
    </xf>
    <xf numFmtId="0" fontId="52" fillId="3" borderId="34" xfId="0" applyFont="1" applyFill="1" applyBorder="1" applyAlignment="1">
      <alignment horizontal="left" vertical="center"/>
    </xf>
    <xf numFmtId="0" fontId="52" fillId="3" borderId="23" xfId="0" applyFont="1" applyFill="1" applyBorder="1" applyAlignment="1">
      <alignment horizontal="left" vertical="center"/>
    </xf>
    <xf numFmtId="0" fontId="3" fillId="2" borderId="22" xfId="0" applyFont="1" applyFill="1" applyBorder="1" applyAlignment="1">
      <alignment horizontal="left" vertical="center"/>
    </xf>
    <xf numFmtId="0" fontId="3" fillId="2" borderId="34" xfId="0" applyFont="1" applyFill="1" applyBorder="1" applyAlignment="1">
      <alignment horizontal="left" vertical="center"/>
    </xf>
    <xf numFmtId="0" fontId="3" fillId="2" borderId="23" xfId="0" applyFont="1" applyFill="1" applyBorder="1" applyAlignment="1">
      <alignment horizontal="left" vertical="center"/>
    </xf>
    <xf numFmtId="0" fontId="3" fillId="2" borderId="8"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8" xfId="0" applyFont="1" applyBorder="1" applyAlignment="1">
      <alignment horizontal="center" vertical="center" wrapText="1"/>
    </xf>
    <xf numFmtId="0" fontId="3" fillId="0" borderId="2" xfId="0" applyFont="1" applyFill="1" applyBorder="1" applyAlignment="1" applyProtection="1">
      <alignment horizontal="center" vertical="center" wrapText="1"/>
      <protection locked="0"/>
    </xf>
    <xf numFmtId="0" fontId="2" fillId="0" borderId="2" xfId="0" applyFont="1" applyFill="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2" fillId="0" borderId="11"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2" fillId="0" borderId="5" xfId="0" applyFont="1" applyBorder="1" applyAlignment="1" applyProtection="1">
      <alignment horizontal="center" vertical="center" wrapText="1"/>
      <protection locked="0"/>
    </xf>
    <xf numFmtId="0" fontId="3" fillId="2" borderId="48" xfId="0" applyFont="1" applyFill="1" applyBorder="1" applyAlignment="1">
      <alignment horizontal="center" vertical="center" wrapText="1"/>
    </xf>
    <xf numFmtId="0" fontId="3" fillId="2" borderId="64" xfId="0" applyFont="1" applyFill="1" applyBorder="1" applyAlignment="1">
      <alignment horizontal="center" vertical="center" wrapText="1"/>
    </xf>
    <xf numFmtId="0" fontId="9" fillId="2" borderId="22" xfId="0" applyFont="1" applyFill="1" applyBorder="1" applyAlignment="1">
      <alignment horizontal="left" vertical="center" wrapText="1"/>
    </xf>
    <xf numFmtId="0" fontId="9" fillId="2" borderId="34" xfId="0" applyFont="1" applyFill="1" applyBorder="1" applyAlignment="1">
      <alignment horizontal="left" vertical="center" wrapText="1"/>
    </xf>
    <xf numFmtId="0" fontId="9" fillId="2" borderId="62" xfId="0" applyFont="1" applyFill="1" applyBorder="1" applyAlignment="1">
      <alignment horizontal="left" vertical="center" wrapText="1"/>
    </xf>
    <xf numFmtId="0" fontId="9" fillId="2" borderId="30" xfId="0" applyFont="1" applyFill="1" applyBorder="1" applyAlignment="1">
      <alignment horizontal="left" vertical="center" wrapText="1"/>
    </xf>
    <xf numFmtId="0" fontId="9" fillId="2" borderId="25" xfId="0" applyFont="1" applyFill="1" applyBorder="1" applyAlignment="1">
      <alignment horizontal="left" vertical="center" wrapText="1"/>
    </xf>
    <xf numFmtId="0" fontId="9" fillId="2" borderId="65" xfId="0" applyFont="1" applyFill="1" applyBorder="1" applyAlignment="1">
      <alignment horizontal="left" vertical="center" wrapText="1"/>
    </xf>
    <xf numFmtId="0" fontId="2" fillId="0" borderId="34" xfId="0" applyFont="1" applyBorder="1" applyAlignment="1">
      <alignment horizontal="left" vertical="center"/>
    </xf>
    <xf numFmtId="0" fontId="2" fillId="0" borderId="23" xfId="0" applyFont="1" applyBorder="1" applyAlignment="1">
      <alignment horizontal="left" vertical="center"/>
    </xf>
    <xf numFmtId="49" fontId="3" fillId="2" borderId="22" xfId="0" applyNumberFormat="1" applyFont="1" applyFill="1" applyBorder="1" applyAlignment="1">
      <alignment horizontal="left" vertical="center"/>
    </xf>
    <xf numFmtId="49" fontId="3" fillId="2" borderId="34" xfId="0" applyNumberFormat="1" applyFont="1" applyFill="1" applyBorder="1" applyAlignment="1">
      <alignment horizontal="left" vertical="center"/>
    </xf>
    <xf numFmtId="49" fontId="3" fillId="2" borderId="23" xfId="0" applyNumberFormat="1" applyFont="1" applyFill="1" applyBorder="1" applyAlignment="1">
      <alignment horizontal="left" vertical="center"/>
    </xf>
    <xf numFmtId="49" fontId="3" fillId="0" borderId="34" xfId="0" applyNumberFormat="1" applyFont="1" applyFill="1" applyBorder="1" applyAlignment="1" applyProtection="1">
      <alignment vertical="center" wrapText="1"/>
      <protection locked="0"/>
    </xf>
    <xf numFmtId="0" fontId="2" fillId="0" borderId="34" xfId="0" applyFont="1" applyFill="1" applyBorder="1" applyAlignment="1" applyProtection="1">
      <alignment vertical="center" wrapText="1"/>
      <protection locked="0"/>
    </xf>
    <xf numFmtId="0" fontId="2" fillId="0" borderId="23" xfId="0" applyFont="1" applyFill="1" applyBorder="1" applyAlignment="1" applyProtection="1">
      <alignment vertical="center" wrapText="1"/>
      <protection locked="0"/>
    </xf>
    <xf numFmtId="0" fontId="41" fillId="3" borderId="7" xfId="0" applyFont="1" applyFill="1" applyBorder="1" applyAlignment="1">
      <alignment horizontal="left" vertical="center"/>
    </xf>
    <xf numFmtId="0" fontId="2" fillId="0" borderId="8" xfId="0" applyFont="1" applyBorder="1" applyAlignment="1">
      <alignment horizontal="left" vertical="center"/>
    </xf>
    <xf numFmtId="0" fontId="3" fillId="2" borderId="65" xfId="0" applyFont="1" applyFill="1" applyBorder="1" applyAlignment="1">
      <alignment horizontal="center" vertical="center" wrapText="1"/>
    </xf>
    <xf numFmtId="0" fontId="3" fillId="2" borderId="66" xfId="0" applyFont="1" applyFill="1" applyBorder="1" applyAlignment="1">
      <alignment horizontal="center" vertical="center" wrapText="1"/>
    </xf>
    <xf numFmtId="0" fontId="3" fillId="2" borderId="47" xfId="0" applyFont="1" applyFill="1" applyBorder="1" applyAlignment="1">
      <alignment horizontal="center" vertical="center" wrapText="1"/>
    </xf>
    <xf numFmtId="0" fontId="3" fillId="2" borderId="63" xfId="0" applyFont="1" applyFill="1" applyBorder="1" applyAlignment="1">
      <alignment horizontal="center" vertical="center" wrapText="1"/>
    </xf>
    <xf numFmtId="0" fontId="3" fillId="0" borderId="11" xfId="0" applyFont="1" applyFill="1" applyBorder="1" applyAlignment="1" applyProtection="1">
      <alignment horizontal="center" vertical="center" wrapText="1"/>
      <protection locked="0"/>
    </xf>
    <xf numFmtId="49" fontId="3" fillId="0" borderId="2" xfId="0" applyNumberFormat="1" applyFont="1" applyFill="1" applyBorder="1" applyAlignment="1" applyProtection="1">
      <alignment horizontal="center" vertical="center"/>
      <protection locked="0"/>
    </xf>
    <xf numFmtId="49" fontId="3" fillId="0" borderId="11" xfId="0" applyNumberFormat="1" applyFont="1" applyFill="1" applyBorder="1" applyAlignment="1" applyProtection="1">
      <alignment horizontal="center" vertical="center"/>
      <protection locked="0"/>
    </xf>
    <xf numFmtId="0" fontId="3" fillId="0" borderId="5" xfId="0" applyFont="1" applyFill="1" applyBorder="1" applyAlignment="1" applyProtection="1">
      <alignment horizontal="center" vertical="center" wrapText="1"/>
      <protection locked="0"/>
    </xf>
    <xf numFmtId="49" fontId="3" fillId="0" borderId="5" xfId="0" applyNumberFormat="1" applyFont="1" applyFill="1" applyBorder="1" applyAlignment="1" applyProtection="1">
      <alignment horizontal="center" vertical="center"/>
      <protection locked="0"/>
    </xf>
    <xf numFmtId="0" fontId="3" fillId="5" borderId="61" xfId="0" applyFont="1" applyFill="1" applyBorder="1" applyAlignment="1">
      <alignment horizontal="center" vertical="center"/>
    </xf>
    <xf numFmtId="0" fontId="3" fillId="5" borderId="54" xfId="0" applyFont="1" applyFill="1" applyBorder="1" applyAlignment="1">
      <alignment horizontal="center" vertical="center"/>
    </xf>
    <xf numFmtId="0" fontId="2" fillId="5" borderId="54" xfId="0" applyFont="1" applyFill="1" applyBorder="1" applyAlignment="1">
      <alignment horizontal="center" vertical="center"/>
    </xf>
    <xf numFmtId="0" fontId="2" fillId="5" borderId="57" xfId="0" applyFont="1" applyFill="1" applyBorder="1" applyAlignment="1">
      <alignment horizontal="center" vertical="center"/>
    </xf>
    <xf numFmtId="0" fontId="9" fillId="2" borderId="21" xfId="0" applyFont="1" applyFill="1" applyBorder="1" applyAlignment="1">
      <alignment vertical="center"/>
    </xf>
    <xf numFmtId="0" fontId="2" fillId="0" borderId="28" xfId="0" applyFont="1" applyBorder="1" applyAlignment="1">
      <alignment vertical="center"/>
    </xf>
    <xf numFmtId="0" fontId="2" fillId="0" borderId="29" xfId="0" applyFont="1" applyBorder="1" applyAlignment="1">
      <alignment vertical="center"/>
    </xf>
    <xf numFmtId="0" fontId="41"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2" borderId="2" xfId="0" applyFont="1" applyFill="1" applyBorder="1" applyAlignment="1">
      <alignment horizontal="center" vertical="center" wrapText="1"/>
    </xf>
    <xf numFmtId="0" fontId="2" fillId="0" borderId="11" xfId="0" applyFont="1" applyBorder="1" applyAlignment="1">
      <alignment horizontal="center" vertical="center" wrapText="1"/>
    </xf>
    <xf numFmtId="49" fontId="3" fillId="2" borderId="2" xfId="0" applyNumberFormat="1" applyFont="1" applyFill="1" applyBorder="1" applyAlignment="1">
      <alignment horizontal="center" vertical="center" wrapText="1"/>
    </xf>
    <xf numFmtId="0" fontId="57" fillId="2" borderId="3" xfId="0" applyFont="1" applyFill="1" applyBorder="1" applyAlignment="1">
      <alignment horizontal="center" vertical="center" wrapText="1"/>
    </xf>
    <xf numFmtId="0" fontId="57" fillId="2" borderId="12" xfId="0" applyFont="1" applyFill="1" applyBorder="1" applyAlignment="1">
      <alignment horizontal="center" vertical="center" wrapText="1"/>
    </xf>
    <xf numFmtId="0" fontId="41" fillId="0" borderId="0" xfId="0" applyFont="1" applyAlignment="1">
      <alignment horizontal="center" vertical="center" wrapText="1"/>
    </xf>
    <xf numFmtId="0" fontId="34" fillId="0" borderId="0" xfId="0" applyFont="1" applyAlignment="1">
      <alignment horizontal="center" vertical="center" wrapText="1"/>
    </xf>
    <xf numFmtId="49" fontId="41" fillId="0" borderId="0" xfId="0" applyNumberFormat="1" applyFont="1" applyAlignment="1">
      <alignment horizontal="center" vertical="center" wrapText="1"/>
    </xf>
    <xf numFmtId="49" fontId="3" fillId="2" borderId="21" xfId="0" applyNumberFormat="1" applyFont="1" applyFill="1" applyBorder="1" applyAlignment="1">
      <alignment vertical="center"/>
    </xf>
    <xf numFmtId="49" fontId="3" fillId="0" borderId="30" xfId="0" applyNumberFormat="1" applyFont="1" applyFill="1" applyBorder="1" applyAlignment="1" applyProtection="1">
      <alignment horizontal="left" vertical="center" wrapText="1"/>
      <protection locked="0"/>
    </xf>
    <xf numFmtId="0" fontId="2" fillId="0" borderId="25" xfId="0" applyFont="1" applyFill="1" applyBorder="1" applyAlignment="1" applyProtection="1">
      <alignment horizontal="left" vertical="center" wrapText="1"/>
      <protection locked="0"/>
    </xf>
    <xf numFmtId="0" fontId="2" fillId="0" borderId="26" xfId="0" applyFont="1" applyFill="1" applyBorder="1" applyAlignment="1" applyProtection="1">
      <alignment horizontal="left" vertical="center" wrapText="1"/>
      <protection locked="0"/>
    </xf>
    <xf numFmtId="49" fontId="3" fillId="0" borderId="24" xfId="0" applyNumberFormat="1" applyFont="1" applyBorder="1" applyAlignment="1" applyProtection="1">
      <alignment horizontal="left" vertical="center" wrapText="1"/>
      <protection locked="0"/>
    </xf>
    <xf numFmtId="0" fontId="49" fillId="0" borderId="0" xfId="0" applyFont="1" applyAlignment="1">
      <alignment horizontal="center" vertical="center" wrapText="1"/>
    </xf>
    <xf numFmtId="0" fontId="41" fillId="3" borderId="30" xfId="0" applyFont="1" applyFill="1" applyBorder="1" applyAlignment="1">
      <alignment horizontal="left" vertical="center"/>
    </xf>
    <xf numFmtId="0" fontId="2" fillId="0" borderId="25" xfId="0" applyFont="1" applyBorder="1" applyAlignment="1">
      <alignment horizontal="left" vertical="center"/>
    </xf>
    <xf numFmtId="0" fontId="2" fillId="0" borderId="26" xfId="0" applyFont="1" applyBorder="1" applyAlignment="1">
      <alignment horizontal="left" vertical="center"/>
    </xf>
    <xf numFmtId="0" fontId="2" fillId="0" borderId="25" xfId="0" applyFont="1" applyBorder="1" applyAlignment="1">
      <alignment vertical="center"/>
    </xf>
    <xf numFmtId="49" fontId="3" fillId="0" borderId="21" xfId="0" applyNumberFormat="1" applyFont="1" applyBorder="1" applyAlignment="1" applyProtection="1">
      <alignment horizontal="left" vertical="center" wrapText="1"/>
      <protection locked="0"/>
    </xf>
    <xf numFmtId="0" fontId="2" fillId="0" borderId="28" xfId="0" applyFont="1" applyBorder="1" applyAlignment="1" applyProtection="1">
      <alignment horizontal="left" vertical="center" wrapText="1"/>
      <protection locked="0"/>
    </xf>
    <xf numFmtId="0" fontId="2" fillId="0" borderId="29" xfId="0" applyFont="1" applyBorder="1" applyAlignment="1" applyProtection="1">
      <alignment horizontal="left" vertical="center" wrapText="1"/>
      <protection locked="0"/>
    </xf>
    <xf numFmtId="0" fontId="41" fillId="3" borderId="26" xfId="0" applyFont="1" applyFill="1" applyBorder="1" applyAlignment="1">
      <alignment horizontal="left" vertical="center"/>
    </xf>
    <xf numFmtId="0" fontId="3" fillId="6" borderId="22" xfId="0" applyFont="1" applyFill="1" applyBorder="1" applyAlignment="1">
      <alignment horizontal="center" vertical="center"/>
    </xf>
    <xf numFmtId="0" fontId="3" fillId="6" borderId="34" xfId="0" applyFont="1" applyFill="1" applyBorder="1" applyAlignment="1">
      <alignment horizontal="center" vertical="center"/>
    </xf>
    <xf numFmtId="0" fontId="3" fillId="6" borderId="23" xfId="0" applyFont="1" applyFill="1" applyBorder="1" applyAlignment="1">
      <alignment horizontal="center" vertical="center"/>
    </xf>
    <xf numFmtId="0" fontId="3" fillId="2" borderId="60" xfId="0" applyFont="1" applyFill="1" applyBorder="1" applyAlignment="1">
      <alignment horizontal="center" vertical="center" wrapText="1"/>
    </xf>
    <xf numFmtId="0" fontId="3" fillId="2" borderId="61" xfId="0" applyFont="1" applyFill="1" applyBorder="1" applyAlignment="1">
      <alignment horizontal="center" vertical="center" wrapText="1"/>
    </xf>
    <xf numFmtId="0" fontId="39" fillId="2" borderId="47" xfId="0" applyFont="1" applyFill="1" applyBorder="1" applyAlignment="1">
      <alignment horizontal="center" vertical="center" wrapText="1"/>
    </xf>
    <xf numFmtId="0" fontId="39" fillId="2" borderId="54" xfId="0" applyFont="1" applyFill="1" applyBorder="1" applyAlignment="1">
      <alignment horizontal="center" vertical="center" wrapText="1"/>
    </xf>
    <xf numFmtId="0" fontId="3" fillId="2" borderId="54" xfId="0" applyFont="1" applyFill="1" applyBorder="1" applyAlignment="1">
      <alignment horizontal="center" vertical="center" wrapText="1"/>
    </xf>
    <xf numFmtId="0" fontId="3" fillId="2" borderId="8" xfId="0" applyFont="1" applyFill="1" applyBorder="1" applyAlignment="1">
      <alignment horizontal="center" vertical="center"/>
    </xf>
    <xf numFmtId="0" fontId="3" fillId="0" borderId="50" xfId="0" applyFont="1" applyFill="1" applyBorder="1" applyAlignment="1" applyProtection="1">
      <alignment horizontal="left" vertical="center" wrapText="1"/>
      <protection locked="0"/>
    </xf>
    <xf numFmtId="0" fontId="3" fillId="0" borderId="59" xfId="0" applyFont="1" applyFill="1" applyBorder="1" applyAlignment="1" applyProtection="1">
      <alignment horizontal="left" vertical="center" wrapText="1"/>
      <protection locked="0"/>
    </xf>
    <xf numFmtId="0" fontId="3" fillId="0" borderId="19" xfId="0" applyFont="1" applyBorder="1" applyAlignment="1" applyProtection="1">
      <alignment horizontal="left" vertical="center" wrapText="1"/>
      <protection locked="0"/>
    </xf>
    <xf numFmtId="0" fontId="3" fillId="0" borderId="32" xfId="0" applyFont="1" applyBorder="1" applyAlignment="1" applyProtection="1">
      <alignment horizontal="left" vertical="center" wrapText="1"/>
      <protection locked="0"/>
    </xf>
    <xf numFmtId="0" fontId="3" fillId="0" borderId="49" xfId="0" applyFont="1" applyBorder="1" applyAlignment="1" applyProtection="1">
      <alignment horizontal="left" vertical="center" wrapText="1"/>
      <protection locked="0"/>
    </xf>
    <xf numFmtId="0" fontId="3" fillId="0" borderId="58" xfId="0" applyFont="1" applyBorder="1" applyAlignment="1" applyProtection="1">
      <alignment horizontal="left" vertical="center" wrapText="1"/>
      <protection locked="0"/>
    </xf>
    <xf numFmtId="0" fontId="3" fillId="2" borderId="57" xfId="0" applyFont="1" applyFill="1" applyBorder="1" applyAlignment="1">
      <alignment horizontal="center" vertical="center" wrapText="1"/>
    </xf>
    <xf numFmtId="0" fontId="3" fillId="0" borderId="19" xfId="0" applyFont="1" applyBorder="1" applyAlignment="1" applyProtection="1">
      <alignment horizontal="left" vertical="center"/>
      <protection locked="0"/>
    </xf>
    <xf numFmtId="0" fontId="3" fillId="0" borderId="32" xfId="0" applyFont="1" applyBorder="1" applyAlignment="1" applyProtection="1">
      <alignment horizontal="left" vertical="center"/>
      <protection locked="0"/>
    </xf>
    <xf numFmtId="0" fontId="3" fillId="0" borderId="49" xfId="0" applyFont="1" applyBorder="1" applyAlignment="1" applyProtection="1">
      <alignment horizontal="left" vertical="center"/>
      <protection locked="0"/>
    </xf>
    <xf numFmtId="0" fontId="3" fillId="0" borderId="58" xfId="0" applyFont="1" applyBorder="1" applyAlignment="1" applyProtection="1">
      <alignment horizontal="left" vertical="center"/>
      <protection locked="0"/>
    </xf>
    <xf numFmtId="0" fontId="3" fillId="0" borderId="50" xfId="0" applyFont="1" applyFill="1" applyBorder="1" applyAlignment="1" applyProtection="1">
      <alignment horizontal="left" vertical="center"/>
      <protection locked="0"/>
    </xf>
    <xf numFmtId="0" fontId="3" fillId="0" borderId="59" xfId="0" applyFont="1" applyFill="1" applyBorder="1" applyAlignment="1" applyProtection="1">
      <alignment horizontal="left" vertical="center"/>
      <protection locked="0"/>
    </xf>
    <xf numFmtId="0" fontId="3" fillId="0" borderId="50" xfId="0" applyFont="1" applyBorder="1" applyAlignment="1" applyProtection="1">
      <alignment horizontal="left" vertical="center"/>
      <protection locked="0"/>
    </xf>
    <xf numFmtId="0" fontId="3" fillId="0" borderId="59" xfId="0" applyFont="1" applyBorder="1" applyAlignment="1" applyProtection="1">
      <alignment horizontal="left" vertical="center"/>
      <protection locked="0"/>
    </xf>
    <xf numFmtId="0" fontId="3" fillId="0" borderId="50" xfId="0" applyFont="1" applyBorder="1" applyAlignment="1" applyProtection="1">
      <alignment horizontal="left" vertical="center" wrapText="1"/>
      <protection locked="0"/>
    </xf>
    <xf numFmtId="0" fontId="3" fillId="0" borderId="59" xfId="0" applyFont="1" applyBorder="1" applyAlignment="1" applyProtection="1">
      <alignment horizontal="left" vertical="center" wrapText="1"/>
      <protection locked="0"/>
    </xf>
    <xf numFmtId="0" fontId="3" fillId="0" borderId="2" xfId="0" applyFont="1" applyBorder="1" applyAlignment="1" applyProtection="1">
      <alignment horizontal="center" vertical="center" wrapText="1"/>
      <protection locked="0"/>
    </xf>
    <xf numFmtId="49" fontId="3" fillId="2" borderId="30" xfId="0" applyNumberFormat="1" applyFont="1" applyFill="1" applyBorder="1" applyAlignment="1" applyProtection="1">
      <alignment vertical="center"/>
    </xf>
    <xf numFmtId="0" fontId="3" fillId="0" borderId="19" xfId="0" applyFont="1" applyBorder="1" applyAlignment="1" applyProtection="1">
      <alignment horizontal="center" vertical="center" wrapText="1"/>
      <protection locked="0"/>
    </xf>
    <xf numFmtId="0" fontId="3" fillId="0" borderId="53" xfId="0" applyFont="1" applyBorder="1" applyAlignment="1" applyProtection="1">
      <alignment horizontal="center" vertical="center" wrapText="1"/>
      <protection locked="0"/>
    </xf>
    <xf numFmtId="49" fontId="3" fillId="0" borderId="34" xfId="0" applyNumberFormat="1" applyFont="1" applyBorder="1" applyAlignment="1" applyProtection="1">
      <alignment vertical="center" wrapText="1"/>
      <protection locked="0"/>
    </xf>
    <xf numFmtId="0" fontId="2" fillId="0" borderId="34" xfId="0" applyFont="1" applyBorder="1" applyAlignment="1" applyProtection="1">
      <alignment vertical="center" wrapText="1"/>
      <protection locked="0"/>
    </xf>
    <xf numFmtId="0" fontId="2" fillId="0" borderId="23" xfId="0" applyFont="1" applyBorder="1" applyAlignment="1" applyProtection="1">
      <alignment vertical="center" wrapText="1"/>
      <protection locked="0"/>
    </xf>
    <xf numFmtId="0" fontId="3" fillId="2" borderId="22" xfId="0" applyFont="1" applyFill="1" applyBorder="1" applyAlignment="1" applyProtection="1">
      <alignment horizontal="left" vertical="center"/>
    </xf>
    <xf numFmtId="0" fontId="3" fillId="2" borderId="34" xfId="0" applyFont="1" applyFill="1" applyBorder="1" applyAlignment="1" applyProtection="1">
      <alignment horizontal="left" vertical="center"/>
    </xf>
    <xf numFmtId="0" fontId="3" fillId="2" borderId="23" xfId="0" applyFont="1" applyFill="1" applyBorder="1" applyAlignment="1" applyProtection="1">
      <alignment horizontal="left" vertical="center"/>
    </xf>
    <xf numFmtId="0" fontId="2" fillId="2" borderId="47" xfId="0" applyFont="1" applyFill="1" applyBorder="1" applyAlignment="1" applyProtection="1">
      <alignment vertical="center" wrapText="1"/>
    </xf>
    <xf numFmtId="0" fontId="2" fillId="2" borderId="48" xfId="0" applyFont="1" applyFill="1" applyBorder="1" applyAlignment="1" applyProtection="1">
      <alignment vertical="center" wrapText="1"/>
    </xf>
    <xf numFmtId="0" fontId="2" fillId="0" borderId="8" xfId="0" applyFont="1" applyBorder="1" applyAlignment="1" applyProtection="1">
      <alignment vertical="center" wrapText="1"/>
    </xf>
    <xf numFmtId="49" fontId="3" fillId="2" borderId="21" xfId="0" applyNumberFormat="1" applyFont="1" applyFill="1" applyBorder="1" applyAlignment="1" applyProtection="1">
      <alignment vertical="center"/>
    </xf>
    <xf numFmtId="0" fontId="3" fillId="0" borderId="22" xfId="0" applyFont="1" applyBorder="1" applyAlignment="1" applyProtection="1">
      <alignment horizontal="center"/>
      <protection locked="0"/>
    </xf>
    <xf numFmtId="0" fontId="3" fillId="0" borderId="34" xfId="0" applyFont="1" applyBorder="1" applyAlignment="1" applyProtection="1">
      <alignment horizontal="center"/>
      <protection locked="0"/>
    </xf>
    <xf numFmtId="0" fontId="3" fillId="0" borderId="23" xfId="0" applyFont="1" applyBorder="1" applyAlignment="1" applyProtection="1">
      <alignment horizontal="center"/>
      <protection locked="0"/>
    </xf>
    <xf numFmtId="0" fontId="4" fillId="2" borderId="2" xfId="0" applyFont="1" applyFill="1" applyBorder="1" applyAlignment="1" applyProtection="1">
      <alignment horizontal="center" vertical="center" wrapText="1"/>
    </xf>
    <xf numFmtId="0" fontId="4" fillId="2" borderId="5" xfId="0" applyFont="1" applyFill="1" applyBorder="1" applyAlignment="1" applyProtection="1">
      <alignment horizontal="center" vertical="center" wrapText="1"/>
    </xf>
    <xf numFmtId="0" fontId="4" fillId="2" borderId="3" xfId="0" applyFont="1" applyFill="1" applyBorder="1" applyAlignment="1" applyProtection="1">
      <alignment horizontal="center" vertical="center" wrapText="1"/>
    </xf>
    <xf numFmtId="0" fontId="4" fillId="2" borderId="6" xfId="0" applyFont="1" applyFill="1" applyBorder="1" applyAlignment="1" applyProtection="1">
      <alignment horizontal="center" vertical="center" wrapText="1"/>
    </xf>
    <xf numFmtId="0" fontId="8" fillId="0" borderId="5" xfId="0" applyFont="1" applyBorder="1" applyAlignment="1">
      <alignment horizontal="center" vertical="center" wrapText="1"/>
    </xf>
    <xf numFmtId="0" fontId="4" fillId="2" borderId="18" xfId="0" applyFont="1" applyFill="1" applyBorder="1" applyAlignment="1" applyProtection="1">
      <alignment horizontal="center" vertical="center" wrapText="1"/>
    </xf>
    <xf numFmtId="0" fontId="4" fillId="2" borderId="17" xfId="0" applyFont="1" applyFill="1" applyBorder="1" applyAlignment="1" applyProtection="1">
      <alignment horizontal="center" vertical="center" wrapText="1"/>
    </xf>
    <xf numFmtId="0" fontId="4" fillId="2" borderId="2" xfId="0" applyFont="1" applyFill="1" applyBorder="1" applyAlignment="1" applyProtection="1">
      <alignment vertical="center"/>
    </xf>
    <xf numFmtId="0" fontId="8" fillId="0" borderId="3" xfId="0" applyFont="1" applyBorder="1" applyAlignment="1" applyProtection="1">
      <alignment vertical="center"/>
    </xf>
    <xf numFmtId="49" fontId="7" fillId="0" borderId="11" xfId="0" applyNumberFormat="1" applyFont="1" applyFill="1" applyBorder="1" applyAlignment="1" applyProtection="1">
      <alignment vertical="center"/>
      <protection locked="0"/>
    </xf>
    <xf numFmtId="0" fontId="27" fillId="0" borderId="11" xfId="0" applyFont="1" applyBorder="1" applyAlignment="1" applyProtection="1">
      <alignment vertical="center"/>
      <protection locked="0"/>
    </xf>
    <xf numFmtId="49" fontId="4" fillId="0" borderId="11" xfId="0" applyNumberFormat="1" applyFont="1" applyBorder="1" applyAlignment="1" applyProtection="1">
      <alignment vertical="center"/>
      <protection locked="0"/>
    </xf>
    <xf numFmtId="49" fontId="27" fillId="0" borderId="12" xfId="0" applyNumberFormat="1" applyFont="1" applyBorder="1" applyAlignment="1" applyProtection="1">
      <alignment vertical="center"/>
      <protection locked="0"/>
    </xf>
    <xf numFmtId="49" fontId="4" fillId="2" borderId="30" xfId="0" applyNumberFormat="1" applyFont="1" applyFill="1" applyBorder="1" applyAlignment="1" applyProtection="1">
      <alignment vertical="center"/>
    </xf>
    <xf numFmtId="0" fontId="8" fillId="0" borderId="26" xfId="0" applyFont="1" applyBorder="1" applyAlignment="1" applyProtection="1">
      <alignment vertical="center"/>
    </xf>
    <xf numFmtId="0" fontId="4" fillId="2" borderId="30" xfId="0" applyNumberFormat="1" applyFont="1" applyFill="1" applyBorder="1" applyAlignment="1" applyProtection="1">
      <alignment vertical="center" wrapText="1"/>
      <protection locked="0"/>
    </xf>
    <xf numFmtId="0" fontId="8" fillId="0" borderId="25" xfId="0" applyNumberFormat="1" applyFont="1" applyBorder="1" applyAlignment="1" applyProtection="1">
      <alignment vertical="center" wrapText="1"/>
      <protection locked="0"/>
    </xf>
    <xf numFmtId="0" fontId="8" fillId="0" borderId="26" xfId="0" applyNumberFormat="1" applyFont="1" applyBorder="1" applyAlignment="1" applyProtection="1">
      <alignment vertical="center" wrapText="1"/>
      <protection locked="0"/>
    </xf>
    <xf numFmtId="49" fontId="4" fillId="2" borderId="24" xfId="0" applyNumberFormat="1" applyFont="1" applyFill="1" applyBorder="1" applyAlignment="1" applyProtection="1">
      <alignment vertical="center"/>
    </xf>
    <xf numFmtId="0" fontId="8" fillId="0" borderId="27" xfId="0" applyFont="1" applyBorder="1" applyAlignment="1" applyProtection="1">
      <alignment vertical="center"/>
    </xf>
    <xf numFmtId="0" fontId="4" fillId="2" borderId="24" xfId="0" applyNumberFormat="1" applyFont="1" applyFill="1" applyBorder="1" applyAlignment="1" applyProtection="1">
      <alignment vertical="center" wrapText="1"/>
      <protection locked="0"/>
    </xf>
    <xf numFmtId="0" fontId="8" fillId="0" borderId="0" xfId="0" applyFont="1" applyBorder="1" applyAlignment="1" applyProtection="1">
      <alignment vertical="center" wrapText="1"/>
      <protection locked="0"/>
    </xf>
    <xf numFmtId="0" fontId="8" fillId="0" borderId="27" xfId="0" applyFont="1" applyBorder="1" applyAlignment="1" applyProtection="1">
      <alignment vertical="center" wrapText="1"/>
      <protection locked="0"/>
    </xf>
    <xf numFmtId="1" fontId="4" fillId="2" borderId="24" xfId="0" applyNumberFormat="1" applyFont="1" applyFill="1" applyBorder="1" applyAlignment="1" applyProtection="1">
      <alignment horizontal="left" vertical="center" wrapText="1"/>
      <protection locked="0"/>
    </xf>
    <xf numFmtId="1" fontId="8" fillId="0" borderId="0" xfId="0" applyNumberFormat="1" applyFont="1" applyBorder="1" applyAlignment="1" applyProtection="1">
      <alignment horizontal="left" vertical="center" wrapText="1"/>
      <protection locked="0"/>
    </xf>
    <xf numFmtId="1" fontId="8" fillId="0" borderId="27" xfId="0" applyNumberFormat="1" applyFont="1" applyBorder="1" applyAlignment="1" applyProtection="1">
      <alignment horizontal="left" vertical="center" wrapText="1"/>
      <protection locked="0"/>
    </xf>
    <xf numFmtId="0" fontId="4" fillId="2" borderId="7" xfId="0" applyFont="1" applyFill="1" applyBorder="1" applyAlignment="1" applyProtection="1">
      <alignment vertical="center" wrapText="1" shrinkToFit="1"/>
    </xf>
    <xf numFmtId="0" fontId="8" fillId="0" borderId="9" xfId="0" applyFont="1" applyBorder="1" applyAlignment="1" applyProtection="1">
      <alignment vertical="center" wrapText="1"/>
    </xf>
    <xf numFmtId="49" fontId="4" fillId="2" borderId="2" xfId="0" applyNumberFormat="1" applyFont="1" applyFill="1" applyBorder="1" applyAlignment="1" applyProtection="1">
      <alignment vertical="center"/>
    </xf>
    <xf numFmtId="0" fontId="8" fillId="0" borderId="2" xfId="0" applyFont="1" applyBorder="1" applyAlignment="1" applyProtection="1">
      <alignment vertical="center"/>
    </xf>
    <xf numFmtId="0" fontId="4" fillId="2" borderId="21" xfId="0" applyFont="1" applyFill="1" applyBorder="1" applyAlignment="1" applyProtection="1">
      <alignment vertical="center"/>
    </xf>
    <xf numFmtId="0" fontId="8" fillId="2" borderId="29" xfId="0" applyFont="1" applyFill="1" applyBorder="1" applyAlignment="1" applyProtection="1">
      <alignment vertical="center"/>
    </xf>
    <xf numFmtId="164" fontId="4" fillId="2" borderId="21" xfId="0" applyNumberFormat="1" applyFont="1" applyFill="1" applyBorder="1" applyAlignment="1" applyProtection="1">
      <alignment horizontal="left" vertical="center" wrapText="1"/>
    </xf>
    <xf numFmtId="164" fontId="8" fillId="2" borderId="28" xfId="0" applyNumberFormat="1" applyFont="1" applyFill="1" applyBorder="1" applyAlignment="1" applyProtection="1">
      <alignment horizontal="left" vertical="center" wrapText="1"/>
    </xf>
    <xf numFmtId="164" fontId="8" fillId="2" borderId="29" xfId="0" applyNumberFormat="1" applyFont="1" applyFill="1" applyBorder="1" applyAlignment="1" applyProtection="1">
      <alignment horizontal="left" vertical="center" wrapText="1"/>
    </xf>
    <xf numFmtId="0" fontId="27" fillId="0" borderId="0" xfId="0" applyFont="1"/>
    <xf numFmtId="0" fontId="4" fillId="0" borderId="11" xfId="0" applyFont="1" applyBorder="1" applyAlignment="1" applyProtection="1">
      <alignment vertical="center" wrapText="1"/>
      <protection locked="0"/>
    </xf>
    <xf numFmtId="0" fontId="33" fillId="0" borderId="11" xfId="0" applyFont="1" applyBorder="1" applyAlignment="1" applyProtection="1">
      <alignment vertical="center" wrapText="1"/>
      <protection locked="0"/>
    </xf>
    <xf numFmtId="0" fontId="4" fillId="2" borderId="2" xfId="0" applyFont="1" applyFill="1" applyBorder="1" applyAlignment="1" applyProtection="1">
      <alignment vertical="center" wrapText="1"/>
    </xf>
    <xf numFmtId="0" fontId="4" fillId="2" borderId="24" xfId="0" applyNumberFormat="1" applyFont="1" applyFill="1" applyBorder="1" applyAlignment="1" applyProtection="1">
      <alignment horizontal="left" vertical="center" wrapText="1"/>
      <protection locked="0"/>
    </xf>
    <xf numFmtId="0" fontId="8" fillId="0" borderId="0" xfId="0" applyFont="1" applyBorder="1" applyAlignment="1" applyProtection="1">
      <alignment horizontal="left" vertical="center" wrapText="1"/>
      <protection locked="0"/>
    </xf>
    <xf numFmtId="0" fontId="8" fillId="0" borderId="27" xfId="0" applyFont="1" applyBorder="1" applyAlignment="1" applyProtection="1">
      <alignment horizontal="left" vertical="center" wrapText="1"/>
      <protection locked="0"/>
    </xf>
    <xf numFmtId="49" fontId="7" fillId="0" borderId="5" xfId="0" applyNumberFormat="1" applyFont="1" applyFill="1" applyBorder="1" applyAlignment="1" applyProtection="1">
      <alignment horizontal="center" vertical="center"/>
      <protection locked="0"/>
    </xf>
    <xf numFmtId="49" fontId="27" fillId="0" borderId="6" xfId="0" applyNumberFormat="1" applyFont="1" applyBorder="1" applyAlignment="1" applyProtection="1">
      <alignment horizontal="center" vertical="center"/>
      <protection locked="0"/>
    </xf>
    <xf numFmtId="0" fontId="4" fillId="0" borderId="5" xfId="0" applyFont="1" applyFill="1" applyBorder="1" applyAlignment="1" applyProtection="1">
      <alignment vertical="center" wrapText="1" shrinkToFit="1"/>
      <protection locked="0"/>
    </xf>
    <xf numFmtId="0" fontId="33" fillId="0" borderId="5" xfId="0" applyFont="1" applyBorder="1" applyAlignment="1" applyProtection="1">
      <alignment vertical="center" wrapText="1" shrinkToFit="1"/>
      <protection locked="0"/>
    </xf>
    <xf numFmtId="0" fontId="4" fillId="0" borderId="12" xfId="0" applyFont="1" applyBorder="1" applyAlignment="1" applyProtection="1">
      <alignment vertical="center" wrapText="1"/>
      <protection locked="0"/>
    </xf>
    <xf numFmtId="0" fontId="4" fillId="2" borderId="47" xfId="0" applyFont="1" applyFill="1" applyBorder="1" applyAlignment="1" applyProtection="1">
      <alignment vertical="center" wrapText="1"/>
    </xf>
    <xf numFmtId="0" fontId="4" fillId="0" borderId="11" xfId="0" applyFont="1" applyFill="1" applyBorder="1" applyAlignment="1" applyProtection="1">
      <alignment vertical="center" wrapText="1" shrinkToFit="1"/>
      <protection locked="0"/>
    </xf>
    <xf numFmtId="0" fontId="33" fillId="0" borderId="11" xfId="0" applyFont="1" applyBorder="1" applyAlignment="1" applyProtection="1">
      <alignment vertical="center" wrapText="1" shrinkToFit="1"/>
      <protection locked="0"/>
    </xf>
    <xf numFmtId="0" fontId="4" fillId="0" borderId="11" xfId="2" applyFont="1" applyFill="1" applyBorder="1" applyAlignment="1" applyProtection="1">
      <alignment vertical="center"/>
      <protection locked="0"/>
    </xf>
    <xf numFmtId="0" fontId="33" fillId="0" borderId="11" xfId="0" applyFont="1" applyBorder="1" applyAlignment="1" applyProtection="1">
      <alignment vertical="center"/>
      <protection locked="0"/>
    </xf>
    <xf numFmtId="0" fontId="33" fillId="0" borderId="12" xfId="0" applyFont="1" applyBorder="1" applyAlignment="1" applyProtection="1">
      <alignment vertical="center"/>
      <protection locked="0"/>
    </xf>
    <xf numFmtId="0" fontId="4" fillId="0" borderId="5" xfId="2" applyFont="1" applyFill="1" applyBorder="1" applyAlignment="1" applyProtection="1">
      <alignment vertical="center"/>
      <protection locked="0"/>
    </xf>
    <xf numFmtId="0" fontId="33" fillId="0" borderId="5" xfId="0" applyFont="1" applyBorder="1" applyAlignment="1" applyProtection="1">
      <alignment vertical="center"/>
      <protection locked="0"/>
    </xf>
    <xf numFmtId="0" fontId="33" fillId="0" borderId="6" xfId="0" applyFont="1" applyBorder="1" applyAlignment="1" applyProtection="1">
      <alignment vertical="center"/>
      <protection locked="0"/>
    </xf>
    <xf numFmtId="49" fontId="7" fillId="0" borderId="5" xfId="0" applyNumberFormat="1" applyFont="1" applyFill="1" applyBorder="1" applyAlignment="1" applyProtection="1">
      <alignment vertical="center"/>
      <protection locked="0"/>
    </xf>
    <xf numFmtId="0" fontId="27" fillId="0" borderId="5" xfId="0" applyFont="1" applyBorder="1" applyAlignment="1" applyProtection="1">
      <alignment vertical="center"/>
      <protection locked="0"/>
    </xf>
    <xf numFmtId="0" fontId="4" fillId="2" borderId="50" xfId="0" applyFont="1" applyFill="1" applyBorder="1" applyAlignment="1" applyProtection="1">
      <alignment horizontal="center" vertical="center" wrapText="1"/>
    </xf>
    <xf numFmtId="0" fontId="4" fillId="2" borderId="49" xfId="0" applyFont="1" applyFill="1" applyBorder="1" applyAlignment="1" applyProtection="1">
      <alignment horizontal="center" vertical="center" wrapText="1"/>
    </xf>
    <xf numFmtId="0" fontId="8" fillId="0" borderId="5" xfId="0" applyFont="1" applyBorder="1" applyAlignment="1" applyProtection="1">
      <alignment horizontal="center" vertical="center" wrapText="1"/>
    </xf>
    <xf numFmtId="0" fontId="16" fillId="3" borderId="22" xfId="0" applyFont="1" applyFill="1" applyBorder="1" applyAlignment="1" applyProtection="1">
      <alignment horizontal="left" vertical="center"/>
    </xf>
    <xf numFmtId="0" fontId="16" fillId="3" borderId="34" xfId="0" applyFont="1" applyFill="1" applyBorder="1" applyAlignment="1" applyProtection="1">
      <alignment horizontal="left" vertical="center"/>
    </xf>
    <xf numFmtId="0" fontId="16" fillId="3" borderId="23" xfId="0" applyFont="1" applyFill="1" applyBorder="1" applyAlignment="1" applyProtection="1">
      <alignment horizontal="left" vertical="center"/>
    </xf>
    <xf numFmtId="0" fontId="4" fillId="2" borderId="1" xfId="0" applyFont="1" applyFill="1" applyBorder="1" applyAlignment="1" applyProtection="1">
      <alignment horizontal="center" vertical="center" wrapText="1"/>
    </xf>
    <xf numFmtId="0" fontId="4" fillId="2" borderId="4" xfId="0" applyFont="1" applyFill="1" applyBorder="1" applyAlignment="1" applyProtection="1">
      <alignment horizontal="center" vertical="center" wrapText="1"/>
    </xf>
    <xf numFmtId="0" fontId="4" fillId="2" borderId="8" xfId="0" applyFont="1" applyFill="1" applyBorder="1" applyAlignment="1" applyProtection="1">
      <alignment horizontal="center" vertical="center" wrapText="1"/>
    </xf>
    <xf numFmtId="0" fontId="8" fillId="2" borderId="8" xfId="0" applyFont="1" applyFill="1" applyBorder="1" applyAlignment="1" applyProtection="1">
      <alignment horizontal="center" vertical="center" wrapText="1"/>
    </xf>
    <xf numFmtId="0" fontId="8" fillId="0" borderId="8" xfId="0" applyFont="1" applyBorder="1" applyAlignment="1" applyProtection="1">
      <alignment horizontal="center" vertical="center" wrapText="1"/>
    </xf>
    <xf numFmtId="0" fontId="8" fillId="0" borderId="5" xfId="0" applyFont="1" applyBorder="1" applyAlignment="1" applyProtection="1">
      <alignment horizontal="center" vertical="center" wrapText="1"/>
      <protection locked="0"/>
    </xf>
    <xf numFmtId="0" fontId="4" fillId="2" borderId="22" xfId="0" applyFont="1" applyFill="1" applyBorder="1" applyAlignment="1" applyProtection="1">
      <alignment horizontal="left" vertical="center"/>
    </xf>
    <xf numFmtId="0" fontId="4" fillId="2" borderId="34" xfId="0" applyFont="1" applyFill="1" applyBorder="1" applyAlignment="1" applyProtection="1">
      <alignment horizontal="left" vertical="center"/>
    </xf>
    <xf numFmtId="0" fontId="4" fillId="2" borderId="23" xfId="0" applyFont="1" applyFill="1" applyBorder="1" applyAlignment="1" applyProtection="1">
      <alignment horizontal="left" vertical="center"/>
    </xf>
    <xf numFmtId="0" fontId="21" fillId="3" borderId="22" xfId="0" applyFont="1" applyFill="1" applyBorder="1" applyAlignment="1" applyProtection="1">
      <alignment horizontal="left" vertical="center"/>
    </xf>
    <xf numFmtId="0" fontId="21" fillId="3" borderId="34" xfId="0" applyFont="1" applyFill="1" applyBorder="1" applyAlignment="1" applyProtection="1">
      <alignment horizontal="left" vertical="center"/>
    </xf>
    <xf numFmtId="0" fontId="21" fillId="3" borderId="23" xfId="0" applyFont="1" applyFill="1" applyBorder="1" applyAlignment="1" applyProtection="1">
      <alignment horizontal="left" vertical="center"/>
    </xf>
    <xf numFmtId="0" fontId="4" fillId="2" borderId="48" xfId="0" applyFont="1" applyFill="1" applyBorder="1" applyAlignment="1" applyProtection="1">
      <alignment horizontal="center" vertical="center" wrapText="1"/>
    </xf>
    <xf numFmtId="0" fontId="4" fillId="2" borderId="64" xfId="0" applyFont="1" applyFill="1" applyBorder="1" applyAlignment="1" applyProtection="1">
      <alignment horizontal="center" vertical="center" wrapText="1"/>
    </xf>
    <xf numFmtId="0" fontId="4" fillId="2" borderId="57" xfId="0" applyFont="1" applyFill="1" applyBorder="1" applyAlignment="1" applyProtection="1">
      <alignment horizontal="center" vertical="center" wrapText="1"/>
    </xf>
    <xf numFmtId="0" fontId="8" fillId="0" borderId="11" xfId="0" applyFont="1" applyBorder="1" applyAlignment="1" applyProtection="1">
      <alignment horizontal="center" vertical="center" wrapText="1"/>
      <protection locked="0"/>
    </xf>
    <xf numFmtId="0" fontId="8" fillId="0" borderId="34" xfId="0" applyFont="1" applyBorder="1" applyAlignment="1" applyProtection="1">
      <alignment horizontal="left" vertical="center"/>
    </xf>
    <xf numFmtId="0" fontId="8" fillId="0" borderId="23" xfId="0" applyFont="1" applyBorder="1" applyAlignment="1" applyProtection="1">
      <alignment horizontal="left" vertical="center"/>
    </xf>
    <xf numFmtId="0" fontId="10" fillId="2" borderId="22" xfId="0" applyFont="1" applyFill="1" applyBorder="1" applyAlignment="1">
      <alignment horizontal="left" vertical="center" wrapText="1"/>
    </xf>
    <xf numFmtId="0" fontId="10" fillId="2" borderId="34" xfId="0" applyFont="1" applyFill="1" applyBorder="1" applyAlignment="1">
      <alignment horizontal="left" vertical="center" wrapText="1"/>
    </xf>
    <xf numFmtId="0" fontId="10" fillId="2" borderId="62" xfId="0" applyFont="1" applyFill="1" applyBorder="1" applyAlignment="1">
      <alignment horizontal="left" vertical="center" wrapText="1"/>
    </xf>
    <xf numFmtId="0" fontId="8" fillId="0" borderId="2" xfId="0" applyFont="1" applyBorder="1" applyAlignment="1" applyProtection="1">
      <alignment horizontal="center" vertical="center" wrapText="1"/>
      <protection locked="0"/>
    </xf>
    <xf numFmtId="49" fontId="4" fillId="2" borderId="22" xfId="0" applyNumberFormat="1" applyFont="1" applyFill="1" applyBorder="1" applyAlignment="1" applyProtection="1">
      <alignment horizontal="left" vertical="center"/>
    </xf>
    <xf numFmtId="49" fontId="4" fillId="2" borderId="34" xfId="0" applyNumberFormat="1" applyFont="1" applyFill="1" applyBorder="1" applyAlignment="1" applyProtection="1">
      <alignment horizontal="left" vertical="center"/>
    </xf>
    <xf numFmtId="49" fontId="4" fillId="2" borderId="23" xfId="0" applyNumberFormat="1" applyFont="1" applyFill="1" applyBorder="1" applyAlignment="1" applyProtection="1">
      <alignment horizontal="left" vertical="center"/>
    </xf>
    <xf numFmtId="0" fontId="4" fillId="2" borderId="47" xfId="0" applyFont="1" applyFill="1" applyBorder="1" applyAlignment="1" applyProtection="1">
      <alignment horizontal="center" vertical="center" wrapText="1"/>
    </xf>
    <xf numFmtId="0" fontId="4" fillId="2" borderId="63" xfId="0" applyFont="1" applyFill="1" applyBorder="1" applyAlignment="1" applyProtection="1">
      <alignment horizontal="center" vertical="center" wrapText="1"/>
    </xf>
    <xf numFmtId="0" fontId="4" fillId="2" borderId="54" xfId="0" applyFont="1" applyFill="1" applyBorder="1" applyAlignment="1" applyProtection="1">
      <alignment horizontal="center" vertical="center" wrapText="1"/>
    </xf>
    <xf numFmtId="0" fontId="4" fillId="2" borderId="65" xfId="0" applyFont="1" applyFill="1" applyBorder="1" applyAlignment="1" applyProtection="1">
      <alignment horizontal="center" vertical="center" wrapText="1"/>
    </xf>
    <xf numFmtId="0" fontId="4" fillId="2" borderId="66" xfId="0" applyFont="1" applyFill="1" applyBorder="1" applyAlignment="1" applyProtection="1">
      <alignment horizontal="center" vertical="center" wrapText="1"/>
    </xf>
    <xf numFmtId="0" fontId="4" fillId="2" borderId="67" xfId="0" applyFont="1" applyFill="1" applyBorder="1" applyAlignment="1" applyProtection="1">
      <alignment horizontal="center" vertical="center" wrapText="1"/>
    </xf>
    <xf numFmtId="0" fontId="21" fillId="3" borderId="7" xfId="0" applyFont="1" applyFill="1" applyBorder="1" applyAlignment="1" applyProtection="1">
      <alignment horizontal="left" vertical="center"/>
    </xf>
    <xf numFmtId="0" fontId="8" fillId="0" borderId="8" xfId="0" applyFont="1" applyBorder="1" applyAlignment="1" applyProtection="1">
      <alignment horizontal="left" vertical="center"/>
    </xf>
    <xf numFmtId="49" fontId="3" fillId="0" borderId="11" xfId="0" applyNumberFormat="1" applyFont="1" applyBorder="1" applyAlignment="1" applyProtection="1">
      <alignment horizontal="center" vertical="center"/>
      <protection locked="0"/>
    </xf>
    <xf numFmtId="49" fontId="3" fillId="0" borderId="2" xfId="0" applyNumberFormat="1" applyFont="1" applyBorder="1" applyAlignment="1" applyProtection="1">
      <alignment horizontal="center" vertical="center"/>
      <protection locked="0"/>
    </xf>
    <xf numFmtId="0" fontId="48" fillId="0" borderId="0" xfId="0" applyFont="1" applyFill="1" applyBorder="1" applyAlignment="1" applyProtection="1">
      <alignment horizontal="center" vertical="center" wrapText="1"/>
    </xf>
    <xf numFmtId="0" fontId="10" fillId="2" borderId="21" xfId="0" applyFont="1" applyFill="1" applyBorder="1" applyAlignment="1" applyProtection="1">
      <alignment vertical="center"/>
    </xf>
    <xf numFmtId="0" fontId="8" fillId="0" borderId="28" xfId="0" applyFont="1" applyBorder="1" applyAlignment="1" applyProtection="1">
      <alignment vertical="center"/>
    </xf>
    <xf numFmtId="0" fontId="8" fillId="0" borderId="29" xfId="0" applyFont="1" applyBorder="1" applyAlignment="1" applyProtection="1">
      <alignment vertical="center"/>
    </xf>
    <xf numFmtId="49" fontId="3" fillId="0" borderId="5" xfId="0" applyNumberFormat="1" applyFont="1" applyBorder="1" applyAlignment="1" applyProtection="1">
      <alignment horizontal="center" vertical="center"/>
      <protection locked="0"/>
    </xf>
    <xf numFmtId="49" fontId="21" fillId="0" borderId="0" xfId="0" applyNumberFormat="1" applyFont="1" applyFill="1" applyBorder="1" applyAlignment="1" applyProtection="1">
      <alignment horizontal="center" vertical="center" wrapText="1"/>
    </xf>
    <xf numFmtId="0" fontId="47" fillId="0" borderId="0" xfId="0" applyFont="1" applyFill="1" applyBorder="1" applyAlignment="1" applyProtection="1">
      <alignment horizontal="center" vertical="center" wrapText="1"/>
    </xf>
    <xf numFmtId="0" fontId="3" fillId="0" borderId="49" xfId="0" applyFont="1" applyBorder="1" applyAlignment="1" applyProtection="1">
      <alignment horizontal="center" vertical="center" wrapText="1"/>
      <protection locked="0"/>
    </xf>
    <xf numFmtId="0" fontId="3" fillId="0" borderId="39" xfId="0" applyFont="1" applyBorder="1" applyAlignment="1" applyProtection="1">
      <alignment horizontal="center" vertical="center" wrapText="1"/>
      <protection locked="0"/>
    </xf>
    <xf numFmtId="0" fontId="3" fillId="0" borderId="15" xfId="0" applyFont="1" applyBorder="1" applyAlignment="1" applyProtection="1">
      <alignment horizontal="center" vertical="center" wrapText="1"/>
      <protection locked="0"/>
    </xf>
    <xf numFmtId="0" fontId="15" fillId="2" borderId="2" xfId="0" applyFont="1" applyFill="1" applyBorder="1" applyAlignment="1" applyProtection="1">
      <alignment horizontal="center" vertical="center" wrapText="1"/>
    </xf>
    <xf numFmtId="0" fontId="8" fillId="0" borderId="11" xfId="0" applyFont="1" applyBorder="1" applyAlignment="1" applyProtection="1">
      <alignment horizontal="center" vertical="center" wrapText="1"/>
    </xf>
    <xf numFmtId="0" fontId="21" fillId="3" borderId="1" xfId="0" applyFont="1" applyFill="1" applyBorder="1" applyAlignment="1" applyProtection="1">
      <alignment horizontal="center" vertical="center" wrapText="1"/>
    </xf>
    <xf numFmtId="0" fontId="8" fillId="0" borderId="2" xfId="0" applyFont="1" applyBorder="1" applyAlignment="1" applyProtection="1">
      <alignment horizontal="center" vertical="center" wrapText="1"/>
    </xf>
    <xf numFmtId="0" fontId="24" fillId="2" borderId="3" xfId="0" applyFont="1" applyFill="1" applyBorder="1" applyAlignment="1" applyProtection="1">
      <alignment horizontal="center" vertical="center" wrapText="1"/>
    </xf>
    <xf numFmtId="0" fontId="24" fillId="2" borderId="12" xfId="0" applyFont="1" applyFill="1" applyBorder="1" applyAlignment="1" applyProtection="1">
      <alignment horizontal="center" vertical="center" wrapText="1"/>
    </xf>
    <xf numFmtId="0" fontId="21" fillId="3" borderId="30" xfId="0" applyFont="1" applyFill="1" applyBorder="1" applyAlignment="1" applyProtection="1">
      <alignment horizontal="left" vertical="center"/>
    </xf>
    <xf numFmtId="0" fontId="8" fillId="0" borderId="25" xfId="0" applyFont="1" applyBorder="1" applyAlignment="1" applyProtection="1">
      <alignment horizontal="left" vertical="center"/>
    </xf>
    <xf numFmtId="0" fontId="8" fillId="0" borderId="26" xfId="0" applyFont="1" applyBorder="1" applyAlignment="1" applyProtection="1">
      <alignment horizontal="left" vertical="center"/>
    </xf>
    <xf numFmtId="0" fontId="3" fillId="0" borderId="7" xfId="0" applyFont="1" applyBorder="1" applyAlignment="1" applyProtection="1">
      <alignment horizontal="center" vertical="center"/>
    </xf>
    <xf numFmtId="0" fontId="3" fillId="0" borderId="8" xfId="0" applyFont="1" applyBorder="1" applyAlignment="1" applyProtection="1">
      <alignment horizontal="center" vertical="center"/>
    </xf>
    <xf numFmtId="0" fontId="8" fillId="0" borderId="8" xfId="0" applyFont="1" applyBorder="1" applyAlignment="1" applyProtection="1">
      <alignment horizontal="center" vertical="center"/>
    </xf>
    <xf numFmtId="0" fontId="8" fillId="0" borderId="57" xfId="0" applyFont="1" applyBorder="1" applyAlignment="1" applyProtection="1">
      <alignment horizontal="center" vertical="center"/>
    </xf>
    <xf numFmtId="0" fontId="3" fillId="0" borderId="38" xfId="0" applyFont="1" applyBorder="1" applyAlignment="1" applyProtection="1">
      <alignment horizontal="center" vertical="center" wrapText="1"/>
      <protection locked="0"/>
    </xf>
    <xf numFmtId="49" fontId="3" fillId="0" borderId="19" xfId="0" applyNumberFormat="1" applyFont="1" applyBorder="1" applyAlignment="1" applyProtection="1">
      <alignment horizontal="center" vertical="center"/>
      <protection locked="0"/>
    </xf>
    <xf numFmtId="49" fontId="3" fillId="0" borderId="38" xfId="0" applyNumberFormat="1" applyFont="1" applyBorder="1" applyAlignment="1" applyProtection="1">
      <alignment horizontal="center" vertical="center"/>
      <protection locked="0"/>
    </xf>
    <xf numFmtId="49" fontId="3" fillId="0" borderId="53" xfId="0" applyNumberFormat="1" applyFont="1" applyBorder="1" applyAlignment="1" applyProtection="1">
      <alignment horizontal="center" vertical="center"/>
      <protection locked="0"/>
    </xf>
    <xf numFmtId="0" fontId="46" fillId="0" borderId="0" xfId="0" applyFont="1" applyFill="1" applyBorder="1" applyAlignment="1" applyProtection="1">
      <alignment horizontal="center" vertical="center" wrapText="1"/>
    </xf>
    <xf numFmtId="49" fontId="4" fillId="2" borderId="2" xfId="0" applyNumberFormat="1" applyFont="1" applyFill="1" applyBorder="1" applyAlignment="1" applyProtection="1">
      <alignment horizontal="center" vertical="center" wrapText="1"/>
    </xf>
    <xf numFmtId="0" fontId="15" fillId="0" borderId="11" xfId="0" applyFont="1" applyBorder="1" applyAlignment="1" applyProtection="1">
      <alignment horizontal="center" vertical="center" wrapText="1"/>
    </xf>
    <xf numFmtId="0" fontId="21" fillId="0" borderId="0" xfId="0" applyFont="1" applyFill="1" applyBorder="1" applyAlignment="1" applyProtection="1">
      <alignment horizontal="center" vertical="center" wrapText="1"/>
    </xf>
    <xf numFmtId="0" fontId="8" fillId="0" borderId="25" xfId="0" applyFont="1" applyBorder="1" applyAlignment="1" applyProtection="1">
      <alignment vertical="center"/>
    </xf>
    <xf numFmtId="49" fontId="3" fillId="0" borderId="30" xfId="0" applyNumberFormat="1" applyFont="1" applyBorder="1" applyAlignment="1" applyProtection="1">
      <alignment horizontal="left" vertical="center" wrapText="1"/>
      <protection locked="0"/>
    </xf>
    <xf numFmtId="0" fontId="8" fillId="0" borderId="25" xfId="0" applyFont="1" applyBorder="1" applyAlignment="1" applyProtection="1">
      <alignment horizontal="left" vertical="center" wrapText="1"/>
      <protection locked="0"/>
    </xf>
    <xf numFmtId="0" fontId="8" fillId="0" borderId="26" xfId="0" applyFont="1" applyBorder="1" applyAlignment="1" applyProtection="1">
      <alignment horizontal="left" vertical="center" wrapText="1"/>
      <protection locked="0"/>
    </xf>
    <xf numFmtId="0" fontId="40" fillId="2" borderId="47" xfId="0" applyFont="1" applyFill="1" applyBorder="1" applyAlignment="1" applyProtection="1">
      <alignment horizontal="center" vertical="center" wrapText="1"/>
    </xf>
    <xf numFmtId="0" fontId="40" fillId="2" borderId="54" xfId="0" applyFont="1" applyFill="1" applyBorder="1" applyAlignment="1" applyProtection="1">
      <alignment horizontal="center" vertical="center" wrapText="1"/>
    </xf>
    <xf numFmtId="0" fontId="4" fillId="6" borderId="22" xfId="0" applyFont="1" applyFill="1" applyBorder="1" applyAlignment="1" applyProtection="1">
      <alignment horizontal="center" vertical="center"/>
    </xf>
    <xf numFmtId="0" fontId="4" fillId="6" borderId="34" xfId="0" applyFont="1" applyFill="1" applyBorder="1" applyAlignment="1" applyProtection="1">
      <alignment horizontal="center" vertical="center"/>
    </xf>
    <xf numFmtId="0" fontId="4" fillId="6" borderId="23" xfId="0" applyFont="1" applyFill="1" applyBorder="1" applyAlignment="1" applyProtection="1">
      <alignment horizontal="center" vertical="center"/>
    </xf>
    <xf numFmtId="0" fontId="4" fillId="2" borderId="60" xfId="0" applyFont="1" applyFill="1" applyBorder="1" applyAlignment="1" applyProtection="1">
      <alignment horizontal="center" vertical="center" wrapText="1"/>
    </xf>
    <xf numFmtId="0" fontId="4" fillId="2" borderId="61" xfId="0" applyFont="1" applyFill="1" applyBorder="1" applyAlignment="1" applyProtection="1">
      <alignment horizontal="center" vertical="center" wrapText="1"/>
    </xf>
    <xf numFmtId="0" fontId="8" fillId="0" borderId="28" xfId="0" applyFont="1" applyBorder="1" applyAlignment="1" applyProtection="1">
      <alignment horizontal="left" vertical="center" wrapText="1"/>
      <protection locked="0"/>
    </xf>
    <xf numFmtId="0" fontId="8" fillId="0" borderId="29" xfId="0" applyFont="1" applyBorder="1" applyAlignment="1" applyProtection="1">
      <alignment horizontal="left" vertical="center" wrapText="1"/>
      <protection locked="0"/>
    </xf>
    <xf numFmtId="0" fontId="21" fillId="3" borderId="26" xfId="0" applyFont="1" applyFill="1" applyBorder="1" applyAlignment="1" applyProtection="1">
      <alignment horizontal="left" vertical="center"/>
    </xf>
    <xf numFmtId="0" fontId="4" fillId="2" borderId="8" xfId="0" applyFont="1" applyFill="1" applyBorder="1" applyAlignment="1" applyProtection="1">
      <alignment horizontal="center" vertical="center"/>
    </xf>
    <xf numFmtId="0" fontId="14" fillId="0" borderId="1" xfId="0" applyFont="1" applyBorder="1" applyAlignment="1">
      <alignment horizontal="center"/>
    </xf>
    <xf numFmtId="0" fontId="14" fillId="0" borderId="2" xfId="0" applyFont="1" applyBorder="1" applyAlignment="1">
      <alignment horizontal="center"/>
    </xf>
    <xf numFmtId="0" fontId="14" fillId="0" borderId="50" xfId="0" applyFont="1" applyBorder="1" applyAlignment="1">
      <alignment horizontal="center"/>
    </xf>
    <xf numFmtId="0" fontId="60" fillId="8" borderId="22" xfId="0" applyFont="1" applyFill="1" applyBorder="1" applyAlignment="1">
      <alignment horizontal="center" vertical="center"/>
    </xf>
    <xf numFmtId="0" fontId="61" fillId="8" borderId="34" xfId="0" applyFont="1" applyFill="1" applyBorder="1" applyAlignment="1">
      <alignment horizontal="center" vertical="center"/>
    </xf>
    <xf numFmtId="0" fontId="61" fillId="8" borderId="23" xfId="0" applyFont="1" applyFill="1" applyBorder="1" applyAlignment="1">
      <alignment horizontal="center" vertical="center"/>
    </xf>
  </cellXfs>
  <cellStyles count="13">
    <cellStyle name="Hyperlink" xfId="6" builtinId="8"/>
    <cellStyle name="Normal" xfId="0" builtinId="0"/>
    <cellStyle name="Normal 10" xfId="7" xr:uid="{00000000-0005-0000-0000-000002000000}"/>
    <cellStyle name="Normal 2 2" xfId="5" xr:uid="{00000000-0005-0000-0000-000003000000}"/>
    <cellStyle name="Normal 248" xfId="11" xr:uid="{00000000-0005-0000-0000-000004000000}"/>
    <cellStyle name="Normal 43 2 2" xfId="12" xr:uid="{3A6B2118-1191-42DA-BE31-CF80D21A7980}"/>
    <cellStyle name="Normal 90" xfId="8" xr:uid="{00000000-0005-0000-0000-000005000000}"/>
    <cellStyle name="Normal 91" xfId="10" xr:uid="{00000000-0005-0000-0000-000006000000}"/>
    <cellStyle name="Normal_Sheet1" xfId="1" xr:uid="{00000000-0005-0000-0000-000007000000}"/>
    <cellStyle name="Normal_Template ~ Proposal Liberty Container Line" xfId="2" xr:uid="{00000000-0005-0000-0000-000008000000}"/>
    <cellStyle name="Normal_Template ~ Proposal Liberty Container Line 2" xfId="4" xr:uid="{00000000-0005-0000-0000-000009000000}"/>
    <cellStyle name="Percent" xfId="3" builtinId="5"/>
    <cellStyle name="Standard 2" xfId="9" xr:uid="{00000000-0005-0000-0000-00000B000000}"/>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59</xdr:row>
      <xdr:rowOff>0</xdr:rowOff>
    </xdr:from>
    <xdr:to>
      <xdr:col>0</xdr:col>
      <xdr:colOff>1638300</xdr:colOff>
      <xdr:row>60</xdr:row>
      <xdr:rowOff>95250</xdr:rowOff>
    </xdr:to>
    <xdr:pic>
      <xdr:nvPicPr>
        <xdr:cNvPr id="2" name="Picture 1">
          <a:extLst>
            <a:ext uri="{FF2B5EF4-FFF2-40B4-BE49-F238E27FC236}">
              <a16:creationId xmlns:a16="http://schemas.microsoft.com/office/drawing/2014/main" id="{48034FD6-AC33-43FF-935F-CB0D487CAE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762875"/>
          <a:ext cx="16383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28</xdr:row>
      <xdr:rowOff>0</xdr:rowOff>
    </xdr:from>
    <xdr:to>
      <xdr:col>0</xdr:col>
      <xdr:colOff>1638300</xdr:colOff>
      <xdr:row>29</xdr:row>
      <xdr:rowOff>95250</xdr:rowOff>
    </xdr:to>
    <xdr:pic>
      <xdr:nvPicPr>
        <xdr:cNvPr id="3" name="Picture 2">
          <a:extLst>
            <a:ext uri="{FF2B5EF4-FFF2-40B4-BE49-F238E27FC236}">
              <a16:creationId xmlns:a16="http://schemas.microsoft.com/office/drawing/2014/main" id="{A5DF7FA1-D7E0-47E0-81D4-9B95004F9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23050"/>
          <a:ext cx="16383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345816</xdr:colOff>
      <xdr:row>18</xdr:row>
      <xdr:rowOff>50800</xdr:rowOff>
    </xdr:to>
    <xdr:pic>
      <xdr:nvPicPr>
        <xdr:cNvPr id="2" name="Picture 1">
          <a:extLst>
            <a:ext uri="{FF2B5EF4-FFF2-40B4-BE49-F238E27FC236}">
              <a16:creationId xmlns:a16="http://schemas.microsoft.com/office/drawing/2014/main" id="{E9EACAD2-FF63-42A1-9CD1-DBA7AE3747A1}"/>
            </a:ext>
          </a:extLst>
        </xdr:cNvPr>
        <xdr:cNvPicPr>
          <a:picLocks noChangeAspect="1"/>
        </xdr:cNvPicPr>
      </xdr:nvPicPr>
      <xdr:blipFill>
        <a:blip xmlns:r="http://schemas.openxmlformats.org/officeDocument/2006/relationships" r:embed="rId1"/>
        <a:stretch>
          <a:fillRect/>
        </a:stretch>
      </xdr:blipFill>
      <xdr:spPr>
        <a:xfrm>
          <a:off x="0" y="514350"/>
          <a:ext cx="3628766" cy="27495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macgmgroup-my.sharepoint.com/personal/ssc_sgirdhar_cma-cgm_com/Documents/All%20IMP%20Files/Copy%20of%20Non-exempt%20Inbound%20Outbound%20template%20V37%20-%20March%2015%2020212%20(0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iler Plate"/>
      <sheetName val="Cover"/>
      <sheetName val="MQC"/>
      <sheetName val="APPENDIX A-2 (USEC &amp; USGC-ASIA)"/>
      <sheetName val="APPENDIX B-1  (FE - USWC)"/>
      <sheetName val="APPENDIX B-2  (FE - USEC&amp;GC)"/>
      <sheetName val="APPENDIX C-1 (USA-MED)"/>
      <sheetName val="APPENDIX C-2 (USA-GULF&amp;RED SEA)"/>
      <sheetName val="APPENDIX C-3 (USWC-MEG &amp; MED)"/>
      <sheetName val="APPENDIX C-5 (USA-E &amp; W AFRICA)"/>
      <sheetName val="APPENDIX D-1 MED-US"/>
      <sheetName val="APPENDIX D-2 MED-USWC"/>
      <sheetName val="APPENDIX D-5 E &amp; W AFRICA-USA"/>
      <sheetName val="APPENDIX E-1 (USEC-ISC)"/>
      <sheetName val="APPENDIX E-2 (USWC-ISC)"/>
      <sheetName val="APPENDIX F-1 ISC-US"/>
      <sheetName val="APPENDIX F-2 ISC-USWC"/>
      <sheetName val="APPENDIX F-3 (ISC-USVI PR)"/>
      <sheetName val="APPENDIX G-1 (USA - N. Europe)"/>
      <sheetName val="APPENDIX H-1 NE-USEC"/>
      <sheetName val="APPENDIX H-2 NE-USWC"/>
      <sheetName val="APPENDIX I-1 (USWC-AUST &amp; NZD)"/>
      <sheetName val="APPENDIX I-2 (USEC-AUST &amp; NZD)"/>
      <sheetName val="APPENDIX J-1 RTW TO USA"/>
      <sheetName val="APPENDIX N-1 (ASIA - CARIBBEAN)"/>
      <sheetName val="APPENDIX P-1 (USA-CARIB LATAM) "/>
      <sheetName val="APPENDIX P-2 (CARIB LATAM-USA)"/>
      <sheetName val="APPENDIX P-3 (PRICO&amp;USVI-LATAM)"/>
      <sheetName val="APPENDIX P-4 (LATM-PRICO&amp;USVI) "/>
      <sheetName val="FOREIGN TO FOREIGN"/>
      <sheetName val="Affiliates"/>
      <sheetName val="Listes"/>
      <sheetName val="SOF B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3">
          <cell r="A3" t="str">
            <v>ACS Export</v>
          </cell>
          <cell r="H3" t="str">
            <v>ACS Export</v>
          </cell>
        </row>
        <row r="4">
          <cell r="A4" t="str">
            <v>ACS Import</v>
          </cell>
          <cell r="H4" t="str">
            <v>ACS Import</v>
          </cell>
        </row>
        <row r="5">
          <cell r="A5" t="str">
            <v>Aden Gulf Surcharge</v>
          </cell>
          <cell r="H5" t="str">
            <v>Aden Gulf Surcharge</v>
          </cell>
        </row>
        <row r="6">
          <cell r="A6" t="str">
            <v>Alcohol Surcharge, Oncarriage</v>
          </cell>
          <cell r="H6" t="str">
            <v>Alcohol Surcharge, Oncarriage</v>
          </cell>
        </row>
        <row r="7">
          <cell r="A7" t="str">
            <v>Alcohol Surcharge, Precarriage</v>
          </cell>
          <cell r="H7" t="str">
            <v>Alcohol Surcharge, Precarriage</v>
          </cell>
        </row>
        <row r="8">
          <cell r="A8" t="str">
            <v>Arbitrary</v>
          </cell>
          <cell r="H8" t="str">
            <v>Arbitrary</v>
          </cell>
        </row>
        <row r="9">
          <cell r="A9" t="str">
            <v>Atmosphere Control</v>
          </cell>
          <cell r="H9" t="str">
            <v>Atmosphere Control</v>
          </cell>
        </row>
        <row r="10">
          <cell r="A10" t="str">
            <v>BAF</v>
          </cell>
          <cell r="H10" t="str">
            <v>BAF</v>
          </cell>
        </row>
        <row r="11">
          <cell r="A11" t="str">
            <v>Benin Freight Tax</v>
          </cell>
          <cell r="H11" t="str">
            <v>Benin Freight Tax</v>
          </cell>
        </row>
        <row r="12">
          <cell r="A12" t="str">
            <v>Bio Security Fee - HI</v>
          </cell>
          <cell r="H12" t="str">
            <v>Bio Security Fee - HI</v>
          </cell>
        </row>
        <row r="13">
          <cell r="A13" t="str">
            <v>Bio Security Fee - NZ</v>
          </cell>
          <cell r="H13" t="str">
            <v>Bio Security Fee - NZ</v>
          </cell>
        </row>
        <row r="14">
          <cell r="A14" t="str">
            <v>BL Fees</v>
          </cell>
          <cell r="H14" t="str">
            <v>BL Fees</v>
          </cell>
        </row>
        <row r="15">
          <cell r="A15" t="str">
            <v>Brazil Doc Fee</v>
          </cell>
          <cell r="H15" t="str">
            <v>Brazil Doc Fee</v>
          </cell>
        </row>
        <row r="16">
          <cell r="A16" t="str">
            <v>Bunker Recovery Charge</v>
          </cell>
          <cell r="H16" t="str">
            <v>Bunker Recovery Charge</v>
          </cell>
        </row>
        <row r="17">
          <cell r="A17" t="str">
            <v>CAF</v>
          </cell>
          <cell r="H17" t="str">
            <v>CAF</v>
          </cell>
        </row>
        <row r="18">
          <cell r="A18" t="str">
            <v>Carrier Roll Fee</v>
          </cell>
          <cell r="H18" t="str">
            <v>Carrier Roll Fee</v>
          </cell>
        </row>
        <row r="19">
          <cell r="A19" t="str">
            <v>CFC</v>
          </cell>
          <cell r="H19" t="str">
            <v>CFC</v>
          </cell>
        </row>
        <row r="20">
          <cell r="A20" t="str">
            <v>Chassis Admin Fee On/C</v>
          </cell>
          <cell r="H20" t="str">
            <v>Chassis Admin Fee On/C</v>
          </cell>
        </row>
        <row r="21">
          <cell r="A21" t="str">
            <v>Chassis Admin Fee Pre/C</v>
          </cell>
          <cell r="H21" t="str">
            <v>Chassis Admin Fee Pre/C</v>
          </cell>
        </row>
        <row r="22">
          <cell r="A22" t="str">
            <v>China Doc Fee</v>
          </cell>
          <cell r="H22" t="str">
            <v>China Doc Fee</v>
          </cell>
        </row>
        <row r="23">
          <cell r="A23" t="str">
            <v>Cleaner Energy Biofuel</v>
          </cell>
          <cell r="H23" t="str">
            <v>Cleaner Energy Biofuel</v>
          </cell>
        </row>
        <row r="24">
          <cell r="A24" t="str">
            <v>Cleaner Energy LNG</v>
          </cell>
          <cell r="H24" t="str">
            <v>Cleaner Energy LNG</v>
          </cell>
        </row>
        <row r="25">
          <cell r="A25" t="str">
            <v>Cleaner Energy LNG+Positive Offset</v>
          </cell>
          <cell r="H25" t="str">
            <v>Cleaner Energy LNG+Positive Offset</v>
          </cell>
        </row>
        <row r="26">
          <cell r="A26" t="str">
            <v>Cold Treatment</v>
          </cell>
          <cell r="H26" t="str">
            <v>Cold Treatment</v>
          </cell>
        </row>
        <row r="27">
          <cell r="A27" t="str">
            <v>Container Cleaning</v>
          </cell>
          <cell r="H27" t="str">
            <v>Container Cleaning</v>
          </cell>
        </row>
        <row r="28">
          <cell r="A28" t="str">
            <v>Container Inspection</v>
          </cell>
          <cell r="H28" t="str">
            <v>Container Inspection</v>
          </cell>
        </row>
        <row r="29">
          <cell r="A29" t="str">
            <v>Container Management Fee</v>
          </cell>
          <cell r="H29" t="str">
            <v>Container Management Fee</v>
          </cell>
        </row>
        <row r="30">
          <cell r="A30" t="str">
            <v>Container Service</v>
          </cell>
          <cell r="H30" t="str">
            <v>Container Service</v>
          </cell>
        </row>
        <row r="31">
          <cell r="A31" t="str">
            <v>CPC</v>
          </cell>
          <cell r="H31" t="str">
            <v>CPC</v>
          </cell>
        </row>
        <row r="32">
          <cell r="A32" t="str">
            <v>CSF</v>
          </cell>
          <cell r="H32" t="str">
            <v>CSF</v>
          </cell>
        </row>
        <row r="33">
          <cell r="A33" t="str">
            <v>CTR Maintenance Dest</v>
          </cell>
          <cell r="H33" t="str">
            <v>CTR Maintenance Dest</v>
          </cell>
        </row>
        <row r="34">
          <cell r="A34" t="str">
            <v>CTR Maintenance Orig</v>
          </cell>
          <cell r="H34" t="str">
            <v>CTR Maintenance Orig</v>
          </cell>
        </row>
        <row r="35">
          <cell r="A35" t="str">
            <v>CUC (CH)</v>
          </cell>
          <cell r="H35" t="str">
            <v>CUC (CH)</v>
          </cell>
        </row>
        <row r="36">
          <cell r="A36" t="str">
            <v>CUC (MH)</v>
          </cell>
          <cell r="H36" t="str">
            <v>CUC (MH)</v>
          </cell>
        </row>
        <row r="37">
          <cell r="A37" t="str">
            <v>Custom clearance destination</v>
          </cell>
          <cell r="H37" t="str">
            <v>Custom clearance dest</v>
          </cell>
        </row>
        <row r="38">
          <cell r="A38" t="str">
            <v>Custom clearance origin</v>
          </cell>
          <cell r="H38" t="str">
            <v>Custom clearance origin</v>
          </cell>
        </row>
        <row r="39">
          <cell r="A39" t="str">
            <v>CV Serenity 1</v>
          </cell>
          <cell r="H39" t="str">
            <v>CV Serenity 1</v>
          </cell>
        </row>
        <row r="40">
          <cell r="A40" t="str">
            <v>CV Serenity 2</v>
          </cell>
          <cell r="H40" t="str">
            <v>CV Serenity 2</v>
          </cell>
        </row>
        <row r="41">
          <cell r="A41" t="str">
            <v>CV Serenity 3</v>
          </cell>
          <cell r="H41" t="str">
            <v>CV Serenity 3</v>
          </cell>
        </row>
        <row r="42">
          <cell r="A42" t="str">
            <v>CV Serenity Personal</v>
          </cell>
          <cell r="H42" t="str">
            <v>CV Serenity Personal</v>
          </cell>
        </row>
        <row r="43">
          <cell r="A43" t="str">
            <v>CV Serenity 1 Collect</v>
          </cell>
          <cell r="H43" t="str">
            <v>CV Serenity 1 Collect</v>
          </cell>
        </row>
        <row r="44">
          <cell r="A44" t="str">
            <v>CV Serenity 2 Collect</v>
          </cell>
          <cell r="H44" t="str">
            <v>CV Serenity 2 Collect</v>
          </cell>
        </row>
        <row r="45">
          <cell r="A45" t="str">
            <v>CV Serenity 3 Collect</v>
          </cell>
          <cell r="H45" t="str">
            <v>CV Serenity 3 Collect</v>
          </cell>
        </row>
        <row r="46">
          <cell r="A46" t="str">
            <v>CV Serenity Personal Collect</v>
          </cell>
          <cell r="H46" t="str">
            <v>CV Serenity Personal Collect</v>
          </cell>
        </row>
        <row r="47">
          <cell r="A47" t="str">
            <v>Damage Container Risk</v>
          </cell>
          <cell r="H47" t="str">
            <v>Damage Container Risk</v>
          </cell>
        </row>
        <row r="48">
          <cell r="A48" t="str">
            <v>Delivery Order Fee</v>
          </cell>
          <cell r="H48" t="str">
            <v>Delivery Order Fee</v>
          </cell>
        </row>
        <row r="49">
          <cell r="A49" t="str">
            <v>Detention Admin Fee</v>
          </cell>
          <cell r="H49" t="str">
            <v>Detention Admin Fee</v>
          </cell>
        </row>
        <row r="50">
          <cell r="A50" t="str">
            <v>Diversion Fee</v>
          </cell>
          <cell r="H50" t="str">
            <v>Diversion Fee</v>
          </cell>
        </row>
        <row r="51">
          <cell r="A51" t="str">
            <v>Doc Amendment Fee</v>
          </cell>
          <cell r="H51" t="str">
            <v>Doc Amendment Fee</v>
          </cell>
        </row>
        <row r="52">
          <cell r="A52" t="str">
            <v>Doc Fee</v>
          </cell>
          <cell r="H52" t="str">
            <v>Doc Fee</v>
          </cell>
        </row>
        <row r="53">
          <cell r="A53" t="str">
            <v>Driver Detention Fee On/c</v>
          </cell>
          <cell r="H53" t="str">
            <v>Driver Detention On/C</v>
          </cell>
        </row>
        <row r="54">
          <cell r="A54" t="str">
            <v>Driver Detention Fee Pre/c</v>
          </cell>
          <cell r="H54" t="str">
            <v>Driver Detention Pre/C</v>
          </cell>
        </row>
        <row r="55">
          <cell r="A55" t="str">
            <v>Drop and Pull Export Side</v>
          </cell>
          <cell r="H55" t="str">
            <v>Drop and Pull Export Side</v>
          </cell>
        </row>
        <row r="56">
          <cell r="A56" t="str">
            <v>Drop and Pull Import Side</v>
          </cell>
          <cell r="H56" t="str">
            <v>Drop and Pull Import Side</v>
          </cell>
        </row>
        <row r="57">
          <cell r="A57" t="str">
            <v>Drop Off</v>
          </cell>
          <cell r="H57" t="str">
            <v>Drop Off</v>
          </cell>
        </row>
        <row r="58">
          <cell r="A58" t="str">
            <v>DTHC</v>
          </cell>
          <cell r="H58" t="str">
            <v>DTHC</v>
          </cell>
        </row>
        <row r="59">
          <cell r="A59" t="str">
            <v>EBS</v>
          </cell>
          <cell r="H59" t="str">
            <v>EBS</v>
          </cell>
        </row>
        <row r="60">
          <cell r="A60" t="str">
            <v>EFS/EFAF</v>
          </cell>
          <cell r="H60" t="str">
            <v>EFS/EFAF</v>
          </cell>
        </row>
        <row r="61">
          <cell r="A61" t="str">
            <v>EIS Destination</v>
          </cell>
          <cell r="H61" t="str">
            <v>EIS Dest</v>
          </cell>
        </row>
        <row r="62">
          <cell r="A62" t="str">
            <v>EIS Origin</v>
          </cell>
          <cell r="H62" t="str">
            <v>EIS Org</v>
          </cell>
        </row>
        <row r="63">
          <cell r="A63" t="str">
            <v>Emergency Low Water Surcharge</v>
          </cell>
          <cell r="H63" t="str">
            <v>Emergency Low Water</v>
          </cell>
        </row>
        <row r="64">
          <cell r="A64" t="str">
            <v>Emergency Terminal Congestion</v>
          </cell>
          <cell r="H64" t="str">
            <v>Emergency Terminal Congestion</v>
          </cell>
        </row>
        <row r="65">
          <cell r="A65" t="str">
            <v>ERC</v>
          </cell>
          <cell r="H65" t="str">
            <v>ERC</v>
          </cell>
        </row>
        <row r="66">
          <cell r="A66" t="str">
            <v>Exp Doc Fee</v>
          </cell>
          <cell r="H66" t="str">
            <v>Exp Doc Fee</v>
          </cell>
        </row>
        <row r="67">
          <cell r="A67" t="str">
            <v>Expedited Port Release</v>
          </cell>
          <cell r="H67" t="str">
            <v>Expedited Port Release</v>
          </cell>
        </row>
        <row r="68">
          <cell r="A68" t="str">
            <v>Export Declaration</v>
          </cell>
          <cell r="H68" t="str">
            <v>Export Declaration</v>
          </cell>
        </row>
        <row r="69">
          <cell r="A69" t="str">
            <v>Extra Container Handling Dest</v>
          </cell>
          <cell r="H69" t="str">
            <v>Extra Container Handling Dest</v>
          </cell>
        </row>
        <row r="70">
          <cell r="A70" t="str">
            <v>Extra Container Handling Origin</v>
          </cell>
          <cell r="H70" t="str">
            <v>Extra Container Handling Origin</v>
          </cell>
        </row>
        <row r="71">
          <cell r="A71" t="str">
            <v>Extra Risk (Destination)</v>
          </cell>
          <cell r="H71" t="str">
            <v>Extra Risk (Destination)</v>
          </cell>
        </row>
        <row r="72">
          <cell r="A72" t="str">
            <v>Extra Risk (Origin)</v>
          </cell>
          <cell r="H72" t="str">
            <v>Extra Risk (Origin)</v>
          </cell>
        </row>
        <row r="73">
          <cell r="A73" t="str">
            <v>FAC</v>
          </cell>
          <cell r="H73" t="str">
            <v>FAC</v>
          </cell>
        </row>
        <row r="74">
          <cell r="A74" t="str">
            <v>FAS TLC</v>
          </cell>
          <cell r="H74" t="str">
            <v>FAS TLC</v>
          </cell>
        </row>
        <row r="75">
          <cell r="A75" t="str">
            <v>FR</v>
          </cell>
          <cell r="H75" t="str">
            <v>FR</v>
          </cell>
        </row>
        <row r="76">
          <cell r="A76" t="str">
            <v>Freight Collection</v>
          </cell>
          <cell r="H76" t="str">
            <v xml:space="preserve">Freight Collection </v>
          </cell>
        </row>
        <row r="77">
          <cell r="A77" t="str">
            <v>Freight Tax</v>
          </cell>
          <cell r="H77" t="str">
            <v>Freight Tax</v>
          </cell>
        </row>
        <row r="78">
          <cell r="A78" t="str">
            <v>Fresh Commodities Charge</v>
          </cell>
          <cell r="H78" t="str">
            <v>Fresh Commodities Charge</v>
          </cell>
        </row>
        <row r="79">
          <cell r="A79" t="str">
            <v>Fumigation</v>
          </cell>
          <cell r="H79" t="str">
            <v>Fumigation</v>
          </cell>
        </row>
        <row r="80">
          <cell r="A80" t="str">
            <v>Genset Surcharge</v>
          </cell>
          <cell r="H80" t="str">
            <v>Genset Surcharge</v>
          </cell>
        </row>
        <row r="81">
          <cell r="A81" t="str">
            <v>Ghana Freight Tax</v>
          </cell>
          <cell r="H81" t="str">
            <v>Ghana Freight Tax</v>
          </cell>
        </row>
        <row r="82">
          <cell r="A82" t="str">
            <v>GOH</v>
          </cell>
          <cell r="H82" t="str">
            <v>GOH</v>
          </cell>
        </row>
        <row r="83">
          <cell r="A83" t="str">
            <v>Grenada Landing Charge</v>
          </cell>
          <cell r="H83" t="str">
            <v>Grenada Landing Charge</v>
          </cell>
        </row>
        <row r="84">
          <cell r="A84" t="str">
            <v>Harbor Dues</v>
          </cell>
          <cell r="H84" t="str">
            <v>Harbor Dues</v>
          </cell>
        </row>
        <row r="85">
          <cell r="A85" t="str">
            <v>Hazardous Fees</v>
          </cell>
          <cell r="H85" t="str">
            <v>Hazardous Fees</v>
          </cell>
        </row>
        <row r="86">
          <cell r="A86" t="str">
            <v>HC Additional</v>
          </cell>
          <cell r="H86" t="str">
            <v>HC Additional</v>
          </cell>
        </row>
        <row r="87">
          <cell r="A87" t="str">
            <v>ICD Precarriage</v>
          </cell>
          <cell r="H87" t="str">
            <v>ICD Precarriage</v>
          </cell>
        </row>
        <row r="88">
          <cell r="A88" t="str">
            <v>IDDS Onc Additional</v>
          </cell>
          <cell r="H88" t="str">
            <v>IDDS Onc Additional</v>
          </cell>
        </row>
        <row r="89">
          <cell r="A89" t="str">
            <v>IDS Prec Additional</v>
          </cell>
          <cell r="H89" t="str">
            <v>IDS Prec Additional</v>
          </cell>
        </row>
        <row r="90">
          <cell r="A90" t="str">
            <v>Import Doc Fee</v>
          </cell>
          <cell r="H90" t="str">
            <v>Import Doc Fee</v>
          </cell>
        </row>
        <row r="91">
          <cell r="A91" t="str">
            <v>Import Seal Fee</v>
          </cell>
          <cell r="H91" t="str">
            <v>Import Seal Fee</v>
          </cell>
        </row>
        <row r="92">
          <cell r="A92" t="str">
            <v>Inland Oncarriage Fuel Charge</v>
          </cell>
          <cell r="H92" t="str">
            <v>Inland Oncarriage Fuel Charge</v>
          </cell>
        </row>
        <row r="93">
          <cell r="A93" t="str">
            <v>Inland Precarriage Fuel Charge</v>
          </cell>
          <cell r="H93" t="str">
            <v>Inland Precarriage Fuel Charge</v>
          </cell>
        </row>
        <row r="94">
          <cell r="A94" t="str">
            <v>IPI Premium</v>
          </cell>
          <cell r="H94" t="str">
            <v>IPI Premium</v>
          </cell>
        </row>
        <row r="95">
          <cell r="A95" t="str">
            <v>Landing Charges</v>
          </cell>
          <cell r="H95" t="str">
            <v>Landing Charges</v>
          </cell>
        </row>
        <row r="96">
          <cell r="A96" t="str">
            <v>Local Port Charges Destination</v>
          </cell>
          <cell r="H96" t="str">
            <v>Local Port Charges Destination</v>
          </cell>
        </row>
        <row r="97">
          <cell r="A97" t="str">
            <v>Local Port Charges Origin</v>
          </cell>
          <cell r="H97" t="str">
            <v>Local Port Charges Origin</v>
          </cell>
        </row>
        <row r="98">
          <cell r="A98" t="str">
            <v>Local Port Charge Dest Sanitary Fee</v>
          </cell>
          <cell r="H98" t="str">
            <v>Local Port Charge Dest Sanitary Fee</v>
          </cell>
        </row>
        <row r="99">
          <cell r="A99" t="str">
            <v>Local Port Charge Orig Sanitary Fee</v>
          </cell>
          <cell r="H99" t="str">
            <v>Local Port Charge Orig Sanitary Fee</v>
          </cell>
        </row>
        <row r="100">
          <cell r="A100" t="str">
            <v>LOLO Destination</v>
          </cell>
          <cell r="H100" t="str">
            <v>LOLO Destination</v>
          </cell>
        </row>
        <row r="101">
          <cell r="A101" t="str">
            <v>LOLO Origin</v>
          </cell>
          <cell r="H101" t="str">
            <v>LOLO Origin</v>
          </cell>
        </row>
        <row r="102">
          <cell r="A102" t="str">
            <v>LSFS</v>
          </cell>
          <cell r="H102" t="str">
            <v>LSFS</v>
          </cell>
        </row>
        <row r="103">
          <cell r="A103" t="str">
            <v>LSS IMO2020</v>
          </cell>
          <cell r="H103" t="str">
            <v>LSS IMO2020</v>
          </cell>
        </row>
        <row r="104">
          <cell r="A104" t="str">
            <v>Manual Booking Fee</v>
          </cell>
          <cell r="H104" t="str">
            <v>Manual Booking Fee</v>
          </cell>
        </row>
        <row r="105">
          <cell r="A105" t="str">
            <v>Nigerian Freight Tax</v>
          </cell>
          <cell r="H105" t="str">
            <v>Nigerian Freight Tax</v>
          </cell>
        </row>
        <row r="106">
          <cell r="A106" t="str">
            <v>O/C EIFS</v>
          </cell>
          <cell r="H106" t="str">
            <v>O/C EIFS</v>
          </cell>
        </row>
        <row r="107">
          <cell r="A107" t="str">
            <v>O/C Exp Rail</v>
          </cell>
          <cell r="H107" t="str">
            <v>O/C Exp Rail</v>
          </cell>
        </row>
        <row r="108">
          <cell r="A108" t="str">
            <v>O/C Haulage</v>
          </cell>
          <cell r="H108" t="str">
            <v>O/C Haulage</v>
          </cell>
        </row>
        <row r="109">
          <cell r="A109" t="str">
            <v>OC Multi Stop</v>
          </cell>
          <cell r="H109" t="str">
            <v>OC Multistop</v>
          </cell>
        </row>
        <row r="110">
          <cell r="A110" t="str">
            <v>Off Dock</v>
          </cell>
          <cell r="H110" t="str">
            <v>Off Dock</v>
          </cell>
        </row>
        <row r="111">
          <cell r="A111" t="str">
            <v>Oncarriage Barge</v>
          </cell>
          <cell r="H111" t="str">
            <v>OnCarriage Barge</v>
          </cell>
        </row>
        <row r="112">
          <cell r="A112" t="str">
            <v>On-Carriage Emergency Surcharge</v>
          </cell>
          <cell r="H112" t="str">
            <v>OnCarriage Emergency Intermodal</v>
          </cell>
        </row>
        <row r="113">
          <cell r="A113" t="str">
            <v>Oncarriage Hazardous Charge</v>
          </cell>
          <cell r="H113" t="str">
            <v>Oncarriage Hazardous Charge</v>
          </cell>
        </row>
        <row r="114">
          <cell r="A114" t="str">
            <v>Oncarriage Ramp</v>
          </cell>
          <cell r="H114" t="str">
            <v>Oncarriage Ramp</v>
          </cell>
        </row>
        <row r="115">
          <cell r="A115" t="str">
            <v>OOG</v>
          </cell>
          <cell r="H115" t="str">
            <v>OOG</v>
          </cell>
        </row>
        <row r="116">
          <cell r="A116" t="str">
            <v>Operation Cost Recovery</v>
          </cell>
          <cell r="H116" t="str">
            <v>Operation Cost Recovery</v>
          </cell>
        </row>
        <row r="117">
          <cell r="A117" t="str">
            <v>OT</v>
          </cell>
          <cell r="H117" t="str">
            <v>OT</v>
          </cell>
        </row>
        <row r="118">
          <cell r="A118" t="str">
            <v>OTHC</v>
          </cell>
          <cell r="H118" t="str">
            <v>OTHC</v>
          </cell>
        </row>
        <row r="119">
          <cell r="A119" t="str">
            <v>OWFAS</v>
          </cell>
          <cell r="H119" t="str">
            <v>OWFAS</v>
          </cell>
        </row>
        <row r="120">
          <cell r="A120" t="str">
            <v>P/C EIFS</v>
          </cell>
          <cell r="H120" t="str">
            <v>P/C EIFS</v>
          </cell>
        </row>
        <row r="121">
          <cell r="A121" t="str">
            <v>P/C Haulage</v>
          </cell>
          <cell r="H121" t="str">
            <v>P/C Haulage</v>
          </cell>
        </row>
        <row r="122">
          <cell r="A122" t="str">
            <v>Panama Canal Adj Factor</v>
          </cell>
          <cell r="H122" t="str">
            <v>Panama Canal Adj Factor</v>
          </cell>
        </row>
        <row r="123">
          <cell r="A123" t="str">
            <v>Panama</v>
          </cell>
          <cell r="H123" t="str">
            <v>Panama</v>
          </cell>
        </row>
        <row r="124">
          <cell r="A124" t="str">
            <v>Panama Canal Lock Improvement</v>
          </cell>
          <cell r="H124" t="str">
            <v>Panama Canal Lock Improvement</v>
          </cell>
        </row>
        <row r="125">
          <cell r="A125" t="str">
            <v>PC Multi Stop</v>
          </cell>
          <cell r="H125" t="str">
            <v>PC Multistop</v>
          </cell>
        </row>
        <row r="126">
          <cell r="A126" t="str">
            <v>PCS Destination</v>
          </cell>
          <cell r="H126" t="str">
            <v>PCS Destination</v>
          </cell>
        </row>
        <row r="127">
          <cell r="A127" t="str">
            <v>PCS Origin</v>
          </cell>
          <cell r="H127" t="str">
            <v>PCS Origin</v>
          </cell>
        </row>
        <row r="128">
          <cell r="A128" t="str">
            <v>Pick Up / Drop Off</v>
          </cell>
          <cell r="H128" t="str">
            <v>Pick Up / Drop Off</v>
          </cell>
        </row>
        <row r="129">
          <cell r="A129" t="str">
            <v>Piracy Surcharge</v>
          </cell>
          <cell r="H129" t="str">
            <v>Piracy Surcharge</v>
          </cell>
        </row>
        <row r="130">
          <cell r="A130" t="str">
            <v>PLF</v>
          </cell>
          <cell r="H130" t="str">
            <v>PLF</v>
          </cell>
        </row>
        <row r="131">
          <cell r="A131" t="str">
            <v>Port Access Fee</v>
          </cell>
          <cell r="H131" t="str">
            <v>Port Access Fee</v>
          </cell>
        </row>
        <row r="132">
          <cell r="A132" t="str">
            <v>Port Dues Dest</v>
          </cell>
          <cell r="H132" t="str">
            <v>Port Dues Dest</v>
          </cell>
        </row>
        <row r="133">
          <cell r="A133" t="str">
            <v>Port Dues Orig</v>
          </cell>
          <cell r="H133" t="str">
            <v>Port Dues Orig</v>
          </cell>
        </row>
        <row r="134">
          <cell r="A134" t="str">
            <v>Positive Offset</v>
          </cell>
          <cell r="H134" t="str">
            <v>Positive Offset</v>
          </cell>
        </row>
        <row r="135">
          <cell r="A135" t="str">
            <v>Precarriage Barge</v>
          </cell>
          <cell r="H135" t="str">
            <v>PreCarriage Barge</v>
          </cell>
        </row>
        <row r="136">
          <cell r="A136" t="str">
            <v>Precarriage Congestion</v>
          </cell>
          <cell r="H136" t="str">
            <v>PreCarriage Congestion</v>
          </cell>
        </row>
        <row r="137">
          <cell r="A137" t="str">
            <v>Pre-Carriage Emergency surcharge</v>
          </cell>
          <cell r="H137" t="str">
            <v xml:space="preserve">PreCarriage Emergency Intermodal </v>
          </cell>
        </row>
        <row r="138">
          <cell r="A138" t="str">
            <v>Precarriage Hazardous Charge</v>
          </cell>
          <cell r="H138" t="str">
            <v>Precarriage Hazardous Charge</v>
          </cell>
        </row>
        <row r="139">
          <cell r="A139" t="str">
            <v>Precarriage Ramp</v>
          </cell>
          <cell r="H139" t="str">
            <v>Precarriage Ramp</v>
          </cell>
        </row>
        <row r="140">
          <cell r="A140" t="str">
            <v>Premium Customer Service Dest</v>
          </cell>
          <cell r="H140" t="str">
            <v>Premium Customer Service Dest</v>
          </cell>
        </row>
        <row r="141">
          <cell r="A141" t="str">
            <v>Premium Customer Service Origin</v>
          </cell>
          <cell r="H141" t="str">
            <v>Premium Customer Service Origin</v>
          </cell>
        </row>
        <row r="142">
          <cell r="A142" t="str">
            <v>Primage</v>
          </cell>
          <cell r="H142" t="str">
            <v>Primage</v>
          </cell>
        </row>
        <row r="143">
          <cell r="A143" t="str">
            <v>Priority Inland Service</v>
          </cell>
          <cell r="H143" t="str">
            <v>Priority Inland Service</v>
          </cell>
        </row>
        <row r="144">
          <cell r="A144" t="str">
            <v>PSC Destination</v>
          </cell>
          <cell r="H144" t="str">
            <v>PSC Destination</v>
          </cell>
        </row>
        <row r="145">
          <cell r="A145" t="str">
            <v>PSC Origin</v>
          </cell>
          <cell r="H145" t="str">
            <v>PSC Origin</v>
          </cell>
        </row>
        <row r="146">
          <cell r="A146" t="str">
            <v>PSS</v>
          </cell>
          <cell r="H146" t="str">
            <v>PSS</v>
          </cell>
        </row>
        <row r="147">
          <cell r="A147" t="str">
            <v>PSS2</v>
          </cell>
          <cell r="H147" t="str">
            <v>PSS2</v>
          </cell>
        </row>
        <row r="148">
          <cell r="A148" t="str">
            <v>PSS3</v>
          </cell>
          <cell r="H148" t="str">
            <v>PSS3</v>
          </cell>
        </row>
        <row r="149">
          <cell r="A149" t="str">
            <v>PSS4</v>
          </cell>
          <cell r="H149" t="str">
            <v>PSS4</v>
          </cell>
        </row>
        <row r="150">
          <cell r="A150" t="str">
            <v>PSS5</v>
          </cell>
          <cell r="H150" t="str">
            <v>PSS5</v>
          </cell>
        </row>
        <row r="151">
          <cell r="A151" t="str">
            <v>Rail Congestion Surcharge, CA</v>
          </cell>
          <cell r="H151" t="str">
            <v>Rail Congestion Surcharge, CA</v>
          </cell>
        </row>
        <row r="152">
          <cell r="A152" t="str">
            <v>RCS</v>
          </cell>
          <cell r="H152" t="str">
            <v>RCS</v>
          </cell>
        </row>
        <row r="153">
          <cell r="A153" t="str">
            <v>Reefer</v>
          </cell>
          <cell r="H153" t="str">
            <v>Reefer</v>
          </cell>
        </row>
        <row r="154">
          <cell r="A154" t="str">
            <v>Reefer Congestion</v>
          </cell>
          <cell r="H154" t="str">
            <v>Reefer Congestion</v>
          </cell>
        </row>
        <row r="155">
          <cell r="A155" t="str">
            <v>Reefer Facilitation Fee</v>
          </cell>
          <cell r="H155" t="str">
            <v>Reefer Facilitation Fee</v>
          </cell>
        </row>
        <row r="156">
          <cell r="A156" t="str">
            <v>Reefer Pharma PTI</v>
          </cell>
          <cell r="H156" t="str">
            <v>Reefer Pharma PTI</v>
          </cell>
        </row>
        <row r="157">
          <cell r="A157" t="str">
            <v>Reefer PTI</v>
          </cell>
          <cell r="H157" t="str">
            <v>Reefer PTI</v>
          </cell>
        </row>
        <row r="158">
          <cell r="A158" t="str">
            <v>River Dues and Duties</v>
          </cell>
          <cell r="H158" t="str">
            <v>River Dues and Duties</v>
          </cell>
        </row>
        <row r="159">
          <cell r="A159" t="str">
            <v>River Plate</v>
          </cell>
          <cell r="H159" t="str">
            <v>River Plate</v>
          </cell>
        </row>
        <row r="160">
          <cell r="A160" t="str">
            <v>RRI</v>
          </cell>
          <cell r="H160" t="str">
            <v>RRI</v>
          </cell>
        </row>
        <row r="161">
          <cell r="A161" t="str">
            <v>RRI10</v>
          </cell>
          <cell r="H161" t="str">
            <v>RRI10</v>
          </cell>
        </row>
        <row r="162">
          <cell r="A162" t="str">
            <v>RRI11</v>
          </cell>
          <cell r="H162" t="str">
            <v>RRI11</v>
          </cell>
        </row>
        <row r="163">
          <cell r="A163" t="str">
            <v>RRI2</v>
          </cell>
          <cell r="H163" t="str">
            <v>RRI2</v>
          </cell>
        </row>
        <row r="164">
          <cell r="A164" t="str">
            <v>RRI3</v>
          </cell>
          <cell r="H164" t="str">
            <v>RRI3</v>
          </cell>
        </row>
        <row r="165">
          <cell r="A165" t="str">
            <v>RRI4</v>
          </cell>
          <cell r="H165" t="str">
            <v>RRI4</v>
          </cell>
        </row>
        <row r="166">
          <cell r="A166" t="str">
            <v>RRI5</v>
          </cell>
          <cell r="H166" t="str">
            <v>RRI5</v>
          </cell>
        </row>
        <row r="167">
          <cell r="A167" t="str">
            <v>RRI6</v>
          </cell>
          <cell r="H167" t="str">
            <v>RRI6</v>
          </cell>
        </row>
        <row r="168">
          <cell r="A168" t="str">
            <v>RRI7</v>
          </cell>
          <cell r="H168" t="str">
            <v>RRI7</v>
          </cell>
        </row>
        <row r="169">
          <cell r="A169" t="str">
            <v>RRI8</v>
          </cell>
          <cell r="H169" t="str">
            <v>RRI8</v>
          </cell>
        </row>
        <row r="170">
          <cell r="A170" t="str">
            <v>RRI9</v>
          </cell>
          <cell r="H170" t="str">
            <v>RRI9</v>
          </cell>
        </row>
        <row r="171">
          <cell r="A171" t="str">
            <v>Seal Fee</v>
          </cell>
          <cell r="H171" t="str">
            <v>Seal Fee</v>
          </cell>
        </row>
        <row r="172">
          <cell r="A172" t="str">
            <v>SEAPRIORITY GET</v>
          </cell>
          <cell r="H172" t="str">
            <v>SEAPRIORITY GET</v>
          </cell>
        </row>
        <row r="173">
          <cell r="A173" t="str">
            <v>SEAPRIORITY REACH</v>
          </cell>
          <cell r="H173" t="str">
            <v>SEAPRIORITY REACH</v>
          </cell>
        </row>
        <row r="174">
          <cell r="A174" t="str">
            <v>Security Destination</v>
          </cell>
          <cell r="H174" t="str">
            <v>Security Destination</v>
          </cell>
        </row>
        <row r="175">
          <cell r="A175" t="str">
            <v>Security Origin</v>
          </cell>
          <cell r="H175" t="str">
            <v>Security Origin</v>
          </cell>
        </row>
        <row r="176">
          <cell r="A176" t="str">
            <v>Sensitive Cargo</v>
          </cell>
          <cell r="H176" t="str">
            <v>Sensitive Cargo</v>
          </cell>
        </row>
        <row r="177">
          <cell r="A177" t="str">
            <v>Serenity Cont Guarantee Destination</v>
          </cell>
          <cell r="H177" t="str">
            <v>Serenity Cont Guarantee Destination</v>
          </cell>
        </row>
        <row r="178">
          <cell r="A178" t="str">
            <v>Serenity Cont Guarantee Origin</v>
          </cell>
          <cell r="H178" t="str">
            <v>Serenity Cont Guarantee Origin</v>
          </cell>
        </row>
        <row r="179">
          <cell r="A179" t="str">
            <v>Shipper Owned Container</v>
          </cell>
          <cell r="H179" t="str">
            <v>Shipper Owned Container</v>
          </cell>
        </row>
        <row r="180">
          <cell r="A180" t="str">
            <v>Suez</v>
          </cell>
          <cell r="H180" t="str">
            <v>Suez</v>
          </cell>
        </row>
        <row r="181">
          <cell r="A181" t="str">
            <v>Tank</v>
          </cell>
          <cell r="H181" t="str">
            <v>Tank</v>
          </cell>
        </row>
        <row r="182">
          <cell r="A182" t="str">
            <v>Term Fee NOS</v>
          </cell>
          <cell r="H182" t="str">
            <v>Term Fee NOS</v>
          </cell>
        </row>
        <row r="183">
          <cell r="A183" t="str">
            <v>Term Gate In</v>
          </cell>
          <cell r="H183" t="str">
            <v>Terminal Gate In Fee</v>
          </cell>
        </row>
        <row r="184">
          <cell r="A184" t="str">
            <v>Triaxle/Super Chassis Oncarriage</v>
          </cell>
          <cell r="H184" t="str">
            <v>Triaxle/Super Chassis Oncarriage</v>
          </cell>
        </row>
        <row r="185">
          <cell r="A185" t="str">
            <v>Tri-axle/Super Chassis Precarriage</v>
          </cell>
          <cell r="H185" t="str">
            <v>Tri-axle/Super Chassis Precarriage</v>
          </cell>
        </row>
        <row r="186">
          <cell r="A186" t="str">
            <v>Tug Surcharge</v>
          </cell>
          <cell r="H186" t="str">
            <v>Tug Surcharge</v>
          </cell>
        </row>
        <row r="187">
          <cell r="A187" t="str">
            <v>Wharfage (Destination)</v>
          </cell>
          <cell r="H187" t="str">
            <v>Wharfage (Destination)</v>
          </cell>
        </row>
        <row r="188">
          <cell r="A188" t="str">
            <v>Wharfage (Origin)</v>
          </cell>
          <cell r="H188" t="str">
            <v>Wharfage (Origin)</v>
          </cell>
        </row>
        <row r="189">
          <cell r="A189" t="str">
            <v>Winter Surcharge</v>
          </cell>
          <cell r="H189" t="str">
            <v>Winter Surcharge</v>
          </cell>
        </row>
        <row r="190">
          <cell r="A190" t="str">
            <v>X-Ray</v>
          </cell>
          <cell r="H190" t="str">
            <v>X-Ray</v>
          </cell>
        </row>
        <row r="191">
          <cell r="A191" t="str">
            <v>X-Ray, Carrier</v>
          </cell>
          <cell r="H191" t="str">
            <v>X-Ray, Carrier</v>
          </cell>
        </row>
        <row r="192">
          <cell r="A192" t="str">
            <v>GRI</v>
          </cell>
          <cell r="H192"/>
        </row>
        <row r="193">
          <cell r="H193"/>
        </row>
        <row r="196">
          <cell r="B196" t="str">
            <v>N/N</v>
          </cell>
        </row>
        <row r="197">
          <cell r="B197" t="str">
            <v>Y/N</v>
          </cell>
        </row>
        <row r="198">
          <cell r="B198" t="str">
            <v>Y/Y</v>
          </cell>
        </row>
        <row r="199">
          <cell r="B199" t="str">
            <v>N/Y</v>
          </cell>
        </row>
        <row r="207">
          <cell r="B207" t="str">
            <v>Appl/ Not Appl</v>
          </cell>
        </row>
        <row r="208">
          <cell r="B208" t="str">
            <v>Per B/L</v>
          </cell>
        </row>
        <row r="209">
          <cell r="B209" t="str">
            <v>Per Cargo</v>
          </cell>
        </row>
        <row r="210">
          <cell r="B210" t="str">
            <v>Per Container</v>
          </cell>
        </row>
        <row r="211">
          <cell r="B211" t="str">
            <v>Per D20</v>
          </cell>
        </row>
        <row r="212">
          <cell r="B212" t="str">
            <v>Per D40</v>
          </cell>
        </row>
        <row r="213">
          <cell r="B213" t="str">
            <v>Per D40 OSPF</v>
          </cell>
        </row>
        <row r="214">
          <cell r="B214" t="str">
            <v>Per H40</v>
          </cell>
        </row>
        <row r="215">
          <cell r="B215" t="str">
            <v>Per H45</v>
          </cell>
        </row>
        <row r="216">
          <cell r="B216" t="str">
            <v>Per Teu</v>
          </cell>
        </row>
        <row r="220">
          <cell r="B220" t="str">
            <v>Appl/ Not Appl</v>
          </cell>
        </row>
        <row r="221">
          <cell r="B221" t="str">
            <v>Per B/L</v>
          </cell>
        </row>
        <row r="222">
          <cell r="B222" t="str">
            <v>Per container</v>
          </cell>
        </row>
        <row r="223">
          <cell r="B223" t="str">
            <v>Per RF20</v>
          </cell>
        </row>
        <row r="224">
          <cell r="B224" t="str">
            <v>Per RF40</v>
          </cell>
        </row>
        <row r="225">
          <cell r="B225" t="str">
            <v>Per RH40</v>
          </cell>
        </row>
        <row r="226">
          <cell r="B226" t="str">
            <v>Per Teu</v>
          </cell>
        </row>
        <row r="229">
          <cell r="B229" t="str">
            <v>20+</v>
          </cell>
        </row>
        <row r="230">
          <cell r="B230" t="str">
            <v>40+</v>
          </cell>
        </row>
        <row r="231">
          <cell r="B231" t="str">
            <v>20ST</v>
          </cell>
        </row>
        <row r="232">
          <cell r="B232" t="str">
            <v>40ST</v>
          </cell>
        </row>
        <row r="233">
          <cell r="B233" t="str">
            <v>40HC</v>
          </cell>
        </row>
        <row r="234">
          <cell r="B234" t="str">
            <v>45HC</v>
          </cell>
        </row>
        <row r="235">
          <cell r="B235" t="str">
            <v>20RF</v>
          </cell>
        </row>
        <row r="236">
          <cell r="B236" t="str">
            <v>40RF</v>
          </cell>
        </row>
        <row r="237">
          <cell r="B237" t="str">
            <v>40RH</v>
          </cell>
        </row>
        <row r="238">
          <cell r="B238" t="str">
            <v>20OT</v>
          </cell>
        </row>
        <row r="239">
          <cell r="B239" t="str">
            <v>40OT</v>
          </cell>
        </row>
        <row r="240">
          <cell r="B240" t="str">
            <v>20FR</v>
          </cell>
        </row>
        <row r="241">
          <cell r="B241" t="str">
            <v>40FR</v>
          </cell>
        </row>
        <row r="242">
          <cell r="B242" t="str">
            <v>20SH</v>
          </cell>
        </row>
        <row r="243">
          <cell r="B243" t="str">
            <v>40SH</v>
          </cell>
        </row>
        <row r="244">
          <cell r="B244" t="str">
            <v>40HH</v>
          </cell>
        </row>
        <row r="245">
          <cell r="B245" t="str">
            <v>45HH</v>
          </cell>
        </row>
        <row r="246">
          <cell r="B246" t="str">
            <v>20TK</v>
          </cell>
        </row>
        <row r="247">
          <cell r="B247" t="str">
            <v>Per Teu</v>
          </cell>
        </row>
        <row r="248">
          <cell r="B248" t="str">
            <v>All</v>
          </cell>
        </row>
        <row r="249">
          <cell r="B249" t="str">
            <v>Dry</v>
          </cell>
        </row>
        <row r="250">
          <cell r="B250" t="str">
            <v>Reefer</v>
          </cell>
        </row>
        <row r="251">
          <cell r="B251" t="str">
            <v>Spec equipment</v>
          </cell>
        </row>
        <row r="254">
          <cell r="B254" t="str">
            <v>Applicable</v>
          </cell>
        </row>
        <row r="255">
          <cell r="B255" t="str">
            <v>Not Applicable</v>
          </cell>
        </row>
        <row r="258">
          <cell r="B258" t="str">
            <v>CY/CY</v>
          </cell>
        </row>
        <row r="259">
          <cell r="B259" t="str">
            <v>CY/R</v>
          </cell>
        </row>
        <row r="260">
          <cell r="B260" t="str">
            <v>CY/M</v>
          </cell>
        </row>
        <row r="261">
          <cell r="B261" t="str">
            <v>CY/RM</v>
          </cell>
        </row>
        <row r="262">
          <cell r="B262" t="str">
            <v>CY/B</v>
          </cell>
        </row>
        <row r="263">
          <cell r="B263" t="str">
            <v>CY/BM</v>
          </cell>
        </row>
        <row r="264">
          <cell r="B264" t="str">
            <v>CY/RB</v>
          </cell>
        </row>
        <row r="265">
          <cell r="B265" t="str">
            <v>M/CY</v>
          </cell>
        </row>
        <row r="266">
          <cell r="B266" t="str">
            <v>M/R</v>
          </cell>
        </row>
        <row r="267">
          <cell r="B267" t="str">
            <v>M/M</v>
          </cell>
        </row>
        <row r="268">
          <cell r="B268" t="str">
            <v>M/RM</v>
          </cell>
        </row>
        <row r="269">
          <cell r="B269" t="str">
            <v>M/B</v>
          </cell>
        </row>
        <row r="270">
          <cell r="B270" t="str">
            <v>M/BM</v>
          </cell>
        </row>
        <row r="271">
          <cell r="B271" t="str">
            <v>M/RB</v>
          </cell>
        </row>
        <row r="272">
          <cell r="B272" t="str">
            <v>R/CY</v>
          </cell>
        </row>
        <row r="273">
          <cell r="B273" t="str">
            <v>R/R</v>
          </cell>
        </row>
        <row r="274">
          <cell r="B274" t="str">
            <v>R/M</v>
          </cell>
        </row>
        <row r="275">
          <cell r="B275" t="str">
            <v>R/RM</v>
          </cell>
        </row>
        <row r="276">
          <cell r="B276" t="str">
            <v>R/B</v>
          </cell>
        </row>
        <row r="277">
          <cell r="B277" t="str">
            <v>R/BM</v>
          </cell>
        </row>
        <row r="278">
          <cell r="B278" t="str">
            <v>R/RB</v>
          </cell>
        </row>
        <row r="279">
          <cell r="B279" t="str">
            <v>RM/CY</v>
          </cell>
        </row>
        <row r="280">
          <cell r="B280" t="str">
            <v>RM/R</v>
          </cell>
        </row>
        <row r="281">
          <cell r="B281" t="str">
            <v>RM/M</v>
          </cell>
        </row>
        <row r="282">
          <cell r="B282" t="str">
            <v>RM/RM</v>
          </cell>
        </row>
        <row r="283">
          <cell r="B283" t="str">
            <v>RM/B</v>
          </cell>
        </row>
        <row r="284">
          <cell r="B284" t="str">
            <v>RM/BM</v>
          </cell>
        </row>
        <row r="285">
          <cell r="B285" t="str">
            <v>RM/RB</v>
          </cell>
        </row>
        <row r="286">
          <cell r="B286" t="str">
            <v>B/CY</v>
          </cell>
        </row>
        <row r="287">
          <cell r="B287" t="str">
            <v>B/R</v>
          </cell>
        </row>
        <row r="288">
          <cell r="B288" t="str">
            <v>B/M</v>
          </cell>
        </row>
        <row r="289">
          <cell r="B289" t="str">
            <v>B/RM</v>
          </cell>
        </row>
        <row r="290">
          <cell r="B290" t="str">
            <v>B/B</v>
          </cell>
        </row>
        <row r="291">
          <cell r="B291" t="str">
            <v>B/BM</v>
          </cell>
        </row>
        <row r="292">
          <cell r="B292" t="str">
            <v>B/RB</v>
          </cell>
        </row>
        <row r="293">
          <cell r="B293" t="str">
            <v>BM/CY</v>
          </cell>
        </row>
        <row r="294">
          <cell r="B294" t="str">
            <v>BM/R</v>
          </cell>
        </row>
        <row r="295">
          <cell r="B295" t="str">
            <v>BM/M</v>
          </cell>
        </row>
        <row r="296">
          <cell r="B296" t="str">
            <v>BM/RM</v>
          </cell>
        </row>
        <row r="297">
          <cell r="B297" t="str">
            <v>BM/B</v>
          </cell>
        </row>
        <row r="298">
          <cell r="B298" t="str">
            <v>BM/BM</v>
          </cell>
        </row>
        <row r="299">
          <cell r="B299" t="str">
            <v>BM/RB</v>
          </cell>
        </row>
        <row r="300">
          <cell r="B300" t="str">
            <v>RB/CY</v>
          </cell>
        </row>
        <row r="301">
          <cell r="B301" t="str">
            <v>RB/R</v>
          </cell>
        </row>
        <row r="302">
          <cell r="B302" t="str">
            <v>RB/M</v>
          </cell>
        </row>
        <row r="303">
          <cell r="B303" t="str">
            <v>RB/RM</v>
          </cell>
        </row>
        <row r="304">
          <cell r="B304" t="str">
            <v>RB/B</v>
          </cell>
        </row>
        <row r="305">
          <cell r="B305" t="str">
            <v>RB/RM</v>
          </cell>
        </row>
        <row r="306">
          <cell r="B306" t="str">
            <v>RB/RB</v>
          </cell>
        </row>
        <row r="309">
          <cell r="B309" t="str">
            <v>N</v>
          </cell>
        </row>
        <row r="310">
          <cell r="B310" t="str">
            <v>Y</v>
          </cell>
        </row>
        <row r="313">
          <cell r="B313" t="str">
            <v>COC</v>
          </cell>
        </row>
        <row r="314">
          <cell r="B314" t="str">
            <v>SOC</v>
          </cell>
        </row>
        <row r="317">
          <cell r="B317" t="str">
            <v>IG</v>
          </cell>
        </row>
        <row r="318">
          <cell r="B318" t="str">
            <v>OOG</v>
          </cell>
        </row>
        <row r="321">
          <cell r="B321" t="str">
            <v>CY</v>
          </cell>
        </row>
        <row r="322">
          <cell r="B322" t="str">
            <v>M</v>
          </cell>
        </row>
        <row r="323">
          <cell r="B323" t="str">
            <v>R</v>
          </cell>
        </row>
        <row r="324">
          <cell r="B324" t="str">
            <v>RM</v>
          </cell>
        </row>
        <row r="325">
          <cell r="B325" t="str">
            <v>B</v>
          </cell>
        </row>
        <row r="326">
          <cell r="B326" t="str">
            <v>RB</v>
          </cell>
        </row>
        <row r="327">
          <cell r="B327" t="str">
            <v>BM</v>
          </cell>
        </row>
        <row r="330">
          <cell r="B330" t="str">
            <v>As Per Mutual Agreement</v>
          </cell>
        </row>
        <row r="331">
          <cell r="B331" t="str">
            <v>Fixed</v>
          </cell>
        </row>
        <row r="332">
          <cell r="B332" t="str">
            <v>%</v>
          </cell>
        </row>
        <row r="333">
          <cell r="B333" t="str">
            <v>OSPF</v>
          </cell>
        </row>
        <row r="336">
          <cell r="B336" t="str">
            <v>BK</v>
          </cell>
        </row>
        <row r="337">
          <cell r="B337" t="str">
            <v>FF</v>
          </cell>
        </row>
        <row r="338">
          <cell r="B338" t="str">
            <v>FR</v>
          </cell>
        </row>
        <row r="339">
          <cell r="B339" t="str">
            <v>HA</v>
          </cell>
        </row>
        <row r="340">
          <cell r="B340" t="str">
            <v>HH</v>
          </cell>
        </row>
        <row r="341">
          <cell r="B341" t="str">
            <v>OS</v>
          </cell>
        </row>
        <row r="342">
          <cell r="B342" t="str">
            <v>OT</v>
          </cell>
        </row>
        <row r="343">
          <cell r="B343" t="str">
            <v>PL</v>
          </cell>
        </row>
        <row r="344">
          <cell r="B344" t="str">
            <v>PW</v>
          </cell>
        </row>
        <row r="345">
          <cell r="B345" t="str">
            <v>RA</v>
          </cell>
        </row>
        <row r="346">
          <cell r="B346" t="str">
            <v>RC</v>
          </cell>
        </row>
        <row r="347">
          <cell r="B347" t="str">
            <v>SH</v>
          </cell>
        </row>
        <row r="348">
          <cell r="B348" t="str">
            <v>SR</v>
          </cell>
        </row>
        <row r="349">
          <cell r="B349" t="str">
            <v>ST</v>
          </cell>
        </row>
        <row r="350">
          <cell r="B350" t="str">
            <v>TG</v>
          </cell>
        </row>
        <row r="351">
          <cell r="B351" t="str">
            <v>TH</v>
          </cell>
        </row>
        <row r="352">
          <cell r="B352" t="str">
            <v>TK</v>
          </cell>
        </row>
        <row r="353">
          <cell r="B353" t="str">
            <v>VH</v>
          </cell>
        </row>
        <row r="354">
          <cell r="B354" t="str">
            <v>VT</v>
          </cell>
        </row>
        <row r="355">
          <cell r="B355">
            <v>53</v>
          </cell>
        </row>
        <row r="358">
          <cell r="B358"/>
        </row>
        <row r="359">
          <cell r="B359" t="str">
            <v>Global</v>
          </cell>
        </row>
        <row r="360">
          <cell r="B360" t="str">
            <v>Sub</v>
          </cell>
        </row>
        <row r="368">
          <cell r="B368" t="str">
            <v>Applicable</v>
          </cell>
        </row>
        <row r="369">
          <cell r="B369" t="str">
            <v>Not Applicable</v>
          </cell>
        </row>
        <row r="373">
          <cell r="B373" t="str">
            <v>BK</v>
          </cell>
        </row>
        <row r="374">
          <cell r="B374" t="str">
            <v>FR</v>
          </cell>
        </row>
        <row r="375">
          <cell r="B375" t="str">
            <v>HA</v>
          </cell>
        </row>
        <row r="376">
          <cell r="B376" t="str">
            <v>HK</v>
          </cell>
        </row>
        <row r="377">
          <cell r="B377" t="str">
            <v>OS</v>
          </cell>
        </row>
        <row r="378">
          <cell r="B378" t="str">
            <v>OT</v>
          </cell>
        </row>
        <row r="379">
          <cell r="B379" t="str">
            <v>PL</v>
          </cell>
        </row>
        <row r="380">
          <cell r="B380" t="str">
            <v>PW</v>
          </cell>
        </row>
        <row r="381">
          <cell r="B381" t="str">
            <v>RA</v>
          </cell>
        </row>
        <row r="382">
          <cell r="B382" t="str">
            <v>RF</v>
          </cell>
        </row>
        <row r="383">
          <cell r="B383" t="str">
            <v>SH</v>
          </cell>
        </row>
        <row r="384">
          <cell r="B384" t="str">
            <v>SR</v>
          </cell>
        </row>
        <row r="385">
          <cell r="B385" t="str">
            <v>ST</v>
          </cell>
        </row>
        <row r="386">
          <cell r="B386" t="str">
            <v>TK</v>
          </cell>
        </row>
        <row r="387">
          <cell r="B387" t="str">
            <v>VH</v>
          </cell>
        </row>
        <row r="388">
          <cell r="B388" t="str">
            <v>VT</v>
          </cell>
        </row>
        <row r="392">
          <cell r="B392"/>
        </row>
        <row r="393">
          <cell r="B393" t="str">
            <v>B</v>
          </cell>
        </row>
        <row r="394">
          <cell r="B394" t="str">
            <v>E</v>
          </cell>
        </row>
        <row r="395">
          <cell r="B395" t="str">
            <v>I</v>
          </cell>
        </row>
        <row r="396">
          <cell r="B396" t="str">
            <v>N</v>
          </cell>
        </row>
        <row r="397">
          <cell r="B397" t="str">
            <v>X</v>
          </cell>
        </row>
        <row r="398">
          <cell r="B398" t="str">
            <v>Y</v>
          </cell>
        </row>
        <row r="402">
          <cell r="B402" t="str">
            <v>E</v>
          </cell>
        </row>
        <row r="403">
          <cell r="B403" t="str">
            <v>I</v>
          </cell>
        </row>
        <row r="407">
          <cell r="B407" t="str">
            <v>C</v>
          </cell>
        </row>
        <row r="408">
          <cell r="B408" t="str">
            <v>W</v>
          </cell>
        </row>
        <row r="412">
          <cell r="B412" t="str">
            <v>Detention</v>
          </cell>
        </row>
        <row r="413">
          <cell r="B413" t="str">
            <v>Demurrage (NOT in US)</v>
          </cell>
        </row>
        <row r="414">
          <cell r="B414" t="str">
            <v>Merged</v>
          </cell>
        </row>
        <row r="415">
          <cell r="B415" t="str">
            <v>Monitoring</v>
          </cell>
        </row>
        <row r="419">
          <cell r="B419" t="str">
            <v>Detention</v>
          </cell>
        </row>
        <row r="420">
          <cell r="B420" t="str">
            <v>Demurrage - Port (In US ONLY)</v>
          </cell>
        </row>
        <row r="421">
          <cell r="B421" t="str">
            <v>Demurrage - Rail (In US ONLY)</v>
          </cell>
        </row>
        <row r="424">
          <cell r="B424" t="str">
            <v>Detention</v>
          </cell>
        </row>
        <row r="425">
          <cell r="B425" t="str">
            <v>Demurrage (In US ONLY)</v>
          </cell>
        </row>
        <row r="429">
          <cell r="B429" t="str">
            <v>D</v>
          </cell>
        </row>
        <row r="430">
          <cell r="B430" t="str">
            <v>R</v>
          </cell>
        </row>
        <row r="431">
          <cell r="B431" t="str">
            <v>OT</v>
          </cell>
        </row>
        <row r="432">
          <cell r="B432" t="str">
            <v>FR</v>
          </cell>
        </row>
        <row r="436">
          <cell r="B436"/>
        </row>
        <row r="437">
          <cell r="B437" t="str">
            <v>OR</v>
          </cell>
        </row>
        <row r="441">
          <cell r="B441" t="str">
            <v>AED - UAE Dirham</v>
          </cell>
        </row>
        <row r="442">
          <cell r="B442" t="str">
            <v>ALL - Leck</v>
          </cell>
        </row>
        <row r="443">
          <cell r="B443" t="str">
            <v>AMD - Armenian Dram</v>
          </cell>
        </row>
        <row r="444">
          <cell r="B444" t="str">
            <v>ANG - Netherlands Antillan Guilder</v>
          </cell>
        </row>
        <row r="445">
          <cell r="B445" t="str">
            <v>AOA - Kwanza</v>
          </cell>
        </row>
        <row r="446">
          <cell r="B446" t="str">
            <v>ARS - Argentine Peso</v>
          </cell>
        </row>
        <row r="447">
          <cell r="B447" t="str">
            <v>AUD - Australian Dollar</v>
          </cell>
        </row>
        <row r="448">
          <cell r="B448" t="str">
            <v>AWG - Aruban Guilder</v>
          </cell>
        </row>
        <row r="449">
          <cell r="B449" t="str">
            <v>AZM - Azerbaijanian Manat</v>
          </cell>
        </row>
        <row r="450">
          <cell r="B450" t="str">
            <v>BAM - Convertible Marks</v>
          </cell>
        </row>
        <row r="451">
          <cell r="B451" t="str">
            <v>BBD - Barbados Dollar</v>
          </cell>
        </row>
        <row r="452">
          <cell r="B452" t="str">
            <v>BDT - Taka</v>
          </cell>
        </row>
        <row r="453">
          <cell r="B453" t="str">
            <v>BGN - Bulgarian Lev</v>
          </cell>
        </row>
        <row r="454">
          <cell r="B454" t="str">
            <v>BHD - Bahraini Dinar</v>
          </cell>
        </row>
        <row r="455">
          <cell r="B455" t="str">
            <v>BIF - Burundi Franc</v>
          </cell>
        </row>
        <row r="456">
          <cell r="B456" t="str">
            <v>BND - Brunei Dollar</v>
          </cell>
        </row>
        <row r="457">
          <cell r="B457" t="str">
            <v>BOB - Boliviano</v>
          </cell>
        </row>
        <row r="458">
          <cell r="B458" t="str">
            <v>BRL - Brazilian Real</v>
          </cell>
        </row>
        <row r="459">
          <cell r="B459" t="str">
            <v>BYR - Belarussian Ruble</v>
          </cell>
        </row>
        <row r="460">
          <cell r="B460" t="str">
            <v>BZD - Belize Dollar</v>
          </cell>
        </row>
        <row r="461">
          <cell r="B461" t="str">
            <v>CAD - Canadian Dollar</v>
          </cell>
        </row>
        <row r="462">
          <cell r="B462" t="str">
            <v>CDF - Franc Congolais</v>
          </cell>
        </row>
        <row r="463">
          <cell r="B463" t="str">
            <v>CHF - Swiss Franc</v>
          </cell>
        </row>
        <row r="464">
          <cell r="B464" t="str">
            <v>CLF - Unidades de fomento</v>
          </cell>
        </row>
        <row r="465">
          <cell r="B465" t="str">
            <v>CLP - Chilean Peso</v>
          </cell>
        </row>
        <row r="466">
          <cell r="B466" t="str">
            <v>CNY - Yuan Renminbi</v>
          </cell>
        </row>
        <row r="467">
          <cell r="B467" t="str">
            <v>COP - Colombian Peso</v>
          </cell>
        </row>
        <row r="468">
          <cell r="B468" t="str">
            <v>CRC - Costa Rican Colon</v>
          </cell>
        </row>
        <row r="469">
          <cell r="B469" t="str">
            <v>CVE - Cape Verde Escudo</v>
          </cell>
        </row>
        <row r="470">
          <cell r="B470" t="str">
            <v>CYP - Cyprus Pound</v>
          </cell>
        </row>
        <row r="471">
          <cell r="B471" t="str">
            <v>CZK - Czech Koruna</v>
          </cell>
        </row>
        <row r="472">
          <cell r="B472" t="str">
            <v>DJF - Djibouti Franc</v>
          </cell>
        </row>
        <row r="473">
          <cell r="B473" t="str">
            <v>DKK - Danish Krone</v>
          </cell>
        </row>
        <row r="474">
          <cell r="B474" t="str">
            <v>DOP - Dominican Peso</v>
          </cell>
        </row>
        <row r="475">
          <cell r="B475" t="str">
            <v>DZD - Algerian Dinar</v>
          </cell>
        </row>
        <row r="476">
          <cell r="B476" t="str">
            <v>ECS - Sucre</v>
          </cell>
        </row>
        <row r="477">
          <cell r="B477" t="str">
            <v>EEK - Kroon</v>
          </cell>
        </row>
        <row r="478">
          <cell r="B478" t="str">
            <v>EGP - Egyptian Pound</v>
          </cell>
        </row>
        <row r="479">
          <cell r="B479" t="str">
            <v>EUR - euro</v>
          </cell>
        </row>
        <row r="480">
          <cell r="B480" t="str">
            <v>FJD - Fiji Dollar</v>
          </cell>
        </row>
        <row r="481">
          <cell r="B481" t="str">
            <v>GBP - Pound Sterling</v>
          </cell>
        </row>
        <row r="482">
          <cell r="B482" t="str">
            <v>GEL - Lari</v>
          </cell>
        </row>
        <row r="483">
          <cell r="B483" t="str">
            <v>GHC - Cedi</v>
          </cell>
        </row>
        <row r="484">
          <cell r="B484" t="str">
            <v>GHS - Cedi, new</v>
          </cell>
        </row>
        <row r="485">
          <cell r="B485" t="str">
            <v>GMD - Dalasi</v>
          </cell>
        </row>
        <row r="486">
          <cell r="B486" t="str">
            <v>GNF - Guinea Franc</v>
          </cell>
        </row>
        <row r="487">
          <cell r="B487" t="str">
            <v>GTQ - Quetzal</v>
          </cell>
        </row>
        <row r="488">
          <cell r="B488" t="str">
            <v>GYD - Guyana Dollar</v>
          </cell>
        </row>
        <row r="489">
          <cell r="B489" t="str">
            <v>HKD - Hong Kong Dollar</v>
          </cell>
        </row>
        <row r="490">
          <cell r="B490" t="str">
            <v>HNL - Lempira</v>
          </cell>
        </row>
        <row r="491">
          <cell r="B491" t="str">
            <v>HRK - Croatian kuna</v>
          </cell>
        </row>
        <row r="492">
          <cell r="B492" t="str">
            <v>HTG - Gourde</v>
          </cell>
        </row>
        <row r="493">
          <cell r="B493" t="str">
            <v>HUF - Forint</v>
          </cell>
        </row>
        <row r="494">
          <cell r="B494" t="str">
            <v>IDR - Rupiah</v>
          </cell>
        </row>
        <row r="495">
          <cell r="B495" t="str">
            <v>ILS - New Israeli Sheqel</v>
          </cell>
        </row>
        <row r="496">
          <cell r="B496" t="str">
            <v>INR - Indian Rupee</v>
          </cell>
        </row>
        <row r="497">
          <cell r="B497" t="str">
            <v>IRR - Iranian Rial</v>
          </cell>
        </row>
        <row r="498">
          <cell r="B498" t="str">
            <v>ISK - Iceland Krona</v>
          </cell>
        </row>
        <row r="499">
          <cell r="B499" t="str">
            <v>JMD - Jamaican Dollar</v>
          </cell>
        </row>
        <row r="500">
          <cell r="B500" t="str">
            <v>JOD - Jordanian Dinar</v>
          </cell>
        </row>
        <row r="501">
          <cell r="B501" t="str">
            <v>JPY - Yen</v>
          </cell>
        </row>
        <row r="502">
          <cell r="B502" t="str">
            <v>KES - Kenyan Shilling</v>
          </cell>
        </row>
        <row r="503">
          <cell r="B503" t="str">
            <v>KHR - Riel</v>
          </cell>
        </row>
        <row r="504">
          <cell r="B504" t="str">
            <v>KMF - Comoro Franc</v>
          </cell>
        </row>
        <row r="505">
          <cell r="B505" t="str">
            <v>KRW - Won</v>
          </cell>
        </row>
        <row r="506">
          <cell r="B506" t="str">
            <v>KWD - Kuwaiti Dinar</v>
          </cell>
        </row>
        <row r="507">
          <cell r="B507" t="str">
            <v>KZT - Tenge</v>
          </cell>
        </row>
        <row r="508">
          <cell r="B508" t="str">
            <v>LAK - Kip</v>
          </cell>
        </row>
        <row r="509">
          <cell r="B509" t="str">
            <v>LBP - Lebanese Pound</v>
          </cell>
        </row>
        <row r="510">
          <cell r="B510" t="str">
            <v>LKR - Sri Lanka Rupee</v>
          </cell>
        </row>
        <row r="511">
          <cell r="B511" t="str">
            <v>LRD - Liberian Dollar</v>
          </cell>
        </row>
        <row r="512">
          <cell r="B512" t="str">
            <v>LTL - Lithuanian Litus</v>
          </cell>
        </row>
        <row r="513">
          <cell r="B513" t="str">
            <v>LVL - Latvian Lats</v>
          </cell>
        </row>
        <row r="514">
          <cell r="B514" t="str">
            <v>LYD - Lybian Dinar</v>
          </cell>
        </row>
        <row r="515">
          <cell r="B515" t="str">
            <v>MAD - Moroccan Dirham</v>
          </cell>
        </row>
        <row r="516">
          <cell r="B516" t="str">
            <v>MGA - Madagascar, Ariary</v>
          </cell>
        </row>
        <row r="517">
          <cell r="B517" t="str">
            <v>MMK - Kyat</v>
          </cell>
        </row>
        <row r="518">
          <cell r="B518" t="str">
            <v>MOP - Pataca</v>
          </cell>
        </row>
        <row r="519">
          <cell r="B519" t="str">
            <v>MRO - Ouguiya</v>
          </cell>
        </row>
        <row r="520">
          <cell r="B520" t="str">
            <v>MTL - Maltese Lira</v>
          </cell>
        </row>
        <row r="521">
          <cell r="B521" t="str">
            <v>MUR - Mauritius Rupee</v>
          </cell>
        </row>
        <row r="522">
          <cell r="B522" t="str">
            <v>MVR - Rufiyaa</v>
          </cell>
        </row>
        <row r="523">
          <cell r="B523" t="str">
            <v>MWK - Kwacha</v>
          </cell>
        </row>
        <row r="524">
          <cell r="B524" t="str">
            <v>MXN - Mexican Peso</v>
          </cell>
        </row>
        <row r="525">
          <cell r="B525" t="str">
            <v>MYR - Malaysian Ringgit</v>
          </cell>
        </row>
        <row r="526">
          <cell r="B526" t="str">
            <v>MZN - Metical</v>
          </cell>
        </row>
        <row r="527">
          <cell r="B527" t="str">
            <v>NGN - Naira</v>
          </cell>
        </row>
        <row r="528">
          <cell r="B528" t="str">
            <v>NIO - Cordoba Oro</v>
          </cell>
        </row>
        <row r="529">
          <cell r="B529" t="str">
            <v>NOK - Norvegian Krone</v>
          </cell>
        </row>
        <row r="530">
          <cell r="B530" t="str">
            <v>NZD - New Zealand Dollar</v>
          </cell>
        </row>
        <row r="531">
          <cell r="B531" t="str">
            <v>OMR - Rial Omani</v>
          </cell>
        </row>
        <row r="532">
          <cell r="B532" t="str">
            <v>PEN - Nuevo Sol</v>
          </cell>
        </row>
        <row r="533">
          <cell r="B533" t="str">
            <v>PGK - Kina</v>
          </cell>
        </row>
        <row r="534">
          <cell r="B534" t="str">
            <v>PHP - Philippine Peso</v>
          </cell>
        </row>
        <row r="535">
          <cell r="B535" t="str">
            <v>PKR - Pakistan Rupee</v>
          </cell>
        </row>
        <row r="536">
          <cell r="B536" t="str">
            <v>PLN - Zloty</v>
          </cell>
        </row>
        <row r="537">
          <cell r="B537" t="str">
            <v>PYG - Guarani</v>
          </cell>
        </row>
        <row r="538">
          <cell r="B538" t="str">
            <v>QAR - Qatari Rial</v>
          </cell>
        </row>
        <row r="539">
          <cell r="B539" t="str">
            <v>RON - Romania Lei</v>
          </cell>
        </row>
        <row r="540">
          <cell r="B540" t="str">
            <v>RSD - Serbian Dinar</v>
          </cell>
        </row>
        <row r="541">
          <cell r="B541" t="str">
            <v>RUB - Russian Ruble</v>
          </cell>
        </row>
        <row r="542">
          <cell r="B542" t="str">
            <v>RWF - Rwanda Franc</v>
          </cell>
        </row>
        <row r="543">
          <cell r="B543" t="str">
            <v>SAR - Saudi Riyal</v>
          </cell>
        </row>
        <row r="544">
          <cell r="B544" t="str">
            <v>SCR - Seychelles Rupee</v>
          </cell>
        </row>
        <row r="545">
          <cell r="B545" t="str">
            <v>SDG - Sudanese pound</v>
          </cell>
        </row>
        <row r="546">
          <cell r="B546" t="str">
            <v>SEK - Swedish Krona</v>
          </cell>
        </row>
        <row r="547">
          <cell r="B547" t="str">
            <v>SGD - Singapore Dollar</v>
          </cell>
        </row>
        <row r="548">
          <cell r="B548" t="str">
            <v>SKK - Slovak Koruna</v>
          </cell>
        </row>
        <row r="549">
          <cell r="B549" t="str">
            <v>SLL - Leone</v>
          </cell>
        </row>
        <row r="550">
          <cell r="B550" t="str">
            <v>SRD - Suriname Dollar</v>
          </cell>
        </row>
        <row r="551">
          <cell r="B551" t="str">
            <v>STD - Dobra</v>
          </cell>
        </row>
        <row r="552">
          <cell r="B552" t="str">
            <v>SVC - El Salvador Colon</v>
          </cell>
        </row>
        <row r="553">
          <cell r="B553" t="str">
            <v>SYP - Syrian Pound</v>
          </cell>
        </row>
        <row r="554">
          <cell r="B554" t="str">
            <v>THB - Baht</v>
          </cell>
        </row>
        <row r="555">
          <cell r="B555" t="str">
            <v>TND - Tunisian Dinar</v>
          </cell>
        </row>
        <row r="556">
          <cell r="B556" t="str">
            <v>TRL - Turkish Lira</v>
          </cell>
        </row>
        <row r="557">
          <cell r="B557" t="str">
            <v>TRY - New Turkish Lira</v>
          </cell>
        </row>
        <row r="558">
          <cell r="B558" t="str">
            <v>TTD - Trinidad and Tobago Dollar</v>
          </cell>
        </row>
        <row r="559">
          <cell r="B559" t="str">
            <v>TWD - New Taiwan Dollar</v>
          </cell>
        </row>
        <row r="560">
          <cell r="B560" t="str">
            <v>TZS - Tanzanian Shilling</v>
          </cell>
        </row>
        <row r="561">
          <cell r="B561" t="str">
            <v>UAH - Hryvnia</v>
          </cell>
        </row>
        <row r="562">
          <cell r="B562" t="str">
            <v>UGX - Uganda Shilling</v>
          </cell>
        </row>
        <row r="563">
          <cell r="B563" t="str">
            <v>USD - US Dollar</v>
          </cell>
        </row>
        <row r="564">
          <cell r="B564" t="str">
            <v>UYU - Peso Uruguayo</v>
          </cell>
        </row>
        <row r="565">
          <cell r="B565" t="str">
            <v>UZS - Uzbekistan Sum</v>
          </cell>
        </row>
        <row r="566">
          <cell r="B566" t="str">
            <v>VEF - Bolivar Fuerte</v>
          </cell>
        </row>
        <row r="567">
          <cell r="B567" t="str">
            <v>VND - Dong</v>
          </cell>
        </row>
        <row r="568">
          <cell r="B568" t="str">
            <v>VUV - Vatu</v>
          </cell>
        </row>
        <row r="569">
          <cell r="B569" t="str">
            <v>XAF - CFA Franc BEAC</v>
          </cell>
        </row>
        <row r="570">
          <cell r="B570" t="str">
            <v>XCD - East Caribbean Dollar</v>
          </cell>
        </row>
        <row r="571">
          <cell r="B571" t="str">
            <v>XOF - CFA Franc BCEAO</v>
          </cell>
        </row>
        <row r="572">
          <cell r="B572" t="str">
            <v>XPF - CFP Franc</v>
          </cell>
        </row>
        <row r="573">
          <cell r="B573" t="str">
            <v>YER - Yemeni Rial</v>
          </cell>
        </row>
        <row r="574">
          <cell r="B574" t="str">
            <v>ZAR - Rand</v>
          </cell>
        </row>
        <row r="575">
          <cell r="B575" t="str">
            <v>ZMK - Kwacha</v>
          </cell>
        </row>
        <row r="576">
          <cell r="B576" t="str">
            <v>ZWD - Zimbabwe Dollar</v>
          </cell>
        </row>
      </sheetData>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220000" mc:Ignorable="a14" a14:legacySpreadsheetColorIndex="34"/>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220000" mc:Ignorable="a14" a14:legacySpreadsheetColorIndex="34"/>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bre.ckaiser@cma-cgm.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externalLinkPath" Target="https://cmacgmgroup-my.sharepoint.com/personal/ssc_sgirdhar_cma-cgm_com/Documents/All%20IMP%20Files/Copy%20of%20Non-exempt%20Inbound%20Outbound%20template%20V37%20-%20March%2015%2020212%20(003).xlsx" TargetMode="External"/><Relationship Id="rId1" Type="http://schemas.openxmlformats.org/officeDocument/2006/relationships/externalLinkPath" Target="https://cmacgmgroup-my.sharepoint.com/personal/ssc_sgirdhar_cma-cgm_com/Documents/All%20IMP%20Files/Copy%20of%20Non-exempt%20Inbound%20Outbound%20template%20V37%20-%20March%2015%2020212%20(003).xls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externalLinkPath" Target="http://contracts.usa.cma-cgm.com/Users/bre.ckaiser/CMA%20CGM/Transat%20Trade%20BRE%20-%20General/Contracts%20SVCs/Templates/V36%20Non-exempt%20Inbound%20Outbound%20template%20-%20Jan%2024%202020.xltx" TargetMode="External"/><Relationship Id="rId1" Type="http://schemas.openxmlformats.org/officeDocument/2006/relationships/externalLinkPath" Target="http://contracts.usa.cma-cgm.com/Users/bre.ckaiser/CMA%20CGM/Transat%20Trade%20BRE%20-%20General/Contracts%20SVCs/Templates/V36%20Non-exempt%20Inbound%20Outbound%20template%20-%20Jan%2024%202020.xltx"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B577"/>
  <sheetViews>
    <sheetView showGridLines="0" zoomScaleNormal="100" zoomScaleSheetLayoutView="100" workbookViewId="0">
      <selection activeCell="E3" sqref="E3"/>
    </sheetView>
  </sheetViews>
  <sheetFormatPr defaultColWidth="9.1796875" defaultRowHeight="12.5" outlineLevelRow="1" x14ac:dyDescent="0.25"/>
  <cols>
    <col min="1" max="1" width="38.26953125" style="281" customWidth="1"/>
    <col min="2" max="2" width="52" style="281" customWidth="1"/>
    <col min="3" max="16384" width="9.1796875" style="281"/>
  </cols>
  <sheetData>
    <row r="1" spans="1:2" ht="17.5" outlineLevel="1" x14ac:dyDescent="0.35">
      <c r="A1" s="704" t="str">
        <f>CONCATENATE("AMENDMENT ",Cover!B2," TO SERVICE CONTRACT ",Cover!B1)</f>
        <v>AMENDMENT 23 TO SERVICE CONTRACT 21-0449</v>
      </c>
      <c r="B1" s="704"/>
    </row>
    <row r="2" spans="1:2" ht="8.15" customHeight="1" outlineLevel="1" x14ac:dyDescent="0.3">
      <c r="A2" s="336"/>
      <c r="B2" s="336"/>
    </row>
    <row r="3" spans="1:2" ht="85.5" customHeight="1" outlineLevel="1" x14ac:dyDescent="0.35">
      <c r="A3" s="703" t="str">
        <f>CONCATENATE("     This Amendment to the Service Contract (the “Amendment”) is made as of the date of filing of the Amendment with the Federal Maritime Commission (the “Effective Date”), by and between CMA CGM S.A. (hereinafter referred to as “Carrier”) and ",IF(Cover!B7="","__________",Cover!B7)," (hereinafter referred to as “Merchant”).")</f>
        <v xml:space="preserve">     This Amendment to the Service Contract (the “Amendment”) is made as of the date of filing of the Amendment with the Federal Maritime Commission (the “Effective Date”), by and between CMA CGM S.A. (hereinafter referred to as “Carrier”) and Kingwood Logistics Ltd. by and through ist agent Dachser SE Air &amp; Sea Logistics  (hereinafter referred to as “Merchant”).</v>
      </c>
      <c r="B3" s="703"/>
    </row>
    <row r="4" spans="1:2" ht="8.15" customHeight="1" outlineLevel="1" x14ac:dyDescent="0.35">
      <c r="A4" s="300"/>
      <c r="B4" s="300"/>
    </row>
    <row r="5" spans="1:2" ht="23.25" customHeight="1" outlineLevel="1" x14ac:dyDescent="0.35">
      <c r="A5" s="705" t="s">
        <v>1147</v>
      </c>
      <c r="B5" s="703"/>
    </row>
    <row r="6" spans="1:2" ht="8.15" customHeight="1" outlineLevel="1" x14ac:dyDescent="0.35">
      <c r="A6" s="300"/>
      <c r="B6" s="300"/>
    </row>
    <row r="7" spans="1:2" ht="30.75" customHeight="1" outlineLevel="1" x14ac:dyDescent="0.35">
      <c r="A7" s="703" t="s">
        <v>1148</v>
      </c>
      <c r="B7" s="703"/>
    </row>
    <row r="8" spans="1:2" ht="8.15" customHeight="1" outlineLevel="1" x14ac:dyDescent="0.35">
      <c r="A8" s="300"/>
      <c r="B8" s="300"/>
    </row>
    <row r="9" spans="1:2" ht="15.5" outlineLevel="1" x14ac:dyDescent="0.35">
      <c r="A9" s="703" t="s">
        <v>1039</v>
      </c>
      <c r="B9" s="703"/>
    </row>
    <row r="10" spans="1:2" ht="8.15" customHeight="1" outlineLevel="1" x14ac:dyDescent="0.35">
      <c r="A10" s="300"/>
      <c r="B10" s="300"/>
    </row>
    <row r="11" spans="1:2" ht="15.5" outlineLevel="1" x14ac:dyDescent="0.35">
      <c r="A11" s="340" t="s">
        <v>247</v>
      </c>
      <c r="B11" s="340" t="s">
        <v>248</v>
      </c>
    </row>
    <row r="12" spans="1:2" ht="15.5" outlineLevel="1" x14ac:dyDescent="0.35">
      <c r="A12" s="300" t="s">
        <v>246</v>
      </c>
      <c r="B12" s="300" t="s">
        <v>504</v>
      </c>
    </row>
    <row r="13" spans="1:2" ht="31" outlineLevel="1" x14ac:dyDescent="0.35">
      <c r="A13" s="523">
        <v>6</v>
      </c>
      <c r="B13" s="356" t="s">
        <v>1224</v>
      </c>
    </row>
    <row r="14" spans="1:2" ht="15.5" outlineLevel="1" x14ac:dyDescent="0.35">
      <c r="A14" s="523"/>
      <c r="B14" s="356"/>
    </row>
    <row r="15" spans="1:2" outlineLevel="1" x14ac:dyDescent="0.25"/>
    <row r="16" spans="1:2" ht="15.5" outlineLevel="1" x14ac:dyDescent="0.35">
      <c r="A16" s="401"/>
      <c r="B16" s="356"/>
    </row>
    <row r="17" spans="1:2" ht="15.5" outlineLevel="1" x14ac:dyDescent="0.35">
      <c r="A17" s="401"/>
      <c r="B17" s="356"/>
    </row>
    <row r="18" spans="1:2" ht="15.5" outlineLevel="1" x14ac:dyDescent="0.35">
      <c r="A18" s="401"/>
      <c r="B18" s="356"/>
    </row>
    <row r="19" spans="1:2" ht="15.5" outlineLevel="1" x14ac:dyDescent="0.35">
      <c r="A19" s="401"/>
      <c r="B19" s="356"/>
    </row>
    <row r="20" spans="1:2" ht="15.5" outlineLevel="1" x14ac:dyDescent="0.35">
      <c r="A20" s="401"/>
      <c r="B20" s="356"/>
    </row>
    <row r="21" spans="1:2" ht="15.5" outlineLevel="1" x14ac:dyDescent="0.35">
      <c r="A21" s="401"/>
      <c r="B21" s="356"/>
    </row>
    <row r="22" spans="1:2" ht="15.5" outlineLevel="1" x14ac:dyDescent="0.35">
      <c r="A22" s="401"/>
      <c r="B22" s="356"/>
    </row>
    <row r="23" spans="1:2" ht="8.15" customHeight="1" outlineLevel="1" x14ac:dyDescent="0.35">
      <c r="A23" s="300"/>
      <c r="B23" s="300"/>
    </row>
    <row r="24" spans="1:2" ht="47.25" customHeight="1" outlineLevel="1" x14ac:dyDescent="0.3">
      <c r="A24" s="706" t="s">
        <v>252</v>
      </c>
      <c r="B24" s="707"/>
    </row>
    <row r="25" spans="1:2" ht="8.15" customHeight="1" outlineLevel="1" x14ac:dyDescent="0.35">
      <c r="A25" s="300"/>
      <c r="B25" s="300"/>
    </row>
    <row r="26" spans="1:2" ht="52.5" customHeight="1" outlineLevel="1" x14ac:dyDescent="0.3">
      <c r="A26" s="709" t="s">
        <v>1164</v>
      </c>
      <c r="B26" s="707"/>
    </row>
    <row r="27" spans="1:2" ht="8.15" customHeight="1" outlineLevel="1" x14ac:dyDescent="0.35">
      <c r="A27" s="300"/>
      <c r="B27" s="300"/>
    </row>
    <row r="28" spans="1:2" ht="15.5" outlineLevel="1" x14ac:dyDescent="0.35">
      <c r="A28" s="300"/>
      <c r="B28" s="300"/>
    </row>
    <row r="29" spans="1:2" ht="15.5" outlineLevel="1" x14ac:dyDescent="0.35">
      <c r="A29" s="300"/>
      <c r="B29" s="300"/>
    </row>
    <row r="30" spans="1:2" ht="15.5" outlineLevel="1" x14ac:dyDescent="0.35">
      <c r="A30" s="300" t="s">
        <v>40</v>
      </c>
      <c r="B30" s="302" t="s">
        <v>40</v>
      </c>
    </row>
    <row r="31" spans="1:2" ht="15.5" outlineLevel="1" x14ac:dyDescent="0.35">
      <c r="A31" s="305" t="s">
        <v>41</v>
      </c>
      <c r="B31" s="303" t="s">
        <v>41</v>
      </c>
    </row>
    <row r="32" spans="1:2" ht="15.5" outlineLevel="1" x14ac:dyDescent="0.35">
      <c r="A32" s="300"/>
      <c r="B32" s="302"/>
    </row>
    <row r="33" spans="1:2" ht="15.5" outlineLevel="1" x14ac:dyDescent="0.35">
      <c r="A33" s="426" t="s">
        <v>1227</v>
      </c>
      <c r="B33" s="426" t="s">
        <v>1226</v>
      </c>
    </row>
    <row r="34" spans="1:2" ht="15.5" outlineLevel="1" x14ac:dyDescent="0.35">
      <c r="A34" s="300" t="s">
        <v>911</v>
      </c>
      <c r="B34" s="303" t="str">
        <f>IF(Cover!B9="","Name:  ________________________",Cover!B9)</f>
        <v>Glenn Manznetter / Torben Koch/ Britta Renneberg</v>
      </c>
    </row>
    <row r="35" spans="1:2" ht="15.5" outlineLevel="1" x14ac:dyDescent="0.35">
      <c r="A35" s="300" t="s">
        <v>919</v>
      </c>
      <c r="B35" s="303" t="str">
        <f>IF(Cover!B10="","Title:  _________________________",Cover!B10)</f>
        <v xml:space="preserve">Route Manager North Atlantic / European Procurement Manager Sea freight Export / Import North Alerica &amp; South America </v>
      </c>
    </row>
    <row r="36" spans="1:2" ht="15.5" outlineLevel="1" x14ac:dyDescent="0.35">
      <c r="A36" s="305" t="s">
        <v>332</v>
      </c>
      <c r="B36" s="300"/>
    </row>
    <row r="37" spans="1:2" ht="15.5" outlineLevel="1" x14ac:dyDescent="0.35">
      <c r="A37" s="305" t="s">
        <v>527</v>
      </c>
      <c r="B37" s="303" t="s">
        <v>526</v>
      </c>
    </row>
    <row r="38" spans="1:2" ht="34.5" customHeight="1" outlineLevel="1" thickBot="1" x14ac:dyDescent="0.3">
      <c r="A38" s="343" t="s">
        <v>38</v>
      </c>
      <c r="B38" s="344" t="str">
        <f>IF(Cover!B7="","(Merchant)",Cover!B7)</f>
        <v xml:space="preserve">Kingwood Logistics Ltd. by and through ist agent Dachser SE Air &amp; Sea Logistics </v>
      </c>
    </row>
    <row r="39" spans="1:2" ht="22.5" x14ac:dyDescent="0.45">
      <c r="A39" s="708" t="s">
        <v>38</v>
      </c>
      <c r="B39" s="708"/>
    </row>
    <row r="40" spans="1:2" ht="8.15" customHeight="1" x14ac:dyDescent="0.25"/>
    <row r="41" spans="1:2" ht="15.5" x14ac:dyDescent="0.35">
      <c r="A41" s="305" t="s">
        <v>39</v>
      </c>
      <c r="B41" s="306" t="str">
        <f>Cover!B1</f>
        <v>21-0449</v>
      </c>
    </row>
    <row r="42" spans="1:2" ht="8.15" customHeight="1" x14ac:dyDescent="0.35">
      <c r="A42" s="300"/>
      <c r="B42" s="337"/>
    </row>
    <row r="43" spans="1:2" ht="15.5" x14ac:dyDescent="0.35">
      <c r="A43" s="305" t="s">
        <v>848</v>
      </c>
      <c r="B43" s="334" t="s">
        <v>245</v>
      </c>
    </row>
    <row r="44" spans="1:2" ht="8.15" customHeight="1" x14ac:dyDescent="0.35">
      <c r="A44" s="300"/>
      <c r="B44" s="335"/>
    </row>
    <row r="45" spans="1:2" ht="8.15" customHeight="1" thickBot="1" x14ac:dyDescent="0.4">
      <c r="A45" s="335"/>
      <c r="B45" s="335"/>
    </row>
    <row r="46" spans="1:2" ht="8.25" customHeight="1" x14ac:dyDescent="0.35">
      <c r="A46" s="338"/>
      <c r="B46" s="338"/>
    </row>
    <row r="47" spans="1:2" ht="111" customHeight="1" x14ac:dyDescent="0.35">
      <c r="A47" s="710" t="str">
        <f>CONCATENATE("This Service Contract (“Contract”) will become effective (the “Effective Date”) upon date of filing of the Contract and its Essential Terms with the Federal Maritime Commission (''FMC'') and will expire on ",IF(Cover!B6="","__________",TEXT(Cover!B6,"mmmmmmmmm dd, yyyy")),".","  This Contract is made by and between CMA CGM S.A., a French company having its registered office at Boulevard Jacques Saadé, 4 Quai d'Arenc, 13002 Marseilles, France (hereinafter referred to as “Carrier”) and ",IF(Cover!B7="","__________",Cover!B7),", (hereinafter referred to as “Merchant”) whereby the parties mutually agree to bind themselves to the terms and conditions set forth herein.")</f>
        <v>This Service Contract (“Contract”) will become effective (the “Effective Date”) upon date of filing of the Contract and its Essential Terms with the Federal Maritime Commission (''FMC'') and will expire on January 31, 2022.  This Contract is made by and between CMA CGM S.A., a French company having its registered office at Boulevard Jacques Saadé, 4 Quai d'Arenc, 13002 Marseilles, France (hereinafter referred to as “Carrier”) and Kingwood Logistics Ltd. by and through ist agent Dachser SE Air &amp; Sea Logistics , (hereinafter referred to as “Merchant”) whereby the parties mutually agree to bind themselves to the terms and conditions set forth herein.</v>
      </c>
      <c r="B47" s="710"/>
    </row>
    <row r="48" spans="1:2" ht="8.15" customHeight="1" x14ac:dyDescent="0.35">
      <c r="A48" s="335"/>
      <c r="B48" s="335"/>
    </row>
    <row r="49" spans="1:2" ht="66.75" customHeight="1" x14ac:dyDescent="0.35">
      <c r="A49" s="703" t="str">
        <f>CONCATENATE("Pursuant to FMC Regulation 46 C.F.R. §530.6, by execution of this Contract, Merchant certifies its status and that of all of its affiliates authorized to use this Contract as: (1) ",IF(Cover!B19="YES","__X__","_____")," Owner of the Cargo ('Beneficial Cargo Owner' or 'BCO'), (2) ",IF(Cover!B21="YES","__X__","_____")," Non-Vessel Operating Common Carrier (NVOCC), or (3) ",IF(Cover!B20="YES","__X__","_____"), " Shipper's Association",".")</f>
        <v>Pursuant to FMC Regulation 46 C.F.R. §530.6, by execution of this Contract, Merchant certifies its status and that of all of its affiliates authorized to use this Contract as: (1) _____ Owner of the Cargo ('Beneficial Cargo Owner' or 'BCO'), (2) __X__ Non-Vessel Operating Common Carrier (NVOCC), or (3) _____ Shipper's Association.</v>
      </c>
      <c r="B49" s="703"/>
    </row>
    <row r="50" spans="1:2" ht="8.15" customHeight="1" x14ac:dyDescent="0.35">
      <c r="A50" s="335"/>
      <c r="B50" s="335"/>
    </row>
    <row r="51" spans="1:2" ht="96.75" customHeight="1" x14ac:dyDescent="0.25">
      <c r="A51" s="700" t="str">
        <f>IF(Cover!B21="YES",CONCATENATE("For all Merchants certifying their status as a NVOCC, it is further certified that Merchant is a duly licensed and bonded NVOCC having a published tariff and surety bond number ",IF(Cover!B22="","__________",Cover!B22),", dated ",IF(Cover!B23="","__________",TEXT(Cover!B23,"mmmmmmmmm dd, yyyy")),", issued by ",IF(Cover!B24="","__________",Cover!B24)," on ",IF(Cover!F23="",IF(Cover!B23="","__________",TEXT(Cover!B23,"mmmmmmmmm dd, yyyy")),TEXT(Cover!F23,"mmmmmmmmm dd, yyyy")),", which has been filed with the FMC, that an appropriate tariff or tariffs have been filed with the FMC, and that copies of tariff pages have been provided to Carrier."),"")</f>
        <v>For all Merchants certifying their status as a NVOCC, it is further certified that Merchant is a duly licensed and bonded NVOCC having a published tariff and surety bond number 570446, dated July 18, 2005, issued by American Alternative Insurance Corp. on July 18, 2005, which has been filed with the FMC, that an appropriate tariff or tariffs have been filed with the FMC, and that copies of tariff pages have been provided to Carrier.</v>
      </c>
      <c r="B51" s="700"/>
    </row>
    <row r="52" spans="1:2" ht="8.15" customHeight="1" x14ac:dyDescent="0.35">
      <c r="A52" s="335"/>
      <c r="B52" s="335"/>
    </row>
    <row r="53" spans="1:2" ht="80.25" customHeight="1" x14ac:dyDescent="0.35">
      <c r="A53" s="703" t="s">
        <v>1044</v>
      </c>
      <c r="B53" s="703"/>
    </row>
    <row r="54" spans="1:2" ht="8.15" customHeight="1" x14ac:dyDescent="0.35">
      <c r="A54" s="335"/>
      <c r="B54" s="335"/>
    </row>
    <row r="55" spans="1:2" ht="80.25" customHeight="1" x14ac:dyDescent="0.35">
      <c r="A55" s="703" t="s">
        <v>1045</v>
      </c>
      <c r="B55" s="703"/>
    </row>
    <row r="56" spans="1:2" ht="8.15" customHeight="1" x14ac:dyDescent="0.35">
      <c r="A56" s="335"/>
      <c r="B56" s="335"/>
    </row>
    <row r="57" spans="1:2" ht="34.5" customHeight="1" x14ac:dyDescent="0.35">
      <c r="A57" s="703" t="s">
        <v>1046</v>
      </c>
      <c r="B57" s="703"/>
    </row>
    <row r="58" spans="1:2" ht="8.15" customHeight="1" thickBot="1" x14ac:dyDescent="0.4">
      <c r="A58" s="335"/>
      <c r="B58" s="335"/>
    </row>
    <row r="59" spans="1:2" ht="4.5" customHeight="1" thickTop="1" x14ac:dyDescent="0.35">
      <c r="A59" s="339"/>
      <c r="B59" s="339"/>
    </row>
    <row r="60" spans="1:2" ht="15.5" x14ac:dyDescent="0.35">
      <c r="A60" s="300"/>
      <c r="B60" s="300"/>
    </row>
    <row r="61" spans="1:2" ht="15.5" x14ac:dyDescent="0.35">
      <c r="A61" s="300" t="s">
        <v>40</v>
      </c>
      <c r="B61" s="302" t="s">
        <v>40</v>
      </c>
    </row>
    <row r="62" spans="1:2" ht="15.5" x14ac:dyDescent="0.35">
      <c r="A62" s="305" t="s">
        <v>41</v>
      </c>
      <c r="B62" s="303" t="s">
        <v>41</v>
      </c>
    </row>
    <row r="63" spans="1:2" ht="15.5" x14ac:dyDescent="0.35">
      <c r="A63" s="300"/>
      <c r="B63" s="302"/>
    </row>
    <row r="64" spans="1:2" ht="15.5" x14ac:dyDescent="0.35">
      <c r="A64" s="426" t="s">
        <v>1211</v>
      </c>
      <c r="B64" s="426" t="s">
        <v>1212</v>
      </c>
    </row>
    <row r="65" spans="1:2" ht="15.5" x14ac:dyDescent="0.35">
      <c r="A65" s="300" t="s">
        <v>911</v>
      </c>
      <c r="B65" s="303" t="str">
        <f>IF(Cover!B9="","Contact:",Cover!B9)</f>
        <v>Glenn Manznetter / Torben Koch/ Britta Renneberg</v>
      </c>
    </row>
    <row r="66" spans="1:2" ht="15.5" x14ac:dyDescent="0.35">
      <c r="A66" s="300" t="s">
        <v>919</v>
      </c>
      <c r="B66" s="303" t="str">
        <f>IF(Cover!B10="","Title:",Cover!B10)</f>
        <v xml:space="preserve">Route Manager North Atlantic / European Procurement Manager Sea freight Export / Import North Alerica &amp; South America </v>
      </c>
    </row>
    <row r="67" spans="1:2" ht="8.15" customHeight="1" x14ac:dyDescent="0.35">
      <c r="A67" s="300"/>
      <c r="B67" s="300"/>
    </row>
    <row r="68" spans="1:2" ht="15.5" x14ac:dyDescent="0.35">
      <c r="A68" s="305" t="s">
        <v>909</v>
      </c>
      <c r="B68" s="302" t="s">
        <v>909</v>
      </c>
    </row>
    <row r="69" spans="1:2" ht="15.5" x14ac:dyDescent="0.35">
      <c r="A69" s="305" t="s">
        <v>332</v>
      </c>
      <c r="B69" s="302"/>
    </row>
    <row r="70" spans="1:2" ht="16.5" customHeight="1" x14ac:dyDescent="0.35">
      <c r="A70" s="305" t="s">
        <v>910</v>
      </c>
      <c r="B70" s="302"/>
    </row>
    <row r="71" spans="1:2" ht="18.75" customHeight="1" x14ac:dyDescent="0.35">
      <c r="A71" s="342" t="s">
        <v>38</v>
      </c>
      <c r="B71" s="304" t="str">
        <f>IF(Cover!B7="","",Cover!B7)</f>
        <v xml:space="preserve">Kingwood Logistics Ltd. by and through ist agent Dachser SE Air &amp; Sea Logistics </v>
      </c>
    </row>
    <row r="72" spans="1:2" ht="18" customHeight="1" x14ac:dyDescent="0.35">
      <c r="A72" s="305" t="s">
        <v>42</v>
      </c>
      <c r="B72" s="304" t="str">
        <f>IF(Cover!B11="","",Cover!B11)</f>
        <v xml:space="preserve">18th Floor, 625 King's Road </v>
      </c>
    </row>
    <row r="73" spans="1:2" ht="15.5" x14ac:dyDescent="0.35">
      <c r="A73" s="305" t="s">
        <v>528</v>
      </c>
      <c r="B73" s="304" t="str">
        <f>IF(Cover!B12="","",Cover!B12)</f>
        <v xml:space="preserve">North Point, Hong Kong </v>
      </c>
    </row>
    <row r="74" spans="1:2" ht="8.15" customHeight="1" x14ac:dyDescent="0.35">
      <c r="A74" s="335"/>
      <c r="B74" s="302"/>
    </row>
    <row r="75" spans="1:2" ht="15.5" x14ac:dyDescent="0.35">
      <c r="A75" s="305" t="s">
        <v>442</v>
      </c>
      <c r="B75" s="303" t="str">
        <f>IF(Cover!B14="","Tel:     (required)",CONCATENATE("Tel: ",Cover!B14))</f>
        <v>Tel:  + 49 421 53684-380</v>
      </c>
    </row>
    <row r="76" spans="1:2" ht="15.5" x14ac:dyDescent="0.35">
      <c r="A76" s="305" t="s">
        <v>425</v>
      </c>
      <c r="B76" s="303" t="str">
        <f>IF(Cover!B15="","Fax:     (required)",CONCATENATE("Fax: ",Cover!B15))</f>
        <v>Fax:  49 421 53684-19</v>
      </c>
    </row>
    <row r="77" spans="1:2" ht="46.5" x14ac:dyDescent="0.35">
      <c r="A77" s="300" t="s">
        <v>1047</v>
      </c>
      <c r="B77" s="341" t="str">
        <f>IF(Cover!B16="","Email:     (required)",CONCATENATE("Email: ",Cover!B16))</f>
        <v>Email: glenn.manznetter@dachser.com;Torben.Koch@dachser.com;britta.renneberg@dachser.com</v>
      </c>
    </row>
    <row r="78" spans="1:2" ht="15.5" x14ac:dyDescent="0.35">
      <c r="A78" s="300"/>
      <c r="B78" s="303"/>
    </row>
    <row r="79" spans="1:2" ht="15" x14ac:dyDescent="0.3">
      <c r="A79" s="301" t="s">
        <v>1048</v>
      </c>
    </row>
    <row r="80" spans="1:2" ht="5.25" customHeight="1" x14ac:dyDescent="0.35">
      <c r="A80" s="300"/>
    </row>
    <row r="81" spans="1:2" ht="204" customHeight="1" x14ac:dyDescent="0.35">
      <c r="A81" s="703" t="s">
        <v>1050</v>
      </c>
      <c r="B81" s="703"/>
    </row>
    <row r="82" spans="1:2" ht="9.75" customHeight="1" x14ac:dyDescent="0.35">
      <c r="A82" s="300"/>
      <c r="B82" s="303"/>
    </row>
    <row r="83" spans="1:2" ht="111" customHeight="1" x14ac:dyDescent="0.35">
      <c r="A83" s="703" t="s">
        <v>1049</v>
      </c>
      <c r="B83" s="703"/>
    </row>
    <row r="84" spans="1:2" ht="10.5" customHeight="1" x14ac:dyDescent="0.35">
      <c r="A84" s="300"/>
    </row>
    <row r="85" spans="1:2" ht="10.5" customHeight="1" x14ac:dyDescent="0.3">
      <c r="A85" s="301"/>
    </row>
    <row r="86" spans="1:2" ht="15" x14ac:dyDescent="0.3">
      <c r="A86" s="301" t="s">
        <v>1155</v>
      </c>
    </row>
    <row r="87" spans="1:2" ht="5.25" customHeight="1" x14ac:dyDescent="0.35">
      <c r="A87" s="300"/>
    </row>
    <row r="88" spans="1:2" ht="82.5" customHeight="1" x14ac:dyDescent="0.35">
      <c r="A88" s="703" t="s">
        <v>1051</v>
      </c>
      <c r="B88" s="703"/>
    </row>
    <row r="89" spans="1:2" ht="9" customHeight="1" x14ac:dyDescent="0.35">
      <c r="A89" s="300"/>
    </row>
    <row r="90" spans="1:2" ht="98.25" customHeight="1" x14ac:dyDescent="0.35">
      <c r="A90" s="703" t="s">
        <v>1052</v>
      </c>
      <c r="B90" s="703"/>
    </row>
    <row r="91" spans="1:2" ht="9" customHeight="1" x14ac:dyDescent="0.35">
      <c r="A91" s="300"/>
    </row>
    <row r="92" spans="1:2" ht="147" customHeight="1" x14ac:dyDescent="0.35">
      <c r="A92" s="703" t="s">
        <v>1053</v>
      </c>
      <c r="B92" s="703"/>
    </row>
    <row r="93" spans="1:2" ht="6.75" customHeight="1" x14ac:dyDescent="0.35">
      <c r="A93" s="300"/>
    </row>
    <row r="94" spans="1:2" ht="20.25" customHeight="1" x14ac:dyDescent="0.3">
      <c r="A94" s="701" t="s">
        <v>1156</v>
      </c>
      <c r="B94" s="702"/>
    </row>
    <row r="95" spans="1:2" ht="4.5" customHeight="1" x14ac:dyDescent="0.25"/>
    <row r="96" spans="1:2" ht="77.25" customHeight="1" x14ac:dyDescent="0.35">
      <c r="A96" s="703" t="s">
        <v>1054</v>
      </c>
      <c r="B96" s="703"/>
    </row>
    <row r="97" spans="1:2" ht="10.5" customHeight="1" x14ac:dyDescent="0.25"/>
    <row r="98" spans="1:2" ht="29.25" customHeight="1" x14ac:dyDescent="0.35">
      <c r="A98" s="703" t="s">
        <v>1055</v>
      </c>
      <c r="B98" s="703"/>
    </row>
    <row r="99" spans="1:2" ht="9.75" customHeight="1" x14ac:dyDescent="0.25"/>
    <row r="100" spans="1:2" ht="15" x14ac:dyDescent="0.3">
      <c r="A100" s="711" t="s">
        <v>1157</v>
      </c>
      <c r="B100" s="711"/>
    </row>
    <row r="101" spans="1:2" ht="8.25" customHeight="1" x14ac:dyDescent="0.35">
      <c r="A101" s="300"/>
      <c r="B101" s="300"/>
    </row>
    <row r="102" spans="1:2" ht="95.25" customHeight="1" x14ac:dyDescent="0.35">
      <c r="A102" s="699" t="s">
        <v>1056</v>
      </c>
      <c r="B102" s="699"/>
    </row>
    <row r="103" spans="1:2" ht="9.75" customHeight="1" x14ac:dyDescent="0.35">
      <c r="A103" s="300"/>
      <c r="B103" s="300"/>
    </row>
    <row r="104" spans="1:2" ht="161.25" customHeight="1" x14ac:dyDescent="0.35">
      <c r="A104" s="699" t="s">
        <v>1057</v>
      </c>
      <c r="B104" s="699"/>
    </row>
    <row r="105" spans="1:2" ht="6" customHeight="1" x14ac:dyDescent="0.35">
      <c r="A105" s="300"/>
      <c r="B105" s="300"/>
    </row>
    <row r="106" spans="1:2" ht="15.5" x14ac:dyDescent="0.35">
      <c r="A106" s="301" t="s">
        <v>1158</v>
      </c>
      <c r="B106" s="300"/>
    </row>
    <row r="107" spans="1:2" ht="6" customHeight="1" x14ac:dyDescent="0.35">
      <c r="A107" s="300"/>
      <c r="B107" s="300"/>
    </row>
    <row r="108" spans="1:2" ht="141.75" customHeight="1" x14ac:dyDescent="0.35">
      <c r="A108" s="699" t="s">
        <v>1058</v>
      </c>
      <c r="B108" s="699"/>
    </row>
    <row r="109" spans="1:2" ht="8.25" customHeight="1" x14ac:dyDescent="0.35">
      <c r="A109" s="699"/>
      <c r="B109" s="699"/>
    </row>
    <row r="110" spans="1:2" ht="50.25" customHeight="1" x14ac:dyDescent="0.35">
      <c r="A110" s="699" t="s">
        <v>1059</v>
      </c>
      <c r="B110" s="699"/>
    </row>
    <row r="111" spans="1:2" ht="8.25" customHeight="1" x14ac:dyDescent="0.35">
      <c r="A111" s="699"/>
      <c r="B111" s="699"/>
    </row>
    <row r="112" spans="1:2" ht="110.25" customHeight="1" x14ac:dyDescent="0.35">
      <c r="A112" s="699" t="s">
        <v>1060</v>
      </c>
      <c r="B112" s="699"/>
    </row>
    <row r="113" spans="1:2" ht="8.25" customHeight="1" x14ac:dyDescent="0.35">
      <c r="A113" s="699"/>
      <c r="B113" s="699"/>
    </row>
    <row r="114" spans="1:2" ht="31.5" customHeight="1" x14ac:dyDescent="0.35">
      <c r="A114" s="699" t="s">
        <v>1061</v>
      </c>
      <c r="B114" s="699"/>
    </row>
    <row r="115" spans="1:2" ht="12.75" customHeight="1" x14ac:dyDescent="0.35">
      <c r="A115" s="699"/>
      <c r="B115" s="699"/>
    </row>
    <row r="116" spans="1:2" ht="48" customHeight="1" x14ac:dyDescent="0.35">
      <c r="A116" s="699" t="s">
        <v>1062</v>
      </c>
      <c r="B116" s="699"/>
    </row>
    <row r="117" spans="1:2" ht="11.25" customHeight="1" x14ac:dyDescent="0.35">
      <c r="A117" s="300"/>
      <c r="B117" s="300"/>
    </row>
    <row r="118" spans="1:2" ht="15.5" x14ac:dyDescent="0.35">
      <c r="A118" s="301" t="s">
        <v>1159</v>
      </c>
      <c r="B118" s="300"/>
    </row>
    <row r="119" spans="1:2" ht="6.75" customHeight="1" x14ac:dyDescent="0.35">
      <c r="A119" s="300"/>
      <c r="B119" s="300"/>
    </row>
    <row r="120" spans="1:2" ht="81" customHeight="1" x14ac:dyDescent="0.25">
      <c r="A120" s="700" t="s">
        <v>1063</v>
      </c>
      <c r="B120" s="700"/>
    </row>
    <row r="121" spans="1:2" ht="6.75" customHeight="1" x14ac:dyDescent="0.35">
      <c r="A121" s="300"/>
      <c r="B121" s="300"/>
    </row>
    <row r="122" spans="1:2" ht="66.75" customHeight="1" x14ac:dyDescent="0.25">
      <c r="A122" s="700" t="s">
        <v>1064</v>
      </c>
      <c r="B122" s="700"/>
    </row>
    <row r="123" spans="1:2" ht="6.75" customHeight="1" x14ac:dyDescent="0.35">
      <c r="A123" s="300"/>
      <c r="B123" s="300"/>
    </row>
    <row r="124" spans="1:2" ht="117.75" customHeight="1" x14ac:dyDescent="0.25">
      <c r="A124" s="700" t="s">
        <v>1065</v>
      </c>
      <c r="B124" s="700"/>
    </row>
    <row r="125" spans="1:2" ht="8.25" customHeight="1" x14ac:dyDescent="0.35">
      <c r="A125" s="300"/>
      <c r="B125" s="300"/>
    </row>
    <row r="126" spans="1:2" ht="300.75" customHeight="1" x14ac:dyDescent="0.25">
      <c r="A126" s="700" t="s">
        <v>1066</v>
      </c>
      <c r="B126" s="700"/>
    </row>
    <row r="127" spans="1:2" ht="15.5" x14ac:dyDescent="0.35">
      <c r="A127" s="300"/>
      <c r="B127" s="300"/>
    </row>
    <row r="128" spans="1:2" ht="15.5" x14ac:dyDescent="0.35">
      <c r="A128" s="301" t="s">
        <v>1160</v>
      </c>
      <c r="B128" s="300"/>
    </row>
    <row r="129" spans="1:2" ht="9.75" customHeight="1" x14ac:dyDescent="0.35">
      <c r="A129" s="300"/>
      <c r="B129" s="300"/>
    </row>
    <row r="130" spans="1:2" ht="51.75" customHeight="1" x14ac:dyDescent="0.35">
      <c r="A130" s="699" t="s">
        <v>1067</v>
      </c>
      <c r="B130" s="699"/>
    </row>
    <row r="131" spans="1:2" ht="9.75" customHeight="1" x14ac:dyDescent="0.35">
      <c r="A131" s="300"/>
      <c r="B131" s="300"/>
    </row>
    <row r="132" spans="1:2" ht="151.5" customHeight="1" x14ac:dyDescent="0.35">
      <c r="A132" s="699" t="s">
        <v>1068</v>
      </c>
      <c r="B132" s="699"/>
    </row>
    <row r="133" spans="1:2" ht="15.5" x14ac:dyDescent="0.35">
      <c r="A133" s="300"/>
      <c r="B133" s="300"/>
    </row>
    <row r="134" spans="1:2" ht="15.5" x14ac:dyDescent="0.35">
      <c r="A134" s="301" t="s">
        <v>1161</v>
      </c>
      <c r="B134" s="300"/>
    </row>
    <row r="135" spans="1:2" ht="8.25" customHeight="1" x14ac:dyDescent="0.35">
      <c r="A135" s="300"/>
      <c r="B135" s="300"/>
    </row>
    <row r="136" spans="1:2" ht="28.5" customHeight="1" x14ac:dyDescent="0.35">
      <c r="A136" s="699" t="s">
        <v>1162</v>
      </c>
      <c r="B136" s="699"/>
    </row>
    <row r="137" spans="1:2" ht="12" customHeight="1" x14ac:dyDescent="0.35">
      <c r="A137" s="300"/>
      <c r="B137" s="300"/>
    </row>
    <row r="138" spans="1:2" ht="15.5" x14ac:dyDescent="0.35">
      <c r="A138" s="301" t="s">
        <v>1069</v>
      </c>
      <c r="B138" s="300"/>
    </row>
    <row r="139" spans="1:2" ht="7.5" customHeight="1" x14ac:dyDescent="0.35">
      <c r="A139" s="300"/>
      <c r="B139" s="300"/>
    </row>
    <row r="140" spans="1:2" ht="137.25" customHeight="1" x14ac:dyDescent="0.35">
      <c r="A140" s="699" t="s">
        <v>1070</v>
      </c>
      <c r="B140" s="699"/>
    </row>
    <row r="141" spans="1:2" ht="15.5" x14ac:dyDescent="0.35">
      <c r="A141" s="300"/>
      <c r="B141" s="300"/>
    </row>
    <row r="142" spans="1:2" ht="15.5" x14ac:dyDescent="0.35">
      <c r="A142" s="301" t="s">
        <v>1071</v>
      </c>
      <c r="B142" s="300"/>
    </row>
    <row r="143" spans="1:2" ht="9" customHeight="1" x14ac:dyDescent="0.35">
      <c r="A143" s="300"/>
      <c r="B143" s="300"/>
    </row>
    <row r="144" spans="1:2" ht="49.5" customHeight="1" x14ac:dyDescent="0.25">
      <c r="A144" s="700" t="s">
        <v>1072</v>
      </c>
      <c r="B144" s="700"/>
    </row>
    <row r="145" spans="1:2" ht="12.75" customHeight="1" x14ac:dyDescent="0.35">
      <c r="A145" s="300"/>
      <c r="B145" s="300"/>
    </row>
    <row r="146" spans="1:2" ht="84.75" customHeight="1" x14ac:dyDescent="0.25">
      <c r="A146" s="700" t="s">
        <v>1073</v>
      </c>
      <c r="B146" s="700"/>
    </row>
    <row r="147" spans="1:2" ht="9.75" customHeight="1" x14ac:dyDescent="0.35">
      <c r="A147" s="300"/>
      <c r="B147" s="300"/>
    </row>
    <row r="148" spans="1:2" ht="113.25" customHeight="1" x14ac:dyDescent="0.25">
      <c r="A148" s="700" t="s">
        <v>1074</v>
      </c>
      <c r="B148" s="700"/>
    </row>
    <row r="149" spans="1:2" ht="10.5" customHeight="1" x14ac:dyDescent="0.35">
      <c r="A149" s="300"/>
      <c r="B149" s="300"/>
    </row>
    <row r="150" spans="1:2" ht="15.5" x14ac:dyDescent="0.35">
      <c r="A150" s="301" t="s">
        <v>1075</v>
      </c>
      <c r="B150" s="300"/>
    </row>
    <row r="151" spans="1:2" ht="9" customHeight="1" x14ac:dyDescent="0.35">
      <c r="A151" s="300"/>
      <c r="B151" s="300"/>
    </row>
    <row r="152" spans="1:2" ht="93.75" customHeight="1" x14ac:dyDescent="0.35">
      <c r="A152" s="699" t="s">
        <v>1076</v>
      </c>
      <c r="B152" s="699"/>
    </row>
    <row r="153" spans="1:2" ht="15.5" x14ac:dyDescent="0.35">
      <c r="A153" s="300"/>
      <c r="B153" s="300"/>
    </row>
    <row r="154" spans="1:2" ht="15" x14ac:dyDescent="0.3">
      <c r="A154" s="711" t="s">
        <v>1077</v>
      </c>
      <c r="B154" s="711"/>
    </row>
    <row r="155" spans="1:2" ht="7.5" customHeight="1" x14ac:dyDescent="0.35">
      <c r="A155" s="300"/>
      <c r="B155" s="300"/>
    </row>
    <row r="156" spans="1:2" ht="69" customHeight="1" x14ac:dyDescent="0.35">
      <c r="A156" s="699" t="s">
        <v>1078</v>
      </c>
      <c r="B156" s="699"/>
    </row>
    <row r="157" spans="1:2" ht="7.5" customHeight="1" x14ac:dyDescent="0.35">
      <c r="A157" s="300"/>
      <c r="B157" s="300"/>
    </row>
    <row r="158" spans="1:2" ht="301.5" customHeight="1" x14ac:dyDescent="0.35">
      <c r="A158" s="699" t="s">
        <v>1079</v>
      </c>
      <c r="B158" s="699"/>
    </row>
    <row r="159" spans="1:2" ht="7.5" customHeight="1" x14ac:dyDescent="0.35">
      <c r="A159" s="300"/>
      <c r="B159" s="300"/>
    </row>
    <row r="160" spans="1:2" ht="111" customHeight="1" x14ac:dyDescent="0.35">
      <c r="A160" s="699" t="s">
        <v>1080</v>
      </c>
      <c r="B160" s="699"/>
    </row>
    <row r="161" spans="1:2" ht="7.5" customHeight="1" x14ac:dyDescent="0.35">
      <c r="A161" s="300"/>
      <c r="B161" s="300"/>
    </row>
    <row r="162" spans="1:2" ht="47.25" customHeight="1" x14ac:dyDescent="0.35">
      <c r="A162" s="699" t="s">
        <v>1081</v>
      </c>
      <c r="B162" s="699"/>
    </row>
    <row r="163" spans="1:2" ht="15.5" x14ac:dyDescent="0.35">
      <c r="A163" s="300"/>
      <c r="B163" s="300"/>
    </row>
    <row r="164" spans="1:2" ht="15.5" x14ac:dyDescent="0.35">
      <c r="A164" s="301" t="s">
        <v>1082</v>
      </c>
      <c r="B164" s="300"/>
    </row>
    <row r="165" spans="1:2" ht="15.5" x14ac:dyDescent="0.35">
      <c r="A165" s="300"/>
      <c r="B165" s="300"/>
    </row>
    <row r="166" spans="1:2" ht="35.25" customHeight="1" x14ac:dyDescent="0.25">
      <c r="A166" s="700" t="s">
        <v>1083</v>
      </c>
      <c r="B166" s="700"/>
    </row>
    <row r="167" spans="1:2" ht="10.5" customHeight="1" x14ac:dyDescent="0.35">
      <c r="A167" s="300"/>
      <c r="B167" s="300"/>
    </row>
    <row r="168" spans="1:2" ht="50.25" customHeight="1" x14ac:dyDescent="0.25">
      <c r="A168" s="700" t="s">
        <v>1084</v>
      </c>
      <c r="B168" s="700"/>
    </row>
    <row r="169" spans="1:2" ht="10.5" customHeight="1" x14ac:dyDescent="0.35">
      <c r="A169" s="300"/>
      <c r="B169" s="300"/>
    </row>
    <row r="170" spans="1:2" ht="125.25" customHeight="1" x14ac:dyDescent="0.25">
      <c r="A170" s="700" t="s">
        <v>1085</v>
      </c>
      <c r="B170" s="700"/>
    </row>
    <row r="171" spans="1:2" ht="10.5" customHeight="1" x14ac:dyDescent="0.35">
      <c r="A171" s="300"/>
      <c r="B171" s="300"/>
    </row>
    <row r="172" spans="1:2" ht="33.75" customHeight="1" x14ac:dyDescent="0.25">
      <c r="A172" s="700" t="s">
        <v>1086</v>
      </c>
      <c r="B172" s="700"/>
    </row>
    <row r="173" spans="1:2" ht="15.5" x14ac:dyDescent="0.35">
      <c r="A173" s="300"/>
      <c r="B173" s="300"/>
    </row>
    <row r="174" spans="1:2" ht="15.5" x14ac:dyDescent="0.35">
      <c r="A174" s="301" t="s">
        <v>1087</v>
      </c>
      <c r="B174" s="300"/>
    </row>
    <row r="175" spans="1:2" ht="9" customHeight="1" x14ac:dyDescent="0.35">
      <c r="A175" s="300"/>
      <c r="B175" s="300"/>
    </row>
    <row r="176" spans="1:2" ht="79.5" customHeight="1" x14ac:dyDescent="0.35">
      <c r="A176" s="699" t="s">
        <v>1163</v>
      </c>
      <c r="B176" s="699"/>
    </row>
    <row r="177" spans="1:2" ht="9" customHeight="1" x14ac:dyDescent="0.35">
      <c r="A177" s="300"/>
      <c r="B177" s="300"/>
    </row>
    <row r="178" spans="1:2" ht="207" customHeight="1" x14ac:dyDescent="0.35">
      <c r="A178" s="699" t="s">
        <v>1088</v>
      </c>
      <c r="B178" s="699"/>
    </row>
    <row r="179" spans="1:2" ht="9" customHeight="1" x14ac:dyDescent="0.35">
      <c r="A179" s="300"/>
      <c r="B179" s="300"/>
    </row>
    <row r="180" spans="1:2" ht="177.75" customHeight="1" x14ac:dyDescent="0.35">
      <c r="A180" s="699" t="s">
        <v>1089</v>
      </c>
      <c r="B180" s="699"/>
    </row>
    <row r="181" spans="1:2" ht="15.5" x14ac:dyDescent="0.35">
      <c r="A181" s="300"/>
      <c r="B181" s="300"/>
    </row>
    <row r="182" spans="1:2" ht="21" customHeight="1" x14ac:dyDescent="0.35">
      <c r="A182" s="301" t="s">
        <v>1090</v>
      </c>
      <c r="B182" s="392"/>
    </row>
    <row r="183" spans="1:2" ht="11.25" customHeight="1" x14ac:dyDescent="0.35">
      <c r="A183" s="301"/>
      <c r="B183" s="392"/>
    </row>
    <row r="184" spans="1:2" ht="158.25" customHeight="1" x14ac:dyDescent="0.35">
      <c r="A184" s="699" t="s">
        <v>1091</v>
      </c>
      <c r="B184" s="699"/>
    </row>
    <row r="185" spans="1:2" ht="7.5" customHeight="1" x14ac:dyDescent="0.35">
      <c r="A185" s="394"/>
      <c r="B185" s="394"/>
    </row>
    <row r="186" spans="1:2" ht="68.25" customHeight="1" x14ac:dyDescent="0.25">
      <c r="A186" s="700" t="s">
        <v>1092</v>
      </c>
      <c r="B186" s="700"/>
    </row>
    <row r="187" spans="1:2" ht="7.5" customHeight="1" x14ac:dyDescent="0.35">
      <c r="A187" s="416"/>
      <c r="B187" s="416"/>
    </row>
    <row r="188" spans="1:2" ht="15.5" x14ac:dyDescent="0.3">
      <c r="A188" s="301" t="s">
        <v>1093</v>
      </c>
      <c r="B188" s="404"/>
    </row>
    <row r="189" spans="1:2" ht="6.75" customHeight="1" x14ac:dyDescent="0.25">
      <c r="A189" s="404"/>
      <c r="B189" s="404"/>
    </row>
    <row r="190" spans="1:2" ht="127.5" customHeight="1" x14ac:dyDescent="0.25">
      <c r="A190" s="700" t="s">
        <v>1094</v>
      </c>
      <c r="B190" s="700"/>
    </row>
    <row r="191" spans="1:2" ht="10.5" customHeight="1" x14ac:dyDescent="0.35">
      <c r="A191" s="300"/>
      <c r="B191" s="300"/>
    </row>
    <row r="192" spans="1:2" ht="15.5" x14ac:dyDescent="0.35">
      <c r="A192" s="301" t="s">
        <v>1095</v>
      </c>
      <c r="B192" s="300"/>
    </row>
    <row r="193" spans="1:2" ht="12" customHeight="1" x14ac:dyDescent="0.35">
      <c r="A193" s="300"/>
      <c r="B193" s="300"/>
    </row>
    <row r="194" spans="1:2" ht="43.5" customHeight="1" x14ac:dyDescent="0.35">
      <c r="A194" s="699" t="s">
        <v>1096</v>
      </c>
      <c r="B194" s="699"/>
    </row>
    <row r="195" spans="1:2" ht="11.25" customHeight="1" x14ac:dyDescent="0.25">
      <c r="A195" s="391"/>
      <c r="B195" s="391"/>
    </row>
    <row r="196" spans="1:2" ht="13.5" customHeight="1" x14ac:dyDescent="0.35">
      <c r="A196" s="301" t="s">
        <v>1097</v>
      </c>
      <c r="B196" s="300"/>
    </row>
    <row r="197" spans="1:2" ht="10.5" customHeight="1" x14ac:dyDescent="0.35">
      <c r="A197" s="300"/>
      <c r="B197" s="300"/>
    </row>
    <row r="198" spans="1:2" ht="82.5" customHeight="1" x14ac:dyDescent="0.25">
      <c r="A198" s="700" t="s">
        <v>1098</v>
      </c>
      <c r="B198" s="700"/>
    </row>
    <row r="199" spans="1:2" ht="9" customHeight="1" x14ac:dyDescent="0.35">
      <c r="A199" s="300"/>
      <c r="B199" s="300"/>
    </row>
    <row r="200" spans="1:2" ht="156.75" customHeight="1" x14ac:dyDescent="0.35">
      <c r="A200" s="712" t="s">
        <v>1099</v>
      </c>
      <c r="B200" s="712"/>
    </row>
    <row r="201" spans="1:2" ht="8.25" customHeight="1" x14ac:dyDescent="0.3">
      <c r="A201" s="714"/>
      <c r="B201" s="714"/>
    </row>
    <row r="202" spans="1:2" ht="204" customHeight="1" x14ac:dyDescent="0.35">
      <c r="A202" s="712" t="s">
        <v>1100</v>
      </c>
      <c r="B202" s="712"/>
    </row>
    <row r="203" spans="1:2" ht="15.5" x14ac:dyDescent="0.35">
      <c r="A203" s="300"/>
      <c r="B203" s="300"/>
    </row>
    <row r="204" spans="1:2" ht="15.5" x14ac:dyDescent="0.35">
      <c r="A204" s="301" t="s">
        <v>1101</v>
      </c>
      <c r="B204" s="300"/>
    </row>
    <row r="205" spans="1:2" ht="15.5" x14ac:dyDescent="0.35">
      <c r="A205" s="300"/>
      <c r="B205" s="300"/>
    </row>
    <row r="206" spans="1:2" ht="20.25" customHeight="1" x14ac:dyDescent="0.25">
      <c r="A206" s="700" t="s">
        <v>1102</v>
      </c>
      <c r="B206" s="700"/>
    </row>
    <row r="207" spans="1:2" ht="137.25" customHeight="1" x14ac:dyDescent="0.25">
      <c r="A207" s="713" t="s">
        <v>1103</v>
      </c>
      <c r="B207" s="713"/>
    </row>
    <row r="208" spans="1:2" ht="65.25" customHeight="1" x14ac:dyDescent="0.35">
      <c r="A208" s="699" t="s">
        <v>1104</v>
      </c>
      <c r="B208" s="699"/>
    </row>
    <row r="209" spans="1:2" ht="14.25" customHeight="1" x14ac:dyDescent="0.25">
      <c r="A209" s="391"/>
      <c r="B209" s="391"/>
    </row>
    <row r="210" spans="1:2" ht="15.5" x14ac:dyDescent="0.35">
      <c r="A210" s="301" t="s">
        <v>1105</v>
      </c>
      <c r="B210" s="300"/>
    </row>
    <row r="211" spans="1:2" ht="10.5" customHeight="1" x14ac:dyDescent="0.35">
      <c r="A211" s="300"/>
      <c r="B211" s="300"/>
    </row>
    <row r="212" spans="1:2" ht="115.5" customHeight="1" x14ac:dyDescent="0.25">
      <c r="A212" s="700" t="s">
        <v>1106</v>
      </c>
      <c r="B212" s="700"/>
    </row>
    <row r="213" spans="1:2" ht="10.5" customHeight="1" x14ac:dyDescent="0.35">
      <c r="A213" s="300"/>
      <c r="B213" s="300"/>
    </row>
    <row r="214" spans="1:2" ht="167.25" customHeight="1" x14ac:dyDescent="0.25">
      <c r="A214" s="700" t="s">
        <v>1107</v>
      </c>
      <c r="B214" s="700"/>
    </row>
    <row r="215" spans="1:2" ht="147" customHeight="1" x14ac:dyDescent="0.25">
      <c r="A215" s="700" t="s">
        <v>1108</v>
      </c>
      <c r="B215" s="700"/>
    </row>
    <row r="216" spans="1:2" ht="10.5" customHeight="1" x14ac:dyDescent="0.35">
      <c r="A216" s="300"/>
      <c r="B216" s="300"/>
    </row>
    <row r="217" spans="1:2" ht="148.5" customHeight="1" x14ac:dyDescent="0.25">
      <c r="A217" s="700" t="s">
        <v>1109</v>
      </c>
      <c r="B217" s="700"/>
    </row>
    <row r="218" spans="1:2" ht="10.5" customHeight="1" x14ac:dyDescent="0.35">
      <c r="A218" s="300"/>
      <c r="B218" s="300"/>
    </row>
    <row r="219" spans="1:2" ht="195" customHeight="1" x14ac:dyDescent="0.25">
      <c r="A219" s="700" t="s">
        <v>1110</v>
      </c>
      <c r="B219" s="700"/>
    </row>
    <row r="220" spans="1:2" ht="6" customHeight="1" x14ac:dyDescent="0.35">
      <c r="A220" s="300"/>
      <c r="B220" s="300"/>
    </row>
    <row r="221" spans="1:2" ht="80.25" customHeight="1" x14ac:dyDescent="0.25">
      <c r="A221" s="700" t="s">
        <v>1165</v>
      </c>
      <c r="B221" s="700"/>
    </row>
    <row r="222" spans="1:2" ht="6.75" customHeight="1" x14ac:dyDescent="0.35">
      <c r="A222" s="300"/>
      <c r="B222" s="300"/>
    </row>
    <row r="223" spans="1:2" ht="114" customHeight="1" x14ac:dyDescent="0.25">
      <c r="A223" s="700" t="s">
        <v>1111</v>
      </c>
      <c r="B223" s="700"/>
    </row>
    <row r="224" spans="1:2" ht="10.5" customHeight="1" x14ac:dyDescent="0.35">
      <c r="A224" s="300"/>
      <c r="B224" s="300"/>
    </row>
    <row r="225" spans="1:2" ht="84" customHeight="1" x14ac:dyDescent="0.25">
      <c r="A225" s="700" t="s">
        <v>1112</v>
      </c>
      <c r="B225" s="700"/>
    </row>
    <row r="226" spans="1:2" ht="9" customHeight="1" x14ac:dyDescent="0.35">
      <c r="A226" s="300"/>
      <c r="B226" s="300"/>
    </row>
    <row r="227" spans="1:2" ht="34.5" customHeight="1" x14ac:dyDescent="0.25">
      <c r="A227" s="700" t="s">
        <v>1113</v>
      </c>
      <c r="B227" s="700"/>
    </row>
    <row r="228" spans="1:2" ht="10.5" customHeight="1" x14ac:dyDescent="0.35">
      <c r="A228" s="300"/>
      <c r="B228" s="300"/>
    </row>
    <row r="229" spans="1:2" ht="194.25" customHeight="1" x14ac:dyDescent="0.25">
      <c r="A229" s="700" t="s">
        <v>1114</v>
      </c>
      <c r="B229" s="700"/>
    </row>
    <row r="230" spans="1:2" ht="10.5" customHeight="1" x14ac:dyDescent="0.35">
      <c r="A230" s="300"/>
      <c r="B230" s="300"/>
    </row>
    <row r="231" spans="1:2" ht="129" customHeight="1" x14ac:dyDescent="0.25">
      <c r="A231" s="700" t="s">
        <v>1115</v>
      </c>
      <c r="B231" s="700"/>
    </row>
    <row r="232" spans="1:2" ht="15.5" x14ac:dyDescent="0.35">
      <c r="A232" s="300"/>
      <c r="B232" s="300"/>
    </row>
    <row r="233" spans="1:2" ht="15.5" x14ac:dyDescent="0.35">
      <c r="A233" s="301" t="s">
        <v>1116</v>
      </c>
      <c r="B233" s="300"/>
    </row>
    <row r="234" spans="1:2" ht="11.25" customHeight="1" x14ac:dyDescent="0.35">
      <c r="A234" s="300"/>
      <c r="B234" s="300"/>
    </row>
    <row r="235" spans="1:2" ht="333.75" customHeight="1" x14ac:dyDescent="0.25">
      <c r="A235" s="700" t="s">
        <v>1117</v>
      </c>
      <c r="B235" s="700"/>
    </row>
    <row r="236" spans="1:2" ht="11.25" customHeight="1" x14ac:dyDescent="0.35">
      <c r="A236" s="300"/>
      <c r="B236" s="300"/>
    </row>
    <row r="237" spans="1:2" ht="72.75" customHeight="1" x14ac:dyDescent="0.25">
      <c r="A237" s="700" t="s">
        <v>1118</v>
      </c>
      <c r="B237" s="700"/>
    </row>
    <row r="238" spans="1:2" ht="11.25" customHeight="1" x14ac:dyDescent="0.35">
      <c r="A238" s="300"/>
      <c r="B238" s="300"/>
    </row>
    <row r="239" spans="1:2" ht="51.75" customHeight="1" x14ac:dyDescent="0.25">
      <c r="A239" s="700" t="s">
        <v>1119</v>
      </c>
      <c r="B239" s="700"/>
    </row>
    <row r="240" spans="1:2" ht="11.25" customHeight="1" x14ac:dyDescent="0.35">
      <c r="A240" s="300"/>
      <c r="B240" s="300"/>
    </row>
    <row r="241" spans="1:2" ht="69" customHeight="1" x14ac:dyDescent="0.25">
      <c r="A241" s="700" t="s">
        <v>1120</v>
      </c>
      <c r="B241" s="700"/>
    </row>
    <row r="242" spans="1:2" ht="11.25" customHeight="1" x14ac:dyDescent="0.35">
      <c r="A242" s="300"/>
      <c r="B242" s="300"/>
    </row>
    <row r="243" spans="1:2" ht="53.25" customHeight="1" x14ac:dyDescent="0.25">
      <c r="A243" s="700" t="s">
        <v>1121</v>
      </c>
      <c r="B243" s="700"/>
    </row>
    <row r="244" spans="1:2" ht="11.25" customHeight="1" x14ac:dyDescent="0.35">
      <c r="A244" s="300"/>
      <c r="B244" s="300"/>
    </row>
    <row r="245" spans="1:2" ht="64.5" customHeight="1" x14ac:dyDescent="0.25">
      <c r="A245" s="700" t="s">
        <v>1122</v>
      </c>
      <c r="B245" s="700"/>
    </row>
    <row r="246" spans="1:2" ht="11.25" customHeight="1" x14ac:dyDescent="0.35">
      <c r="A246" s="300"/>
      <c r="B246" s="300"/>
    </row>
    <row r="247" spans="1:2" ht="34.5" customHeight="1" x14ac:dyDescent="0.25">
      <c r="A247" s="700" t="s">
        <v>1123</v>
      </c>
      <c r="B247" s="700"/>
    </row>
    <row r="248" spans="1:2" ht="11.25" customHeight="1" x14ac:dyDescent="0.35">
      <c r="A248" s="300"/>
      <c r="B248" s="300"/>
    </row>
    <row r="249" spans="1:2" ht="66.75" customHeight="1" x14ac:dyDescent="0.25">
      <c r="A249" s="700" t="s">
        <v>1124</v>
      </c>
      <c r="B249" s="700"/>
    </row>
    <row r="250" spans="1:2" ht="13.5" customHeight="1" x14ac:dyDescent="0.35">
      <c r="A250" s="300"/>
      <c r="B250" s="300"/>
    </row>
    <row r="251" spans="1:2" ht="21" customHeight="1" x14ac:dyDescent="0.3">
      <c r="A251" s="701" t="s">
        <v>1125</v>
      </c>
      <c r="B251" s="701"/>
    </row>
    <row r="252" spans="1:2" ht="11.25" customHeight="1" x14ac:dyDescent="0.35">
      <c r="A252" s="300"/>
      <c r="B252" s="300"/>
    </row>
    <row r="253" spans="1:2" ht="102.75" customHeight="1" x14ac:dyDescent="0.35">
      <c r="A253" s="699" t="s">
        <v>1126</v>
      </c>
      <c r="B253" s="699"/>
    </row>
    <row r="254" spans="1:2" ht="11.25" customHeight="1" x14ac:dyDescent="0.35">
      <c r="A254" s="300"/>
      <c r="B254" s="300"/>
    </row>
    <row r="255" spans="1:2" ht="114" customHeight="1" x14ac:dyDescent="0.25">
      <c r="A255" s="700" t="s">
        <v>1127</v>
      </c>
      <c r="B255" s="700"/>
    </row>
    <row r="256" spans="1:2" ht="8.25" customHeight="1" x14ac:dyDescent="0.35">
      <c r="A256" s="300"/>
      <c r="B256" s="300"/>
    </row>
    <row r="257" spans="1:2" ht="97.5" customHeight="1" x14ac:dyDescent="0.25">
      <c r="A257" s="700" t="s">
        <v>1128</v>
      </c>
      <c r="B257" s="700"/>
    </row>
    <row r="258" spans="1:2" ht="10.5" customHeight="1" x14ac:dyDescent="0.35">
      <c r="A258" s="392"/>
      <c r="B258" s="392"/>
    </row>
    <row r="259" spans="1:2" ht="19.5" customHeight="1" x14ac:dyDescent="0.35">
      <c r="A259" s="393" t="s">
        <v>1129</v>
      </c>
      <c r="B259" s="392"/>
    </row>
    <row r="260" spans="1:2" ht="10.5" customHeight="1" x14ac:dyDescent="0.35">
      <c r="A260" s="393"/>
      <c r="B260" s="392"/>
    </row>
    <row r="261" spans="1:2" ht="69" customHeight="1" x14ac:dyDescent="0.25">
      <c r="A261" s="700" t="s">
        <v>1130</v>
      </c>
      <c r="B261" s="700"/>
    </row>
    <row r="262" spans="1:2" ht="12.75" customHeight="1" x14ac:dyDescent="0.35">
      <c r="A262" s="300"/>
      <c r="B262" s="300"/>
    </row>
    <row r="263" spans="1:2" ht="15.5" x14ac:dyDescent="0.35">
      <c r="A263" s="301" t="s">
        <v>1131</v>
      </c>
      <c r="B263" s="300"/>
    </row>
    <row r="264" spans="1:2" ht="12" customHeight="1" x14ac:dyDescent="0.35">
      <c r="A264" s="300"/>
      <c r="B264" s="300"/>
    </row>
    <row r="265" spans="1:2" ht="95.25" customHeight="1" x14ac:dyDescent="0.35">
      <c r="A265" s="699" t="s">
        <v>1132</v>
      </c>
      <c r="B265" s="699"/>
    </row>
    <row r="266" spans="1:2" ht="15.5" x14ac:dyDescent="0.35">
      <c r="A266" s="300"/>
      <c r="B266" s="300"/>
    </row>
    <row r="267" spans="1:2" ht="15.5" x14ac:dyDescent="0.35">
      <c r="A267" s="301" t="s">
        <v>1133</v>
      </c>
      <c r="B267" s="300"/>
    </row>
    <row r="268" spans="1:2" ht="6" customHeight="1" x14ac:dyDescent="0.35">
      <c r="A268" s="300"/>
      <c r="B268" s="300"/>
    </row>
    <row r="269" spans="1:2" ht="59.25" customHeight="1" x14ac:dyDescent="0.35">
      <c r="A269" s="699" t="s">
        <v>1134</v>
      </c>
      <c r="B269" s="699"/>
    </row>
    <row r="270" spans="1:2" ht="7.5" customHeight="1" x14ac:dyDescent="0.35">
      <c r="A270" s="300"/>
      <c r="B270" s="300"/>
    </row>
    <row r="271" spans="1:2" ht="141" customHeight="1" x14ac:dyDescent="0.25">
      <c r="A271" s="700" t="s">
        <v>1135</v>
      </c>
      <c r="B271" s="700"/>
    </row>
    <row r="272" spans="1:2" ht="7.5" customHeight="1" x14ac:dyDescent="0.35">
      <c r="A272" s="300"/>
      <c r="B272" s="300"/>
    </row>
    <row r="273" spans="1:2" ht="49.5" customHeight="1" x14ac:dyDescent="0.35">
      <c r="A273" s="699" t="s">
        <v>1136</v>
      </c>
      <c r="B273" s="699"/>
    </row>
    <row r="274" spans="1:2" ht="7.5" customHeight="1" x14ac:dyDescent="0.35">
      <c r="A274" s="300"/>
      <c r="B274" s="300"/>
    </row>
    <row r="275" spans="1:2" ht="30.75" customHeight="1" x14ac:dyDescent="0.35">
      <c r="A275" s="699" t="s">
        <v>1137</v>
      </c>
      <c r="B275" s="699"/>
    </row>
    <row r="276" spans="1:2" ht="15.5" x14ac:dyDescent="0.35">
      <c r="A276" s="300"/>
      <c r="B276" s="300"/>
    </row>
    <row r="277" spans="1:2" ht="15.5" x14ac:dyDescent="0.35">
      <c r="A277" s="301" t="s">
        <v>1138</v>
      </c>
      <c r="B277" s="300"/>
    </row>
    <row r="278" spans="1:2" ht="9" customHeight="1" x14ac:dyDescent="0.35">
      <c r="A278" s="300"/>
      <c r="B278" s="300"/>
    </row>
    <row r="279" spans="1:2" ht="205.5" customHeight="1" x14ac:dyDescent="0.35">
      <c r="A279" s="699" t="s">
        <v>1139</v>
      </c>
      <c r="B279" s="699"/>
    </row>
    <row r="280" spans="1:2" ht="9" customHeight="1" x14ac:dyDescent="0.35">
      <c r="A280" s="300"/>
      <c r="B280" s="300"/>
    </row>
    <row r="281" spans="1:2" ht="33.75" customHeight="1" x14ac:dyDescent="0.35">
      <c r="A281" s="699" t="s">
        <v>1140</v>
      </c>
      <c r="B281" s="699"/>
    </row>
    <row r="282" spans="1:2" ht="10.5" customHeight="1" x14ac:dyDescent="0.35">
      <c r="A282" s="300"/>
      <c r="B282" s="300"/>
    </row>
    <row r="283" spans="1:2" ht="15.5" x14ac:dyDescent="0.35">
      <c r="A283" s="301" t="s">
        <v>1141</v>
      </c>
      <c r="B283" s="300"/>
    </row>
    <row r="284" spans="1:2" ht="9" customHeight="1" x14ac:dyDescent="0.35">
      <c r="A284" s="300"/>
      <c r="B284" s="300"/>
    </row>
    <row r="285" spans="1:2" ht="52.5" customHeight="1" x14ac:dyDescent="0.35">
      <c r="A285" s="699" t="s">
        <v>1142</v>
      </c>
      <c r="B285" s="699"/>
    </row>
    <row r="286" spans="1:2" ht="9.75" customHeight="1" x14ac:dyDescent="0.35">
      <c r="A286" s="300"/>
      <c r="B286" s="300"/>
    </row>
    <row r="287" spans="1:2" ht="51.75" customHeight="1" x14ac:dyDescent="0.35">
      <c r="A287" s="699" t="s">
        <v>1143</v>
      </c>
      <c r="B287" s="699"/>
    </row>
    <row r="288" spans="1:2" ht="12" customHeight="1" x14ac:dyDescent="0.35">
      <c r="A288" s="300"/>
      <c r="B288" s="300"/>
    </row>
    <row r="289" spans="1:2" ht="15.5" x14ac:dyDescent="0.35">
      <c r="A289" s="301" t="s">
        <v>1144</v>
      </c>
      <c r="B289" s="300"/>
    </row>
    <row r="290" spans="1:2" ht="8.25" customHeight="1" x14ac:dyDescent="0.35">
      <c r="A290" s="715"/>
      <c r="B290" s="715"/>
    </row>
    <row r="291" spans="1:2" ht="66.75" customHeight="1" x14ac:dyDescent="0.35">
      <c r="A291" s="699" t="s">
        <v>1145</v>
      </c>
      <c r="B291" s="699"/>
    </row>
    <row r="292" spans="1:2" ht="15.5" x14ac:dyDescent="0.35">
      <c r="A292" s="300"/>
      <c r="B292" s="300"/>
    </row>
    <row r="293" spans="1:2" ht="15" x14ac:dyDescent="0.3">
      <c r="A293" s="711" t="s">
        <v>1172</v>
      </c>
      <c r="B293" s="711"/>
    </row>
    <row r="294" spans="1:2" ht="15.5" x14ac:dyDescent="0.35">
      <c r="A294" s="300"/>
      <c r="B294" s="418" t="str">
        <f>CONCATENATE(Cover!B1&amp;"-"&amp;Cover!B2)</f>
        <v>21-0449-23</v>
      </c>
    </row>
    <row r="295" spans="1:2" ht="55.5" customHeight="1" x14ac:dyDescent="0.25">
      <c r="A295" s="700" t="s">
        <v>1173</v>
      </c>
      <c r="B295" s="700"/>
    </row>
    <row r="296" spans="1:2" ht="54.75" customHeight="1" x14ac:dyDescent="0.25">
      <c r="A296" s="700" t="s">
        <v>1176</v>
      </c>
      <c r="B296" s="700"/>
    </row>
    <row r="297" spans="1:2" ht="5.25" customHeight="1" x14ac:dyDescent="0.35">
      <c r="A297" s="300"/>
      <c r="B297" s="300"/>
    </row>
    <row r="298" spans="1:2" ht="15.5" x14ac:dyDescent="0.35">
      <c r="A298" s="300" t="s">
        <v>1182</v>
      </c>
      <c r="B298" s="300"/>
    </row>
    <row r="299" spans="1:2" ht="16" thickBot="1" x14ac:dyDescent="0.4">
      <c r="A299" s="300"/>
      <c r="B299" s="300"/>
    </row>
    <row r="300" spans="1:2" ht="30.5" thickBot="1" x14ac:dyDescent="0.3">
      <c r="A300" s="419" t="s">
        <v>1174</v>
      </c>
      <c r="B300" s="420"/>
    </row>
    <row r="301" spans="1:2" ht="12.75" customHeight="1" x14ac:dyDescent="0.25">
      <c r="A301" s="716" t="s">
        <v>1175</v>
      </c>
      <c r="B301" s="719"/>
    </row>
    <row r="302" spans="1:2" ht="12.75" customHeight="1" x14ac:dyDescent="0.25">
      <c r="A302" s="717"/>
      <c r="B302" s="719"/>
    </row>
    <row r="303" spans="1:2" ht="12.75" customHeight="1" x14ac:dyDescent="0.25">
      <c r="A303" s="717"/>
      <c r="B303" s="719"/>
    </row>
    <row r="304" spans="1:2" ht="24" customHeight="1" thickBot="1" x14ac:dyDescent="0.3">
      <c r="A304" s="718"/>
      <c r="B304" s="719"/>
    </row>
    <row r="305" spans="1:2" ht="12.75" customHeight="1" x14ac:dyDescent="0.25">
      <c r="A305" s="716" t="s">
        <v>1175</v>
      </c>
      <c r="B305" s="719"/>
    </row>
    <row r="306" spans="1:2" ht="12.75" customHeight="1" x14ac:dyDescent="0.25">
      <c r="A306" s="717"/>
      <c r="B306" s="719"/>
    </row>
    <row r="307" spans="1:2" ht="12.75" customHeight="1" x14ac:dyDescent="0.25">
      <c r="A307" s="717"/>
      <c r="B307" s="719"/>
    </row>
    <row r="308" spans="1:2" ht="31.5" customHeight="1" thickBot="1" x14ac:dyDescent="0.3">
      <c r="A308" s="718"/>
      <c r="B308" s="719"/>
    </row>
    <row r="309" spans="1:2" ht="12.75" customHeight="1" x14ac:dyDescent="0.25">
      <c r="A309" s="716" t="s">
        <v>1175</v>
      </c>
      <c r="B309" s="719"/>
    </row>
    <row r="310" spans="1:2" ht="12.75" customHeight="1" x14ac:dyDescent="0.25">
      <c r="A310" s="717"/>
      <c r="B310" s="719"/>
    </row>
    <row r="311" spans="1:2" ht="12.75" customHeight="1" x14ac:dyDescent="0.25">
      <c r="A311" s="717"/>
      <c r="B311" s="719"/>
    </row>
    <row r="312" spans="1:2" ht="28.5" customHeight="1" thickBot="1" x14ac:dyDescent="0.3">
      <c r="A312" s="718"/>
      <c r="B312" s="719"/>
    </row>
    <row r="313" spans="1:2" ht="12.75" customHeight="1" x14ac:dyDescent="0.25">
      <c r="A313" s="716" t="s">
        <v>1175</v>
      </c>
      <c r="B313" s="719"/>
    </row>
    <row r="314" spans="1:2" ht="12.75" customHeight="1" x14ac:dyDescent="0.25">
      <c r="A314" s="717"/>
      <c r="B314" s="719"/>
    </row>
    <row r="315" spans="1:2" ht="12.75" customHeight="1" x14ac:dyDescent="0.25">
      <c r="A315" s="717"/>
      <c r="B315" s="719"/>
    </row>
    <row r="316" spans="1:2" ht="30.75" customHeight="1" thickBot="1" x14ac:dyDescent="0.3">
      <c r="A316" s="718"/>
      <c r="B316" s="719"/>
    </row>
    <row r="317" spans="1:2" ht="15.5" x14ac:dyDescent="0.35">
      <c r="A317" s="300"/>
      <c r="B317" s="300"/>
    </row>
    <row r="318" spans="1:2" ht="15.5" x14ac:dyDescent="0.35">
      <c r="A318" s="300"/>
      <c r="B318" s="300"/>
    </row>
    <row r="319" spans="1:2" ht="15.5" x14ac:dyDescent="0.35">
      <c r="A319" s="300"/>
      <c r="B319" s="300"/>
    </row>
    <row r="320" spans="1:2" ht="15.5" x14ac:dyDescent="0.35">
      <c r="A320" s="300"/>
      <c r="B320" s="300"/>
    </row>
    <row r="321" spans="1:2" ht="15.5" x14ac:dyDescent="0.35">
      <c r="A321" s="300"/>
      <c r="B321" s="300"/>
    </row>
    <row r="322" spans="1:2" ht="15.5" x14ac:dyDescent="0.35">
      <c r="A322" s="300"/>
      <c r="B322" s="300"/>
    </row>
    <row r="323" spans="1:2" ht="15.5" x14ac:dyDescent="0.35">
      <c r="A323" s="300"/>
      <c r="B323" s="300"/>
    </row>
    <row r="324" spans="1:2" ht="15.5" x14ac:dyDescent="0.35">
      <c r="A324" s="300"/>
      <c r="B324" s="300"/>
    </row>
    <row r="325" spans="1:2" ht="15.5" x14ac:dyDescent="0.35">
      <c r="A325" s="300"/>
      <c r="B325" s="300"/>
    </row>
    <row r="326" spans="1:2" ht="15.5" x14ac:dyDescent="0.35">
      <c r="A326" s="300"/>
      <c r="B326" s="300"/>
    </row>
    <row r="327" spans="1:2" ht="15.5" x14ac:dyDescent="0.35">
      <c r="A327" s="300"/>
      <c r="B327" s="300"/>
    </row>
    <row r="328" spans="1:2" ht="15.5" x14ac:dyDescent="0.35">
      <c r="A328" s="300"/>
      <c r="B328" s="300"/>
    </row>
    <row r="329" spans="1:2" ht="15.5" x14ac:dyDescent="0.35">
      <c r="A329" s="300"/>
      <c r="B329" s="300"/>
    </row>
    <row r="330" spans="1:2" ht="15.5" x14ac:dyDescent="0.35">
      <c r="A330" s="300"/>
      <c r="B330" s="300"/>
    </row>
    <row r="331" spans="1:2" ht="15.5" x14ac:dyDescent="0.35">
      <c r="A331" s="300"/>
      <c r="B331" s="300"/>
    </row>
    <row r="332" spans="1:2" ht="15.5" x14ac:dyDescent="0.35">
      <c r="A332" s="300"/>
      <c r="B332" s="300"/>
    </row>
    <row r="333" spans="1:2" ht="15.5" x14ac:dyDescent="0.35">
      <c r="A333" s="300"/>
      <c r="B333" s="300"/>
    </row>
    <row r="334" spans="1:2" ht="15.5" x14ac:dyDescent="0.35">
      <c r="A334" s="300"/>
      <c r="B334" s="300"/>
    </row>
    <row r="335" spans="1:2" ht="15.5" x14ac:dyDescent="0.35">
      <c r="A335" s="300"/>
      <c r="B335" s="300"/>
    </row>
    <row r="336" spans="1:2" ht="15.5" x14ac:dyDescent="0.35">
      <c r="A336" s="300"/>
      <c r="B336" s="300"/>
    </row>
    <row r="337" spans="1:2" ht="15.5" x14ac:dyDescent="0.35">
      <c r="A337" s="300"/>
      <c r="B337" s="300"/>
    </row>
    <row r="338" spans="1:2" ht="15.5" x14ac:dyDescent="0.35">
      <c r="A338" s="300"/>
      <c r="B338" s="300"/>
    </row>
    <row r="339" spans="1:2" ht="15.5" x14ac:dyDescent="0.35">
      <c r="A339" s="300"/>
      <c r="B339" s="300"/>
    </row>
    <row r="340" spans="1:2" ht="15.5" x14ac:dyDescent="0.35">
      <c r="A340" s="300"/>
      <c r="B340" s="300"/>
    </row>
    <row r="341" spans="1:2" ht="15.5" x14ac:dyDescent="0.35">
      <c r="A341" s="300"/>
      <c r="B341" s="300"/>
    </row>
    <row r="342" spans="1:2" ht="15.5" x14ac:dyDescent="0.35">
      <c r="A342" s="300"/>
      <c r="B342" s="300"/>
    </row>
    <row r="343" spans="1:2" ht="15.5" x14ac:dyDescent="0.35">
      <c r="A343" s="300"/>
      <c r="B343" s="300"/>
    </row>
    <row r="344" spans="1:2" ht="15.5" x14ac:dyDescent="0.35">
      <c r="A344" s="300"/>
      <c r="B344" s="300"/>
    </row>
    <row r="345" spans="1:2" ht="15.5" x14ac:dyDescent="0.35">
      <c r="A345" s="300"/>
      <c r="B345" s="300"/>
    </row>
    <row r="346" spans="1:2" ht="15.5" x14ac:dyDescent="0.35">
      <c r="A346" s="300"/>
      <c r="B346" s="300"/>
    </row>
    <row r="347" spans="1:2" ht="15.5" x14ac:dyDescent="0.35">
      <c r="A347" s="300"/>
      <c r="B347" s="300"/>
    </row>
    <row r="348" spans="1:2" ht="15.5" x14ac:dyDescent="0.35">
      <c r="A348" s="300"/>
      <c r="B348" s="300"/>
    </row>
    <row r="349" spans="1:2" ht="15.5" x14ac:dyDescent="0.35">
      <c r="A349" s="300"/>
      <c r="B349" s="300"/>
    </row>
    <row r="350" spans="1:2" ht="15.5" x14ac:dyDescent="0.35">
      <c r="A350" s="300"/>
      <c r="B350" s="300"/>
    </row>
    <row r="351" spans="1:2" ht="15.5" x14ac:dyDescent="0.35">
      <c r="A351" s="300"/>
      <c r="B351" s="300"/>
    </row>
    <row r="352" spans="1:2" ht="15.5" x14ac:dyDescent="0.35">
      <c r="A352" s="300"/>
      <c r="B352" s="300"/>
    </row>
    <row r="353" spans="1:2" ht="15.5" x14ac:dyDescent="0.35">
      <c r="A353" s="300"/>
      <c r="B353" s="300"/>
    </row>
    <row r="354" spans="1:2" ht="15.5" x14ac:dyDescent="0.35">
      <c r="A354" s="300"/>
      <c r="B354" s="300"/>
    </row>
    <row r="355" spans="1:2" ht="15.5" x14ac:dyDescent="0.35">
      <c r="A355" s="300"/>
      <c r="B355" s="300"/>
    </row>
    <row r="356" spans="1:2" ht="15.5" x14ac:dyDescent="0.35">
      <c r="A356" s="300"/>
      <c r="B356" s="300"/>
    </row>
    <row r="357" spans="1:2" ht="15.5" x14ac:dyDescent="0.35">
      <c r="A357" s="300"/>
      <c r="B357" s="300"/>
    </row>
    <row r="358" spans="1:2" ht="15.5" x14ac:dyDescent="0.35">
      <c r="A358" s="300"/>
      <c r="B358" s="300"/>
    </row>
    <row r="359" spans="1:2" ht="15.5" x14ac:dyDescent="0.35">
      <c r="A359" s="300"/>
      <c r="B359" s="300"/>
    </row>
    <row r="360" spans="1:2" ht="15.5" x14ac:dyDescent="0.35">
      <c r="A360" s="300"/>
      <c r="B360" s="300"/>
    </row>
    <row r="361" spans="1:2" ht="12.75" customHeight="1" x14ac:dyDescent="0.35">
      <c r="A361" s="300"/>
      <c r="B361" s="300"/>
    </row>
    <row r="362" spans="1:2" ht="12.75" customHeight="1" x14ac:dyDescent="0.35">
      <c r="A362" s="300"/>
      <c r="B362" s="300"/>
    </row>
    <row r="363" spans="1:2" ht="12.75" customHeight="1" x14ac:dyDescent="0.35">
      <c r="A363" s="300"/>
      <c r="B363" s="300"/>
    </row>
    <row r="364" spans="1:2" ht="13.5" customHeight="1" x14ac:dyDescent="0.35">
      <c r="A364" s="300"/>
      <c r="B364" s="300"/>
    </row>
    <row r="365" spans="1:2" ht="12.75" customHeight="1" x14ac:dyDescent="0.35">
      <c r="A365" s="300"/>
      <c r="B365" s="300"/>
    </row>
    <row r="366" spans="1:2" ht="12.75" customHeight="1" x14ac:dyDescent="0.35">
      <c r="A366" s="300"/>
      <c r="B366" s="300"/>
    </row>
    <row r="367" spans="1:2" ht="12.75" customHeight="1" x14ac:dyDescent="0.35">
      <c r="A367" s="300"/>
      <c r="B367" s="300"/>
    </row>
    <row r="368" spans="1:2" ht="13.5" customHeight="1" x14ac:dyDescent="0.35">
      <c r="A368" s="300"/>
      <c r="B368" s="300"/>
    </row>
    <row r="369" spans="1:2" ht="12.75" customHeight="1" x14ac:dyDescent="0.35">
      <c r="A369" s="300"/>
      <c r="B369" s="300"/>
    </row>
    <row r="370" spans="1:2" ht="12.75" customHeight="1" x14ac:dyDescent="0.35">
      <c r="A370" s="300"/>
      <c r="B370" s="300"/>
    </row>
    <row r="371" spans="1:2" ht="12.75" customHeight="1" x14ac:dyDescent="0.35">
      <c r="A371" s="300"/>
      <c r="B371" s="300"/>
    </row>
    <row r="372" spans="1:2" ht="13.5" customHeight="1" x14ac:dyDescent="0.35">
      <c r="A372" s="300"/>
      <c r="B372" s="300"/>
    </row>
    <row r="373" spans="1:2" ht="12.75" customHeight="1" x14ac:dyDescent="0.35">
      <c r="A373" s="300"/>
      <c r="B373" s="300"/>
    </row>
    <row r="374" spans="1:2" ht="12.75" customHeight="1" x14ac:dyDescent="0.35">
      <c r="A374" s="300"/>
      <c r="B374" s="300"/>
    </row>
    <row r="375" spans="1:2" ht="12.75" customHeight="1" x14ac:dyDescent="0.35">
      <c r="A375" s="300"/>
      <c r="B375" s="300"/>
    </row>
    <row r="376" spans="1:2" ht="13.5" customHeight="1" x14ac:dyDescent="0.35">
      <c r="A376" s="300"/>
      <c r="B376" s="300"/>
    </row>
    <row r="377" spans="1:2" ht="15.5" x14ac:dyDescent="0.35">
      <c r="A377" s="300"/>
      <c r="B377" s="300"/>
    </row>
    <row r="378" spans="1:2" ht="15.5" x14ac:dyDescent="0.35">
      <c r="A378" s="300"/>
      <c r="B378" s="300"/>
    </row>
    <row r="379" spans="1:2" ht="15.5" x14ac:dyDescent="0.35">
      <c r="A379" s="300"/>
      <c r="B379" s="300"/>
    </row>
    <row r="380" spans="1:2" ht="15.5" x14ac:dyDescent="0.35">
      <c r="A380" s="300"/>
      <c r="B380" s="300"/>
    </row>
    <row r="381" spans="1:2" ht="15.5" x14ac:dyDescent="0.35">
      <c r="A381" s="300"/>
      <c r="B381" s="300"/>
    </row>
    <row r="382" spans="1:2" ht="15.5" x14ac:dyDescent="0.35">
      <c r="A382" s="300"/>
      <c r="B382" s="300"/>
    </row>
    <row r="383" spans="1:2" ht="15.5" x14ac:dyDescent="0.35">
      <c r="A383" s="300"/>
      <c r="B383" s="300"/>
    </row>
    <row r="384" spans="1:2" ht="15.5" x14ac:dyDescent="0.35">
      <c r="A384" s="300"/>
      <c r="B384" s="300"/>
    </row>
    <row r="385" spans="1:2" ht="15.5" x14ac:dyDescent="0.35">
      <c r="A385" s="300"/>
      <c r="B385" s="300"/>
    </row>
    <row r="386" spans="1:2" ht="15.5" x14ac:dyDescent="0.35">
      <c r="A386" s="300"/>
      <c r="B386" s="300"/>
    </row>
    <row r="387" spans="1:2" ht="15.5" x14ac:dyDescent="0.35">
      <c r="A387" s="300"/>
      <c r="B387" s="300"/>
    </row>
    <row r="388" spans="1:2" ht="15.5" x14ac:dyDescent="0.35">
      <c r="A388" s="300"/>
      <c r="B388" s="300"/>
    </row>
    <row r="389" spans="1:2" ht="15.5" x14ac:dyDescent="0.35">
      <c r="A389" s="300"/>
      <c r="B389" s="300"/>
    </row>
    <row r="390" spans="1:2" ht="15.5" x14ac:dyDescent="0.35">
      <c r="A390" s="300"/>
      <c r="B390" s="300"/>
    </row>
    <row r="391" spans="1:2" ht="15.5" x14ac:dyDescent="0.35">
      <c r="A391" s="300"/>
      <c r="B391" s="300"/>
    </row>
    <row r="392" spans="1:2" ht="15.5" x14ac:dyDescent="0.35">
      <c r="A392" s="300"/>
      <c r="B392" s="300"/>
    </row>
    <row r="393" spans="1:2" ht="15.5" x14ac:dyDescent="0.35">
      <c r="A393" s="300"/>
      <c r="B393" s="300"/>
    </row>
    <row r="394" spans="1:2" ht="15.5" x14ac:dyDescent="0.35">
      <c r="A394" s="300"/>
      <c r="B394" s="300"/>
    </row>
    <row r="395" spans="1:2" ht="15.5" x14ac:dyDescent="0.35">
      <c r="A395" s="300"/>
      <c r="B395" s="300"/>
    </row>
    <row r="396" spans="1:2" ht="15.5" x14ac:dyDescent="0.35">
      <c r="A396" s="300"/>
      <c r="B396" s="300"/>
    </row>
    <row r="397" spans="1:2" ht="15.5" x14ac:dyDescent="0.35">
      <c r="A397" s="300"/>
      <c r="B397" s="300"/>
    </row>
    <row r="398" spans="1:2" ht="15.5" x14ac:dyDescent="0.35">
      <c r="A398" s="300"/>
      <c r="B398" s="300"/>
    </row>
    <row r="399" spans="1:2" ht="15.5" x14ac:dyDescent="0.35">
      <c r="A399" s="300"/>
      <c r="B399" s="300"/>
    </row>
    <row r="400" spans="1:2" ht="15.5" x14ac:dyDescent="0.35">
      <c r="A400" s="300"/>
      <c r="B400" s="300"/>
    </row>
    <row r="401" spans="1:2" ht="15.5" x14ac:dyDescent="0.35">
      <c r="A401" s="300"/>
      <c r="B401" s="300"/>
    </row>
    <row r="402" spans="1:2" ht="15.5" x14ac:dyDescent="0.35">
      <c r="A402" s="300"/>
      <c r="B402" s="300"/>
    </row>
    <row r="403" spans="1:2" ht="15.5" x14ac:dyDescent="0.35">
      <c r="A403" s="300"/>
      <c r="B403" s="300"/>
    </row>
    <row r="404" spans="1:2" ht="15.5" x14ac:dyDescent="0.35">
      <c r="A404" s="300"/>
      <c r="B404" s="300"/>
    </row>
    <row r="405" spans="1:2" ht="15.5" x14ac:dyDescent="0.35">
      <c r="A405" s="300"/>
      <c r="B405" s="300"/>
    </row>
    <row r="406" spans="1:2" ht="15.5" x14ac:dyDescent="0.35">
      <c r="A406" s="300"/>
      <c r="B406" s="300"/>
    </row>
    <row r="407" spans="1:2" ht="15.5" x14ac:dyDescent="0.35">
      <c r="A407" s="300"/>
      <c r="B407" s="300"/>
    </row>
    <row r="408" spans="1:2" ht="15.5" x14ac:dyDescent="0.35">
      <c r="A408" s="300"/>
      <c r="B408" s="300"/>
    </row>
    <row r="409" spans="1:2" ht="15.5" x14ac:dyDescent="0.35">
      <c r="A409" s="300"/>
      <c r="B409" s="300"/>
    </row>
    <row r="410" spans="1:2" ht="15.5" x14ac:dyDescent="0.35">
      <c r="A410" s="300"/>
      <c r="B410" s="300"/>
    </row>
    <row r="411" spans="1:2" ht="15.5" x14ac:dyDescent="0.35">
      <c r="A411" s="300"/>
      <c r="B411" s="300"/>
    </row>
    <row r="412" spans="1:2" ht="15.5" x14ac:dyDescent="0.35">
      <c r="A412" s="300"/>
      <c r="B412" s="300"/>
    </row>
    <row r="413" spans="1:2" ht="15.5" x14ac:dyDescent="0.35">
      <c r="A413" s="300"/>
      <c r="B413" s="300"/>
    </row>
    <row r="414" spans="1:2" ht="15.5" x14ac:dyDescent="0.35">
      <c r="A414" s="300"/>
      <c r="B414" s="300"/>
    </row>
    <row r="415" spans="1:2" ht="15.5" x14ac:dyDescent="0.35">
      <c r="A415" s="300"/>
      <c r="B415" s="300"/>
    </row>
    <row r="416" spans="1:2" ht="15.5" x14ac:dyDescent="0.35">
      <c r="A416" s="300"/>
      <c r="B416" s="300"/>
    </row>
    <row r="417" spans="1:2" ht="15.5" x14ac:dyDescent="0.35">
      <c r="A417" s="300"/>
      <c r="B417" s="300"/>
    </row>
    <row r="418" spans="1:2" ht="15.5" x14ac:dyDescent="0.35">
      <c r="A418" s="300"/>
      <c r="B418" s="300"/>
    </row>
    <row r="419" spans="1:2" ht="15.5" x14ac:dyDescent="0.35">
      <c r="A419" s="300"/>
      <c r="B419" s="300"/>
    </row>
    <row r="420" spans="1:2" ht="15.5" x14ac:dyDescent="0.35">
      <c r="A420" s="300"/>
      <c r="B420" s="300"/>
    </row>
    <row r="421" spans="1:2" ht="15.5" x14ac:dyDescent="0.35">
      <c r="A421" s="300"/>
      <c r="B421" s="300"/>
    </row>
    <row r="422" spans="1:2" ht="15.5" x14ac:dyDescent="0.35">
      <c r="A422" s="300"/>
      <c r="B422" s="300"/>
    </row>
    <row r="423" spans="1:2" ht="15.5" x14ac:dyDescent="0.35">
      <c r="A423" s="300"/>
      <c r="B423" s="300"/>
    </row>
    <row r="424" spans="1:2" ht="15.5" x14ac:dyDescent="0.35">
      <c r="A424" s="300"/>
      <c r="B424" s="300"/>
    </row>
    <row r="425" spans="1:2" ht="15.5" x14ac:dyDescent="0.35">
      <c r="A425" s="300"/>
      <c r="B425" s="300"/>
    </row>
    <row r="426" spans="1:2" ht="15.5" x14ac:dyDescent="0.35">
      <c r="A426" s="300"/>
      <c r="B426" s="300"/>
    </row>
    <row r="427" spans="1:2" ht="15.5" x14ac:dyDescent="0.35">
      <c r="A427" s="300"/>
      <c r="B427" s="300"/>
    </row>
    <row r="428" spans="1:2" ht="15.5" x14ac:dyDescent="0.35">
      <c r="A428" s="300"/>
      <c r="B428" s="300"/>
    </row>
    <row r="429" spans="1:2" ht="15.5" x14ac:dyDescent="0.35">
      <c r="A429" s="300"/>
      <c r="B429" s="300"/>
    </row>
    <row r="430" spans="1:2" ht="15.5" x14ac:dyDescent="0.35">
      <c r="A430" s="300"/>
      <c r="B430" s="300"/>
    </row>
    <row r="431" spans="1:2" ht="15.5" x14ac:dyDescent="0.35">
      <c r="A431" s="300"/>
      <c r="B431" s="300"/>
    </row>
    <row r="432" spans="1:2" ht="15.5" x14ac:dyDescent="0.35">
      <c r="A432" s="300"/>
      <c r="B432" s="300"/>
    </row>
    <row r="433" spans="1:2" ht="15.5" x14ac:dyDescent="0.35">
      <c r="A433" s="300"/>
      <c r="B433" s="300"/>
    </row>
    <row r="434" spans="1:2" ht="15.5" x14ac:dyDescent="0.35">
      <c r="A434" s="300"/>
      <c r="B434" s="300"/>
    </row>
    <row r="435" spans="1:2" ht="15.5" x14ac:dyDescent="0.35">
      <c r="A435" s="300"/>
      <c r="B435" s="300"/>
    </row>
    <row r="436" spans="1:2" ht="15.5" x14ac:dyDescent="0.35">
      <c r="A436" s="300"/>
      <c r="B436" s="300"/>
    </row>
    <row r="437" spans="1:2" ht="15.5" x14ac:dyDescent="0.35">
      <c r="A437" s="300"/>
      <c r="B437" s="300"/>
    </row>
    <row r="438" spans="1:2" ht="15.5" x14ac:dyDescent="0.35">
      <c r="A438" s="300"/>
      <c r="B438" s="300"/>
    </row>
    <row r="439" spans="1:2" ht="15.5" x14ac:dyDescent="0.35">
      <c r="A439" s="300"/>
      <c r="B439" s="300"/>
    </row>
    <row r="440" spans="1:2" ht="15.5" x14ac:dyDescent="0.35">
      <c r="A440" s="300"/>
      <c r="B440" s="300"/>
    </row>
    <row r="441" spans="1:2" ht="15.5" x14ac:dyDescent="0.35">
      <c r="A441" s="300"/>
      <c r="B441" s="300"/>
    </row>
    <row r="442" spans="1:2" ht="15.5" x14ac:dyDescent="0.35">
      <c r="A442" s="300"/>
      <c r="B442" s="300"/>
    </row>
    <row r="443" spans="1:2" ht="15.5" x14ac:dyDescent="0.35">
      <c r="A443" s="300"/>
      <c r="B443" s="300"/>
    </row>
    <row r="444" spans="1:2" ht="15.5" x14ac:dyDescent="0.35">
      <c r="A444" s="300"/>
      <c r="B444" s="300"/>
    </row>
    <row r="445" spans="1:2" ht="15.5" x14ac:dyDescent="0.35">
      <c r="A445" s="300"/>
      <c r="B445" s="300"/>
    </row>
    <row r="446" spans="1:2" ht="15.5" x14ac:dyDescent="0.35">
      <c r="A446" s="300"/>
      <c r="B446" s="300"/>
    </row>
    <row r="447" spans="1:2" ht="15.5" x14ac:dyDescent="0.35">
      <c r="A447" s="300"/>
      <c r="B447" s="300"/>
    </row>
    <row r="448" spans="1:2" ht="15.5" x14ac:dyDescent="0.35">
      <c r="A448" s="300"/>
      <c r="B448" s="300"/>
    </row>
    <row r="449" spans="1:2" ht="15.5" x14ac:dyDescent="0.35">
      <c r="A449" s="300"/>
      <c r="B449" s="300"/>
    </row>
    <row r="450" spans="1:2" ht="15.5" x14ac:dyDescent="0.35">
      <c r="A450" s="300"/>
      <c r="B450" s="300"/>
    </row>
    <row r="451" spans="1:2" ht="15.5" x14ac:dyDescent="0.35">
      <c r="A451" s="300"/>
      <c r="B451" s="300"/>
    </row>
    <row r="452" spans="1:2" ht="15.5" x14ac:dyDescent="0.35">
      <c r="A452" s="300"/>
      <c r="B452" s="300"/>
    </row>
    <row r="453" spans="1:2" ht="15.5" x14ac:dyDescent="0.35">
      <c r="A453" s="300"/>
      <c r="B453" s="300"/>
    </row>
    <row r="454" spans="1:2" ht="15.5" x14ac:dyDescent="0.35">
      <c r="A454" s="300"/>
      <c r="B454" s="300"/>
    </row>
    <row r="455" spans="1:2" ht="15.5" x14ac:dyDescent="0.35">
      <c r="A455" s="300"/>
      <c r="B455" s="300"/>
    </row>
    <row r="456" spans="1:2" ht="15.5" x14ac:dyDescent="0.35">
      <c r="A456" s="300"/>
      <c r="B456" s="300"/>
    </row>
    <row r="457" spans="1:2" ht="15.5" x14ac:dyDescent="0.35">
      <c r="A457" s="300"/>
      <c r="B457" s="300"/>
    </row>
    <row r="458" spans="1:2" ht="15.5" x14ac:dyDescent="0.35">
      <c r="A458" s="300"/>
      <c r="B458" s="300"/>
    </row>
    <row r="459" spans="1:2" ht="15.5" x14ac:dyDescent="0.35">
      <c r="A459" s="300"/>
      <c r="B459" s="300"/>
    </row>
    <row r="460" spans="1:2" ht="15.5" x14ac:dyDescent="0.35">
      <c r="A460" s="300"/>
      <c r="B460" s="300"/>
    </row>
    <row r="461" spans="1:2" ht="15.5" x14ac:dyDescent="0.35">
      <c r="A461" s="300"/>
      <c r="B461" s="300"/>
    </row>
    <row r="462" spans="1:2" ht="15.5" x14ac:dyDescent="0.35">
      <c r="A462" s="300"/>
      <c r="B462" s="300"/>
    </row>
    <row r="463" spans="1:2" ht="15.5" x14ac:dyDescent="0.35">
      <c r="A463" s="300"/>
      <c r="B463" s="300"/>
    </row>
    <row r="464" spans="1:2" ht="15.5" x14ac:dyDescent="0.35">
      <c r="A464" s="300"/>
      <c r="B464" s="300"/>
    </row>
    <row r="465" spans="1:2" ht="15.5" x14ac:dyDescent="0.35">
      <c r="A465" s="300"/>
      <c r="B465" s="300"/>
    </row>
    <row r="466" spans="1:2" ht="15.5" x14ac:dyDescent="0.35">
      <c r="A466" s="300"/>
      <c r="B466" s="300"/>
    </row>
    <row r="467" spans="1:2" ht="15.5" x14ac:dyDescent="0.35">
      <c r="A467" s="300"/>
      <c r="B467" s="300"/>
    </row>
    <row r="468" spans="1:2" ht="15.5" x14ac:dyDescent="0.35">
      <c r="A468" s="300"/>
      <c r="B468" s="300"/>
    </row>
    <row r="469" spans="1:2" ht="15.5" x14ac:dyDescent="0.35">
      <c r="A469" s="300"/>
      <c r="B469" s="300"/>
    </row>
    <row r="470" spans="1:2" ht="15.5" x14ac:dyDescent="0.35">
      <c r="A470" s="300"/>
      <c r="B470" s="300"/>
    </row>
    <row r="471" spans="1:2" ht="15.5" x14ac:dyDescent="0.35">
      <c r="A471" s="300"/>
      <c r="B471" s="300"/>
    </row>
    <row r="472" spans="1:2" ht="15.5" x14ac:dyDescent="0.35">
      <c r="A472" s="300"/>
      <c r="B472" s="300"/>
    </row>
    <row r="473" spans="1:2" ht="15.5" x14ac:dyDescent="0.35">
      <c r="A473" s="300"/>
      <c r="B473" s="300"/>
    </row>
    <row r="474" spans="1:2" ht="15.5" x14ac:dyDescent="0.35">
      <c r="A474" s="300"/>
      <c r="B474" s="300"/>
    </row>
    <row r="475" spans="1:2" ht="15.5" x14ac:dyDescent="0.35">
      <c r="A475" s="300"/>
      <c r="B475" s="300"/>
    </row>
    <row r="476" spans="1:2" ht="15.5" x14ac:dyDescent="0.35">
      <c r="A476" s="300"/>
      <c r="B476" s="300"/>
    </row>
    <row r="477" spans="1:2" ht="15.5" x14ac:dyDescent="0.35">
      <c r="A477" s="300"/>
      <c r="B477" s="300"/>
    </row>
    <row r="478" spans="1:2" ht="15.5" x14ac:dyDescent="0.35">
      <c r="A478" s="300"/>
      <c r="B478" s="300"/>
    </row>
    <row r="479" spans="1:2" ht="15.5" x14ac:dyDescent="0.35">
      <c r="A479" s="300"/>
      <c r="B479" s="300"/>
    </row>
    <row r="480" spans="1:2" ht="15.5" x14ac:dyDescent="0.35">
      <c r="A480" s="300"/>
      <c r="B480" s="300"/>
    </row>
    <row r="481" spans="1:2" ht="15.5" x14ac:dyDescent="0.35">
      <c r="A481" s="300"/>
      <c r="B481" s="300"/>
    </row>
    <row r="482" spans="1:2" ht="15.5" x14ac:dyDescent="0.35">
      <c r="A482" s="300"/>
      <c r="B482" s="300"/>
    </row>
    <row r="483" spans="1:2" ht="15.5" x14ac:dyDescent="0.35">
      <c r="A483" s="300"/>
      <c r="B483" s="300"/>
    </row>
    <row r="484" spans="1:2" ht="15.5" x14ac:dyDescent="0.35">
      <c r="A484" s="300"/>
      <c r="B484" s="300"/>
    </row>
    <row r="485" spans="1:2" ht="15.5" x14ac:dyDescent="0.35">
      <c r="A485" s="300"/>
      <c r="B485" s="300"/>
    </row>
    <row r="486" spans="1:2" ht="15.5" x14ac:dyDescent="0.35">
      <c r="A486" s="300"/>
      <c r="B486" s="300"/>
    </row>
    <row r="487" spans="1:2" ht="15.5" x14ac:dyDescent="0.35">
      <c r="A487" s="300"/>
      <c r="B487" s="300"/>
    </row>
    <row r="488" spans="1:2" ht="15.5" x14ac:dyDescent="0.35">
      <c r="A488" s="300"/>
      <c r="B488" s="300"/>
    </row>
    <row r="489" spans="1:2" ht="15.5" x14ac:dyDescent="0.35">
      <c r="A489" s="300"/>
      <c r="B489" s="300"/>
    </row>
    <row r="490" spans="1:2" ht="15.5" x14ac:dyDescent="0.35">
      <c r="A490" s="300"/>
      <c r="B490" s="300"/>
    </row>
    <row r="491" spans="1:2" ht="15.5" x14ac:dyDescent="0.35">
      <c r="A491" s="300"/>
      <c r="B491" s="300"/>
    </row>
    <row r="492" spans="1:2" ht="15.5" x14ac:dyDescent="0.35">
      <c r="A492" s="300"/>
      <c r="B492" s="300"/>
    </row>
    <row r="493" spans="1:2" ht="15.5" x14ac:dyDescent="0.35">
      <c r="A493" s="300"/>
      <c r="B493" s="300"/>
    </row>
    <row r="494" spans="1:2" ht="15.5" x14ac:dyDescent="0.35">
      <c r="A494" s="300"/>
      <c r="B494" s="300"/>
    </row>
    <row r="495" spans="1:2" ht="15.5" x14ac:dyDescent="0.35">
      <c r="A495" s="300"/>
      <c r="B495" s="300"/>
    </row>
    <row r="496" spans="1:2" ht="15.5" x14ac:dyDescent="0.35">
      <c r="A496" s="300"/>
      <c r="B496" s="300"/>
    </row>
    <row r="497" spans="1:2" ht="15.5" x14ac:dyDescent="0.35">
      <c r="A497" s="300"/>
      <c r="B497" s="300"/>
    </row>
    <row r="498" spans="1:2" ht="15.5" x14ac:dyDescent="0.35">
      <c r="A498" s="300"/>
      <c r="B498" s="300"/>
    </row>
    <row r="499" spans="1:2" ht="15.5" x14ac:dyDescent="0.35">
      <c r="A499" s="300"/>
      <c r="B499" s="300"/>
    </row>
    <row r="500" spans="1:2" ht="15.5" x14ac:dyDescent="0.35">
      <c r="A500" s="300"/>
      <c r="B500" s="300"/>
    </row>
    <row r="501" spans="1:2" ht="15.5" x14ac:dyDescent="0.35">
      <c r="A501" s="300"/>
      <c r="B501" s="300"/>
    </row>
    <row r="502" spans="1:2" ht="15.5" x14ac:dyDescent="0.35">
      <c r="A502" s="300"/>
      <c r="B502" s="300"/>
    </row>
    <row r="503" spans="1:2" ht="15.5" x14ac:dyDescent="0.35">
      <c r="A503" s="300"/>
      <c r="B503" s="300"/>
    </row>
    <row r="504" spans="1:2" ht="15.5" x14ac:dyDescent="0.35">
      <c r="A504" s="300"/>
      <c r="B504" s="300"/>
    </row>
    <row r="505" spans="1:2" ht="15.5" x14ac:dyDescent="0.35">
      <c r="A505" s="300"/>
      <c r="B505" s="300"/>
    </row>
    <row r="506" spans="1:2" ht="15.5" x14ac:dyDescent="0.35">
      <c r="A506" s="300"/>
      <c r="B506" s="300"/>
    </row>
    <row r="507" spans="1:2" ht="15.5" x14ac:dyDescent="0.35">
      <c r="A507" s="300"/>
      <c r="B507" s="300"/>
    </row>
    <row r="508" spans="1:2" ht="15.5" x14ac:dyDescent="0.35">
      <c r="A508" s="300"/>
      <c r="B508" s="300"/>
    </row>
    <row r="509" spans="1:2" ht="15.5" x14ac:dyDescent="0.35">
      <c r="A509" s="300"/>
      <c r="B509" s="300"/>
    </row>
    <row r="510" spans="1:2" ht="15.5" x14ac:dyDescent="0.35">
      <c r="A510" s="300"/>
      <c r="B510" s="300"/>
    </row>
    <row r="511" spans="1:2" ht="15.5" x14ac:dyDescent="0.35">
      <c r="A511" s="300"/>
      <c r="B511" s="300"/>
    </row>
    <row r="512" spans="1:2" ht="15.5" x14ac:dyDescent="0.35">
      <c r="A512" s="300"/>
      <c r="B512" s="300"/>
    </row>
    <row r="513" spans="1:2" ht="15.5" x14ac:dyDescent="0.35">
      <c r="A513" s="300"/>
      <c r="B513" s="300"/>
    </row>
    <row r="514" spans="1:2" ht="15.5" x14ac:dyDescent="0.35">
      <c r="A514" s="300"/>
      <c r="B514" s="300"/>
    </row>
    <row r="515" spans="1:2" ht="15.5" x14ac:dyDescent="0.35">
      <c r="A515" s="300"/>
      <c r="B515" s="300"/>
    </row>
    <row r="516" spans="1:2" ht="15.5" x14ac:dyDescent="0.35">
      <c r="A516" s="300"/>
      <c r="B516" s="300"/>
    </row>
    <row r="517" spans="1:2" ht="15.5" x14ac:dyDescent="0.35">
      <c r="A517" s="300"/>
      <c r="B517" s="300"/>
    </row>
    <row r="518" spans="1:2" ht="15.5" x14ac:dyDescent="0.35">
      <c r="A518" s="300"/>
      <c r="B518" s="300"/>
    </row>
    <row r="519" spans="1:2" ht="15.5" x14ac:dyDescent="0.35">
      <c r="A519" s="300"/>
      <c r="B519" s="300"/>
    </row>
    <row r="520" spans="1:2" ht="15.5" x14ac:dyDescent="0.35">
      <c r="A520" s="300"/>
      <c r="B520" s="300"/>
    </row>
    <row r="521" spans="1:2" ht="15.5" x14ac:dyDescent="0.35">
      <c r="A521" s="300"/>
      <c r="B521" s="300"/>
    </row>
    <row r="522" spans="1:2" ht="15.5" x14ac:dyDescent="0.35">
      <c r="A522" s="300"/>
      <c r="B522" s="300"/>
    </row>
    <row r="523" spans="1:2" ht="15.5" x14ac:dyDescent="0.35">
      <c r="A523" s="300"/>
      <c r="B523" s="300"/>
    </row>
    <row r="524" spans="1:2" ht="15.5" x14ac:dyDescent="0.35">
      <c r="A524" s="300"/>
      <c r="B524" s="300"/>
    </row>
    <row r="525" spans="1:2" ht="15.5" x14ac:dyDescent="0.35">
      <c r="A525" s="300"/>
      <c r="B525" s="300"/>
    </row>
    <row r="526" spans="1:2" ht="15.5" x14ac:dyDescent="0.35">
      <c r="A526" s="300"/>
      <c r="B526" s="300"/>
    </row>
    <row r="527" spans="1:2" ht="15.5" x14ac:dyDescent="0.35">
      <c r="A527" s="300"/>
      <c r="B527" s="300"/>
    </row>
    <row r="528" spans="1:2" ht="15.5" x14ac:dyDescent="0.35">
      <c r="A528" s="300"/>
      <c r="B528" s="300"/>
    </row>
    <row r="529" spans="1:2" ht="15.5" x14ac:dyDescent="0.35">
      <c r="A529" s="300"/>
      <c r="B529" s="300"/>
    </row>
    <row r="530" spans="1:2" ht="15.5" x14ac:dyDescent="0.35">
      <c r="A530" s="300"/>
      <c r="B530" s="300"/>
    </row>
    <row r="531" spans="1:2" ht="15.5" x14ac:dyDescent="0.35">
      <c r="A531" s="300"/>
      <c r="B531" s="300"/>
    </row>
    <row r="532" spans="1:2" ht="15.5" x14ac:dyDescent="0.35">
      <c r="A532" s="300"/>
      <c r="B532" s="300"/>
    </row>
    <row r="533" spans="1:2" ht="15.5" x14ac:dyDescent="0.35">
      <c r="A533" s="300"/>
      <c r="B533" s="300"/>
    </row>
    <row r="534" spans="1:2" ht="15.5" x14ac:dyDescent="0.35">
      <c r="A534" s="300"/>
      <c r="B534" s="300"/>
    </row>
    <row r="535" spans="1:2" ht="15.5" x14ac:dyDescent="0.35">
      <c r="A535" s="300"/>
      <c r="B535" s="300"/>
    </row>
    <row r="536" spans="1:2" ht="15.5" x14ac:dyDescent="0.35">
      <c r="A536" s="300"/>
      <c r="B536" s="300"/>
    </row>
    <row r="537" spans="1:2" ht="15.5" x14ac:dyDescent="0.35">
      <c r="A537" s="300"/>
      <c r="B537" s="300"/>
    </row>
    <row r="538" spans="1:2" ht="15.5" x14ac:dyDescent="0.35">
      <c r="A538" s="300"/>
      <c r="B538" s="300"/>
    </row>
    <row r="539" spans="1:2" ht="15.5" x14ac:dyDescent="0.35">
      <c r="A539" s="300"/>
      <c r="B539" s="300"/>
    </row>
    <row r="540" spans="1:2" ht="15.5" x14ac:dyDescent="0.35">
      <c r="A540" s="300"/>
      <c r="B540" s="300"/>
    </row>
    <row r="541" spans="1:2" ht="15.5" x14ac:dyDescent="0.35">
      <c r="A541" s="300"/>
      <c r="B541" s="300"/>
    </row>
    <row r="542" spans="1:2" ht="15.5" x14ac:dyDescent="0.35">
      <c r="A542" s="300"/>
      <c r="B542" s="300"/>
    </row>
    <row r="543" spans="1:2" ht="15.5" x14ac:dyDescent="0.35">
      <c r="A543" s="300"/>
      <c r="B543" s="300"/>
    </row>
    <row r="544" spans="1:2" ht="15.5" x14ac:dyDescent="0.35">
      <c r="A544" s="300"/>
      <c r="B544" s="300"/>
    </row>
    <row r="545" spans="1:2" ht="15.5" x14ac:dyDescent="0.35">
      <c r="A545" s="300"/>
      <c r="B545" s="300"/>
    </row>
    <row r="546" spans="1:2" ht="15.5" x14ac:dyDescent="0.35">
      <c r="A546" s="300"/>
      <c r="B546" s="300"/>
    </row>
    <row r="547" spans="1:2" ht="15.5" x14ac:dyDescent="0.35">
      <c r="A547" s="300"/>
      <c r="B547" s="300"/>
    </row>
    <row r="548" spans="1:2" ht="15.5" x14ac:dyDescent="0.35">
      <c r="A548" s="300"/>
      <c r="B548" s="300"/>
    </row>
    <row r="549" spans="1:2" ht="15.5" x14ac:dyDescent="0.35">
      <c r="A549" s="300"/>
      <c r="B549" s="300"/>
    </row>
    <row r="550" spans="1:2" ht="15.5" x14ac:dyDescent="0.35">
      <c r="A550" s="300"/>
      <c r="B550" s="300"/>
    </row>
    <row r="551" spans="1:2" ht="15.5" x14ac:dyDescent="0.35">
      <c r="A551" s="300"/>
      <c r="B551" s="300"/>
    </row>
    <row r="552" spans="1:2" ht="15.5" x14ac:dyDescent="0.35">
      <c r="A552" s="300"/>
      <c r="B552" s="300"/>
    </row>
    <row r="553" spans="1:2" ht="15.5" x14ac:dyDescent="0.35">
      <c r="A553" s="300"/>
      <c r="B553" s="300"/>
    </row>
    <row r="554" spans="1:2" ht="15.5" x14ac:dyDescent="0.35">
      <c r="A554" s="300"/>
      <c r="B554" s="300"/>
    </row>
    <row r="555" spans="1:2" ht="15.5" x14ac:dyDescent="0.35">
      <c r="A555" s="300"/>
      <c r="B555" s="300"/>
    </row>
    <row r="556" spans="1:2" ht="15.5" x14ac:dyDescent="0.35">
      <c r="A556" s="300"/>
      <c r="B556" s="300"/>
    </row>
    <row r="557" spans="1:2" ht="15.5" x14ac:dyDescent="0.35">
      <c r="A557" s="300"/>
      <c r="B557" s="300"/>
    </row>
    <row r="558" spans="1:2" ht="15.5" x14ac:dyDescent="0.35">
      <c r="A558" s="300"/>
      <c r="B558" s="300"/>
    </row>
    <row r="559" spans="1:2" ht="15.5" x14ac:dyDescent="0.35">
      <c r="A559" s="300"/>
      <c r="B559" s="300"/>
    </row>
    <row r="560" spans="1:2" ht="15.5" x14ac:dyDescent="0.35">
      <c r="A560" s="300"/>
      <c r="B560" s="300"/>
    </row>
    <row r="561" spans="1:2" ht="15.5" x14ac:dyDescent="0.35">
      <c r="A561" s="300"/>
      <c r="B561" s="300"/>
    </row>
    <row r="562" spans="1:2" ht="15.5" x14ac:dyDescent="0.35">
      <c r="A562" s="300"/>
      <c r="B562" s="300"/>
    </row>
    <row r="563" spans="1:2" ht="15.5" x14ac:dyDescent="0.35">
      <c r="A563" s="300"/>
      <c r="B563" s="300"/>
    </row>
    <row r="564" spans="1:2" ht="15.5" x14ac:dyDescent="0.35">
      <c r="A564" s="300"/>
      <c r="B564" s="300"/>
    </row>
    <row r="565" spans="1:2" ht="15.5" x14ac:dyDescent="0.35">
      <c r="A565" s="300"/>
      <c r="B565" s="300"/>
    </row>
    <row r="566" spans="1:2" ht="15.5" x14ac:dyDescent="0.35">
      <c r="A566" s="300"/>
      <c r="B566" s="300"/>
    </row>
    <row r="567" spans="1:2" ht="15.5" x14ac:dyDescent="0.35">
      <c r="A567" s="300"/>
      <c r="B567" s="300"/>
    </row>
    <row r="568" spans="1:2" ht="15.5" x14ac:dyDescent="0.35">
      <c r="A568" s="300"/>
      <c r="B568" s="300"/>
    </row>
    <row r="569" spans="1:2" ht="15.5" x14ac:dyDescent="0.35">
      <c r="A569" s="300"/>
      <c r="B569" s="300"/>
    </row>
    <row r="570" spans="1:2" ht="15.5" x14ac:dyDescent="0.35">
      <c r="A570" s="300"/>
      <c r="B570" s="300"/>
    </row>
    <row r="571" spans="1:2" ht="15.5" x14ac:dyDescent="0.35">
      <c r="A571" s="300"/>
      <c r="B571" s="300"/>
    </row>
    <row r="572" spans="1:2" ht="15.5" x14ac:dyDescent="0.35">
      <c r="A572" s="300"/>
      <c r="B572" s="300"/>
    </row>
    <row r="573" spans="1:2" ht="15.5" x14ac:dyDescent="0.35">
      <c r="A573" s="300"/>
      <c r="B573" s="300"/>
    </row>
    <row r="574" spans="1:2" ht="15.5" x14ac:dyDescent="0.35">
      <c r="A574" s="300"/>
      <c r="B574" s="300"/>
    </row>
    <row r="575" spans="1:2" ht="15.5" x14ac:dyDescent="0.35">
      <c r="A575" s="300"/>
      <c r="B575" s="300"/>
    </row>
    <row r="576" spans="1:2" ht="15.5" x14ac:dyDescent="0.35">
      <c r="A576" s="300"/>
      <c r="B576" s="300"/>
    </row>
    <row r="577" spans="1:2" ht="15.5" x14ac:dyDescent="0.35">
      <c r="A577" s="300"/>
      <c r="B577" s="300"/>
    </row>
  </sheetData>
  <sheetProtection formatCells="0" formatColumns="0" formatRows="0" insertColumns="0" insertRows="0" deleteColumns="0" deleteRows="0" sort="0" autoFilter="0"/>
  <protectedRanges>
    <protectedRange algorithmName="SHA-512" hashValue="rCqEn6ORNjRUzXezBJGjJ1AxRYUiDeqI6wE+WxuGqE2NZFxT7oZrHY2hmaGX9G2cBMir/w9Og4NdLFBIErAILQ==" saltValue="KQf2It1QCo3Dev+L3NpFvA==" spinCount="100000" sqref="A39:B49" name="Range1"/>
  </protectedRanges>
  <mergeCells count="115">
    <mergeCell ref="A313:A316"/>
    <mergeCell ref="B313:B316"/>
    <mergeCell ref="A293:B293"/>
    <mergeCell ref="A295:B295"/>
    <mergeCell ref="A296:B296"/>
    <mergeCell ref="A301:A304"/>
    <mergeCell ref="B301:B304"/>
    <mergeCell ref="A305:A308"/>
    <mergeCell ref="B305:B308"/>
    <mergeCell ref="A309:A312"/>
    <mergeCell ref="B309:B312"/>
    <mergeCell ref="A247:B247"/>
    <mergeCell ref="A249:B249"/>
    <mergeCell ref="A275:B275"/>
    <mergeCell ref="A281:B281"/>
    <mergeCell ref="A217:B217"/>
    <mergeCell ref="A219:B219"/>
    <mergeCell ref="A223:B223"/>
    <mergeCell ref="A225:B225"/>
    <mergeCell ref="A227:B227"/>
    <mergeCell ref="A229:B229"/>
    <mergeCell ref="A231:B231"/>
    <mergeCell ref="A237:B237"/>
    <mergeCell ref="A239:B239"/>
    <mergeCell ref="A269:B269"/>
    <mergeCell ref="A221:B221"/>
    <mergeCell ref="A172:B172"/>
    <mergeCell ref="A178:B178"/>
    <mergeCell ref="A180:B180"/>
    <mergeCell ref="A214:B214"/>
    <mergeCell ref="A190:B190"/>
    <mergeCell ref="A241:B241"/>
    <mergeCell ref="A243:B243"/>
    <mergeCell ref="A245:B245"/>
    <mergeCell ref="A53:B53"/>
    <mergeCell ref="A55:B55"/>
    <mergeCell ref="A81:B81"/>
    <mergeCell ref="A83:B83"/>
    <mergeCell ref="A88:B88"/>
    <mergeCell ref="A90:B90"/>
    <mergeCell ref="A92:B92"/>
    <mergeCell ref="A96:B96"/>
    <mergeCell ref="A120:B120"/>
    <mergeCell ref="A154:B154"/>
    <mergeCell ref="A156:B156"/>
    <mergeCell ref="A184:B184"/>
    <mergeCell ref="A186:B186"/>
    <mergeCell ref="A144:B144"/>
    <mergeCell ref="A166:B166"/>
    <mergeCell ref="A176:B176"/>
    <mergeCell ref="A291:B291"/>
    <mergeCell ref="A200:B200"/>
    <mergeCell ref="A194:B194"/>
    <mergeCell ref="A208:B208"/>
    <mergeCell ref="A212:B212"/>
    <mergeCell ref="A207:B207"/>
    <mergeCell ref="A201:B201"/>
    <mergeCell ref="A198:B198"/>
    <mergeCell ref="A261:B261"/>
    <mergeCell ref="A265:B265"/>
    <mergeCell ref="A251:B251"/>
    <mergeCell ref="A215:B215"/>
    <mergeCell ref="A235:B235"/>
    <mergeCell ref="A202:B202"/>
    <mergeCell ref="A206:B206"/>
    <mergeCell ref="A253:B253"/>
    <mergeCell ref="A255:B255"/>
    <mergeCell ref="A257:B257"/>
    <mergeCell ref="A290:B290"/>
    <mergeCell ref="A287:B287"/>
    <mergeCell ref="A273:B273"/>
    <mergeCell ref="A279:B279"/>
    <mergeCell ref="A285:B285"/>
    <mergeCell ref="A271:B271"/>
    <mergeCell ref="A1:B1"/>
    <mergeCell ref="A3:B3"/>
    <mergeCell ref="A5:B5"/>
    <mergeCell ref="A7:B7"/>
    <mergeCell ref="A9:B9"/>
    <mergeCell ref="A24:B24"/>
    <mergeCell ref="A39:B39"/>
    <mergeCell ref="A152:B152"/>
    <mergeCell ref="A130:B130"/>
    <mergeCell ref="A140:B140"/>
    <mergeCell ref="A26:B26"/>
    <mergeCell ref="A57:B57"/>
    <mergeCell ref="A47:B47"/>
    <mergeCell ref="A100:B100"/>
    <mergeCell ref="A113:B113"/>
    <mergeCell ref="A49:B49"/>
    <mergeCell ref="A109:B109"/>
    <mergeCell ref="A116:B116"/>
    <mergeCell ref="A110:B110"/>
    <mergeCell ref="A115:B115"/>
    <mergeCell ref="A104:B104"/>
    <mergeCell ref="A51:B51"/>
    <mergeCell ref="A102:B102"/>
    <mergeCell ref="A108:B108"/>
    <mergeCell ref="A158:B158"/>
    <mergeCell ref="A160:B160"/>
    <mergeCell ref="A162:B162"/>
    <mergeCell ref="A168:B168"/>
    <mergeCell ref="A170:B170"/>
    <mergeCell ref="A132:B132"/>
    <mergeCell ref="A94:B94"/>
    <mergeCell ref="A98:B98"/>
    <mergeCell ref="A148:B148"/>
    <mergeCell ref="A136:B136"/>
    <mergeCell ref="A111:B111"/>
    <mergeCell ref="A112:B112"/>
    <mergeCell ref="A114:B114"/>
    <mergeCell ref="A122:B122"/>
    <mergeCell ref="A124:B124"/>
    <mergeCell ref="A146:B146"/>
    <mergeCell ref="A126:B126"/>
  </mergeCells>
  <phoneticPr fontId="12" type="noConversion"/>
  <pageMargins left="0.25" right="0.25" top="0.25" bottom="0.25" header="0.5" footer="0.5"/>
  <pageSetup scale="86" orientation="portrait" r:id="rId1"/>
  <headerFooter alignWithMargins="0"/>
  <rowBreaks count="8" manualBreakCount="8">
    <brk id="38" max="16383" man="1"/>
    <brk id="78" max="16383" man="1"/>
    <brk id="99" max="16383" man="1"/>
    <brk id="104" max="16383" man="1"/>
    <brk id="137" max="16383" man="1"/>
    <brk id="173" max="16383" man="1"/>
    <brk id="250" max="16383" man="1"/>
    <brk id="266"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I63"/>
  <sheetViews>
    <sheetView showGridLines="0" zoomScale="85" zoomScaleNormal="85" zoomScaleSheetLayoutView="75" workbookViewId="0">
      <selection activeCell="H7" sqref="H7"/>
    </sheetView>
  </sheetViews>
  <sheetFormatPr defaultColWidth="9.1796875" defaultRowHeight="13" x14ac:dyDescent="0.3"/>
  <cols>
    <col min="1" max="1" width="64.54296875" style="477" customWidth="1"/>
    <col min="2" max="2" width="12.54296875" style="521" customWidth="1"/>
    <col min="3" max="3" width="71.54296875" style="477" customWidth="1"/>
    <col min="4" max="4" width="5.26953125" style="477" customWidth="1"/>
    <col min="5" max="5" width="6.81640625" style="477" customWidth="1"/>
    <col min="6" max="6" width="4.453125" style="477" customWidth="1"/>
    <col min="7" max="8" width="9.1796875" style="477"/>
    <col min="9" max="9" width="5.26953125" style="477" customWidth="1"/>
    <col min="10" max="16384" width="9.1796875" style="477"/>
  </cols>
  <sheetData>
    <row r="1" spans="1:9" ht="18" customHeight="1" thickBot="1" x14ac:dyDescent="0.35">
      <c r="A1" s="476" t="s">
        <v>494</v>
      </c>
      <c r="B1" s="762" t="s">
        <v>1210</v>
      </c>
      <c r="C1" s="734"/>
      <c r="D1" s="735"/>
      <c r="F1" s="478"/>
      <c r="G1" s="479"/>
      <c r="H1" s="479"/>
      <c r="I1" s="479"/>
    </row>
    <row r="2" spans="1:9" ht="18" customHeight="1" thickBot="1" x14ac:dyDescent="0.35">
      <c r="A2" s="476" t="s">
        <v>495</v>
      </c>
      <c r="B2" s="763">
        <v>23</v>
      </c>
      <c r="C2" s="764"/>
      <c r="D2" s="765"/>
      <c r="G2" s="479"/>
      <c r="H2" s="479"/>
      <c r="I2" s="479"/>
    </row>
    <row r="3" spans="1:9" ht="18" customHeight="1" thickBot="1" x14ac:dyDescent="0.35">
      <c r="A3" s="476" t="s">
        <v>496</v>
      </c>
      <c r="B3" s="766">
        <v>44547</v>
      </c>
      <c r="C3" s="767"/>
      <c r="D3" s="768"/>
      <c r="G3" s="479"/>
      <c r="H3" s="479"/>
      <c r="I3" s="479"/>
    </row>
    <row r="4" spans="1:9" ht="13.5" thickBot="1" x14ac:dyDescent="0.35">
      <c r="A4" s="480" t="s">
        <v>1149</v>
      </c>
      <c r="B4" s="481">
        <f>MQC!E8</f>
        <v>500</v>
      </c>
      <c r="C4" s="769" t="s">
        <v>570</v>
      </c>
      <c r="D4" s="770"/>
      <c r="G4" s="479"/>
      <c r="H4" s="479"/>
      <c r="I4" s="479"/>
    </row>
    <row r="5" spans="1:9" ht="15.75" customHeight="1" thickBot="1" x14ac:dyDescent="0.35">
      <c r="A5" s="480" t="s">
        <v>1150</v>
      </c>
      <c r="B5" s="773">
        <v>44197</v>
      </c>
      <c r="C5" s="774"/>
      <c r="D5" s="775"/>
      <c r="G5" s="479"/>
      <c r="H5" s="479"/>
      <c r="I5" s="479"/>
    </row>
    <row r="6" spans="1:9" ht="18" customHeight="1" thickBot="1" x14ac:dyDescent="0.35">
      <c r="A6" s="482" t="s">
        <v>1151</v>
      </c>
      <c r="B6" s="776">
        <v>44592</v>
      </c>
      <c r="C6" s="777"/>
      <c r="D6" s="778"/>
      <c r="G6" s="479"/>
      <c r="H6" s="479"/>
      <c r="I6" s="479"/>
    </row>
    <row r="7" spans="1:9" ht="20.149999999999999" customHeight="1" thickBot="1" x14ac:dyDescent="0.35">
      <c r="A7" s="480" t="s">
        <v>1152</v>
      </c>
      <c r="B7" s="779" t="s">
        <v>1188</v>
      </c>
      <c r="C7" s="780"/>
      <c r="D7" s="781"/>
    </row>
    <row r="8" spans="1:9" ht="20.149999999999999" customHeight="1" thickBot="1" x14ac:dyDescent="0.35">
      <c r="A8" s="483" t="s">
        <v>161</v>
      </c>
      <c r="B8" s="762" t="s">
        <v>1189</v>
      </c>
      <c r="C8" s="771"/>
      <c r="D8" s="772"/>
    </row>
    <row r="9" spans="1:9" ht="18" customHeight="1" thickBot="1" x14ac:dyDescent="0.35">
      <c r="A9" s="484" t="s">
        <v>1214</v>
      </c>
      <c r="B9" s="736" t="s">
        <v>1190</v>
      </c>
      <c r="C9" s="737"/>
      <c r="D9" s="738"/>
    </row>
    <row r="10" spans="1:9" ht="18" customHeight="1" thickBot="1" x14ac:dyDescent="0.35">
      <c r="A10" s="485" t="s">
        <v>518</v>
      </c>
      <c r="B10" s="736" t="s">
        <v>1191</v>
      </c>
      <c r="C10" s="737"/>
      <c r="D10" s="738"/>
    </row>
    <row r="11" spans="1:9" ht="18" customHeight="1" thickBot="1" x14ac:dyDescent="0.35">
      <c r="A11" s="486" t="s">
        <v>497</v>
      </c>
      <c r="B11" s="736" t="s">
        <v>1192</v>
      </c>
      <c r="C11" s="737"/>
      <c r="D11" s="738"/>
      <c r="E11" s="487"/>
    </row>
    <row r="12" spans="1:9" ht="18" customHeight="1" x14ac:dyDescent="0.3">
      <c r="A12" s="486"/>
      <c r="B12" s="782" t="s">
        <v>1193</v>
      </c>
      <c r="C12" s="783"/>
      <c r="D12" s="784"/>
      <c r="E12" s="487"/>
    </row>
    <row r="13" spans="1:9" ht="18" customHeight="1" thickBot="1" x14ac:dyDescent="0.35">
      <c r="A13" s="488"/>
      <c r="B13" s="785"/>
      <c r="C13" s="786"/>
      <c r="D13" s="787"/>
      <c r="E13" s="487"/>
    </row>
    <row r="14" spans="1:9" ht="18" customHeight="1" thickBot="1" x14ac:dyDescent="0.35">
      <c r="A14" s="489" t="s">
        <v>498</v>
      </c>
      <c r="B14" s="788" t="s">
        <v>1194</v>
      </c>
      <c r="C14" s="737"/>
      <c r="D14" s="738"/>
    </row>
    <row r="15" spans="1:9" ht="18" customHeight="1" thickBot="1" x14ac:dyDescent="0.35">
      <c r="A15" s="490" t="s">
        <v>499</v>
      </c>
      <c r="B15" s="788" t="s">
        <v>1195</v>
      </c>
      <c r="C15" s="737"/>
      <c r="D15" s="738"/>
    </row>
    <row r="16" spans="1:9" ht="18" customHeight="1" thickBot="1" x14ac:dyDescent="0.35">
      <c r="A16" s="476" t="s">
        <v>500</v>
      </c>
      <c r="B16" s="789" t="s">
        <v>1196</v>
      </c>
      <c r="C16" s="790"/>
      <c r="D16" s="791"/>
    </row>
    <row r="17" spans="1:6" ht="18" hidden="1" customHeight="1" thickBot="1" x14ac:dyDescent="0.35">
      <c r="A17" s="491" t="s">
        <v>597</v>
      </c>
      <c r="B17" s="795"/>
      <c r="C17" s="796"/>
      <c r="D17" s="797"/>
    </row>
    <row r="18" spans="1:6" ht="13.75" customHeight="1" thickBot="1" x14ac:dyDescent="0.35">
      <c r="A18" s="492" t="s">
        <v>1215</v>
      </c>
      <c r="B18" s="792" t="s">
        <v>513</v>
      </c>
      <c r="C18" s="793"/>
      <c r="D18" s="794"/>
    </row>
    <row r="19" spans="1:6" ht="18" customHeight="1" thickBot="1" x14ac:dyDescent="0.35">
      <c r="A19" s="493" t="s">
        <v>525</v>
      </c>
      <c r="B19" s="736"/>
      <c r="C19" s="737"/>
      <c r="D19" s="738"/>
    </row>
    <row r="20" spans="1:6" ht="18" customHeight="1" thickBot="1" x14ac:dyDescent="0.35">
      <c r="A20" s="493" t="s">
        <v>538</v>
      </c>
      <c r="B20" s="736"/>
      <c r="C20" s="737"/>
      <c r="D20" s="738"/>
    </row>
    <row r="21" spans="1:6" ht="18" customHeight="1" thickBot="1" x14ac:dyDescent="0.35">
      <c r="A21" s="494" t="s">
        <v>512</v>
      </c>
      <c r="B21" s="736" t="s">
        <v>421</v>
      </c>
      <c r="C21" s="737"/>
      <c r="D21" s="738"/>
    </row>
    <row r="22" spans="1:6" ht="14.25" customHeight="1" thickBot="1" x14ac:dyDescent="0.35">
      <c r="A22" s="495" t="s">
        <v>524</v>
      </c>
      <c r="B22" s="733" t="s">
        <v>1197</v>
      </c>
      <c r="C22" s="734"/>
      <c r="D22" s="735"/>
    </row>
    <row r="23" spans="1:6" s="498" customFormat="1" ht="19" customHeight="1" thickBot="1" x14ac:dyDescent="0.35">
      <c r="A23" s="496" t="s">
        <v>571</v>
      </c>
      <c r="B23" s="773">
        <v>38551</v>
      </c>
      <c r="C23" s="774"/>
      <c r="D23" s="775"/>
      <c r="E23" s="497"/>
      <c r="F23" s="477"/>
    </row>
    <row r="24" spans="1:6" s="498" customFormat="1" ht="13.75" customHeight="1" thickBot="1" x14ac:dyDescent="0.35">
      <c r="A24" s="499" t="s">
        <v>572</v>
      </c>
      <c r="B24" s="730" t="s">
        <v>1219</v>
      </c>
      <c r="C24" s="731"/>
      <c r="D24" s="732"/>
      <c r="E24" s="497"/>
      <c r="F24" s="497"/>
    </row>
    <row r="25" spans="1:6" ht="50.25" customHeight="1" thickBot="1" x14ac:dyDescent="0.35">
      <c r="A25" s="500" t="s">
        <v>1216</v>
      </c>
      <c r="B25" s="733" t="s">
        <v>1198</v>
      </c>
      <c r="C25" s="734"/>
      <c r="D25" s="735"/>
    </row>
    <row r="26" spans="1:6" ht="49.75" customHeight="1" thickBot="1" x14ac:dyDescent="0.35">
      <c r="A26" s="501" t="s">
        <v>516</v>
      </c>
      <c r="B26" s="739"/>
      <c r="C26" s="740"/>
      <c r="D26" s="741"/>
    </row>
    <row r="27" spans="1:6" ht="17.25" customHeight="1" thickBot="1" x14ac:dyDescent="0.35">
      <c r="A27" s="502" t="s">
        <v>1217</v>
      </c>
      <c r="B27" s="736" t="s">
        <v>1225</v>
      </c>
      <c r="C27" s="737"/>
      <c r="D27" s="738"/>
    </row>
    <row r="28" spans="1:6" ht="5.25" customHeight="1" thickBot="1" x14ac:dyDescent="0.35">
      <c r="A28" s="503"/>
      <c r="B28" s="754"/>
      <c r="C28" s="755"/>
      <c r="D28" s="756"/>
    </row>
    <row r="29" spans="1:6" x14ac:dyDescent="0.3">
      <c r="A29" s="504" t="s">
        <v>167</v>
      </c>
      <c r="B29" s="742"/>
      <c r="C29" s="743"/>
      <c r="D29" s="744"/>
    </row>
    <row r="30" spans="1:6" ht="13.5" thickBot="1" x14ac:dyDescent="0.35">
      <c r="A30" s="505" t="s">
        <v>168</v>
      </c>
      <c r="B30" s="751" t="s">
        <v>169</v>
      </c>
      <c r="C30" s="752"/>
      <c r="D30" s="753"/>
    </row>
    <row r="31" spans="1:6" ht="13.5" thickBot="1" x14ac:dyDescent="0.35">
      <c r="A31" s="495" t="s">
        <v>573</v>
      </c>
      <c r="B31" s="759" t="s">
        <v>1183</v>
      </c>
      <c r="C31" s="760"/>
      <c r="D31" s="761"/>
    </row>
    <row r="32" spans="1:6" ht="13.5" thickBot="1" x14ac:dyDescent="0.35">
      <c r="A32" s="506"/>
      <c r="B32" s="745" t="s">
        <v>1218</v>
      </c>
      <c r="C32" s="746"/>
      <c r="D32" s="747"/>
    </row>
    <row r="33" spans="1:5" ht="13.5" thickBot="1" x14ac:dyDescent="0.35">
      <c r="A33" s="748" t="s">
        <v>503</v>
      </c>
      <c r="B33" s="749"/>
      <c r="C33" s="749"/>
      <c r="D33" s="750"/>
    </row>
    <row r="34" spans="1:5" s="478" customFormat="1" x14ac:dyDescent="0.3">
      <c r="A34" s="507" t="s">
        <v>123</v>
      </c>
      <c r="B34" s="508" t="s">
        <v>368</v>
      </c>
      <c r="C34" s="757" t="s">
        <v>519</v>
      </c>
      <c r="D34" s="758"/>
      <c r="E34" s="478" t="str">
        <f>A34</f>
        <v>CMDU#044</v>
      </c>
    </row>
    <row r="35" spans="1:5" s="478" customFormat="1" ht="13.5" customHeight="1" x14ac:dyDescent="0.3">
      <c r="A35" s="509" t="s">
        <v>123</v>
      </c>
      <c r="B35" s="510" t="s">
        <v>520</v>
      </c>
      <c r="C35" s="724" t="s">
        <v>554</v>
      </c>
      <c r="D35" s="725"/>
      <c r="E35" s="478" t="str">
        <f t="shared" ref="E35:E56" si="0">A35</f>
        <v>CMDU#044</v>
      </c>
    </row>
    <row r="36" spans="1:5" s="478" customFormat="1" x14ac:dyDescent="0.3">
      <c r="A36" s="511" t="s">
        <v>185</v>
      </c>
      <c r="B36" s="510" t="s">
        <v>508</v>
      </c>
      <c r="C36" s="724" t="s">
        <v>509</v>
      </c>
      <c r="D36" s="725"/>
      <c r="E36" s="478" t="str">
        <f t="shared" si="0"/>
        <v>CMDU#043 B1</v>
      </c>
    </row>
    <row r="37" spans="1:5" s="478" customFormat="1" x14ac:dyDescent="0.3">
      <c r="A37" s="511" t="s">
        <v>186</v>
      </c>
      <c r="B37" s="510" t="s">
        <v>510</v>
      </c>
      <c r="C37" s="724" t="s">
        <v>546</v>
      </c>
      <c r="D37" s="725"/>
      <c r="E37" s="478" t="str">
        <f t="shared" si="0"/>
        <v>CMDU#043 B2</v>
      </c>
    </row>
    <row r="38" spans="1:5" s="478" customFormat="1" x14ac:dyDescent="0.3">
      <c r="A38" s="511" t="s">
        <v>124</v>
      </c>
      <c r="B38" s="510" t="s">
        <v>523</v>
      </c>
      <c r="C38" s="724" t="s">
        <v>558</v>
      </c>
      <c r="D38" s="725"/>
      <c r="E38" s="478" t="str">
        <f t="shared" si="0"/>
        <v>CMDU#028</v>
      </c>
    </row>
    <row r="39" spans="1:5" s="478" customFormat="1" x14ac:dyDescent="0.3">
      <c r="A39" s="511" t="s">
        <v>124</v>
      </c>
      <c r="B39" s="510" t="s">
        <v>522</v>
      </c>
      <c r="C39" s="724" t="s">
        <v>559</v>
      </c>
      <c r="D39" s="725"/>
      <c r="E39" s="478" t="str">
        <f t="shared" si="0"/>
        <v>CMDU#028</v>
      </c>
    </row>
    <row r="40" spans="1:5" s="478" customFormat="1" x14ac:dyDescent="0.3">
      <c r="A40" s="511" t="s">
        <v>124</v>
      </c>
      <c r="B40" s="510" t="s">
        <v>560</v>
      </c>
      <c r="C40" s="724" t="s">
        <v>561</v>
      </c>
      <c r="D40" s="725"/>
      <c r="E40" s="478" t="str">
        <f t="shared" si="0"/>
        <v>CMDU#028</v>
      </c>
    </row>
    <row r="41" spans="1:5" s="478" customFormat="1" x14ac:dyDescent="0.3">
      <c r="A41" s="511" t="s">
        <v>124</v>
      </c>
      <c r="B41" s="510" t="s">
        <v>369</v>
      </c>
      <c r="C41" s="728" t="s">
        <v>370</v>
      </c>
      <c r="D41" s="729"/>
      <c r="E41" s="478" t="str">
        <f>A41</f>
        <v>CMDU#028</v>
      </c>
    </row>
    <row r="42" spans="1:5" s="478" customFormat="1" x14ac:dyDescent="0.3">
      <c r="A42" s="511" t="s">
        <v>187</v>
      </c>
      <c r="B42" s="510" t="s">
        <v>540</v>
      </c>
      <c r="C42" s="724" t="s">
        <v>547</v>
      </c>
      <c r="D42" s="725"/>
      <c r="E42" s="478" t="str">
        <f t="shared" si="0"/>
        <v>CMDU#029 D1</v>
      </c>
    </row>
    <row r="43" spans="1:5" s="478" customFormat="1" x14ac:dyDescent="0.3">
      <c r="A43" s="511" t="s">
        <v>188</v>
      </c>
      <c r="B43" s="510" t="s">
        <v>541</v>
      </c>
      <c r="C43" s="724" t="s">
        <v>548</v>
      </c>
      <c r="D43" s="725"/>
      <c r="E43" s="478" t="str">
        <f t="shared" si="0"/>
        <v>CMDU#029 D2</v>
      </c>
    </row>
    <row r="44" spans="1:5" s="478" customFormat="1" x14ac:dyDescent="0.3">
      <c r="A44" s="511" t="s">
        <v>849</v>
      </c>
      <c r="B44" s="510" t="s">
        <v>851</v>
      </c>
      <c r="C44" s="512" t="s">
        <v>850</v>
      </c>
      <c r="D44" s="513"/>
    </row>
    <row r="45" spans="1:5" s="478" customFormat="1" x14ac:dyDescent="0.3">
      <c r="A45" s="511" t="s">
        <v>124</v>
      </c>
      <c r="B45" s="510" t="s">
        <v>565</v>
      </c>
      <c r="C45" s="724" t="s">
        <v>569</v>
      </c>
      <c r="D45" s="725"/>
      <c r="E45" s="478" t="str">
        <f t="shared" si="0"/>
        <v>CMDU#028</v>
      </c>
    </row>
    <row r="46" spans="1:5" s="478" customFormat="1" x14ac:dyDescent="0.3">
      <c r="A46" s="511" t="s">
        <v>124</v>
      </c>
      <c r="B46" s="510" t="s">
        <v>337</v>
      </c>
      <c r="C46" s="512" t="s">
        <v>338</v>
      </c>
      <c r="D46" s="513"/>
      <c r="E46" s="478" t="str">
        <f t="shared" si="0"/>
        <v>CMDU#028</v>
      </c>
    </row>
    <row r="47" spans="1:5" s="478" customFormat="1" x14ac:dyDescent="0.3">
      <c r="A47" s="511" t="s">
        <v>189</v>
      </c>
      <c r="B47" s="510" t="s">
        <v>544</v>
      </c>
      <c r="C47" s="724" t="s">
        <v>542</v>
      </c>
      <c r="D47" s="725"/>
      <c r="E47" s="478" t="str">
        <f t="shared" si="0"/>
        <v>CMDU#029 F1</v>
      </c>
    </row>
    <row r="48" spans="1:5" s="478" customFormat="1" x14ac:dyDescent="0.3">
      <c r="A48" s="511" t="s">
        <v>190</v>
      </c>
      <c r="B48" s="510" t="s">
        <v>545</v>
      </c>
      <c r="C48" s="724" t="s">
        <v>543</v>
      </c>
      <c r="D48" s="725"/>
      <c r="E48" s="478" t="str">
        <f t="shared" si="0"/>
        <v>CMDU#029 F2</v>
      </c>
    </row>
    <row r="49" spans="1:7" s="478" customFormat="1" x14ac:dyDescent="0.3">
      <c r="A49" s="511" t="s">
        <v>464</v>
      </c>
      <c r="B49" s="510" t="s">
        <v>196</v>
      </c>
      <c r="C49" s="724" t="s">
        <v>195</v>
      </c>
      <c r="D49" s="725"/>
      <c r="E49" s="478" t="str">
        <f>A49</f>
        <v>CMDU#029 F3</v>
      </c>
    </row>
    <row r="50" spans="1:7" s="478" customFormat="1" x14ac:dyDescent="0.3">
      <c r="A50" s="511" t="s">
        <v>564</v>
      </c>
      <c r="B50" s="510" t="s">
        <v>521</v>
      </c>
      <c r="C50" s="724" t="s">
        <v>566</v>
      </c>
      <c r="D50" s="725"/>
      <c r="E50" s="478" t="str">
        <f t="shared" si="0"/>
        <v>CMDU#091</v>
      </c>
    </row>
    <row r="51" spans="1:7" s="478" customFormat="1" x14ac:dyDescent="0.3">
      <c r="A51" s="511" t="s">
        <v>191</v>
      </c>
      <c r="B51" s="510" t="s">
        <v>550</v>
      </c>
      <c r="C51" s="724" t="s">
        <v>555</v>
      </c>
      <c r="D51" s="725"/>
      <c r="E51" s="478" t="str">
        <f t="shared" si="0"/>
        <v>CMDU#090 H1</v>
      </c>
    </row>
    <row r="52" spans="1:7" s="478" customFormat="1" x14ac:dyDescent="0.3">
      <c r="A52" s="511" t="s">
        <v>192</v>
      </c>
      <c r="B52" s="510" t="s">
        <v>551</v>
      </c>
      <c r="C52" s="724" t="s">
        <v>556</v>
      </c>
      <c r="D52" s="725"/>
      <c r="E52" s="478" t="str">
        <f t="shared" si="0"/>
        <v>CMDU#090 H2</v>
      </c>
    </row>
    <row r="53" spans="1:7" s="478" customFormat="1" x14ac:dyDescent="0.3">
      <c r="A53" s="511" t="s">
        <v>123</v>
      </c>
      <c r="B53" s="510" t="s">
        <v>505</v>
      </c>
      <c r="C53" s="724" t="s">
        <v>557</v>
      </c>
      <c r="D53" s="725"/>
      <c r="E53" s="478" t="str">
        <f t="shared" si="0"/>
        <v>CMDU#044</v>
      </c>
    </row>
    <row r="54" spans="1:7" s="478" customFormat="1" x14ac:dyDescent="0.3">
      <c r="A54" s="511" t="s">
        <v>125</v>
      </c>
      <c r="B54" s="510" t="s">
        <v>506</v>
      </c>
      <c r="C54" s="724" t="s">
        <v>562</v>
      </c>
      <c r="D54" s="725"/>
      <c r="E54" s="478" t="str">
        <f t="shared" si="0"/>
        <v>CMDU#101</v>
      </c>
    </row>
    <row r="55" spans="1:7" s="516" customFormat="1" ht="25.5" customHeight="1" x14ac:dyDescent="0.3">
      <c r="A55" s="514" t="s">
        <v>193</v>
      </c>
      <c r="B55" s="515" t="s">
        <v>539</v>
      </c>
      <c r="C55" s="726" t="s">
        <v>549</v>
      </c>
      <c r="D55" s="727"/>
      <c r="E55" s="478" t="str">
        <f t="shared" si="0"/>
        <v>CMDU#043 J1</v>
      </c>
    </row>
    <row r="56" spans="1:7" s="478" customFormat="1" x14ac:dyDescent="0.3">
      <c r="A56" s="511" t="s">
        <v>194</v>
      </c>
      <c r="B56" s="510" t="s">
        <v>563</v>
      </c>
      <c r="C56" s="722" t="s">
        <v>160</v>
      </c>
      <c r="D56" s="723"/>
      <c r="E56" s="478" t="str">
        <f t="shared" si="0"/>
        <v>CMDU#043 N1</v>
      </c>
    </row>
    <row r="57" spans="1:7" s="478" customFormat="1" x14ac:dyDescent="0.3">
      <c r="A57" s="511" t="s">
        <v>794</v>
      </c>
      <c r="B57" s="510" t="s">
        <v>792</v>
      </c>
      <c r="C57" s="722" t="s">
        <v>793</v>
      </c>
      <c r="D57" s="723"/>
      <c r="F57" s="517"/>
      <c r="G57" s="517"/>
    </row>
    <row r="58" spans="1:7" s="478" customFormat="1" x14ac:dyDescent="0.3">
      <c r="A58" s="511" t="s">
        <v>797</v>
      </c>
      <c r="B58" s="510" t="s">
        <v>795</v>
      </c>
      <c r="C58" s="722" t="s">
        <v>796</v>
      </c>
      <c r="D58" s="723"/>
    </row>
    <row r="59" spans="1:7" s="478" customFormat="1" x14ac:dyDescent="0.3">
      <c r="A59" s="511" t="s">
        <v>799</v>
      </c>
      <c r="B59" s="510" t="s">
        <v>798</v>
      </c>
      <c r="C59" s="722" t="s">
        <v>800</v>
      </c>
      <c r="D59" s="723"/>
    </row>
    <row r="60" spans="1:7" x14ac:dyDescent="0.3">
      <c r="A60" s="511" t="s">
        <v>802</v>
      </c>
      <c r="B60" s="510" t="s">
        <v>801</v>
      </c>
      <c r="C60" s="722" t="s">
        <v>803</v>
      </c>
      <c r="D60" s="723"/>
    </row>
    <row r="61" spans="1:7" x14ac:dyDescent="0.3">
      <c r="A61" s="511"/>
      <c r="B61" s="510" t="s">
        <v>339</v>
      </c>
      <c r="C61" s="722" t="s">
        <v>340</v>
      </c>
      <c r="D61" s="723"/>
    </row>
    <row r="62" spans="1:7" ht="13.5" thickBot="1" x14ac:dyDescent="0.35">
      <c r="A62" s="518"/>
      <c r="B62" s="519" t="s">
        <v>511</v>
      </c>
      <c r="C62" s="720" t="s">
        <v>511</v>
      </c>
      <c r="D62" s="721"/>
    </row>
    <row r="63" spans="1:7" x14ac:dyDescent="0.3">
      <c r="A63" s="478"/>
      <c r="B63" s="520"/>
      <c r="C63" s="478"/>
      <c r="D63" s="478"/>
    </row>
  </sheetData>
  <sheetProtection algorithmName="SHA-512" hashValue="K27AqTbM70gbY9JkfFcVU22pDrJLoGNG4psuQMacN1/CuvBUzLJlNXUGy0wwF6QfhuVs2bKj9qvO98ILJC04nw==" saltValue="9GhyprQTFZxNeIRb0AmNDA==" spinCount="100000" sheet="1" objects="1" scenarios="1" formatCells="0" formatColumns="0" formatRows="0" insertColumns="0" insertRows="0" deleteColumns="0" deleteRows="0" sort="0" autoFilter="0"/>
  <mergeCells count="59">
    <mergeCell ref="B12:D13"/>
    <mergeCell ref="B11:D11"/>
    <mergeCell ref="B22:D22"/>
    <mergeCell ref="B14:D14"/>
    <mergeCell ref="B15:D15"/>
    <mergeCell ref="B16:D16"/>
    <mergeCell ref="B18:D18"/>
    <mergeCell ref="B17:D17"/>
    <mergeCell ref="B21:D21"/>
    <mergeCell ref="C35:D35"/>
    <mergeCell ref="C37:D37"/>
    <mergeCell ref="C36:D36"/>
    <mergeCell ref="B1:D1"/>
    <mergeCell ref="B2:D2"/>
    <mergeCell ref="B3:D3"/>
    <mergeCell ref="C4:D4"/>
    <mergeCell ref="B8:D8"/>
    <mergeCell ref="B5:D5"/>
    <mergeCell ref="B6:D6"/>
    <mergeCell ref="B23:D23"/>
    <mergeCell ref="B9:D9"/>
    <mergeCell ref="B20:D20"/>
    <mergeCell ref="B19:D19"/>
    <mergeCell ref="B7:D7"/>
    <mergeCell ref="B10:D10"/>
    <mergeCell ref="C52:D52"/>
    <mergeCell ref="C43:D43"/>
    <mergeCell ref="C45:D45"/>
    <mergeCell ref="B24:D24"/>
    <mergeCell ref="B25:D25"/>
    <mergeCell ref="B27:D27"/>
    <mergeCell ref="B26:D26"/>
    <mergeCell ref="C40:D40"/>
    <mergeCell ref="B29:D29"/>
    <mergeCell ref="B32:D32"/>
    <mergeCell ref="A33:D33"/>
    <mergeCell ref="C38:D38"/>
    <mergeCell ref="B30:D30"/>
    <mergeCell ref="B28:D28"/>
    <mergeCell ref="C34:D34"/>
    <mergeCell ref="B31:D31"/>
    <mergeCell ref="C39:D39"/>
    <mergeCell ref="C51:D51"/>
    <mergeCell ref="C49:D49"/>
    <mergeCell ref="C50:D50"/>
    <mergeCell ref="C41:D41"/>
    <mergeCell ref="C48:D48"/>
    <mergeCell ref="C47:D47"/>
    <mergeCell ref="C42:D42"/>
    <mergeCell ref="C62:D62"/>
    <mergeCell ref="C56:D56"/>
    <mergeCell ref="C61:D61"/>
    <mergeCell ref="C53:D53"/>
    <mergeCell ref="C54:D54"/>
    <mergeCell ref="C57:D57"/>
    <mergeCell ref="C58:D58"/>
    <mergeCell ref="C55:D55"/>
    <mergeCell ref="C59:D59"/>
    <mergeCell ref="C60:D60"/>
  </mergeCells>
  <phoneticPr fontId="0" type="noConversion"/>
  <dataValidations count="3">
    <dataValidation type="whole" allowBlank="1" showInputMessage="1" showErrorMessage="1" sqref="B2:D2" xr:uid="{00000000-0002-0000-0100-000000000000}">
      <formula1>0</formula1>
      <formula2>9999999</formula2>
    </dataValidation>
    <dataValidation type="date" allowBlank="1" showInputMessage="1" showErrorMessage="1" sqref="B5:D6 B3:D3" xr:uid="{00000000-0002-0000-0100-000001000000}">
      <formula1>36526</formula1>
      <formula2>401768</formula2>
    </dataValidation>
    <dataValidation type="date" allowBlank="1" showInputMessage="1" showErrorMessage="1" sqref="B23:D23" xr:uid="{00000000-0002-0000-0100-000002000000}">
      <formula1>32874</formula1>
      <formula2>401768</formula2>
    </dataValidation>
  </dataValidations>
  <hyperlinks>
    <hyperlink ref="B32" r:id="rId1" display="bre.ckaiser@cma-cgm.com" xr:uid="{00000000-0004-0000-0100-000000000000}"/>
  </hyperlinks>
  <printOptions horizontalCentered="1" verticalCentered="1"/>
  <pageMargins left="0.25" right="0.25" top="0.25" bottom="0.25" header="0.23622047244094491" footer="0.23622047244094491"/>
  <pageSetup scale="64" fitToHeight="3"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
  <dimension ref="A1:E9"/>
  <sheetViews>
    <sheetView zoomScale="75" zoomScaleNormal="85" workbookViewId="0"/>
  </sheetViews>
  <sheetFormatPr defaultColWidth="11.453125" defaultRowHeight="12.5" x14ac:dyDescent="0.25"/>
  <cols>
    <col min="1" max="1" width="11.453125" style="230"/>
    <col min="2" max="2" width="7.54296875" style="230" bestFit="1" customWidth="1"/>
    <col min="3" max="3" width="12.81640625" style="230" bestFit="1" customWidth="1"/>
    <col min="4" max="4" width="6.1796875" style="230" customWidth="1"/>
    <col min="5" max="5" width="10.26953125" style="230" bestFit="1" customWidth="1"/>
    <col min="6" max="16384" width="11.453125" style="230"/>
  </cols>
  <sheetData>
    <row r="1" spans="1:5" ht="13" thickBot="1" x14ac:dyDescent="0.3">
      <c r="A1" s="229"/>
    </row>
    <row r="2" spans="1:5" ht="18" thickBot="1" x14ac:dyDescent="0.3">
      <c r="B2" s="231" t="s">
        <v>575</v>
      </c>
      <c r="C2" s="232" t="s">
        <v>504</v>
      </c>
      <c r="D2" s="233"/>
      <c r="E2" s="234" t="s">
        <v>576</v>
      </c>
    </row>
    <row r="3" spans="1:5" ht="17.5" x14ac:dyDescent="0.25">
      <c r="B3" s="235"/>
      <c r="C3" s="421" t="s">
        <v>4</v>
      </c>
      <c r="D3" s="422"/>
      <c r="E3" s="423">
        <v>500</v>
      </c>
    </row>
    <row r="4" spans="1:5" ht="17.5" x14ac:dyDescent="0.25">
      <c r="B4" s="235"/>
      <c r="C4" s="236"/>
      <c r="D4" s="237"/>
      <c r="E4" s="238"/>
    </row>
    <row r="5" spans="1:5" ht="17.5" x14ac:dyDescent="0.25">
      <c r="B5" s="235"/>
      <c r="C5" s="236"/>
      <c r="D5" s="237"/>
      <c r="E5" s="238"/>
    </row>
    <row r="6" spans="1:5" ht="18" thickBot="1" x14ac:dyDescent="0.3">
      <c r="B6" s="235"/>
      <c r="C6" s="239"/>
      <c r="D6" s="240"/>
      <c r="E6" s="241"/>
    </row>
    <row r="7" spans="1:5" ht="18" thickBot="1" x14ac:dyDescent="0.3">
      <c r="B7" s="235"/>
      <c r="C7" s="235"/>
      <c r="D7" s="235"/>
      <c r="E7" s="235"/>
    </row>
    <row r="8" spans="1:5" ht="18.5" thickBot="1" x14ac:dyDescent="0.3">
      <c r="B8" s="235"/>
      <c r="C8" s="242" t="s">
        <v>577</v>
      </c>
      <c r="D8" s="243"/>
      <c r="E8" s="244">
        <f>SUM(E3:E6)</f>
        <v>500</v>
      </c>
    </row>
    <row r="9" spans="1:5" x14ac:dyDescent="0.25">
      <c r="A9" s="229">
        <v>36</v>
      </c>
    </row>
  </sheetData>
  <sheetProtection formatCells="0" formatColumns="0" formatRows="0" insertColumns="0" insertRows="0" deleteColumns="0" deleteRows="0" sort="0" autoFilter="0"/>
  <phoneticPr fontId="12" type="noConversion"/>
  <dataValidations count="1">
    <dataValidation type="list" showInputMessage="1" showErrorMessage="1" sqref="D3:D6" xr:uid="{00000000-0002-0000-0200-000000000000}">
      <formula1>MQCType</formula1>
    </dataValidation>
  </dataValidations>
  <pageMargins left="0.75" right="0.75" top="1" bottom="1"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2DA58-0136-4618-8888-07D740CF7AC7}">
  <sheetPr codeName="Sheet2">
    <pageSetUpPr fitToPage="1"/>
  </sheetPr>
  <dimension ref="A1:BB216"/>
  <sheetViews>
    <sheetView showGridLines="0" tabSelected="1" zoomScale="75" zoomScaleNormal="75" zoomScaleSheetLayoutView="75" workbookViewId="0">
      <selection sqref="A1:B1"/>
    </sheetView>
  </sheetViews>
  <sheetFormatPr defaultColWidth="9.1796875" defaultRowHeight="15.5" x14ac:dyDescent="0.25"/>
  <cols>
    <col min="1" max="1" width="27.26953125" style="425" customWidth="1"/>
    <col min="2" max="2" width="18.54296875" style="425" customWidth="1"/>
    <col min="3" max="3" width="18.26953125" style="425" customWidth="1"/>
    <col min="4" max="4" width="17.453125" style="425" customWidth="1"/>
    <col min="5" max="5" width="19.26953125" style="425" customWidth="1"/>
    <col min="6" max="6" width="12.1796875" style="596" customWidth="1"/>
    <col min="7" max="8" width="17.453125" style="596" customWidth="1"/>
    <col min="9" max="9" width="17.7265625" style="596" customWidth="1"/>
    <col min="10" max="10" width="17.81640625" style="425" customWidth="1"/>
    <col min="11" max="11" width="16.54296875" style="425" customWidth="1"/>
    <col min="12" max="12" width="18.54296875" style="425" customWidth="1"/>
    <col min="13" max="13" width="17.26953125" style="425" customWidth="1"/>
    <col min="14" max="14" width="17.7265625" style="425" customWidth="1"/>
    <col min="15" max="16" width="16.54296875" style="425" customWidth="1"/>
    <col min="17" max="17" width="17.54296875" style="425" customWidth="1"/>
    <col min="18" max="18" width="15.81640625" style="425" customWidth="1"/>
    <col min="19" max="19" width="16.7265625" style="425" customWidth="1"/>
    <col min="20" max="20" width="16.54296875" style="425" customWidth="1"/>
    <col min="21" max="21" width="16.7265625" style="425" customWidth="1"/>
    <col min="22" max="22" width="17.54296875" style="425" customWidth="1"/>
    <col min="23" max="23" width="18" style="425" customWidth="1"/>
    <col min="24" max="24" width="12.7265625" style="425" customWidth="1"/>
    <col min="25" max="25" width="21.1796875" style="425" customWidth="1"/>
    <col min="26" max="26" width="9.7265625" style="425" customWidth="1"/>
    <col min="27" max="27" width="14.1796875" style="425" customWidth="1"/>
    <col min="28" max="28" width="9.7265625" style="425" customWidth="1"/>
    <col min="29" max="29" width="14.1796875" style="425" customWidth="1"/>
    <col min="30" max="16384" width="9.1796875" style="425"/>
  </cols>
  <sheetData>
    <row r="1" spans="1:54" x14ac:dyDescent="0.25">
      <c r="A1" s="806" t="s">
        <v>490</v>
      </c>
      <c r="B1" s="807"/>
      <c r="C1" s="808" t="str">
        <f>Cover!B1</f>
        <v>21-0449</v>
      </c>
      <c r="D1" s="809"/>
      <c r="E1" s="809"/>
      <c r="F1" s="810"/>
      <c r="G1" s="533"/>
      <c r="H1" s="425"/>
      <c r="I1" s="425"/>
    </row>
    <row r="2" spans="1:54" x14ac:dyDescent="0.25">
      <c r="A2" s="798" t="s">
        <v>1153</v>
      </c>
      <c r="B2" s="799"/>
      <c r="C2" s="803"/>
      <c r="D2" s="804"/>
      <c r="E2" s="804"/>
      <c r="F2" s="805"/>
      <c r="G2" s="425"/>
      <c r="H2" s="425"/>
      <c r="I2" s="425"/>
    </row>
    <row r="3" spans="1:54" x14ac:dyDescent="0.25">
      <c r="A3" s="798" t="s">
        <v>501</v>
      </c>
      <c r="B3" s="799"/>
      <c r="C3" s="811">
        <f>Cover!B2</f>
        <v>23</v>
      </c>
      <c r="D3" s="812"/>
      <c r="E3" s="812"/>
      <c r="F3" s="813"/>
      <c r="G3" s="425"/>
      <c r="H3" s="425"/>
      <c r="I3" s="425"/>
    </row>
    <row r="4" spans="1:54" x14ac:dyDescent="0.25">
      <c r="A4" s="798" t="s">
        <v>1146</v>
      </c>
      <c r="B4" s="799"/>
      <c r="C4" s="800" t="str">
        <f>Cover!B7</f>
        <v xml:space="preserve">Kingwood Logistics Ltd. by and through ist agent Dachser SE Air &amp; Sea Logistics </v>
      </c>
      <c r="D4" s="801"/>
      <c r="E4" s="801"/>
      <c r="F4" s="802"/>
      <c r="G4" s="425"/>
      <c r="H4" s="425"/>
      <c r="I4" s="425"/>
    </row>
    <row r="5" spans="1:54" x14ac:dyDescent="0.25">
      <c r="A5" s="798" t="s">
        <v>507</v>
      </c>
      <c r="B5" s="799"/>
      <c r="C5" s="803" t="s">
        <v>510</v>
      </c>
      <c r="D5" s="804"/>
      <c r="E5" s="804"/>
      <c r="F5" s="805"/>
      <c r="G5" s="425"/>
      <c r="H5" s="425"/>
      <c r="I5" s="425"/>
    </row>
    <row r="6" spans="1:54" ht="15.75" customHeight="1" x14ac:dyDescent="0.25">
      <c r="A6" s="798" t="s">
        <v>491</v>
      </c>
      <c r="B6" s="799"/>
      <c r="C6" s="803" t="s">
        <v>546</v>
      </c>
      <c r="D6" s="804"/>
      <c r="E6" s="804"/>
      <c r="F6" s="805"/>
      <c r="G6" s="425"/>
      <c r="H6" s="425"/>
      <c r="I6" s="425"/>
    </row>
    <row r="7" spans="1:54" ht="15.75" customHeight="1" x14ac:dyDescent="0.25">
      <c r="A7" s="798" t="s">
        <v>581</v>
      </c>
      <c r="B7" s="799"/>
      <c r="C7" s="803" t="s">
        <v>186</v>
      </c>
      <c r="D7" s="804"/>
      <c r="E7" s="804"/>
      <c r="F7" s="805"/>
      <c r="G7" s="425"/>
      <c r="H7" s="425"/>
      <c r="I7" s="425"/>
    </row>
    <row r="8" spans="1:54" ht="2.25" customHeight="1" thickBot="1" x14ac:dyDescent="0.3">
      <c r="A8" s="827"/>
      <c r="B8" s="828"/>
      <c r="C8" s="829"/>
      <c r="D8" s="830"/>
      <c r="E8" s="830"/>
      <c r="F8" s="831"/>
      <c r="G8" s="425"/>
      <c r="H8" s="425"/>
      <c r="I8" s="425"/>
    </row>
    <row r="9" spans="1:54" x14ac:dyDescent="0.25">
      <c r="A9" s="370">
        <v>37</v>
      </c>
      <c r="B9" s="370" t="s">
        <v>583</v>
      </c>
      <c r="D9" s="534"/>
      <c r="E9" s="534"/>
      <c r="F9" s="535"/>
      <c r="G9" s="425"/>
      <c r="H9" s="425"/>
      <c r="I9" s="425"/>
    </row>
    <row r="10" spans="1:54" ht="16" thickBot="1" x14ac:dyDescent="0.3">
      <c r="A10" s="536"/>
      <c r="D10" s="534"/>
      <c r="E10" s="534"/>
      <c r="F10" s="535"/>
      <c r="G10" s="537"/>
      <c r="H10" s="534"/>
      <c r="I10" s="534"/>
      <c r="J10" s="534"/>
    </row>
    <row r="11" spans="1:54" ht="18.5" thickBot="1" x14ac:dyDescent="0.3">
      <c r="A11" s="538" t="s">
        <v>582</v>
      </c>
      <c r="B11" s="539"/>
      <c r="D11" s="534"/>
      <c r="E11" s="534"/>
      <c r="F11" s="535"/>
      <c r="G11" s="537"/>
      <c r="H11" s="534"/>
      <c r="I11" s="534"/>
      <c r="J11" s="534"/>
    </row>
    <row r="12" spans="1:54" s="540" customFormat="1" ht="16" thickBot="1" x14ac:dyDescent="0.3">
      <c r="A12" s="832" t="s">
        <v>584</v>
      </c>
      <c r="B12" s="833"/>
      <c r="C12" s="833"/>
      <c r="D12" s="833"/>
      <c r="E12" s="833"/>
      <c r="F12" s="833"/>
      <c r="G12" s="833"/>
      <c r="H12" s="833"/>
      <c r="I12" s="833"/>
      <c r="J12" s="834"/>
    </row>
    <row r="13" spans="1:54" ht="17.25" customHeight="1" x14ac:dyDescent="0.25">
      <c r="A13" s="541" t="s">
        <v>585</v>
      </c>
      <c r="B13" s="835" t="s">
        <v>586</v>
      </c>
      <c r="C13" s="835"/>
      <c r="D13" s="835"/>
      <c r="E13" s="835"/>
      <c r="F13" s="835"/>
      <c r="G13" s="835"/>
      <c r="H13" s="835"/>
      <c r="I13" s="835"/>
      <c r="J13" s="836" t="s">
        <v>590</v>
      </c>
      <c r="K13" s="837"/>
      <c r="L13" s="814" t="s">
        <v>591</v>
      </c>
      <c r="M13" s="815"/>
      <c r="N13" s="370" t="s">
        <v>4</v>
      </c>
    </row>
    <row r="14" spans="1:54" s="698" customFormat="1" x14ac:dyDescent="0.25">
      <c r="A14" s="371" t="s">
        <v>1184</v>
      </c>
      <c r="B14" s="816" t="s">
        <v>1220</v>
      </c>
      <c r="C14" s="817"/>
      <c r="D14" s="817"/>
      <c r="E14" s="817"/>
      <c r="F14" s="817"/>
      <c r="G14" s="817"/>
      <c r="H14" s="817"/>
      <c r="I14" s="818"/>
      <c r="J14" s="819"/>
      <c r="K14" s="820"/>
      <c r="L14" s="819"/>
      <c r="M14" s="821"/>
      <c r="N14" s="453" t="str">
        <f>IF($A14&gt;0,$A14,"")</f>
        <v>Bullet 1</v>
      </c>
    </row>
    <row r="15" spans="1:54" s="543" customFormat="1" x14ac:dyDescent="0.25">
      <c r="A15" s="542"/>
      <c r="B15" s="822"/>
      <c r="C15" s="823"/>
      <c r="D15" s="823"/>
      <c r="E15" s="823"/>
      <c r="F15" s="823"/>
      <c r="G15" s="823"/>
      <c r="H15" s="823"/>
      <c r="I15" s="823"/>
      <c r="J15" s="824"/>
      <c r="K15" s="825"/>
      <c r="L15" s="824"/>
      <c r="M15" s="826"/>
      <c r="N15" s="332" t="str">
        <f>IF($A15&gt;0,$A15,"")</f>
        <v/>
      </c>
      <c r="BB15" s="81"/>
    </row>
    <row r="16" spans="1:54" s="543" customFormat="1" x14ac:dyDescent="0.25">
      <c r="A16" s="542"/>
      <c r="B16" s="822"/>
      <c r="C16" s="823"/>
      <c r="D16" s="823"/>
      <c r="E16" s="823"/>
      <c r="F16" s="823"/>
      <c r="G16" s="823"/>
      <c r="H16" s="823"/>
      <c r="I16" s="823"/>
      <c r="J16" s="824"/>
      <c r="K16" s="825"/>
      <c r="L16" s="824"/>
      <c r="M16" s="826"/>
      <c r="N16" s="332" t="str">
        <f>IF($A16&gt;0,$A16,"")</f>
        <v/>
      </c>
      <c r="BB16" s="81"/>
    </row>
    <row r="17" spans="1:54" s="543" customFormat="1" ht="16" thickBot="1" x14ac:dyDescent="0.3">
      <c r="A17" s="544"/>
      <c r="B17" s="845"/>
      <c r="C17" s="846"/>
      <c r="D17" s="846"/>
      <c r="E17" s="846"/>
      <c r="F17" s="846"/>
      <c r="G17" s="846"/>
      <c r="H17" s="846"/>
      <c r="I17" s="846"/>
      <c r="J17" s="847"/>
      <c r="K17" s="848"/>
      <c r="L17" s="849"/>
      <c r="M17" s="850"/>
      <c r="N17" s="332" t="str">
        <f>IF($A17&gt;0,$A17,"")</f>
        <v/>
      </c>
      <c r="BB17" s="81"/>
    </row>
    <row r="18" spans="1:54" s="551" customFormat="1" ht="16" thickBot="1" x14ac:dyDescent="0.3">
      <c r="A18" s="545"/>
      <c r="B18" s="425"/>
      <c r="C18" s="546"/>
      <c r="D18" s="547"/>
      <c r="E18" s="547"/>
      <c r="F18" s="548"/>
      <c r="G18" s="548"/>
      <c r="H18" s="549"/>
      <c r="I18" s="550"/>
      <c r="J18" s="550"/>
      <c r="K18" s="546"/>
      <c r="L18" s="546"/>
      <c r="M18" s="546"/>
      <c r="N18" s="332" t="str">
        <f>IF($A18&gt;0,$A18,"")</f>
        <v/>
      </c>
      <c r="O18" s="546"/>
      <c r="P18" s="546"/>
      <c r="Q18" s="546"/>
      <c r="BB18" s="81"/>
    </row>
    <row r="19" spans="1:54" s="551" customFormat="1" ht="18.5" thickBot="1" x14ac:dyDescent="0.3">
      <c r="A19" s="538" t="s">
        <v>424</v>
      </c>
      <c r="B19" s="552"/>
      <c r="I19" s="550"/>
      <c r="J19" s="550"/>
      <c r="K19" s="546"/>
      <c r="L19" s="546"/>
      <c r="M19" s="546"/>
      <c r="N19" s="546"/>
      <c r="O19" s="546"/>
      <c r="P19" s="546"/>
      <c r="Q19" s="546"/>
    </row>
    <row r="20" spans="1:54" s="551" customFormat="1" x14ac:dyDescent="0.25">
      <c r="A20" s="553" t="s">
        <v>424</v>
      </c>
      <c r="B20" s="842" t="s">
        <v>586</v>
      </c>
      <c r="C20" s="843"/>
      <c r="D20" s="843"/>
      <c r="E20" s="843"/>
      <c r="F20" s="843"/>
      <c r="G20" s="843"/>
      <c r="H20" s="844"/>
      <c r="I20" s="550"/>
      <c r="J20" s="550"/>
      <c r="K20" s="546"/>
      <c r="L20" s="546"/>
      <c r="M20" s="546"/>
      <c r="N20" s="546"/>
      <c r="O20" s="546"/>
      <c r="P20" s="546"/>
      <c r="Q20" s="546"/>
    </row>
    <row r="21" spans="1:54" s="452" customFormat="1" ht="15.75" customHeight="1" x14ac:dyDescent="0.25">
      <c r="A21" s="371"/>
      <c r="B21" s="816"/>
      <c r="C21" s="817"/>
      <c r="D21" s="817"/>
      <c r="E21" s="817"/>
      <c r="F21" s="817"/>
      <c r="G21" s="817"/>
      <c r="H21" s="841"/>
      <c r="I21" s="688"/>
      <c r="J21" s="691"/>
    </row>
    <row r="22" spans="1:54" s="679" customFormat="1" ht="15.75" customHeight="1" x14ac:dyDescent="0.25">
      <c r="A22" s="681"/>
      <c r="B22" s="838"/>
      <c r="C22" s="839"/>
      <c r="D22" s="839"/>
      <c r="E22" s="839"/>
      <c r="F22" s="839"/>
      <c r="G22" s="839"/>
      <c r="H22" s="840"/>
      <c r="I22" s="680"/>
      <c r="J22" s="680"/>
    </row>
    <row r="23" spans="1:54" s="679" customFormat="1" x14ac:dyDescent="0.25">
      <c r="A23" s="681"/>
      <c r="B23" s="851"/>
      <c r="C23" s="852"/>
      <c r="D23" s="852"/>
      <c r="E23" s="852"/>
      <c r="F23" s="852"/>
      <c r="G23" s="852"/>
      <c r="H23" s="853"/>
      <c r="I23" s="680"/>
      <c r="J23" s="680"/>
    </row>
    <row r="24" spans="1:54" s="679" customFormat="1" x14ac:dyDescent="0.25">
      <c r="A24" s="681"/>
      <c r="B24" s="851"/>
      <c r="C24" s="852"/>
      <c r="D24" s="852"/>
      <c r="E24" s="852"/>
      <c r="F24" s="852"/>
      <c r="G24" s="852"/>
      <c r="H24" s="853"/>
      <c r="I24" s="680"/>
      <c r="J24" s="680"/>
    </row>
    <row r="25" spans="1:54" s="556" customFormat="1" ht="16" thickBot="1" x14ac:dyDescent="0.3">
      <c r="A25" s="471"/>
      <c r="B25" s="854"/>
      <c r="C25" s="848"/>
      <c r="D25" s="848"/>
      <c r="E25" s="848"/>
      <c r="F25" s="848"/>
      <c r="G25" s="848"/>
      <c r="H25" s="855"/>
      <c r="I25" s="554"/>
      <c r="J25" s="554"/>
      <c r="K25" s="555"/>
      <c r="L25" s="555"/>
      <c r="M25" s="555"/>
      <c r="N25" s="555"/>
      <c r="O25" s="555"/>
      <c r="P25" s="555"/>
      <c r="Q25" s="555"/>
    </row>
    <row r="26" spans="1:54" s="551" customFormat="1" ht="16" thickBot="1" x14ac:dyDescent="0.3">
      <c r="A26" s="425"/>
      <c r="B26" s="557"/>
      <c r="C26" s="557"/>
      <c r="D26" s="557"/>
      <c r="E26" s="557"/>
      <c r="F26" s="557"/>
      <c r="G26" s="557"/>
      <c r="H26" s="557"/>
      <c r="I26" s="550"/>
      <c r="J26" s="550"/>
      <c r="K26" s="546"/>
      <c r="L26" s="546"/>
      <c r="M26" s="546"/>
      <c r="N26" s="546"/>
      <c r="O26" s="546"/>
      <c r="P26" s="546"/>
      <c r="Q26" s="546"/>
      <c r="R26" s="546"/>
      <c r="S26" s="546"/>
      <c r="T26" s="546"/>
      <c r="U26" s="546"/>
    </row>
    <row r="27" spans="1:54" s="551" customFormat="1" ht="18.5" thickBot="1" x14ac:dyDescent="0.3">
      <c r="A27" s="538" t="s">
        <v>592</v>
      </c>
      <c r="B27" s="539"/>
      <c r="I27" s="550"/>
      <c r="J27" s="550"/>
      <c r="K27" s="546"/>
      <c r="L27" s="546"/>
      <c r="M27" s="546"/>
      <c r="N27" s="546"/>
      <c r="O27" s="546"/>
      <c r="P27" s="546"/>
      <c r="Q27" s="546"/>
      <c r="R27" s="546"/>
      <c r="S27" s="546"/>
      <c r="T27" s="546"/>
      <c r="U27" s="546"/>
    </row>
    <row r="28" spans="1:54" s="551" customFormat="1" x14ac:dyDescent="0.25">
      <c r="A28" s="558" t="s">
        <v>834</v>
      </c>
      <c r="B28" s="559"/>
      <c r="C28" s="560"/>
      <c r="D28" s="561"/>
      <c r="E28" s="561"/>
      <c r="F28" s="562"/>
      <c r="G28" s="562"/>
      <c r="H28" s="562"/>
      <c r="I28" s="563"/>
      <c r="J28" s="564"/>
      <c r="K28" s="565"/>
      <c r="L28" s="546"/>
      <c r="M28" s="546"/>
      <c r="N28" s="546"/>
      <c r="O28" s="546"/>
      <c r="P28" s="546"/>
      <c r="Q28" s="546"/>
      <c r="R28" s="546"/>
      <c r="S28" s="546"/>
      <c r="T28" s="546"/>
      <c r="U28" s="546"/>
      <c r="V28" s="546"/>
    </row>
    <row r="29" spans="1:54" s="551" customFormat="1" x14ac:dyDescent="0.25">
      <c r="A29" s="566" t="s">
        <v>594</v>
      </c>
      <c r="B29" s="567"/>
      <c r="C29" s="568"/>
      <c r="D29" s="569"/>
      <c r="E29" s="569"/>
      <c r="F29" s="570"/>
      <c r="G29" s="570"/>
      <c r="H29" s="570"/>
      <c r="I29" s="571"/>
      <c r="J29" s="572"/>
      <c r="K29" s="573"/>
      <c r="L29" s="546"/>
      <c r="M29" s="546"/>
      <c r="N29" s="546"/>
      <c r="O29" s="546"/>
      <c r="P29" s="546"/>
      <c r="Q29" s="546"/>
      <c r="R29" s="546"/>
    </row>
    <row r="30" spans="1:54" s="551" customFormat="1" ht="16" thickBot="1" x14ac:dyDescent="0.3">
      <c r="A30" s="574" t="s">
        <v>175</v>
      </c>
      <c r="B30" s="575"/>
      <c r="C30" s="576"/>
      <c r="D30" s="577"/>
      <c r="E30" s="577"/>
      <c r="F30" s="578"/>
      <c r="G30" s="578"/>
      <c r="H30" s="578"/>
      <c r="I30" s="579"/>
      <c r="J30" s="580"/>
      <c r="K30" s="581"/>
      <c r="L30" s="546"/>
      <c r="M30" s="546"/>
      <c r="N30" s="546"/>
      <c r="O30" s="546"/>
      <c r="P30" s="546"/>
      <c r="Q30" s="546"/>
      <c r="R30" s="546"/>
      <c r="S30" s="582"/>
      <c r="T30" s="582"/>
      <c r="U30" s="582"/>
      <c r="V30" s="546"/>
      <c r="W30" s="546"/>
      <c r="X30" s="546"/>
    </row>
    <row r="31" spans="1:54" s="424" customFormat="1" ht="32.25" customHeight="1" x14ac:dyDescent="0.25">
      <c r="A31" s="856" t="s">
        <v>595</v>
      </c>
      <c r="B31" s="858" t="s">
        <v>596</v>
      </c>
      <c r="C31" s="858" t="s">
        <v>11</v>
      </c>
      <c r="D31" s="858" t="s">
        <v>12</v>
      </c>
      <c r="E31" s="858" t="s">
        <v>13</v>
      </c>
      <c r="F31" s="858" t="s">
        <v>14</v>
      </c>
      <c r="G31" s="858" t="s">
        <v>15</v>
      </c>
      <c r="H31" s="858" t="s">
        <v>16</v>
      </c>
      <c r="I31" s="858" t="s">
        <v>17</v>
      </c>
      <c r="J31" s="858" t="s">
        <v>18</v>
      </c>
      <c r="K31" s="858" t="s">
        <v>19</v>
      </c>
      <c r="L31" s="858" t="s">
        <v>20</v>
      </c>
      <c r="M31" s="372"/>
      <c r="N31" s="372"/>
      <c r="O31" s="372"/>
      <c r="P31" s="372"/>
      <c r="Q31" s="372"/>
      <c r="R31" s="372"/>
      <c r="S31" s="372"/>
      <c r="T31" s="372"/>
      <c r="U31" s="372"/>
      <c r="V31" s="372"/>
      <c r="W31" s="372"/>
      <c r="X31" s="858" t="s">
        <v>22</v>
      </c>
      <c r="Y31" s="858" t="s">
        <v>23</v>
      </c>
      <c r="Z31" s="858" t="s">
        <v>24</v>
      </c>
      <c r="AA31" s="860" t="s">
        <v>355</v>
      </c>
    </row>
    <row r="32" spans="1:54" s="690" customFormat="1" ht="16" thickBot="1" x14ac:dyDescent="0.3">
      <c r="A32" s="857"/>
      <c r="B32" s="859"/>
      <c r="C32" s="859"/>
      <c r="D32" s="859"/>
      <c r="E32" s="859"/>
      <c r="F32" s="859"/>
      <c r="G32" s="862"/>
      <c r="H32" s="859"/>
      <c r="I32" s="859"/>
      <c r="J32" s="859"/>
      <c r="K32" s="859"/>
      <c r="L32" s="859"/>
      <c r="M32" s="693"/>
      <c r="N32" s="693"/>
      <c r="O32" s="693"/>
      <c r="P32" s="693"/>
      <c r="Q32" s="693"/>
      <c r="R32" s="693"/>
      <c r="S32" s="693"/>
      <c r="T32" s="693"/>
      <c r="U32" s="693"/>
      <c r="V32" s="693"/>
      <c r="W32" s="693"/>
      <c r="X32" s="859"/>
      <c r="Y32" s="859"/>
      <c r="Z32" s="859"/>
      <c r="AA32" s="861"/>
    </row>
    <row r="33" spans="1:27" s="136" customFormat="1" x14ac:dyDescent="0.25">
      <c r="A33" s="374"/>
      <c r="B33" s="49"/>
      <c r="C33" s="428"/>
      <c r="D33" s="428"/>
      <c r="E33" s="428"/>
      <c r="F33" s="428"/>
      <c r="G33" s="226"/>
      <c r="H33" s="428"/>
      <c r="I33" s="270"/>
      <c r="J33" s="270"/>
      <c r="K33" s="270"/>
      <c r="L33" s="270"/>
      <c r="M33" s="226"/>
      <c r="N33" s="226"/>
      <c r="O33" s="226"/>
      <c r="P33" s="226"/>
      <c r="Q33" s="226"/>
      <c r="R33" s="226"/>
      <c r="S33" s="226"/>
      <c r="T33" s="226"/>
      <c r="U33" s="226"/>
      <c r="V33" s="226"/>
      <c r="W33" s="226"/>
      <c r="X33" s="449"/>
      <c r="Y33" s="449"/>
      <c r="Z33" s="226"/>
      <c r="AA33" s="271"/>
    </row>
    <row r="34" spans="1:27" s="218" customFormat="1" x14ac:dyDescent="0.25">
      <c r="A34" s="583"/>
      <c r="B34" s="584"/>
      <c r="C34" s="584"/>
      <c r="D34" s="584"/>
      <c r="E34" s="584"/>
      <c r="F34" s="584"/>
      <c r="G34" s="585"/>
      <c r="H34" s="584"/>
      <c r="I34" s="586"/>
      <c r="J34" s="586"/>
      <c r="K34" s="586"/>
      <c r="L34" s="586"/>
      <c r="M34" s="324"/>
      <c r="N34" s="585"/>
      <c r="O34" s="585"/>
      <c r="P34" s="324"/>
      <c r="Q34" s="324"/>
      <c r="R34" s="324"/>
      <c r="S34" s="585"/>
      <c r="T34" s="585"/>
      <c r="U34" s="585"/>
      <c r="V34" s="585"/>
      <c r="W34" s="585"/>
      <c r="X34" s="587"/>
      <c r="Y34" s="587"/>
      <c r="Z34" s="585"/>
      <c r="AA34" s="588"/>
    </row>
    <row r="35" spans="1:27" s="218" customFormat="1" x14ac:dyDescent="0.25">
      <c r="A35" s="583"/>
      <c r="B35" s="584"/>
      <c r="C35" s="584"/>
      <c r="D35" s="584"/>
      <c r="E35" s="584"/>
      <c r="F35" s="584"/>
      <c r="G35" s="585"/>
      <c r="H35" s="584"/>
      <c r="I35" s="586"/>
      <c r="J35" s="586"/>
      <c r="K35" s="586"/>
      <c r="L35" s="586"/>
      <c r="M35" s="324"/>
      <c r="N35" s="585"/>
      <c r="O35" s="585"/>
      <c r="P35" s="324"/>
      <c r="Q35" s="324"/>
      <c r="R35" s="324"/>
      <c r="S35" s="585"/>
      <c r="T35" s="585"/>
      <c r="U35" s="585"/>
      <c r="V35" s="585"/>
      <c r="W35" s="585"/>
      <c r="X35" s="587"/>
      <c r="Y35" s="587"/>
      <c r="Z35" s="585"/>
      <c r="AA35" s="588"/>
    </row>
    <row r="36" spans="1:27" s="218" customFormat="1" ht="16" thickBot="1" x14ac:dyDescent="0.3">
      <c r="A36" s="589"/>
      <c r="B36" s="590"/>
      <c r="C36" s="590"/>
      <c r="D36" s="590"/>
      <c r="E36" s="590"/>
      <c r="F36" s="590"/>
      <c r="G36" s="591"/>
      <c r="H36" s="590"/>
      <c r="I36" s="592"/>
      <c r="J36" s="592"/>
      <c r="K36" s="592"/>
      <c r="L36" s="592"/>
      <c r="M36" s="591"/>
      <c r="N36" s="591"/>
      <c r="O36" s="591"/>
      <c r="P36" s="325"/>
      <c r="Q36" s="325"/>
      <c r="R36" s="325"/>
      <c r="S36" s="591"/>
      <c r="T36" s="591"/>
      <c r="U36" s="591"/>
      <c r="V36" s="591"/>
      <c r="W36" s="591"/>
      <c r="X36" s="593"/>
      <c r="Y36" s="593"/>
      <c r="Z36" s="591"/>
      <c r="AA36" s="594"/>
    </row>
    <row r="37" spans="1:27" x14ac:dyDescent="0.25">
      <c r="A37" s="595"/>
      <c r="B37" s="595"/>
      <c r="C37" s="595"/>
      <c r="D37" s="595"/>
      <c r="E37" s="595"/>
      <c r="F37" s="595"/>
      <c r="G37" s="582"/>
      <c r="H37" s="582"/>
      <c r="I37" s="582"/>
      <c r="J37" s="582"/>
      <c r="K37" s="582"/>
      <c r="L37" s="582"/>
      <c r="M37" s="596"/>
      <c r="N37" s="582"/>
      <c r="O37" s="597"/>
      <c r="P37" s="597"/>
      <c r="Q37" s="597"/>
      <c r="R37" s="597"/>
      <c r="S37" s="597"/>
      <c r="T37" s="597"/>
      <c r="U37" s="597"/>
      <c r="V37" s="597"/>
      <c r="W37" s="555"/>
    </row>
    <row r="38" spans="1:27" ht="16" thickBot="1" x14ac:dyDescent="0.3">
      <c r="A38" s="595"/>
      <c r="B38" s="595"/>
      <c r="C38" s="595"/>
      <c r="D38" s="595"/>
      <c r="E38" s="595"/>
      <c r="F38" s="595"/>
      <c r="G38" s="582"/>
      <c r="H38" s="582"/>
      <c r="I38" s="582"/>
      <c r="J38" s="582"/>
      <c r="K38" s="582"/>
      <c r="N38" s="582"/>
      <c r="O38" s="597"/>
      <c r="P38" s="597"/>
      <c r="Q38" s="597"/>
      <c r="R38" s="597"/>
      <c r="S38" s="597"/>
      <c r="T38" s="597"/>
      <c r="U38" s="597"/>
      <c r="V38" s="597"/>
      <c r="W38" s="556"/>
    </row>
    <row r="39" spans="1:27" ht="16" thickBot="1" x14ac:dyDescent="0.3">
      <c r="A39" s="598" t="s">
        <v>25</v>
      </c>
      <c r="B39" s="595"/>
      <c r="C39" s="595"/>
      <c r="D39" s="595"/>
      <c r="E39" s="595"/>
      <c r="F39" s="595"/>
      <c r="G39" s="582"/>
      <c r="H39" s="582"/>
      <c r="I39" s="582"/>
      <c r="J39" s="582"/>
      <c r="K39" s="582"/>
      <c r="M39" s="582"/>
      <c r="N39" s="582"/>
      <c r="O39" s="597"/>
      <c r="P39" s="218"/>
      <c r="Q39" s="218"/>
      <c r="R39" s="218"/>
      <c r="S39" s="555"/>
      <c r="T39" s="555"/>
      <c r="U39" s="555"/>
      <c r="V39" s="555"/>
      <c r="W39" s="597"/>
    </row>
    <row r="40" spans="1:27" ht="15.75" customHeight="1" x14ac:dyDescent="0.25">
      <c r="A40" s="856" t="s">
        <v>595</v>
      </c>
      <c r="B40" s="858" t="s">
        <v>596</v>
      </c>
      <c r="C40" s="858" t="s">
        <v>11</v>
      </c>
      <c r="D40" s="858" t="s">
        <v>12</v>
      </c>
      <c r="E40" s="858" t="s">
        <v>13</v>
      </c>
      <c r="F40" s="858" t="s">
        <v>14</v>
      </c>
      <c r="G40" s="858" t="s">
        <v>15</v>
      </c>
      <c r="H40" s="858" t="s">
        <v>16</v>
      </c>
      <c r="I40" s="858" t="s">
        <v>26</v>
      </c>
      <c r="J40" s="858" t="s">
        <v>27</v>
      </c>
      <c r="K40" s="863" t="s">
        <v>300</v>
      </c>
      <c r="L40" s="529" t="s">
        <v>64</v>
      </c>
      <c r="M40" s="524" t="s">
        <v>65</v>
      </c>
      <c r="N40" s="526" t="s">
        <v>66</v>
      </c>
      <c r="O40" s="372"/>
      <c r="P40" s="372"/>
      <c r="Q40" s="372"/>
      <c r="R40" s="372"/>
      <c r="S40" s="372"/>
      <c r="T40" s="372"/>
      <c r="U40" s="372"/>
      <c r="V40" s="372"/>
      <c r="W40" s="372"/>
      <c r="X40" s="858" t="s">
        <v>22</v>
      </c>
      <c r="Y40" s="858" t="s">
        <v>23</v>
      </c>
      <c r="Z40" s="858" t="s">
        <v>24</v>
      </c>
      <c r="AA40" s="860" t="s">
        <v>355</v>
      </c>
    </row>
    <row r="41" spans="1:27" ht="31.75" customHeight="1" thickBot="1" x14ac:dyDescent="0.3">
      <c r="A41" s="857"/>
      <c r="B41" s="859"/>
      <c r="C41" s="859"/>
      <c r="D41" s="859"/>
      <c r="E41" s="859"/>
      <c r="F41" s="859"/>
      <c r="G41" s="862"/>
      <c r="H41" s="859"/>
      <c r="I41" s="859"/>
      <c r="J41" s="859"/>
      <c r="K41" s="864"/>
      <c r="L41" s="530" t="s">
        <v>67</v>
      </c>
      <c r="M41" s="525" t="s">
        <v>68</v>
      </c>
      <c r="N41" s="527" t="s">
        <v>69</v>
      </c>
      <c r="O41" s="375"/>
      <c r="P41" s="373"/>
      <c r="Q41" s="373"/>
      <c r="R41" s="373"/>
      <c r="S41" s="373"/>
      <c r="T41" s="373"/>
      <c r="U41" s="373"/>
      <c r="V41" s="373"/>
      <c r="W41" s="373"/>
      <c r="X41" s="859"/>
      <c r="Y41" s="859"/>
      <c r="Z41" s="859"/>
      <c r="AA41" s="861"/>
    </row>
    <row r="42" spans="1:27" s="473" customFormat="1" x14ac:dyDescent="0.25">
      <c r="A42" s="475" t="s">
        <v>1184</v>
      </c>
      <c r="B42" s="451"/>
      <c r="C42" s="451" t="s">
        <v>1221</v>
      </c>
      <c r="D42" s="451" t="s">
        <v>1185</v>
      </c>
      <c r="E42" s="451"/>
      <c r="F42" s="451" t="s">
        <v>53</v>
      </c>
      <c r="G42" s="451" t="s">
        <v>49</v>
      </c>
      <c r="H42" s="451" t="s">
        <v>1213</v>
      </c>
      <c r="I42" s="474">
        <v>7700</v>
      </c>
      <c r="J42" s="474"/>
      <c r="K42" s="522">
        <v>8500</v>
      </c>
      <c r="L42" s="475" t="s">
        <v>59</v>
      </c>
      <c r="M42" s="451" t="s">
        <v>341</v>
      </c>
      <c r="N42" s="472" t="s">
        <v>57</v>
      </c>
      <c r="O42" s="475"/>
      <c r="P42" s="451"/>
      <c r="Q42" s="451"/>
      <c r="R42" s="451"/>
      <c r="S42" s="451"/>
      <c r="T42" s="451"/>
      <c r="U42" s="451"/>
      <c r="V42" s="451"/>
      <c r="W42" s="451"/>
      <c r="X42" s="450"/>
      <c r="Y42" s="450">
        <v>44469</v>
      </c>
      <c r="Z42" s="451" t="s">
        <v>1186</v>
      </c>
      <c r="AA42" s="472" t="s">
        <v>328</v>
      </c>
    </row>
    <row r="43" spans="1:27" s="218" customFormat="1" x14ac:dyDescent="0.25">
      <c r="A43" s="583"/>
      <c r="B43" s="584"/>
      <c r="C43" s="584"/>
      <c r="D43" s="584"/>
      <c r="E43" s="584"/>
      <c r="F43" s="584"/>
      <c r="G43" s="585"/>
      <c r="H43" s="584"/>
      <c r="I43" s="586"/>
      <c r="J43" s="586"/>
      <c r="K43" s="599"/>
      <c r="L43" s="600"/>
      <c r="M43" s="585"/>
      <c r="N43" s="588"/>
      <c r="O43" s="328"/>
      <c r="P43" s="324"/>
      <c r="Q43" s="324"/>
      <c r="R43" s="324"/>
      <c r="S43" s="585"/>
      <c r="T43" s="585"/>
      <c r="U43" s="585"/>
      <c r="V43" s="585"/>
      <c r="W43" s="585"/>
      <c r="X43" s="587"/>
      <c r="Y43" s="587"/>
      <c r="Z43" s="585"/>
      <c r="AA43" s="588"/>
    </row>
    <row r="44" spans="1:27" s="218" customFormat="1" x14ac:dyDescent="0.25">
      <c r="A44" s="583"/>
      <c r="B44" s="584"/>
      <c r="C44" s="584"/>
      <c r="D44" s="584"/>
      <c r="E44" s="584"/>
      <c r="F44" s="584"/>
      <c r="G44" s="585"/>
      <c r="H44" s="584"/>
      <c r="I44" s="586"/>
      <c r="J44" s="586"/>
      <c r="K44" s="599"/>
      <c r="L44" s="600"/>
      <c r="M44" s="585"/>
      <c r="N44" s="588"/>
      <c r="O44" s="328"/>
      <c r="P44" s="324"/>
      <c r="Q44" s="324"/>
      <c r="R44" s="324"/>
      <c r="S44" s="585"/>
      <c r="T44" s="585"/>
      <c r="U44" s="585"/>
      <c r="V44" s="585"/>
      <c r="W44" s="585"/>
      <c r="X44" s="587"/>
      <c r="Y44" s="587"/>
      <c r="Z44" s="585"/>
      <c r="AA44" s="588"/>
    </row>
    <row r="45" spans="1:27" s="218" customFormat="1" ht="16" thickBot="1" x14ac:dyDescent="0.3">
      <c r="A45" s="589"/>
      <c r="B45" s="590"/>
      <c r="C45" s="590"/>
      <c r="D45" s="590"/>
      <c r="E45" s="590"/>
      <c r="F45" s="590"/>
      <c r="G45" s="591"/>
      <c r="H45" s="590"/>
      <c r="I45" s="592"/>
      <c r="J45" s="592"/>
      <c r="K45" s="601"/>
      <c r="L45" s="602"/>
      <c r="M45" s="591"/>
      <c r="N45" s="594"/>
      <c r="O45" s="602"/>
      <c r="P45" s="591"/>
      <c r="Q45" s="591"/>
      <c r="R45" s="591"/>
      <c r="S45" s="591"/>
      <c r="T45" s="591"/>
      <c r="U45" s="591"/>
      <c r="V45" s="591"/>
      <c r="W45" s="591"/>
      <c r="X45" s="593"/>
      <c r="Y45" s="593"/>
      <c r="Z45" s="591"/>
      <c r="AA45" s="594"/>
    </row>
    <row r="46" spans="1:27" x14ac:dyDescent="0.25">
      <c r="A46" s="595"/>
      <c r="B46" s="595"/>
      <c r="C46" s="595"/>
      <c r="D46" s="595"/>
      <c r="E46" s="595"/>
      <c r="F46" s="595"/>
      <c r="G46" s="582"/>
      <c r="H46" s="582"/>
      <c r="I46" s="582"/>
      <c r="J46" s="582"/>
      <c r="K46" s="582"/>
      <c r="L46" s="582"/>
      <c r="M46" s="582"/>
      <c r="N46" s="582"/>
      <c r="O46" s="320"/>
      <c r="P46" s="597"/>
      <c r="Q46" s="597"/>
      <c r="R46" s="597"/>
      <c r="S46" s="218"/>
      <c r="T46" s="218"/>
      <c r="U46" s="218"/>
      <c r="V46" s="218"/>
      <c r="W46" s="218"/>
      <c r="X46" s="582"/>
    </row>
    <row r="47" spans="1:27" ht="16" thickBot="1" x14ac:dyDescent="0.3">
      <c r="A47" s="595"/>
      <c r="B47" s="595"/>
      <c r="C47" s="595"/>
      <c r="D47" s="595"/>
      <c r="E47" s="595"/>
      <c r="F47" s="595"/>
      <c r="G47" s="582"/>
      <c r="H47" s="582"/>
      <c r="I47" s="582"/>
      <c r="J47" s="582"/>
      <c r="K47" s="582"/>
      <c r="L47" s="582"/>
      <c r="M47" s="582"/>
      <c r="N47" s="582"/>
      <c r="O47" s="320"/>
      <c r="P47" s="597"/>
      <c r="Q47" s="597"/>
      <c r="R47" s="597"/>
      <c r="S47" s="218"/>
      <c r="T47" s="218"/>
      <c r="U47" s="218"/>
      <c r="V47" s="218"/>
      <c r="W47" s="218"/>
      <c r="X47" s="582"/>
    </row>
    <row r="48" spans="1:27" ht="16" thickBot="1" x14ac:dyDescent="0.3">
      <c r="A48" s="865" t="s">
        <v>312</v>
      </c>
      <c r="B48" s="866"/>
      <c r="C48" s="866"/>
      <c r="D48" s="867"/>
      <c r="E48" s="595"/>
      <c r="F48" s="595"/>
      <c r="G48" s="582"/>
      <c r="H48" s="582"/>
      <c r="I48" s="582"/>
      <c r="J48" s="582"/>
      <c r="K48" s="582"/>
      <c r="L48" s="582"/>
      <c r="M48" s="582"/>
      <c r="N48" s="582"/>
      <c r="O48" s="218"/>
      <c r="P48" s="597"/>
      <c r="Q48" s="597"/>
      <c r="R48" s="597"/>
      <c r="S48" s="555"/>
      <c r="T48" s="555"/>
      <c r="U48" s="555"/>
      <c r="V48" s="555"/>
      <c r="W48" s="597"/>
      <c r="X48" s="582"/>
      <c r="Y48" s="582"/>
    </row>
    <row r="49" spans="1:29" ht="15.75" customHeight="1" x14ac:dyDescent="0.25">
      <c r="A49" s="856" t="s">
        <v>595</v>
      </c>
      <c r="B49" s="858" t="s">
        <v>596</v>
      </c>
      <c r="C49" s="858" t="s">
        <v>11</v>
      </c>
      <c r="D49" s="858" t="s">
        <v>12</v>
      </c>
      <c r="E49" s="858" t="s">
        <v>13</v>
      </c>
      <c r="F49" s="858" t="s">
        <v>14</v>
      </c>
      <c r="G49" s="858" t="s">
        <v>15</v>
      </c>
      <c r="H49" s="858" t="s">
        <v>16</v>
      </c>
      <c r="I49" s="858">
        <v>20</v>
      </c>
      <c r="J49" s="858">
        <v>40</v>
      </c>
      <c r="K49" s="858" t="s">
        <v>19</v>
      </c>
      <c r="L49" s="860" t="s">
        <v>20</v>
      </c>
      <c r="M49" s="868" t="s">
        <v>28</v>
      </c>
      <c r="N49" s="603" t="s">
        <v>70</v>
      </c>
      <c r="O49" s="524" t="s">
        <v>65</v>
      </c>
      <c r="P49" s="526" t="s">
        <v>66</v>
      </c>
      <c r="Q49" s="372" t="s">
        <v>150</v>
      </c>
      <c r="R49" s="372" t="s">
        <v>72</v>
      </c>
      <c r="S49" s="372"/>
      <c r="T49" s="372"/>
      <c r="U49" s="372"/>
      <c r="V49" s="372"/>
      <c r="W49" s="372"/>
      <c r="X49" s="372"/>
      <c r="Y49" s="372"/>
      <c r="Z49" s="858" t="s">
        <v>22</v>
      </c>
      <c r="AA49" s="858" t="s">
        <v>23</v>
      </c>
      <c r="AB49" s="858" t="s">
        <v>24</v>
      </c>
      <c r="AC49" s="860" t="s">
        <v>355</v>
      </c>
    </row>
    <row r="50" spans="1:29" ht="47" thickBot="1" x14ac:dyDescent="0.3">
      <c r="A50" s="857"/>
      <c r="B50" s="859"/>
      <c r="C50" s="859"/>
      <c r="D50" s="859"/>
      <c r="E50" s="859"/>
      <c r="F50" s="859"/>
      <c r="G50" s="862"/>
      <c r="H50" s="859"/>
      <c r="I50" s="859"/>
      <c r="J50" s="859"/>
      <c r="K50" s="859"/>
      <c r="L50" s="861"/>
      <c r="M50" s="869"/>
      <c r="N50" s="604" t="s">
        <v>71</v>
      </c>
      <c r="O50" s="525" t="s">
        <v>68</v>
      </c>
      <c r="P50" s="527" t="s">
        <v>69</v>
      </c>
      <c r="Q50" s="375" t="s">
        <v>85</v>
      </c>
      <c r="R50" s="373" t="s">
        <v>85</v>
      </c>
      <c r="S50" s="373"/>
      <c r="T50" s="373"/>
      <c r="U50" s="373"/>
      <c r="V50" s="373"/>
      <c r="W50" s="373"/>
      <c r="X50" s="373"/>
      <c r="Y50" s="373"/>
      <c r="Z50" s="862"/>
      <c r="AA50" s="862"/>
      <c r="AB50" s="862"/>
      <c r="AC50" s="861"/>
    </row>
    <row r="51" spans="1:29" s="136" customFormat="1" x14ac:dyDescent="0.25">
      <c r="A51" s="374"/>
      <c r="B51" s="428"/>
      <c r="C51" s="428"/>
      <c r="D51" s="428"/>
      <c r="E51" s="428"/>
      <c r="F51" s="428"/>
      <c r="G51" s="226"/>
      <c r="H51" s="428"/>
      <c r="I51" s="270"/>
      <c r="J51" s="270"/>
      <c r="K51" s="270"/>
      <c r="L51" s="447"/>
      <c r="M51" s="448"/>
      <c r="N51" s="266"/>
      <c r="O51" s="226"/>
      <c r="P51" s="271"/>
      <c r="Q51" s="266"/>
      <c r="R51" s="226"/>
      <c r="S51" s="226"/>
      <c r="T51" s="226"/>
      <c r="U51" s="226"/>
      <c r="V51" s="226"/>
      <c r="W51" s="226"/>
      <c r="X51" s="226"/>
      <c r="Y51" s="226"/>
      <c r="Z51" s="449"/>
      <c r="AA51" s="449"/>
      <c r="AB51" s="226"/>
      <c r="AC51" s="271"/>
    </row>
    <row r="52" spans="1:29" s="218" customFormat="1" x14ac:dyDescent="0.25">
      <c r="A52" s="583"/>
      <c r="B52" s="584"/>
      <c r="C52" s="584"/>
      <c r="D52" s="584"/>
      <c r="E52" s="584"/>
      <c r="F52" s="584"/>
      <c r="G52" s="585"/>
      <c r="H52" s="584"/>
      <c r="I52" s="586"/>
      <c r="J52" s="586"/>
      <c r="K52" s="586"/>
      <c r="L52" s="599"/>
      <c r="M52" s="605"/>
      <c r="N52" s="600"/>
      <c r="O52" s="585"/>
      <c r="P52" s="588"/>
      <c r="Q52" s="328"/>
      <c r="R52" s="324"/>
      <c r="S52" s="324"/>
      <c r="T52" s="324"/>
      <c r="U52" s="324"/>
      <c r="V52" s="324"/>
      <c r="W52" s="585"/>
      <c r="X52" s="585"/>
      <c r="Y52" s="585"/>
      <c r="Z52" s="587"/>
      <c r="AA52" s="587"/>
      <c r="AB52" s="585"/>
      <c r="AC52" s="588"/>
    </row>
    <row r="53" spans="1:29" s="218" customFormat="1" x14ac:dyDescent="0.25">
      <c r="A53" s="583"/>
      <c r="B53" s="584"/>
      <c r="C53" s="584"/>
      <c r="D53" s="584"/>
      <c r="E53" s="584"/>
      <c r="F53" s="584"/>
      <c r="G53" s="585"/>
      <c r="H53" s="584"/>
      <c r="I53" s="586"/>
      <c r="J53" s="586"/>
      <c r="K53" s="586"/>
      <c r="L53" s="599"/>
      <c r="M53" s="605"/>
      <c r="N53" s="600"/>
      <c r="O53" s="585"/>
      <c r="P53" s="588"/>
      <c r="Q53" s="328"/>
      <c r="R53" s="324"/>
      <c r="S53" s="324"/>
      <c r="T53" s="324"/>
      <c r="U53" s="324"/>
      <c r="V53" s="324"/>
      <c r="W53" s="585"/>
      <c r="X53" s="585"/>
      <c r="Y53" s="585"/>
      <c r="Z53" s="587"/>
      <c r="AA53" s="587"/>
      <c r="AB53" s="585"/>
      <c r="AC53" s="588"/>
    </row>
    <row r="54" spans="1:29" s="218" customFormat="1" ht="16" thickBot="1" x14ac:dyDescent="0.3">
      <c r="A54" s="589"/>
      <c r="B54" s="590"/>
      <c r="C54" s="590"/>
      <c r="D54" s="590"/>
      <c r="E54" s="590"/>
      <c r="F54" s="590"/>
      <c r="G54" s="591"/>
      <c r="H54" s="590"/>
      <c r="I54" s="592"/>
      <c r="J54" s="592"/>
      <c r="K54" s="592"/>
      <c r="L54" s="601"/>
      <c r="M54" s="606"/>
      <c r="N54" s="602"/>
      <c r="O54" s="591"/>
      <c r="P54" s="594"/>
      <c r="Q54" s="602"/>
      <c r="R54" s="591"/>
      <c r="S54" s="591"/>
      <c r="T54" s="591"/>
      <c r="U54" s="591"/>
      <c r="V54" s="591"/>
      <c r="W54" s="591"/>
      <c r="X54" s="591"/>
      <c r="Y54" s="591"/>
      <c r="Z54" s="593"/>
      <c r="AA54" s="593"/>
      <c r="AB54" s="591"/>
      <c r="AC54" s="594"/>
    </row>
    <row r="55" spans="1:29" x14ac:dyDescent="0.25">
      <c r="A55" s="595"/>
      <c r="B55" s="595"/>
      <c r="C55" s="595"/>
      <c r="D55" s="595"/>
      <c r="E55" s="595"/>
      <c r="F55" s="595"/>
      <c r="G55" s="582"/>
      <c r="H55" s="582"/>
      <c r="I55" s="582"/>
      <c r="J55" s="582"/>
      <c r="K55" s="582"/>
      <c r="M55" s="582"/>
      <c r="V55" s="582"/>
      <c r="W55" s="582"/>
    </row>
    <row r="56" spans="1:29" x14ac:dyDescent="0.25">
      <c r="A56" s="595"/>
      <c r="B56" s="595"/>
      <c r="C56" s="595"/>
      <c r="D56" s="595"/>
      <c r="E56" s="595"/>
      <c r="F56" s="582"/>
      <c r="G56" s="582"/>
      <c r="H56" s="582"/>
      <c r="I56" s="582"/>
      <c r="J56" s="582"/>
      <c r="K56" s="596"/>
      <c r="L56" s="582"/>
      <c r="M56" s="582"/>
      <c r="N56" s="582"/>
      <c r="S56" s="582"/>
      <c r="T56" s="582"/>
      <c r="U56" s="582"/>
    </row>
    <row r="57" spans="1:29" ht="16" thickBot="1" x14ac:dyDescent="0.3">
      <c r="A57" s="595"/>
      <c r="B57" s="595"/>
      <c r="C57" s="595"/>
      <c r="D57" s="595"/>
      <c r="E57" s="582"/>
      <c r="F57" s="582"/>
      <c r="G57" s="582"/>
      <c r="H57" s="582"/>
      <c r="I57" s="582"/>
      <c r="J57" s="596"/>
      <c r="K57" s="596"/>
      <c r="L57" s="596"/>
      <c r="M57" s="596"/>
      <c r="R57" s="596"/>
    </row>
    <row r="58" spans="1:29" ht="18.5" thickBot="1" x14ac:dyDescent="0.3">
      <c r="A58" s="870" t="s">
        <v>29</v>
      </c>
      <c r="B58" s="871"/>
      <c r="C58" s="872"/>
      <c r="D58" s="595"/>
      <c r="E58" s="595"/>
      <c r="F58" s="582"/>
      <c r="G58" s="582"/>
      <c r="H58" s="582"/>
      <c r="I58" s="582"/>
      <c r="J58" s="582"/>
      <c r="K58" s="596"/>
      <c r="L58" s="596"/>
      <c r="M58" s="596"/>
      <c r="N58" s="596"/>
      <c r="S58" s="596"/>
      <c r="T58" s="596"/>
      <c r="U58" s="596"/>
    </row>
    <row r="59" spans="1:29" ht="16" thickBot="1" x14ac:dyDescent="0.3">
      <c r="A59" s="873" t="s">
        <v>593</v>
      </c>
      <c r="B59" s="874"/>
      <c r="C59" s="875"/>
      <c r="D59" s="595"/>
      <c r="E59" s="595"/>
      <c r="F59" s="595"/>
      <c r="G59" s="582"/>
      <c r="H59" s="582"/>
      <c r="I59" s="582"/>
      <c r="J59" s="582"/>
      <c r="K59" s="582"/>
      <c r="L59" s="596"/>
      <c r="N59" s="596"/>
      <c r="O59" s="596"/>
      <c r="V59" s="596"/>
    </row>
    <row r="60" spans="1:29" x14ac:dyDescent="0.25">
      <c r="A60" s="607" t="s">
        <v>30</v>
      </c>
      <c r="B60" s="608"/>
      <c r="C60" s="609" t="s">
        <v>158</v>
      </c>
      <c r="D60" s="610"/>
      <c r="E60" s="610"/>
      <c r="F60" s="611"/>
      <c r="G60" s="611"/>
      <c r="H60" s="610"/>
      <c r="I60" s="611"/>
      <c r="J60" s="610"/>
      <c r="K60" s="612"/>
      <c r="L60" s="613"/>
      <c r="N60" s="596"/>
      <c r="O60" s="596"/>
      <c r="P60" s="596"/>
    </row>
    <row r="61" spans="1:29" x14ac:dyDescent="0.25">
      <c r="A61" s="566" t="s">
        <v>594</v>
      </c>
      <c r="B61" s="614"/>
      <c r="C61" s="614"/>
      <c r="D61" s="615"/>
      <c r="E61" s="615"/>
      <c r="F61" s="616"/>
      <c r="G61" s="616"/>
      <c r="H61" s="615"/>
      <c r="I61" s="616"/>
      <c r="J61" s="615"/>
      <c r="K61" s="617"/>
      <c r="L61" s="618"/>
      <c r="N61" s="596"/>
      <c r="O61" s="596"/>
      <c r="P61" s="596"/>
    </row>
    <row r="62" spans="1:29" x14ac:dyDescent="0.25">
      <c r="A62" s="566" t="s">
        <v>176</v>
      </c>
      <c r="B62" s="614"/>
      <c r="C62" s="614"/>
      <c r="D62" s="615"/>
      <c r="E62" s="615"/>
      <c r="F62" s="616"/>
      <c r="G62" s="616"/>
      <c r="H62" s="615"/>
      <c r="I62" s="616"/>
      <c r="J62" s="615"/>
      <c r="K62" s="617"/>
      <c r="L62" s="618"/>
      <c r="N62" s="596"/>
      <c r="O62" s="596"/>
      <c r="P62" s="596"/>
    </row>
    <row r="63" spans="1:29" x14ac:dyDescent="0.25">
      <c r="A63" s="566" t="s">
        <v>921</v>
      </c>
      <c r="B63" s="614"/>
      <c r="C63" s="614"/>
      <c r="D63" s="615"/>
      <c r="E63" s="615"/>
      <c r="F63" s="616"/>
      <c r="G63" s="616"/>
      <c r="H63" s="615"/>
      <c r="I63" s="616"/>
      <c r="J63" s="615"/>
      <c r="K63" s="617"/>
      <c r="L63" s="618"/>
      <c r="N63" s="596"/>
      <c r="O63" s="596"/>
      <c r="P63" s="596"/>
    </row>
    <row r="64" spans="1:29" ht="16" thickBot="1" x14ac:dyDescent="0.3">
      <c r="A64" s="574" t="s">
        <v>922</v>
      </c>
      <c r="B64" s="619"/>
      <c r="C64" s="619"/>
      <c r="D64" s="620"/>
      <c r="E64" s="620"/>
      <c r="F64" s="621"/>
      <c r="G64" s="621"/>
      <c r="H64" s="620"/>
      <c r="I64" s="621"/>
      <c r="J64" s="620"/>
      <c r="K64" s="622"/>
      <c r="L64" s="623"/>
      <c r="N64" s="596"/>
      <c r="O64" s="596"/>
      <c r="P64" s="596"/>
    </row>
    <row r="65" spans="1:24" ht="16" thickBot="1" x14ac:dyDescent="0.3">
      <c r="A65" s="624"/>
      <c r="B65" s="537"/>
      <c r="C65" s="596"/>
      <c r="D65" s="595"/>
      <c r="E65" s="595"/>
      <c r="F65" s="595"/>
      <c r="G65" s="595"/>
      <c r="H65" s="582"/>
      <c r="I65" s="582"/>
      <c r="J65" s="582"/>
      <c r="K65" s="582"/>
      <c r="L65" s="582"/>
      <c r="M65" s="596"/>
      <c r="O65" s="596"/>
      <c r="P65" s="596"/>
      <c r="Q65" s="582"/>
    </row>
    <row r="66" spans="1:24" s="424" customFormat="1" ht="47" thickBot="1" x14ac:dyDescent="0.3">
      <c r="A66" s="625" t="s">
        <v>31</v>
      </c>
      <c r="B66" s="876" t="s">
        <v>596</v>
      </c>
      <c r="C66" s="877"/>
      <c r="D66" s="878"/>
      <c r="E66" s="626" t="s">
        <v>11</v>
      </c>
      <c r="F66" s="626" t="s">
        <v>14</v>
      </c>
      <c r="G66" s="626" t="s">
        <v>293</v>
      </c>
      <c r="H66" s="626" t="s">
        <v>32</v>
      </c>
      <c r="I66" s="626" t="s">
        <v>16</v>
      </c>
      <c r="J66" s="626" t="s">
        <v>17</v>
      </c>
      <c r="K66" s="626" t="s">
        <v>18</v>
      </c>
      <c r="L66" s="626" t="s">
        <v>19</v>
      </c>
      <c r="M66" s="626" t="s">
        <v>20</v>
      </c>
      <c r="N66" s="627" t="s">
        <v>126</v>
      </c>
      <c r="O66" s="626" t="s">
        <v>97</v>
      </c>
      <c r="P66" s="628" t="s">
        <v>764</v>
      </c>
    </row>
    <row r="67" spans="1:24" s="136" customFormat="1" x14ac:dyDescent="0.25">
      <c r="A67" s="266"/>
      <c r="B67" s="879"/>
      <c r="C67" s="880"/>
      <c r="D67" s="880"/>
      <c r="E67" s="226"/>
      <c r="F67" s="226"/>
      <c r="G67" s="226"/>
      <c r="H67" s="226"/>
      <c r="I67" s="226"/>
      <c r="J67" s="270"/>
      <c r="K67" s="270"/>
      <c r="L67" s="270"/>
      <c r="M67" s="296"/>
      <c r="N67" s="49"/>
      <c r="O67" s="226"/>
      <c r="P67" s="271"/>
      <c r="Q67" s="437"/>
      <c r="R67" s="437"/>
      <c r="S67" s="437"/>
      <c r="T67" s="437"/>
      <c r="U67" s="437"/>
      <c r="V67" s="430"/>
      <c r="W67" s="430"/>
      <c r="X67" s="430"/>
    </row>
    <row r="68" spans="1:24" s="218" customFormat="1" x14ac:dyDescent="0.25">
      <c r="A68" s="328"/>
      <c r="B68" s="881"/>
      <c r="C68" s="882"/>
      <c r="D68" s="882"/>
      <c r="E68" s="324"/>
      <c r="F68" s="324"/>
      <c r="G68" s="324"/>
      <c r="H68" s="324"/>
      <c r="I68" s="324"/>
      <c r="J68" s="629"/>
      <c r="K68" s="586"/>
      <c r="L68" s="586"/>
      <c r="M68" s="630"/>
      <c r="N68" s="631"/>
      <c r="O68" s="324"/>
      <c r="P68" s="632"/>
      <c r="Q68" s="597"/>
      <c r="R68" s="597"/>
      <c r="S68" s="597"/>
      <c r="T68" s="597"/>
      <c r="U68" s="597"/>
      <c r="V68" s="320"/>
      <c r="W68" s="320"/>
      <c r="X68" s="320"/>
    </row>
    <row r="69" spans="1:24" s="218" customFormat="1" x14ac:dyDescent="0.25">
      <c r="A69" s="328"/>
      <c r="B69" s="881"/>
      <c r="C69" s="882"/>
      <c r="D69" s="882"/>
      <c r="E69" s="324"/>
      <c r="F69" s="324"/>
      <c r="G69" s="324"/>
      <c r="H69" s="324"/>
      <c r="I69" s="324"/>
      <c r="J69" s="629"/>
      <c r="K69" s="586"/>
      <c r="L69" s="586"/>
      <c r="M69" s="630"/>
      <c r="N69" s="631"/>
      <c r="O69" s="324"/>
      <c r="P69" s="632"/>
      <c r="Q69" s="597"/>
      <c r="R69" s="597"/>
      <c r="S69" s="597"/>
      <c r="T69" s="597"/>
      <c r="U69" s="597"/>
      <c r="V69" s="320"/>
      <c r="W69" s="320"/>
      <c r="X69" s="320"/>
    </row>
    <row r="70" spans="1:24" s="218" customFormat="1" ht="16" thickBot="1" x14ac:dyDescent="0.3">
      <c r="A70" s="329"/>
      <c r="B70" s="883"/>
      <c r="C70" s="884"/>
      <c r="D70" s="884"/>
      <c r="E70" s="325"/>
      <c r="F70" s="325"/>
      <c r="G70" s="325"/>
      <c r="H70" s="325"/>
      <c r="I70" s="325"/>
      <c r="J70" s="633"/>
      <c r="K70" s="592"/>
      <c r="L70" s="592"/>
      <c r="M70" s="634"/>
      <c r="N70" s="635"/>
      <c r="O70" s="591"/>
      <c r="P70" s="594"/>
      <c r="Q70" s="597"/>
      <c r="R70" s="597"/>
      <c r="S70" s="597"/>
      <c r="T70" s="597"/>
      <c r="U70" s="597"/>
      <c r="V70" s="320"/>
      <c r="W70" s="320"/>
      <c r="X70" s="320"/>
    </row>
    <row r="71" spans="1:24" x14ac:dyDescent="0.25">
      <c r="A71" s="596"/>
      <c r="B71" s="596"/>
      <c r="C71" s="636"/>
      <c r="D71" s="636"/>
      <c r="E71" s="596"/>
      <c r="J71" s="596"/>
      <c r="K71" s="596"/>
      <c r="L71" s="596"/>
      <c r="M71" s="596"/>
      <c r="O71" s="582"/>
      <c r="P71" s="582"/>
      <c r="Q71" s="582"/>
      <c r="R71" s="582"/>
      <c r="S71" s="582"/>
      <c r="T71" s="582"/>
      <c r="U71" s="582"/>
      <c r="V71" s="596"/>
      <c r="W71" s="596"/>
      <c r="X71" s="596"/>
    </row>
    <row r="72" spans="1:24" ht="16" thickBot="1" x14ac:dyDescent="0.3">
      <c r="A72" s="595"/>
      <c r="B72" s="595"/>
      <c r="C72" s="595"/>
      <c r="D72" s="595"/>
      <c r="E72" s="595"/>
      <c r="F72" s="595"/>
      <c r="G72" s="595"/>
      <c r="H72" s="595"/>
      <c r="I72" s="582"/>
      <c r="J72" s="582"/>
      <c r="K72" s="582"/>
      <c r="L72" s="582"/>
      <c r="M72" s="582"/>
      <c r="N72" s="596"/>
      <c r="O72" s="596"/>
      <c r="P72" s="596"/>
      <c r="Q72" s="596"/>
      <c r="R72" s="596"/>
      <c r="S72" s="596"/>
      <c r="T72" s="596"/>
      <c r="U72" s="596"/>
      <c r="V72" s="596"/>
      <c r="W72" s="582"/>
    </row>
    <row r="73" spans="1:24" ht="18.5" thickBot="1" x14ac:dyDescent="0.3">
      <c r="A73" s="870" t="s">
        <v>34</v>
      </c>
      <c r="B73" s="871"/>
      <c r="C73" s="872"/>
      <c r="D73" s="637"/>
      <c r="E73" s="595"/>
      <c r="F73" s="595"/>
      <c r="G73" s="595"/>
      <c r="H73" s="595"/>
      <c r="I73" s="582"/>
      <c r="J73" s="582"/>
      <c r="K73" s="582"/>
      <c r="L73" s="582"/>
      <c r="M73" s="582"/>
      <c r="N73" s="596"/>
      <c r="O73" s="596"/>
      <c r="P73" s="596"/>
      <c r="Q73" s="596"/>
      <c r="R73" s="596"/>
      <c r="S73" s="596"/>
      <c r="T73" s="596"/>
      <c r="U73" s="596"/>
      <c r="V73" s="596"/>
      <c r="W73" s="582"/>
    </row>
    <row r="74" spans="1:24" ht="16" thickBot="1" x14ac:dyDescent="0.3">
      <c r="A74" s="873" t="s">
        <v>593</v>
      </c>
      <c r="B74" s="874"/>
      <c r="C74" s="875"/>
      <c r="D74" s="534"/>
      <c r="E74" s="534"/>
      <c r="F74" s="534"/>
      <c r="G74" s="534"/>
      <c r="H74" s="535"/>
      <c r="I74" s="535"/>
      <c r="J74" s="534"/>
      <c r="K74" s="535"/>
      <c r="L74" s="534"/>
      <c r="M74" s="582"/>
      <c r="N74" s="596"/>
      <c r="O74" s="596"/>
      <c r="P74" s="596"/>
      <c r="Q74" s="596"/>
      <c r="R74" s="596"/>
      <c r="S74" s="596"/>
      <c r="T74" s="596"/>
      <c r="U74" s="596"/>
      <c r="V74" s="596"/>
      <c r="W74" s="582"/>
    </row>
    <row r="75" spans="1:24" x14ac:dyDescent="0.25">
      <c r="A75" s="607" t="s">
        <v>30</v>
      </c>
      <c r="B75" s="559"/>
      <c r="C75" s="609" t="s">
        <v>158</v>
      </c>
      <c r="D75" s="609"/>
      <c r="E75" s="610"/>
      <c r="F75" s="610"/>
      <c r="G75" s="610"/>
      <c r="H75" s="611"/>
      <c r="I75" s="611"/>
      <c r="J75" s="610"/>
      <c r="K75" s="611"/>
      <c r="L75" s="638"/>
      <c r="M75" s="582"/>
      <c r="N75" s="596"/>
      <c r="O75" s="596"/>
      <c r="P75" s="596"/>
      <c r="Q75" s="596"/>
      <c r="R75" s="596"/>
      <c r="S75" s="596"/>
      <c r="T75" s="596"/>
      <c r="U75" s="596"/>
      <c r="V75" s="596"/>
      <c r="W75" s="582"/>
    </row>
    <row r="76" spans="1:24" x14ac:dyDescent="0.25">
      <c r="A76" s="566" t="s">
        <v>35</v>
      </c>
      <c r="B76" s="615"/>
      <c r="C76" s="615"/>
      <c r="D76" s="615"/>
      <c r="E76" s="615"/>
      <c r="F76" s="615"/>
      <c r="G76" s="615"/>
      <c r="H76" s="616"/>
      <c r="I76" s="616"/>
      <c r="J76" s="615"/>
      <c r="K76" s="616"/>
      <c r="L76" s="639"/>
      <c r="M76" s="582"/>
      <c r="N76" s="596"/>
      <c r="O76" s="596"/>
      <c r="P76" s="596"/>
      <c r="Q76" s="596"/>
      <c r="R76" s="596"/>
      <c r="S76" s="596"/>
      <c r="T76" s="596"/>
      <c r="U76" s="596"/>
      <c r="V76" s="596"/>
      <c r="W76" s="582"/>
    </row>
    <row r="77" spans="1:24" x14ac:dyDescent="0.25">
      <c r="A77" s="566" t="s">
        <v>177</v>
      </c>
      <c r="B77" s="615"/>
      <c r="C77" s="615"/>
      <c r="D77" s="615"/>
      <c r="E77" s="615"/>
      <c r="F77" s="615"/>
      <c r="G77" s="615"/>
      <c r="H77" s="616"/>
      <c r="I77" s="616"/>
      <c r="J77" s="615"/>
      <c r="K77" s="616"/>
      <c r="L77" s="639"/>
      <c r="M77" s="582"/>
      <c r="N77" s="596"/>
      <c r="O77" s="596"/>
      <c r="P77" s="596"/>
      <c r="Q77" s="596"/>
      <c r="R77" s="596"/>
      <c r="S77" s="596"/>
      <c r="T77" s="596"/>
      <c r="U77" s="596"/>
      <c r="V77" s="596"/>
      <c r="W77" s="582"/>
    </row>
    <row r="78" spans="1:24" x14ac:dyDescent="0.25">
      <c r="A78" s="566" t="s">
        <v>921</v>
      </c>
      <c r="B78" s="615"/>
      <c r="C78" s="615"/>
      <c r="D78" s="615"/>
      <c r="E78" s="615"/>
      <c r="F78" s="615"/>
      <c r="G78" s="615"/>
      <c r="H78" s="616"/>
      <c r="I78" s="616"/>
      <c r="J78" s="615"/>
      <c r="K78" s="616"/>
      <c r="L78" s="639"/>
      <c r="M78" s="582"/>
      <c r="N78" s="596"/>
      <c r="O78" s="596"/>
      <c r="P78" s="596"/>
      <c r="Q78" s="596"/>
      <c r="R78" s="596"/>
      <c r="S78" s="596"/>
      <c r="T78" s="596"/>
      <c r="U78" s="596"/>
      <c r="V78" s="596"/>
      <c r="W78" s="582"/>
    </row>
    <row r="79" spans="1:24" ht="16" thickBot="1" x14ac:dyDescent="0.3">
      <c r="A79" s="574" t="s">
        <v>922</v>
      </c>
      <c r="B79" s="620"/>
      <c r="C79" s="620"/>
      <c r="D79" s="620"/>
      <c r="E79" s="620"/>
      <c r="F79" s="620"/>
      <c r="G79" s="620"/>
      <c r="H79" s="621"/>
      <c r="I79" s="621"/>
      <c r="J79" s="620"/>
      <c r="K79" s="621"/>
      <c r="L79" s="640"/>
      <c r="M79" s="582"/>
      <c r="N79" s="596"/>
      <c r="O79" s="596"/>
      <c r="P79" s="596"/>
      <c r="Q79" s="596"/>
      <c r="R79" s="596"/>
      <c r="S79" s="596"/>
      <c r="T79" s="596"/>
      <c r="U79" s="596"/>
      <c r="V79" s="596"/>
      <c r="W79" s="582"/>
    </row>
    <row r="80" spans="1:24" ht="16" thickBot="1" x14ac:dyDescent="0.3">
      <c r="A80" s="641"/>
      <c r="E80" s="534"/>
      <c r="F80" s="534"/>
      <c r="G80" s="534"/>
      <c r="H80" s="535"/>
      <c r="I80" s="537"/>
      <c r="J80" s="534"/>
      <c r="K80" s="535"/>
      <c r="L80" s="534"/>
      <c r="M80" s="582"/>
      <c r="N80" s="596"/>
      <c r="O80" s="596"/>
      <c r="P80" s="596"/>
      <c r="Q80" s="596"/>
      <c r="R80" s="582"/>
      <c r="V80" s="642"/>
      <c r="W80" s="642"/>
    </row>
    <row r="81" spans="1:23" s="424" customFormat="1" ht="31.5" thickBot="1" x14ac:dyDescent="0.3">
      <c r="A81" s="625" t="s">
        <v>31</v>
      </c>
      <c r="B81" s="876" t="s">
        <v>13</v>
      </c>
      <c r="C81" s="877"/>
      <c r="D81" s="878"/>
      <c r="E81" s="626" t="s">
        <v>12</v>
      </c>
      <c r="F81" s="626" t="s">
        <v>14</v>
      </c>
      <c r="G81" s="626" t="s">
        <v>280</v>
      </c>
      <c r="H81" s="626" t="s">
        <v>32</v>
      </c>
      <c r="I81" s="626" t="s">
        <v>16</v>
      </c>
      <c r="J81" s="626" t="s">
        <v>17</v>
      </c>
      <c r="K81" s="626" t="s">
        <v>18</v>
      </c>
      <c r="L81" s="626" t="s">
        <v>19</v>
      </c>
      <c r="M81" s="626" t="s">
        <v>20</v>
      </c>
      <c r="N81" s="627" t="s">
        <v>126</v>
      </c>
      <c r="O81" s="626" t="s">
        <v>95</v>
      </c>
      <c r="P81" s="628" t="s">
        <v>762</v>
      </c>
      <c r="W81" s="643"/>
    </row>
    <row r="82" spans="1:23" s="136" customFormat="1" x14ac:dyDescent="0.25">
      <c r="A82" s="266"/>
      <c r="B82" s="879"/>
      <c r="C82" s="880"/>
      <c r="D82" s="880"/>
      <c r="E82" s="226"/>
      <c r="F82" s="226"/>
      <c r="G82" s="226"/>
      <c r="H82" s="226"/>
      <c r="I82" s="226"/>
      <c r="J82" s="270"/>
      <c r="K82" s="270"/>
      <c r="L82" s="270"/>
      <c r="M82" s="270"/>
      <c r="N82" s="49"/>
      <c r="O82" s="226"/>
      <c r="P82" s="271"/>
      <c r="Q82" s="430"/>
      <c r="R82" s="430"/>
      <c r="S82" s="430"/>
      <c r="T82" s="430"/>
      <c r="U82" s="430"/>
      <c r="V82" s="430"/>
      <c r="W82" s="437"/>
    </row>
    <row r="83" spans="1:23" s="218" customFormat="1" x14ac:dyDescent="0.25">
      <c r="A83" s="328"/>
      <c r="B83" s="881"/>
      <c r="C83" s="882"/>
      <c r="D83" s="882"/>
      <c r="E83" s="324"/>
      <c r="F83" s="324"/>
      <c r="G83" s="324"/>
      <c r="H83" s="324"/>
      <c r="I83" s="324"/>
      <c r="J83" s="586"/>
      <c r="K83" s="586"/>
      <c r="L83" s="586"/>
      <c r="M83" s="586"/>
      <c r="N83" s="631"/>
      <c r="O83" s="324"/>
      <c r="P83" s="632"/>
      <c r="Q83" s="320"/>
      <c r="R83" s="320"/>
      <c r="S83" s="320"/>
      <c r="T83" s="320"/>
      <c r="U83" s="320"/>
      <c r="V83" s="320"/>
      <c r="W83" s="597"/>
    </row>
    <row r="84" spans="1:23" s="218" customFormat="1" x14ac:dyDescent="0.25">
      <c r="A84" s="328"/>
      <c r="B84" s="881"/>
      <c r="C84" s="882"/>
      <c r="D84" s="882"/>
      <c r="E84" s="324"/>
      <c r="F84" s="324"/>
      <c r="G84" s="324"/>
      <c r="H84" s="324"/>
      <c r="I84" s="324"/>
      <c r="J84" s="586"/>
      <c r="K84" s="586"/>
      <c r="L84" s="586"/>
      <c r="M84" s="586"/>
      <c r="N84" s="631"/>
      <c r="O84" s="324"/>
      <c r="P84" s="632"/>
      <c r="Q84" s="320"/>
      <c r="R84" s="320"/>
      <c r="S84" s="320"/>
      <c r="T84" s="320"/>
      <c r="U84" s="320"/>
      <c r="V84" s="320"/>
      <c r="W84" s="597"/>
    </row>
    <row r="85" spans="1:23" s="218" customFormat="1" ht="16" thickBot="1" x14ac:dyDescent="0.3">
      <c r="A85" s="329"/>
      <c r="B85" s="883"/>
      <c r="C85" s="884"/>
      <c r="D85" s="884"/>
      <c r="E85" s="325"/>
      <c r="F85" s="325"/>
      <c r="G85" s="325"/>
      <c r="H85" s="325"/>
      <c r="I85" s="325"/>
      <c r="J85" s="592"/>
      <c r="K85" s="592"/>
      <c r="L85" s="592"/>
      <c r="M85" s="592"/>
      <c r="N85" s="635"/>
      <c r="O85" s="591"/>
      <c r="P85" s="594"/>
      <c r="Q85" s="320"/>
      <c r="R85" s="320"/>
      <c r="S85" s="320"/>
      <c r="T85" s="320"/>
      <c r="U85" s="320"/>
      <c r="V85" s="320"/>
      <c r="W85" s="597"/>
    </row>
    <row r="86" spans="1:23" ht="16" thickBot="1" x14ac:dyDescent="0.3">
      <c r="A86" s="595"/>
      <c r="B86" s="595"/>
      <c r="C86" s="595"/>
      <c r="D86" s="595"/>
      <c r="E86" s="595"/>
      <c r="F86" s="595"/>
      <c r="G86" s="595"/>
      <c r="H86" s="582"/>
      <c r="I86" s="582"/>
      <c r="J86" s="582"/>
      <c r="K86" s="582"/>
      <c r="L86" s="582"/>
      <c r="M86" s="596"/>
      <c r="N86" s="596"/>
      <c r="O86" s="596"/>
      <c r="P86" s="596"/>
      <c r="Q86" s="596"/>
      <c r="R86" s="596"/>
      <c r="S86" s="596"/>
      <c r="T86" s="596"/>
      <c r="U86" s="596"/>
      <c r="V86" s="582"/>
    </row>
    <row r="87" spans="1:23" ht="16" thickBot="1" x14ac:dyDescent="0.3">
      <c r="A87" s="865" t="s">
        <v>36</v>
      </c>
      <c r="B87" s="893"/>
      <c r="C87" s="893"/>
      <c r="D87" s="893"/>
      <c r="E87" s="893"/>
      <c r="F87" s="893"/>
      <c r="G87" s="893"/>
      <c r="H87" s="893"/>
      <c r="I87" s="894"/>
      <c r="K87" s="582"/>
      <c r="L87" s="596"/>
      <c r="M87" s="596"/>
      <c r="N87" s="596"/>
      <c r="O87" s="596"/>
      <c r="P87" s="596"/>
      <c r="Q87" s="596"/>
      <c r="R87" s="596"/>
      <c r="S87" s="582"/>
      <c r="T87" s="582"/>
      <c r="U87" s="582"/>
    </row>
    <row r="88" spans="1:23" ht="16" thickBot="1" x14ac:dyDescent="0.3">
      <c r="A88" s="895" t="s">
        <v>37</v>
      </c>
      <c r="B88" s="896"/>
      <c r="C88" s="896"/>
      <c r="D88" s="896"/>
      <c r="E88" s="896"/>
      <c r="F88" s="896"/>
      <c r="G88" s="896"/>
      <c r="H88" s="896"/>
      <c r="I88" s="897"/>
      <c r="J88" s="535"/>
      <c r="K88" s="582"/>
      <c r="L88" s="596"/>
      <c r="M88" s="596"/>
      <c r="N88" s="596"/>
      <c r="O88" s="596"/>
      <c r="P88" s="596"/>
      <c r="Q88" s="596"/>
      <c r="R88" s="596"/>
      <c r="S88" s="582"/>
      <c r="T88" s="582"/>
      <c r="U88" s="582"/>
    </row>
    <row r="89" spans="1:23" s="698" customFormat="1" ht="15.75" customHeight="1" thickBot="1" x14ac:dyDescent="0.3">
      <c r="A89" s="689" t="s">
        <v>301</v>
      </c>
      <c r="B89" s="898" t="s">
        <v>1038</v>
      </c>
      <c r="C89" s="899"/>
      <c r="D89" s="899"/>
      <c r="E89" s="899"/>
      <c r="F89" s="899"/>
      <c r="G89" s="899"/>
      <c r="H89" s="899"/>
      <c r="I89" s="900"/>
      <c r="J89" s="444"/>
      <c r="K89" s="445"/>
      <c r="L89" s="446"/>
      <c r="M89" s="446"/>
      <c r="N89" s="446"/>
      <c r="O89" s="446"/>
      <c r="P89" s="446"/>
      <c r="Q89" s="446"/>
      <c r="R89" s="446"/>
      <c r="S89" s="445"/>
      <c r="T89" s="445"/>
      <c r="U89" s="445"/>
    </row>
    <row r="90" spans="1:23" ht="16" thickBot="1" x14ac:dyDescent="0.3">
      <c r="A90" s="641"/>
      <c r="J90" s="596"/>
      <c r="K90" s="582"/>
      <c r="L90" s="596"/>
      <c r="M90" s="596"/>
      <c r="N90" s="596"/>
      <c r="O90" s="596"/>
      <c r="P90" s="596"/>
      <c r="Q90" s="582"/>
    </row>
    <row r="91" spans="1:23" ht="16.5" customHeight="1" thickBot="1" x14ac:dyDescent="0.3">
      <c r="A91" s="901" t="s">
        <v>217</v>
      </c>
      <c r="B91" s="902"/>
      <c r="C91" s="902"/>
      <c r="D91" s="902"/>
      <c r="E91" s="902"/>
      <c r="F91" s="902"/>
      <c r="G91" s="902"/>
      <c r="H91" s="903" t="s">
        <v>229</v>
      </c>
      <c r="I91" s="905" t="s">
        <v>595</v>
      </c>
      <c r="J91" s="905" t="s">
        <v>218</v>
      </c>
      <c r="K91" s="905" t="s">
        <v>23</v>
      </c>
      <c r="L91" s="905" t="s">
        <v>307</v>
      </c>
      <c r="M91" s="885" t="s">
        <v>84</v>
      </c>
      <c r="N91" s="596"/>
      <c r="O91" s="582"/>
      <c r="Q91" s="642"/>
      <c r="R91" s="642"/>
    </row>
    <row r="92" spans="1:23" s="536" customFormat="1" ht="16" thickBot="1" x14ac:dyDescent="0.3">
      <c r="A92" s="887" t="s">
        <v>835</v>
      </c>
      <c r="B92" s="888"/>
      <c r="C92" s="888"/>
      <c r="D92" s="888"/>
      <c r="E92" s="888"/>
      <c r="F92" s="888"/>
      <c r="G92" s="889"/>
      <c r="H92" s="904"/>
      <c r="I92" s="906"/>
      <c r="J92" s="906"/>
      <c r="K92" s="906"/>
      <c r="L92" s="906"/>
      <c r="M92" s="886"/>
      <c r="N92" s="645"/>
      <c r="O92" s="645"/>
      <c r="P92" s="645"/>
      <c r="Q92" s="645"/>
      <c r="R92" s="645"/>
    </row>
    <row r="93" spans="1:23" s="536" customFormat="1" ht="15.75" customHeight="1" thickBot="1" x14ac:dyDescent="0.3">
      <c r="A93" s="890" t="s">
        <v>356</v>
      </c>
      <c r="B93" s="891"/>
      <c r="C93" s="891"/>
      <c r="D93" s="891"/>
      <c r="E93" s="891"/>
      <c r="F93" s="891"/>
      <c r="G93" s="892"/>
      <c r="H93" s="904"/>
      <c r="I93" s="906"/>
      <c r="J93" s="906"/>
      <c r="K93" s="906"/>
      <c r="L93" s="906"/>
      <c r="M93" s="886"/>
      <c r="N93" s="645"/>
      <c r="O93" s="645"/>
      <c r="P93" s="645"/>
      <c r="Q93" s="645"/>
      <c r="R93" s="645"/>
    </row>
    <row r="94" spans="1:23" s="136" customFormat="1" ht="15.75" customHeight="1" x14ac:dyDescent="0.25">
      <c r="A94" s="434" t="s">
        <v>349</v>
      </c>
      <c r="B94" s="907" t="str">
        <f>IF($A94="","",VLOOKUP($A94,Listes!$A$3:$C$195,2,FALSE))</f>
        <v>Aden Gulf Surcharge</v>
      </c>
      <c r="C94" s="907"/>
      <c r="D94" s="907"/>
      <c r="E94" s="908" t="s">
        <v>54</v>
      </c>
      <c r="F94" s="908"/>
      <c r="G94" s="908"/>
      <c r="H94" s="695"/>
      <c r="I94" s="435"/>
      <c r="J94" s="435"/>
      <c r="K94" s="435"/>
      <c r="L94" s="435"/>
      <c r="M94" s="436"/>
      <c r="N94" s="430"/>
      <c r="O94" s="430"/>
      <c r="P94" s="430"/>
      <c r="Q94" s="430"/>
      <c r="R94" s="437"/>
    </row>
    <row r="95" spans="1:23" s="136" customFormat="1" ht="15.75" customHeight="1" x14ac:dyDescent="0.25">
      <c r="A95" s="438" t="s">
        <v>237</v>
      </c>
      <c r="B95" s="907" t="str">
        <f>IF($A95="","",VLOOKUP($A95,Listes!$A$3:$C$195,2,FALSE))</f>
        <v>Bunker Adjustment Factor</v>
      </c>
      <c r="C95" s="907"/>
      <c r="D95" s="907"/>
      <c r="E95" s="909" t="s">
        <v>54</v>
      </c>
      <c r="F95" s="909"/>
      <c r="G95" s="909"/>
      <c r="H95" s="692"/>
      <c r="I95" s="439"/>
      <c r="J95" s="439"/>
      <c r="K95" s="439"/>
      <c r="L95" s="439"/>
      <c r="M95" s="440"/>
      <c r="N95" s="430"/>
      <c r="O95" s="430"/>
      <c r="P95" s="430"/>
      <c r="Q95" s="430"/>
      <c r="R95" s="437"/>
    </row>
    <row r="96" spans="1:23" s="136" customFormat="1" ht="15.75" customHeight="1" x14ac:dyDescent="0.25">
      <c r="A96" s="438" t="s">
        <v>535</v>
      </c>
      <c r="B96" s="907" t="str">
        <f>IF($A96="","",VLOOKUP($A96,Listes!$A$3:$C$195,2,FALSE))</f>
        <v>Cargo Facility Charge</v>
      </c>
      <c r="C96" s="907"/>
      <c r="D96" s="907"/>
      <c r="E96" s="909" t="s">
        <v>52</v>
      </c>
      <c r="F96" s="909"/>
      <c r="G96" s="909"/>
      <c r="H96" s="692"/>
      <c r="I96" s="439"/>
      <c r="J96" s="439"/>
      <c r="K96" s="439"/>
      <c r="L96" s="439"/>
      <c r="M96" s="440"/>
      <c r="N96" s="430"/>
      <c r="O96" s="430"/>
      <c r="P96" s="430"/>
      <c r="Q96" s="430"/>
      <c r="R96" s="437"/>
    </row>
    <row r="97" spans="1:18" s="136" customFormat="1" ht="15.75" customHeight="1" x14ac:dyDescent="0.25">
      <c r="A97" s="438" t="s">
        <v>514</v>
      </c>
      <c r="B97" s="907" t="str">
        <f>IF($A97="","",VLOOKUP($A97,Listes!$A$3:$C$195,2,FALSE))</f>
        <v>Export BL Documentation Fee - China only</v>
      </c>
      <c r="C97" s="907"/>
      <c r="D97" s="907"/>
      <c r="E97" s="909" t="s">
        <v>52</v>
      </c>
      <c r="F97" s="909"/>
      <c r="G97" s="909"/>
      <c r="H97" s="692"/>
      <c r="I97" s="439"/>
      <c r="J97" s="439"/>
      <c r="K97" s="439"/>
      <c r="L97" s="439"/>
      <c r="M97" s="440"/>
      <c r="N97" s="430"/>
      <c r="O97" s="430"/>
      <c r="P97" s="430"/>
      <c r="Q97" s="430"/>
      <c r="R97" s="437"/>
    </row>
    <row r="98" spans="1:18" s="136" customFormat="1" ht="15.75" customHeight="1" x14ac:dyDescent="0.25">
      <c r="A98" s="438" t="s">
        <v>1014</v>
      </c>
      <c r="B98" s="907" t="str">
        <f>IF($A98="","",VLOOKUP($A98,Listes!$A$3:$C$195,2,FALSE))</f>
        <v>Chassis Administration Fee On-Carriage</v>
      </c>
      <c r="C98" s="907"/>
      <c r="D98" s="907"/>
      <c r="E98" s="909" t="s">
        <v>52</v>
      </c>
      <c r="F98" s="909"/>
      <c r="G98" s="909"/>
      <c r="H98" s="692"/>
      <c r="I98" s="439"/>
      <c r="J98" s="439"/>
      <c r="K98" s="439"/>
      <c r="L98" s="439"/>
      <c r="M98" s="440"/>
      <c r="N98" s="430"/>
      <c r="O98" s="430"/>
      <c r="P98" s="430"/>
      <c r="Q98" s="430"/>
      <c r="R98" s="437"/>
    </row>
    <row r="99" spans="1:18" s="136" customFormat="1" ht="15.75" customHeight="1" x14ac:dyDescent="0.25">
      <c r="A99" s="438" t="s">
        <v>529</v>
      </c>
      <c r="B99" s="907" t="str">
        <f>IF($A99="","",VLOOKUP($A99,Listes!$A$3:$C$195,2,FALSE))</f>
        <v>Chassis Provision Charge</v>
      </c>
      <c r="C99" s="907"/>
      <c r="D99" s="907"/>
      <c r="E99" s="909" t="s">
        <v>52</v>
      </c>
      <c r="F99" s="909"/>
      <c r="G99" s="909"/>
      <c r="H99" s="692"/>
      <c r="I99" s="439"/>
      <c r="J99" s="439"/>
      <c r="K99" s="439"/>
      <c r="L99" s="439"/>
      <c r="M99" s="440"/>
      <c r="N99" s="430"/>
      <c r="O99" s="430"/>
      <c r="P99" s="430"/>
      <c r="Q99" s="430"/>
      <c r="R99" s="437"/>
    </row>
    <row r="100" spans="1:18" s="136" customFormat="1" ht="15.75" customHeight="1" x14ac:dyDescent="0.25">
      <c r="A100" s="438" t="s">
        <v>267</v>
      </c>
      <c r="B100" s="907" t="str">
        <f>IF($A100="","",VLOOKUP($A100,Listes!$A$3:$C$195,2,FALSE))</f>
        <v>Carrier Security Charge</v>
      </c>
      <c r="C100" s="907"/>
      <c r="D100" s="907"/>
      <c r="E100" s="909" t="s">
        <v>52</v>
      </c>
      <c r="F100" s="909"/>
      <c r="G100" s="909"/>
      <c r="H100" s="692"/>
      <c r="I100" s="439"/>
      <c r="J100" s="439"/>
      <c r="K100" s="439"/>
      <c r="L100" s="439"/>
      <c r="M100" s="440"/>
      <c r="N100" s="430"/>
      <c r="O100" s="430"/>
      <c r="P100" s="430"/>
      <c r="Q100" s="430"/>
      <c r="R100" s="437"/>
    </row>
    <row r="101" spans="1:18" s="136" customFormat="1" ht="15.75" customHeight="1" x14ac:dyDescent="0.25">
      <c r="A101" s="438" t="s">
        <v>847</v>
      </c>
      <c r="B101" s="907" t="str">
        <f>IF($A101="","",VLOOKUP($A101,Listes!$A$3:$C$195,2,FALSE))</f>
        <v>Container Maintenance Charge</v>
      </c>
      <c r="C101" s="907"/>
      <c r="D101" s="907"/>
      <c r="E101" s="909" t="s">
        <v>52</v>
      </c>
      <c r="F101" s="909"/>
      <c r="G101" s="909"/>
      <c r="H101" s="692"/>
      <c r="I101" s="439"/>
      <c r="J101" s="439"/>
      <c r="K101" s="439"/>
      <c r="L101" s="439"/>
      <c r="M101" s="440"/>
      <c r="N101" s="430"/>
      <c r="O101" s="430"/>
      <c r="P101" s="430"/>
      <c r="Q101" s="430"/>
      <c r="R101" s="437"/>
    </row>
    <row r="102" spans="1:18" s="136" customFormat="1" ht="15.75" customHeight="1" x14ac:dyDescent="0.25">
      <c r="A102" s="438" t="s">
        <v>233</v>
      </c>
      <c r="B102" s="907" t="str">
        <f>IF($A102="","",VLOOKUP($A102,Listes!$A$3:$C$195,2,FALSE))</f>
        <v>Destination THC / Destination Receiving Charge</v>
      </c>
      <c r="C102" s="907"/>
      <c r="D102" s="907"/>
      <c r="E102" s="909" t="s">
        <v>54</v>
      </c>
      <c r="F102" s="909"/>
      <c r="G102" s="909"/>
      <c r="H102" s="692"/>
      <c r="I102" s="439"/>
      <c r="J102" s="439"/>
      <c r="K102" s="439"/>
      <c r="L102" s="439"/>
      <c r="M102" s="440"/>
      <c r="N102" s="430"/>
      <c r="O102" s="430"/>
      <c r="P102" s="430"/>
      <c r="Q102" s="430"/>
      <c r="R102" s="437"/>
    </row>
    <row r="103" spans="1:18" s="136" customFormat="1" ht="15.75" customHeight="1" x14ac:dyDescent="0.25">
      <c r="A103" s="438" t="s">
        <v>823</v>
      </c>
      <c r="B103" s="907" t="str">
        <f>IF($A103="","",VLOOKUP($A103,Listes!$A$3:$C$195,2,FALSE))</f>
        <v>Export Documentation Fees - Carrier</v>
      </c>
      <c r="C103" s="907"/>
      <c r="D103" s="907"/>
      <c r="E103" s="909" t="s">
        <v>52</v>
      </c>
      <c r="F103" s="909"/>
      <c r="G103" s="909"/>
      <c r="H103" s="692"/>
      <c r="I103" s="439"/>
      <c r="J103" s="439"/>
      <c r="K103" s="439"/>
      <c r="L103" s="439"/>
      <c r="M103" s="440"/>
      <c r="N103" s="430"/>
      <c r="O103" s="430"/>
      <c r="P103" s="430"/>
      <c r="Q103" s="430"/>
      <c r="R103" s="437"/>
    </row>
    <row r="104" spans="1:18" s="136" customFormat="1" ht="15.75" customHeight="1" x14ac:dyDescent="0.25">
      <c r="A104" s="438" t="s">
        <v>805</v>
      </c>
      <c r="B104" s="907" t="str">
        <f>IF($A104="","",VLOOKUP($A104,Listes!$A$3:$C$195,2,FALSE))</f>
        <v>Export Declaration Surcharge</v>
      </c>
      <c r="C104" s="907"/>
      <c r="D104" s="907"/>
      <c r="E104" s="909" t="s">
        <v>52</v>
      </c>
      <c r="F104" s="909"/>
      <c r="G104" s="909"/>
      <c r="H104" s="692"/>
      <c r="I104" s="439"/>
      <c r="J104" s="439"/>
      <c r="K104" s="439"/>
      <c r="L104" s="439"/>
      <c r="M104" s="440"/>
      <c r="N104" s="430"/>
      <c r="O104" s="430"/>
      <c r="P104" s="430"/>
      <c r="Q104" s="430"/>
      <c r="R104" s="437"/>
    </row>
    <row r="105" spans="1:18" s="136" customFormat="1" ht="15.75" customHeight="1" x14ac:dyDescent="0.25">
      <c r="A105" s="438" t="s">
        <v>83</v>
      </c>
      <c r="B105" s="907" t="str">
        <f>IF($A105="","",VLOOKUP($A105,Listes!$A$3:$C$195,2,FALSE))</f>
        <v>General Rate Increase</v>
      </c>
      <c r="C105" s="907"/>
      <c r="D105" s="907"/>
      <c r="E105" s="909" t="s">
        <v>52</v>
      </c>
      <c r="F105" s="909"/>
      <c r="G105" s="909"/>
      <c r="H105" s="692"/>
      <c r="I105" s="439"/>
      <c r="J105" s="439"/>
      <c r="K105" s="439"/>
      <c r="L105" s="439"/>
      <c r="M105" s="440"/>
      <c r="N105" s="430"/>
      <c r="O105" s="430"/>
      <c r="P105" s="430"/>
      <c r="Q105" s="430"/>
      <c r="R105" s="437"/>
    </row>
    <row r="106" spans="1:18" s="136" customFormat="1" ht="15.75" customHeight="1" x14ac:dyDescent="0.25">
      <c r="A106" s="438" t="s">
        <v>264</v>
      </c>
      <c r="B106" s="907" t="str">
        <f>IF($A106="","",VLOOKUP($A106,Listes!$A$3:$C$195,2,FALSE))</f>
        <v>Hazardous Fees (Ocean)</v>
      </c>
      <c r="C106" s="907"/>
      <c r="D106" s="907"/>
      <c r="E106" s="909" t="s">
        <v>52</v>
      </c>
      <c r="F106" s="909"/>
      <c r="G106" s="909"/>
      <c r="H106" s="692"/>
      <c r="I106" s="439"/>
      <c r="J106" s="439"/>
      <c r="K106" s="439"/>
      <c r="L106" s="439"/>
      <c r="M106" s="440"/>
      <c r="N106" s="430"/>
      <c r="O106" s="430"/>
      <c r="P106" s="430"/>
      <c r="Q106" s="430"/>
      <c r="R106" s="437"/>
    </row>
    <row r="107" spans="1:18" s="136" customFormat="1" ht="15.75" customHeight="1" x14ac:dyDescent="0.25">
      <c r="A107" s="438" t="s">
        <v>843</v>
      </c>
      <c r="B107" s="907" t="str">
        <f>IF($A107="","",VLOOKUP($A107,Listes!$A$3:$C$195,2,FALSE))</f>
        <v>Oncarriage Additional Intermodal Door Delivery Surcharge</v>
      </c>
      <c r="C107" s="907"/>
      <c r="D107" s="907"/>
      <c r="E107" s="909" t="s">
        <v>52</v>
      </c>
      <c r="F107" s="909"/>
      <c r="G107" s="909"/>
      <c r="H107" s="692"/>
      <c r="I107" s="439"/>
      <c r="J107" s="439"/>
      <c r="K107" s="439"/>
      <c r="L107" s="439"/>
      <c r="M107" s="440"/>
      <c r="N107" s="430"/>
      <c r="O107" s="430"/>
      <c r="P107" s="430"/>
      <c r="Q107" s="430"/>
      <c r="R107" s="437"/>
    </row>
    <row r="108" spans="1:18" s="136" customFormat="1" ht="15.75" customHeight="1" x14ac:dyDescent="0.25">
      <c r="A108" s="438" t="s">
        <v>827</v>
      </c>
      <c r="B108" s="907" t="str">
        <f>IF($A108="","",VLOOKUP($A108,Listes!$A$3:$C$195,2,FALSE))</f>
        <v>Import Documentation / BL fee - Carrier</v>
      </c>
      <c r="C108" s="907"/>
      <c r="D108" s="907"/>
      <c r="E108" s="909" t="s">
        <v>52</v>
      </c>
      <c r="F108" s="909"/>
      <c r="G108" s="909"/>
      <c r="H108" s="692"/>
      <c r="I108" s="439"/>
      <c r="J108" s="439"/>
      <c r="K108" s="439"/>
      <c r="L108" s="439"/>
      <c r="M108" s="440"/>
      <c r="N108" s="430"/>
      <c r="O108" s="430"/>
      <c r="P108" s="430"/>
      <c r="Q108" s="430"/>
      <c r="R108" s="437"/>
    </row>
    <row r="109" spans="1:18" s="136" customFormat="1" ht="15.75" customHeight="1" x14ac:dyDescent="0.25">
      <c r="A109" s="438" t="s">
        <v>95</v>
      </c>
      <c r="B109" s="907" t="str">
        <f>IF($A109="","",VLOOKUP($A109,Listes!$A$3:$C$195,2,FALSE))</f>
        <v>Oncarriage Inland Fuel Charge</v>
      </c>
      <c r="C109" s="907"/>
      <c r="D109" s="907"/>
      <c r="E109" s="909" t="s">
        <v>52</v>
      </c>
      <c r="F109" s="909"/>
      <c r="G109" s="909"/>
      <c r="H109" s="692"/>
      <c r="I109" s="439"/>
      <c r="J109" s="439"/>
      <c r="K109" s="439"/>
      <c r="L109" s="439"/>
      <c r="M109" s="440"/>
      <c r="N109" s="430"/>
      <c r="O109" s="430"/>
      <c r="P109" s="430"/>
      <c r="Q109" s="430"/>
      <c r="R109" s="437"/>
    </row>
    <row r="110" spans="1:18" s="136" customFormat="1" ht="15.75" customHeight="1" x14ac:dyDescent="0.25">
      <c r="A110" s="438" t="s">
        <v>939</v>
      </c>
      <c r="B110" s="907" t="str">
        <f>IF($A110="","",VLOOKUP($A110,Listes!$A$3:$C$195,2,FALSE))</f>
        <v>Local Port Charges Destination</v>
      </c>
      <c r="C110" s="907"/>
      <c r="D110" s="907"/>
      <c r="E110" s="909" t="s">
        <v>52</v>
      </c>
      <c r="F110" s="909"/>
      <c r="G110" s="909"/>
      <c r="H110" s="692"/>
      <c r="I110" s="439"/>
      <c r="J110" s="439"/>
      <c r="K110" s="439"/>
      <c r="L110" s="439"/>
      <c r="M110" s="440"/>
      <c r="N110" s="430"/>
      <c r="O110" s="430"/>
      <c r="P110" s="430"/>
      <c r="Q110" s="430"/>
      <c r="R110" s="437"/>
    </row>
    <row r="111" spans="1:18" s="136" customFormat="1" ht="15.75" customHeight="1" x14ac:dyDescent="0.25">
      <c r="A111" s="438" t="s">
        <v>937</v>
      </c>
      <c r="B111" s="907" t="str">
        <f>IF($A111="","",VLOOKUP($A111,Listes!$A$3:$C$195,2,FALSE))</f>
        <v>Local Port Charges Origin</v>
      </c>
      <c r="C111" s="907"/>
      <c r="D111" s="907"/>
      <c r="E111" s="909" t="s">
        <v>52</v>
      </c>
      <c r="F111" s="909"/>
      <c r="G111" s="909"/>
      <c r="H111" s="692"/>
      <c r="I111" s="439"/>
      <c r="J111" s="439"/>
      <c r="K111" s="439"/>
      <c r="L111" s="439"/>
      <c r="M111" s="440"/>
      <c r="N111" s="430"/>
      <c r="O111" s="430"/>
      <c r="P111" s="430"/>
      <c r="Q111" s="430"/>
      <c r="R111" s="437"/>
    </row>
    <row r="112" spans="1:18" s="136" customFormat="1" ht="15.75" customHeight="1" x14ac:dyDescent="0.25">
      <c r="A112" s="438" t="s">
        <v>202</v>
      </c>
      <c r="B112" s="907" t="str">
        <f>IF($A112="","",VLOOKUP($A112,Listes!$A$3:$C$195,2,FALSE))</f>
        <v>Low Sulfur Surcharge</v>
      </c>
      <c r="C112" s="907"/>
      <c r="D112" s="907"/>
      <c r="E112" s="909" t="s">
        <v>54</v>
      </c>
      <c r="F112" s="909"/>
      <c r="G112" s="909"/>
      <c r="H112" s="692"/>
      <c r="I112" s="439"/>
      <c r="J112" s="439"/>
      <c r="K112" s="439"/>
      <c r="L112" s="439"/>
      <c r="M112" s="440"/>
      <c r="N112" s="430"/>
      <c r="O112" s="430"/>
      <c r="P112" s="430"/>
      <c r="Q112" s="430"/>
      <c r="R112" s="437"/>
    </row>
    <row r="113" spans="1:18" s="136" customFormat="1" ht="15.75" customHeight="1" x14ac:dyDescent="0.25">
      <c r="A113" s="438" t="s">
        <v>1033</v>
      </c>
      <c r="B113" s="907" t="str">
        <f>IF($A113="","",VLOOKUP($A113,Listes!$A$3:$C$195,2,FALSE))</f>
        <v>Low Sulfur Surcharge IMO2020</v>
      </c>
      <c r="C113" s="907"/>
      <c r="D113" s="907"/>
      <c r="E113" s="909" t="s">
        <v>54</v>
      </c>
      <c r="F113" s="909"/>
      <c r="G113" s="909"/>
      <c r="H113" s="692"/>
      <c r="I113" s="439"/>
      <c r="J113" s="439"/>
      <c r="K113" s="439"/>
      <c r="L113" s="439"/>
      <c r="M113" s="440"/>
      <c r="N113" s="430"/>
      <c r="O113" s="430"/>
      <c r="P113" s="430"/>
      <c r="Q113" s="430"/>
      <c r="R113" s="437"/>
    </row>
    <row r="114" spans="1:18" s="136" customFormat="1" ht="15.75" customHeight="1" x14ac:dyDescent="0.25">
      <c r="A114" s="438" t="s">
        <v>970</v>
      </c>
      <c r="B114" s="907" t="str">
        <f>IF($A114="","",VLOOKUP($A114,Listes!$A$3:$C$195,2,FALSE))</f>
        <v>On-Carriage Emergency Inland Fuel Surcharge</v>
      </c>
      <c r="C114" s="907"/>
      <c r="D114" s="907"/>
      <c r="E114" s="909" t="s">
        <v>52</v>
      </c>
      <c r="F114" s="909"/>
      <c r="G114" s="909"/>
      <c r="H114" s="692"/>
      <c r="I114" s="439"/>
      <c r="J114" s="439"/>
      <c r="K114" s="439"/>
      <c r="L114" s="439"/>
      <c r="M114" s="440"/>
      <c r="N114" s="430"/>
      <c r="O114" s="430"/>
      <c r="P114" s="430"/>
      <c r="Q114" s="430"/>
      <c r="R114" s="437"/>
    </row>
    <row r="115" spans="1:18" s="136" customFormat="1" ht="31.5" customHeight="1" x14ac:dyDescent="0.25">
      <c r="A115" s="438" t="s">
        <v>997</v>
      </c>
      <c r="B115" s="907" t="str">
        <f>IF($A115="","",VLOOKUP($A115,Listes!$A$3:$C$195,2,FALSE))</f>
        <v>On-Carriage Emergency Intermodal Surcharge</v>
      </c>
      <c r="C115" s="907"/>
      <c r="D115" s="907"/>
      <c r="E115" s="909" t="s">
        <v>52</v>
      </c>
      <c r="F115" s="909"/>
      <c r="G115" s="909"/>
      <c r="H115" s="692"/>
      <c r="I115" s="439"/>
      <c r="J115" s="439"/>
      <c r="K115" s="439"/>
      <c r="L115" s="439"/>
      <c r="M115" s="440"/>
      <c r="N115" s="430"/>
      <c r="O115" s="430"/>
      <c r="P115" s="430"/>
      <c r="Q115" s="430"/>
      <c r="R115" s="437"/>
    </row>
    <row r="116" spans="1:18" s="136" customFormat="1" ht="15.75" customHeight="1" x14ac:dyDescent="0.25">
      <c r="A116" s="438" t="s">
        <v>484</v>
      </c>
      <c r="B116" s="907" t="str">
        <f>IF($A116="","",VLOOKUP($A116,Listes!$A$3:$C$195,2,FALSE))</f>
        <v>Inland Hazardous Charge Oncarriage</v>
      </c>
      <c r="C116" s="907"/>
      <c r="D116" s="907"/>
      <c r="E116" s="909" t="s">
        <v>52</v>
      </c>
      <c r="F116" s="909"/>
      <c r="G116" s="909"/>
      <c r="H116" s="692"/>
      <c r="I116" s="439"/>
      <c r="J116" s="439"/>
      <c r="K116" s="439"/>
      <c r="L116" s="439"/>
      <c r="M116" s="440"/>
      <c r="N116" s="430"/>
      <c r="O116" s="430"/>
      <c r="P116" s="430"/>
      <c r="Q116" s="430"/>
      <c r="R116" s="437"/>
    </row>
    <row r="117" spans="1:18" s="136" customFormat="1" ht="15.75" customHeight="1" x14ac:dyDescent="0.25">
      <c r="A117" s="438" t="s">
        <v>90</v>
      </c>
      <c r="B117" s="907" t="str">
        <f>IF($A117="","",VLOOKUP($A117,Listes!$A$3:$C$195,2,FALSE))</f>
        <v>Origin THC / Origin Receiving Charge</v>
      </c>
      <c r="C117" s="907"/>
      <c r="D117" s="907"/>
      <c r="E117" s="909" t="s">
        <v>54</v>
      </c>
      <c r="F117" s="909"/>
      <c r="G117" s="909"/>
      <c r="H117" s="692"/>
      <c r="I117" s="439"/>
      <c r="J117" s="439"/>
      <c r="K117" s="439"/>
      <c r="L117" s="439"/>
      <c r="M117" s="440"/>
      <c r="N117" s="430"/>
      <c r="O117" s="430"/>
      <c r="P117" s="430"/>
      <c r="Q117" s="430"/>
      <c r="R117" s="437"/>
    </row>
    <row r="118" spans="1:18" s="136" customFormat="1" ht="15.75" customHeight="1" x14ac:dyDescent="0.25">
      <c r="A118" s="438" t="s">
        <v>98</v>
      </c>
      <c r="B118" s="907" t="str">
        <f>IF($A118="","",VLOOKUP($A118,Listes!$A$3:$C$195,2,FALSE))</f>
        <v>Panama Canal Surcharge</v>
      </c>
      <c r="C118" s="907"/>
      <c r="D118" s="907"/>
      <c r="E118" s="909" t="s">
        <v>54</v>
      </c>
      <c r="F118" s="909"/>
      <c r="G118" s="909"/>
      <c r="H118" s="692"/>
      <c r="I118" s="439"/>
      <c r="J118" s="439"/>
      <c r="K118" s="439"/>
      <c r="L118" s="439"/>
      <c r="M118" s="440"/>
      <c r="N118" s="430"/>
      <c r="O118" s="430"/>
      <c r="P118" s="430"/>
      <c r="Q118" s="430"/>
      <c r="R118" s="437"/>
    </row>
    <row r="119" spans="1:18" s="136" customFormat="1" ht="15.75" customHeight="1" x14ac:dyDescent="0.25">
      <c r="A119" s="438" t="s">
        <v>1177</v>
      </c>
      <c r="B119" s="907" t="str">
        <f>IF($A119="","",VLOOKUP($A119,Listes!$A$3:$C$195,2,FALSE))</f>
        <v>Panama Canal Adj Factor</v>
      </c>
      <c r="C119" s="907"/>
      <c r="D119" s="907"/>
      <c r="E119" s="909" t="s">
        <v>52</v>
      </c>
      <c r="F119" s="909"/>
      <c r="G119" s="909"/>
      <c r="H119" s="692"/>
      <c r="I119" s="439"/>
      <c r="J119" s="439"/>
      <c r="K119" s="439"/>
      <c r="L119" s="439"/>
      <c r="M119" s="440"/>
      <c r="N119" s="430"/>
      <c r="O119" s="430"/>
      <c r="P119" s="430"/>
      <c r="Q119" s="430"/>
      <c r="R119" s="437"/>
    </row>
    <row r="120" spans="1:18" s="136" customFormat="1" ht="15.75" customHeight="1" x14ac:dyDescent="0.25">
      <c r="A120" s="438" t="s">
        <v>487</v>
      </c>
      <c r="B120" s="907" t="str">
        <f>IF($A120="","",VLOOKUP($A120,Listes!$A$3:$C$195,2,FALSE))</f>
        <v>Inland Hazardous Charge Precarriage</v>
      </c>
      <c r="C120" s="907"/>
      <c r="D120" s="907"/>
      <c r="E120" s="909" t="s">
        <v>52</v>
      </c>
      <c r="F120" s="909"/>
      <c r="G120" s="909"/>
      <c r="H120" s="692"/>
      <c r="I120" s="439"/>
      <c r="J120" s="439"/>
      <c r="K120" s="439"/>
      <c r="L120" s="439"/>
      <c r="M120" s="440"/>
      <c r="N120" s="430"/>
      <c r="O120" s="430"/>
      <c r="P120" s="430"/>
      <c r="Q120" s="430"/>
      <c r="R120" s="437"/>
    </row>
    <row r="121" spans="1:18" s="136" customFormat="1" ht="15.75" customHeight="1" x14ac:dyDescent="0.25">
      <c r="A121" s="438" t="s">
        <v>88</v>
      </c>
      <c r="B121" s="907" t="str">
        <f>IF($A121="","",VLOOKUP($A121,Listes!$A$3:$C$195,2,FALSE))</f>
        <v>Peak Season</v>
      </c>
      <c r="C121" s="907"/>
      <c r="D121" s="907"/>
      <c r="E121" s="909" t="s">
        <v>52</v>
      </c>
      <c r="F121" s="909"/>
      <c r="G121" s="909"/>
      <c r="H121" s="692"/>
      <c r="I121" s="439"/>
      <c r="J121" s="439"/>
      <c r="K121" s="439"/>
      <c r="L121" s="439"/>
      <c r="M121" s="440"/>
      <c r="N121" s="430"/>
      <c r="O121" s="430"/>
      <c r="P121" s="430"/>
      <c r="Q121" s="430"/>
      <c r="R121" s="437"/>
    </row>
    <row r="122" spans="1:18" s="136" customFormat="1" ht="15.75" customHeight="1" x14ac:dyDescent="0.25">
      <c r="A122" s="438" t="s">
        <v>807</v>
      </c>
      <c r="B122" s="907" t="str">
        <f>IF($A122="","",VLOOKUP($A122,Listes!$A$3:$C$195,2,FALSE))</f>
        <v>Peak Season Surcharge 2</v>
      </c>
      <c r="C122" s="907"/>
      <c r="D122" s="907"/>
      <c r="E122" s="909" t="s">
        <v>52</v>
      </c>
      <c r="F122" s="909"/>
      <c r="G122" s="909"/>
      <c r="H122" s="692"/>
      <c r="I122" s="439"/>
      <c r="J122" s="439"/>
      <c r="K122" s="439"/>
      <c r="L122" s="439"/>
      <c r="M122" s="440"/>
      <c r="N122" s="430"/>
      <c r="O122" s="430"/>
      <c r="P122" s="430"/>
      <c r="Q122" s="430"/>
      <c r="R122" s="437"/>
    </row>
    <row r="123" spans="1:18" s="136" customFormat="1" ht="15.75" customHeight="1" x14ac:dyDescent="0.25">
      <c r="A123" s="438" t="s">
        <v>950</v>
      </c>
      <c r="B123" s="907" t="str">
        <f>IF($A123="","",VLOOKUP($A123,Listes!$A$3:$C$195,2,FALSE))</f>
        <v>Peak Season Surcharge 3</v>
      </c>
      <c r="C123" s="907"/>
      <c r="D123" s="907"/>
      <c r="E123" s="909" t="s">
        <v>52</v>
      </c>
      <c r="F123" s="909"/>
      <c r="G123" s="909"/>
      <c r="H123" s="692"/>
      <c r="I123" s="439"/>
      <c r="J123" s="439"/>
      <c r="K123" s="439"/>
      <c r="L123" s="439"/>
      <c r="M123" s="440"/>
      <c r="N123" s="430"/>
      <c r="O123" s="430"/>
      <c r="P123" s="430"/>
      <c r="Q123" s="430"/>
      <c r="R123" s="437"/>
    </row>
    <row r="124" spans="1:18" s="136" customFormat="1" ht="15.75" customHeight="1" x14ac:dyDescent="0.25">
      <c r="A124" s="438" t="s">
        <v>363</v>
      </c>
      <c r="B124" s="907" t="str">
        <f>IF($A124="","",VLOOKUP($A124,Listes!$A$3:$C$195,2,FALSE))</f>
        <v>Seal Fee</v>
      </c>
      <c r="C124" s="907"/>
      <c r="D124" s="907"/>
      <c r="E124" s="909" t="s">
        <v>52</v>
      </c>
      <c r="F124" s="909"/>
      <c r="G124" s="909"/>
      <c r="H124" s="692"/>
      <c r="I124" s="439"/>
      <c r="J124" s="439"/>
      <c r="K124" s="439"/>
      <c r="L124" s="439"/>
      <c r="M124" s="440"/>
      <c r="N124" s="430"/>
      <c r="O124" s="430"/>
      <c r="P124" s="430"/>
      <c r="Q124" s="430"/>
      <c r="R124" s="437"/>
    </row>
    <row r="125" spans="1:18" s="136" customFormat="1" ht="15.75" customHeight="1" x14ac:dyDescent="0.25">
      <c r="A125" s="438" t="s">
        <v>282</v>
      </c>
      <c r="B125" s="907" t="str">
        <f>IF($A125="","",VLOOKUP($A125,Listes!$A$3:$C$195,2,FALSE))</f>
        <v>Destination Terminal Security Charge</v>
      </c>
      <c r="C125" s="907"/>
      <c r="D125" s="907"/>
      <c r="E125" s="909" t="s">
        <v>52</v>
      </c>
      <c r="F125" s="909"/>
      <c r="G125" s="909"/>
      <c r="H125" s="692"/>
      <c r="I125" s="439"/>
      <c r="J125" s="439"/>
      <c r="K125" s="439"/>
      <c r="L125" s="439"/>
      <c r="M125" s="440"/>
      <c r="N125" s="430"/>
      <c r="O125" s="430"/>
      <c r="P125" s="430"/>
      <c r="Q125" s="430"/>
      <c r="R125" s="437"/>
    </row>
    <row r="126" spans="1:18" s="136" customFormat="1" ht="15.75" customHeight="1" x14ac:dyDescent="0.25">
      <c r="A126" s="438" t="s">
        <v>281</v>
      </c>
      <c r="B126" s="907" t="str">
        <f>IF($A126="","",VLOOKUP($A126,Listes!$A$3:$C$195,2,FALSE))</f>
        <v>Origin Terminal Security Charge</v>
      </c>
      <c r="C126" s="907"/>
      <c r="D126" s="907"/>
      <c r="E126" s="909" t="s">
        <v>52</v>
      </c>
      <c r="F126" s="909"/>
      <c r="G126" s="909"/>
      <c r="H126" s="692"/>
      <c r="I126" s="439"/>
      <c r="J126" s="439"/>
      <c r="K126" s="439"/>
      <c r="L126" s="439"/>
      <c r="M126" s="440"/>
      <c r="N126" s="430"/>
      <c r="O126" s="430"/>
      <c r="P126" s="430"/>
      <c r="Q126" s="430"/>
      <c r="R126" s="437"/>
    </row>
    <row r="127" spans="1:18" s="136" customFormat="1" ht="15.75" customHeight="1" x14ac:dyDescent="0.25">
      <c r="A127" s="438" t="s">
        <v>365</v>
      </c>
      <c r="B127" s="907" t="str">
        <f>IF($A127="","",VLOOKUP($A127,Listes!$A$3:$C$195,2,FALSE))</f>
        <v>Suez Canal Surcharge</v>
      </c>
      <c r="C127" s="907"/>
      <c r="D127" s="907"/>
      <c r="E127" s="909" t="s">
        <v>54</v>
      </c>
      <c r="F127" s="909"/>
      <c r="G127" s="909"/>
      <c r="H127" s="692"/>
      <c r="I127" s="439"/>
      <c r="J127" s="439"/>
      <c r="K127" s="439"/>
      <c r="L127" s="439"/>
      <c r="M127" s="440"/>
      <c r="N127" s="430"/>
      <c r="O127" s="430"/>
      <c r="P127" s="430"/>
      <c r="Q127" s="430"/>
      <c r="R127" s="437"/>
    </row>
    <row r="128" spans="1:18" s="136" customFormat="1" ht="31.5" customHeight="1" x14ac:dyDescent="0.25">
      <c r="A128" s="438" t="s">
        <v>371</v>
      </c>
      <c r="B128" s="907" t="str">
        <f>IF($A128="","",VLOOKUP($A128,Listes!$A$3:$C$195,2,FALSE))</f>
        <v>Tri-Axle / Super Chassis Oncarriage Surcharge</v>
      </c>
      <c r="C128" s="907"/>
      <c r="D128" s="907"/>
      <c r="E128" s="909" t="s">
        <v>52</v>
      </c>
      <c r="F128" s="909"/>
      <c r="G128" s="909"/>
      <c r="H128" s="692"/>
      <c r="I128" s="439"/>
      <c r="J128" s="439"/>
      <c r="K128" s="439"/>
      <c r="L128" s="439"/>
      <c r="M128" s="440"/>
      <c r="N128" s="430"/>
      <c r="O128" s="430"/>
      <c r="P128" s="430"/>
      <c r="Q128" s="430"/>
      <c r="R128" s="437"/>
    </row>
    <row r="129" spans="1:23" s="136" customFormat="1" ht="16.5" customHeight="1" thickBot="1" x14ac:dyDescent="0.3">
      <c r="A129" s="441" t="s">
        <v>699</v>
      </c>
      <c r="B129" s="910" t="str">
        <f>IF($A129="","",VLOOKUP($A129,Listes!$A$3:$C$195,2,FALSE))</f>
        <v>Wharfage (Destination)</v>
      </c>
      <c r="C129" s="910"/>
      <c r="D129" s="910"/>
      <c r="E129" s="911" t="s">
        <v>52</v>
      </c>
      <c r="F129" s="911"/>
      <c r="G129" s="911"/>
      <c r="H129" s="694"/>
      <c r="I129" s="442"/>
      <c r="J129" s="442"/>
      <c r="K129" s="442"/>
      <c r="L129" s="442"/>
      <c r="M129" s="443"/>
      <c r="N129" s="430"/>
      <c r="O129" s="430"/>
      <c r="P129" s="430"/>
      <c r="Q129" s="430"/>
      <c r="R129" s="437"/>
    </row>
    <row r="130" spans="1:23" ht="16" thickBot="1" x14ac:dyDescent="0.3">
      <c r="A130" s="912" t="s">
        <v>219</v>
      </c>
      <c r="B130" s="913"/>
      <c r="C130" s="913"/>
      <c r="D130" s="913"/>
      <c r="E130" s="914"/>
      <c r="F130" s="914"/>
      <c r="G130" s="914"/>
      <c r="H130" s="914"/>
      <c r="I130" s="915"/>
      <c r="K130" s="582"/>
      <c r="L130" s="596"/>
      <c r="M130" s="596"/>
      <c r="N130" s="596"/>
      <c r="O130" s="596"/>
      <c r="P130" s="596"/>
      <c r="Q130" s="582"/>
    </row>
    <row r="131" spans="1:23" ht="16" thickBot="1" x14ac:dyDescent="0.3">
      <c r="A131" s="916" t="s">
        <v>568</v>
      </c>
      <c r="B131" s="917"/>
      <c r="C131" s="917"/>
      <c r="D131" s="917"/>
      <c r="E131" s="917"/>
      <c r="F131" s="917"/>
      <c r="G131" s="917"/>
      <c r="H131" s="917"/>
      <c r="I131" s="918"/>
      <c r="K131" s="596"/>
      <c r="L131" s="596"/>
      <c r="M131" s="596"/>
      <c r="N131" s="596"/>
      <c r="O131" s="582"/>
    </row>
    <row r="132" spans="1:23" ht="16" thickBot="1" x14ac:dyDescent="0.3">
      <c r="A132" s="537"/>
      <c r="B132" s="537"/>
      <c r="C132" s="646"/>
      <c r="D132" s="534"/>
      <c r="E132" s="535"/>
      <c r="F132" s="535"/>
      <c r="G132" s="535"/>
      <c r="H132" s="535"/>
      <c r="I132" s="535"/>
      <c r="J132" s="534"/>
      <c r="L132" s="582"/>
      <c r="M132" s="596"/>
      <c r="N132" s="596"/>
      <c r="O132" s="596"/>
      <c r="P132" s="596"/>
      <c r="Q132" s="596"/>
      <c r="R132" s="582"/>
    </row>
    <row r="133" spans="1:23" ht="15.65" customHeight="1" x14ac:dyDescent="0.25">
      <c r="A133" s="919" t="s">
        <v>502</v>
      </c>
      <c r="B133" s="920"/>
      <c r="C133" s="920"/>
      <c r="D133" s="920"/>
      <c r="E133" s="921" t="s">
        <v>294</v>
      </c>
      <c r="F133" s="921">
        <v>20</v>
      </c>
      <c r="G133" s="921">
        <v>40</v>
      </c>
      <c r="H133" s="921" t="s">
        <v>19</v>
      </c>
      <c r="I133" s="921" t="s">
        <v>20</v>
      </c>
      <c r="J133" s="923" t="s">
        <v>302</v>
      </c>
      <c r="K133" s="923" t="s">
        <v>33</v>
      </c>
      <c r="L133" s="924" t="s">
        <v>220</v>
      </c>
      <c r="M133" s="534"/>
      <c r="N133" s="596"/>
      <c r="O133" s="596"/>
      <c r="P133" s="596"/>
      <c r="Q133" s="596"/>
      <c r="R133" s="596"/>
      <c r="S133" s="596"/>
      <c r="T133" s="596"/>
      <c r="U133" s="596"/>
    </row>
    <row r="134" spans="1:23" x14ac:dyDescent="0.25">
      <c r="A134" s="647" t="s">
        <v>221</v>
      </c>
      <c r="B134" s="648" t="s">
        <v>11</v>
      </c>
      <c r="C134" s="648" t="s">
        <v>12</v>
      </c>
      <c r="D134" s="648" t="s">
        <v>222</v>
      </c>
      <c r="E134" s="922"/>
      <c r="F134" s="922"/>
      <c r="G134" s="922"/>
      <c r="H134" s="922"/>
      <c r="I134" s="922"/>
      <c r="J134" s="922"/>
      <c r="K134" s="922"/>
      <c r="L134" s="925"/>
      <c r="M134" s="534"/>
      <c r="N134" s="596"/>
      <c r="O134" s="596"/>
      <c r="P134" s="596"/>
      <c r="Q134" s="596"/>
      <c r="R134" s="596"/>
      <c r="S134" s="596"/>
      <c r="T134" s="596"/>
      <c r="U134" s="596"/>
    </row>
    <row r="135" spans="1:23" s="136" customFormat="1" x14ac:dyDescent="0.25">
      <c r="A135" s="378"/>
      <c r="B135" s="376"/>
      <c r="C135" s="376"/>
      <c r="D135" s="376"/>
      <c r="E135" s="376"/>
      <c r="F135" s="272"/>
      <c r="G135" s="272"/>
      <c r="H135" s="272"/>
      <c r="I135" s="272"/>
      <c r="J135" s="376"/>
      <c r="K135" s="21"/>
      <c r="L135" s="377"/>
      <c r="M135" s="688"/>
      <c r="N135" s="430"/>
      <c r="O135" s="430"/>
      <c r="P135" s="430"/>
      <c r="Q135" s="430"/>
      <c r="R135" s="430"/>
      <c r="S135" s="430"/>
      <c r="T135" s="430"/>
      <c r="U135" s="430"/>
    </row>
    <row r="136" spans="1:23" s="218" customFormat="1" x14ac:dyDescent="0.25">
      <c r="A136" s="649"/>
      <c r="B136" s="528"/>
      <c r="C136" s="528"/>
      <c r="D136" s="528"/>
      <c r="E136" s="528"/>
      <c r="F136" s="586"/>
      <c r="G136" s="586"/>
      <c r="H136" s="586"/>
      <c r="I136" s="586"/>
      <c r="J136" s="531"/>
      <c r="K136" s="631"/>
      <c r="L136" s="650"/>
      <c r="M136" s="320"/>
      <c r="N136" s="320"/>
      <c r="O136" s="320"/>
      <c r="P136" s="320"/>
      <c r="Q136" s="320"/>
      <c r="R136" s="320"/>
      <c r="S136" s="320"/>
      <c r="T136" s="320"/>
      <c r="U136" s="320"/>
    </row>
    <row r="137" spans="1:23" s="218" customFormat="1" x14ac:dyDescent="0.25">
      <c r="A137" s="649"/>
      <c r="B137" s="528"/>
      <c r="C137" s="528"/>
      <c r="D137" s="528"/>
      <c r="E137" s="528"/>
      <c r="F137" s="586"/>
      <c r="G137" s="586"/>
      <c r="H137" s="586"/>
      <c r="I137" s="586"/>
      <c r="J137" s="531"/>
      <c r="K137" s="631"/>
      <c r="L137" s="650"/>
      <c r="M137" s="320"/>
      <c r="N137" s="320"/>
      <c r="O137" s="320"/>
      <c r="P137" s="320"/>
      <c r="Q137" s="320"/>
      <c r="R137" s="320"/>
      <c r="S137" s="320"/>
      <c r="T137" s="320"/>
      <c r="U137" s="320"/>
    </row>
    <row r="138" spans="1:23" s="218" customFormat="1" ht="16" thickBot="1" x14ac:dyDescent="0.3">
      <c r="A138" s="651"/>
      <c r="B138" s="532"/>
      <c r="C138" s="532"/>
      <c r="D138" s="532"/>
      <c r="E138" s="532"/>
      <c r="F138" s="592"/>
      <c r="G138" s="592"/>
      <c r="H138" s="592"/>
      <c r="I138" s="592"/>
      <c r="J138" s="319"/>
      <c r="K138" s="635"/>
      <c r="L138" s="652"/>
      <c r="M138" s="320"/>
      <c r="N138" s="320"/>
      <c r="O138" s="320"/>
      <c r="P138" s="320"/>
      <c r="Q138" s="320"/>
      <c r="R138" s="320"/>
      <c r="S138" s="320"/>
      <c r="T138" s="320"/>
      <c r="U138" s="320"/>
    </row>
    <row r="139" spans="1:23" s="218" customFormat="1" x14ac:dyDescent="0.25">
      <c r="A139" s="644"/>
      <c r="B139" s="653"/>
      <c r="C139" s="653"/>
      <c r="D139" s="653"/>
      <c r="E139" s="653"/>
      <c r="F139" s="653"/>
      <c r="G139" s="653"/>
      <c r="H139" s="653"/>
      <c r="I139" s="653"/>
      <c r="J139" s="644"/>
      <c r="K139" s="644"/>
      <c r="L139" s="654"/>
      <c r="M139" s="320"/>
      <c r="N139" s="320"/>
      <c r="O139" s="320"/>
      <c r="P139" s="320"/>
      <c r="Q139" s="320"/>
      <c r="R139" s="320"/>
      <c r="S139" s="320"/>
      <c r="T139" s="320"/>
      <c r="U139" s="320"/>
    </row>
    <row r="140" spans="1:23" ht="15.65" customHeight="1" x14ac:dyDescent="0.25">
      <c r="A140" s="926" t="s">
        <v>567</v>
      </c>
      <c r="B140" s="927"/>
      <c r="C140" s="927"/>
      <c r="D140" s="927"/>
      <c r="E140" s="927" t="s">
        <v>294</v>
      </c>
      <c r="F140" s="927">
        <v>20</v>
      </c>
      <c r="G140" s="927">
        <v>40</v>
      </c>
      <c r="H140" s="927" t="s">
        <v>19</v>
      </c>
      <c r="I140" s="927" t="s">
        <v>20</v>
      </c>
      <c r="J140" s="928" t="s">
        <v>302</v>
      </c>
      <c r="K140" s="928" t="s">
        <v>33</v>
      </c>
      <c r="L140" s="934" t="s">
        <v>220</v>
      </c>
      <c r="M140" s="934" t="s">
        <v>23</v>
      </c>
      <c r="O140" s="582"/>
      <c r="P140" s="596"/>
      <c r="Q140" s="596"/>
      <c r="R140" s="596"/>
      <c r="S140" s="596"/>
      <c r="T140" s="596"/>
      <c r="U140" s="596"/>
      <c r="V140" s="596"/>
      <c r="W140" s="596"/>
    </row>
    <row r="141" spans="1:23" x14ac:dyDescent="0.25">
      <c r="A141" s="655" t="s">
        <v>221</v>
      </c>
      <c r="B141" s="655" t="s">
        <v>11</v>
      </c>
      <c r="C141" s="655" t="s">
        <v>12</v>
      </c>
      <c r="D141" s="655" t="s">
        <v>222</v>
      </c>
      <c r="E141" s="927"/>
      <c r="F141" s="927"/>
      <c r="G141" s="927"/>
      <c r="H141" s="927"/>
      <c r="I141" s="927"/>
      <c r="J141" s="927"/>
      <c r="K141" s="927"/>
      <c r="L141" s="934"/>
      <c r="M141" s="934"/>
      <c r="O141" s="582"/>
      <c r="P141" s="596"/>
      <c r="Q141" s="596"/>
      <c r="R141" s="596"/>
      <c r="S141" s="596"/>
      <c r="T141" s="596"/>
      <c r="U141" s="596"/>
      <c r="V141" s="596"/>
      <c r="W141" s="596"/>
    </row>
    <row r="142" spans="1:23" s="218" customFormat="1" x14ac:dyDescent="0.25">
      <c r="A142" s="656"/>
      <c r="B142" s="657"/>
      <c r="C142" s="657"/>
      <c r="D142" s="657"/>
      <c r="E142" s="657"/>
      <c r="F142" s="658"/>
      <c r="G142" s="658"/>
      <c r="H142" s="658"/>
      <c r="I142" s="658"/>
      <c r="J142" s="656"/>
      <c r="K142" s="659"/>
      <c r="L142" s="660"/>
      <c r="M142" s="660"/>
      <c r="O142" s="597"/>
      <c r="P142" s="320"/>
      <c r="Q142" s="320"/>
      <c r="R142" s="320"/>
      <c r="S142" s="320"/>
      <c r="T142" s="320"/>
      <c r="U142" s="320"/>
      <c r="V142" s="320"/>
      <c r="W142" s="320"/>
    </row>
    <row r="143" spans="1:23" s="218" customFormat="1" x14ac:dyDescent="0.25">
      <c r="A143" s="656"/>
      <c r="B143" s="657"/>
      <c r="C143" s="657"/>
      <c r="D143" s="657"/>
      <c r="E143" s="657"/>
      <c r="F143" s="658"/>
      <c r="G143" s="658"/>
      <c r="H143" s="658"/>
      <c r="I143" s="658"/>
      <c r="J143" s="656"/>
      <c r="K143" s="659"/>
      <c r="L143" s="660"/>
      <c r="M143" s="660"/>
      <c r="O143" s="597"/>
      <c r="P143" s="320"/>
      <c r="Q143" s="320"/>
      <c r="R143" s="320"/>
      <c r="S143" s="320"/>
      <c r="T143" s="320"/>
      <c r="U143" s="320"/>
      <c r="V143" s="320"/>
      <c r="W143" s="320"/>
    </row>
    <row r="144" spans="1:23" s="218" customFormat="1" x14ac:dyDescent="0.25">
      <c r="A144" s="656"/>
      <c r="B144" s="657"/>
      <c r="C144" s="657"/>
      <c r="D144" s="657"/>
      <c r="E144" s="657"/>
      <c r="F144" s="658"/>
      <c r="G144" s="658"/>
      <c r="H144" s="658"/>
      <c r="I144" s="658"/>
      <c r="J144" s="656"/>
      <c r="K144" s="659"/>
      <c r="L144" s="660"/>
      <c r="M144" s="660"/>
      <c r="O144" s="597"/>
      <c r="P144" s="320"/>
      <c r="Q144" s="320"/>
      <c r="R144" s="320"/>
      <c r="S144" s="320"/>
      <c r="T144" s="320"/>
      <c r="U144" s="320"/>
      <c r="V144" s="320"/>
      <c r="W144" s="320"/>
    </row>
    <row r="145" spans="1:23" s="218" customFormat="1" x14ac:dyDescent="0.25">
      <c r="A145" s="656"/>
      <c r="B145" s="657"/>
      <c r="C145" s="657"/>
      <c r="D145" s="657"/>
      <c r="E145" s="657"/>
      <c r="F145" s="658"/>
      <c r="G145" s="658"/>
      <c r="H145" s="658"/>
      <c r="I145" s="658"/>
      <c r="J145" s="656"/>
      <c r="K145" s="659"/>
      <c r="L145" s="661"/>
      <c r="M145" s="661"/>
      <c r="N145" s="320"/>
      <c r="O145" s="597"/>
      <c r="P145" s="320"/>
      <c r="Q145" s="320"/>
      <c r="R145" s="320"/>
      <c r="S145" s="320"/>
      <c r="T145" s="320"/>
      <c r="U145" s="320"/>
      <c r="V145" s="320"/>
      <c r="W145" s="320"/>
    </row>
    <row r="146" spans="1:23" x14ac:dyDescent="0.25">
      <c r="B146" s="636"/>
      <c r="C146" s="636"/>
      <c r="D146" s="636"/>
      <c r="E146" s="636"/>
      <c r="F146" s="535"/>
      <c r="G146" s="636"/>
      <c r="H146" s="424"/>
      <c r="I146" s="424"/>
      <c r="J146" s="596"/>
      <c r="K146" s="582"/>
      <c r="L146" s="596"/>
      <c r="M146" s="596"/>
      <c r="N146" s="596"/>
      <c r="O146" s="596"/>
      <c r="P146" s="596"/>
      <c r="Q146" s="596"/>
    </row>
    <row r="147" spans="1:23" ht="16" thickBot="1" x14ac:dyDescent="0.3">
      <c r="A147" s="641"/>
      <c r="B147" s="662"/>
      <c r="C147" s="663"/>
      <c r="D147" s="663"/>
      <c r="J147" s="535"/>
      <c r="K147" s="582"/>
      <c r="L147" s="596"/>
      <c r="M147" s="596"/>
      <c r="N147" s="596"/>
      <c r="O147" s="596"/>
      <c r="P147" s="596"/>
      <c r="Q147" s="596"/>
      <c r="R147" s="596"/>
      <c r="S147" s="582"/>
      <c r="T147" s="582"/>
      <c r="U147" s="582"/>
    </row>
    <row r="148" spans="1:23" ht="16" thickBot="1" x14ac:dyDescent="0.3">
      <c r="A148" s="865" t="s">
        <v>223</v>
      </c>
      <c r="B148" s="893"/>
      <c r="C148" s="893"/>
      <c r="D148" s="893"/>
      <c r="E148" s="894"/>
      <c r="J148" s="535"/>
      <c r="K148" s="582"/>
      <c r="L148" s="596"/>
      <c r="M148" s="596"/>
      <c r="N148" s="596"/>
      <c r="O148" s="596"/>
      <c r="P148" s="596"/>
      <c r="Q148" s="596"/>
      <c r="R148" s="596"/>
      <c r="S148" s="582"/>
      <c r="T148" s="582"/>
      <c r="U148" s="582"/>
    </row>
    <row r="149" spans="1:23" ht="16" thickBot="1" x14ac:dyDescent="0.3">
      <c r="A149" s="646"/>
      <c r="F149" s="535"/>
      <c r="G149" s="425"/>
      <c r="H149" s="534"/>
      <c r="I149" s="535"/>
      <c r="J149" s="535"/>
      <c r="K149" s="582"/>
      <c r="L149" s="596"/>
      <c r="M149" s="596"/>
      <c r="N149" s="596"/>
      <c r="O149" s="596"/>
      <c r="P149" s="596"/>
      <c r="Q149" s="596"/>
      <c r="R149" s="596"/>
      <c r="S149" s="582"/>
      <c r="T149" s="582"/>
      <c r="U149" s="582"/>
    </row>
    <row r="150" spans="1:23" ht="16" thickBot="1" x14ac:dyDescent="0.3">
      <c r="A150" s="935" t="s">
        <v>224</v>
      </c>
      <c r="B150" s="936"/>
      <c r="C150" s="936"/>
      <c r="D150" s="936"/>
      <c r="E150" s="936"/>
      <c r="F150" s="937"/>
      <c r="G150" s="425"/>
      <c r="H150" s="534"/>
      <c r="I150" s="535"/>
      <c r="J150" s="535"/>
      <c r="K150" s="582"/>
      <c r="L150" s="596"/>
      <c r="M150" s="596"/>
      <c r="N150" s="596"/>
      <c r="O150" s="596"/>
      <c r="P150" s="596"/>
      <c r="Q150" s="596"/>
      <c r="R150" s="596"/>
      <c r="S150" s="582"/>
      <c r="T150" s="582"/>
      <c r="U150" s="582"/>
    </row>
    <row r="151" spans="1:23" ht="16.5" customHeight="1" x14ac:dyDescent="0.25">
      <c r="A151" s="806" t="s">
        <v>225</v>
      </c>
      <c r="B151" s="938"/>
      <c r="C151" s="938"/>
      <c r="D151" s="938"/>
      <c r="E151" s="938"/>
      <c r="F151" s="807"/>
      <c r="G151" s="425"/>
      <c r="H151" s="664"/>
      <c r="I151" s="535"/>
      <c r="J151" s="535"/>
      <c r="K151" s="582"/>
      <c r="L151" s="596"/>
      <c r="M151" s="596"/>
      <c r="N151" s="596"/>
      <c r="O151" s="596"/>
      <c r="P151" s="596"/>
      <c r="Q151" s="596"/>
      <c r="R151" s="596"/>
      <c r="S151" s="582"/>
      <c r="T151" s="582"/>
      <c r="U151" s="582"/>
    </row>
    <row r="152" spans="1:23" ht="16" thickBot="1" x14ac:dyDescent="0.3">
      <c r="A152" s="929" t="s">
        <v>226</v>
      </c>
      <c r="B152" s="917"/>
      <c r="C152" s="917"/>
      <c r="D152" s="917"/>
      <c r="E152" s="917"/>
      <c r="F152" s="918"/>
    </row>
    <row r="153" spans="1:23" x14ac:dyDescent="0.25">
      <c r="A153" s="678" t="s">
        <v>227</v>
      </c>
      <c r="B153" s="541" t="s">
        <v>228</v>
      </c>
      <c r="C153" s="665" t="s">
        <v>229</v>
      </c>
      <c r="D153" s="666" t="s">
        <v>230</v>
      </c>
      <c r="E153" s="596"/>
      <c r="H153" s="425"/>
      <c r="I153" s="425"/>
    </row>
    <row r="154" spans="1:23" s="136" customFormat="1" x14ac:dyDescent="0.25">
      <c r="A154" s="431"/>
      <c r="B154" s="432" t="s">
        <v>347</v>
      </c>
      <c r="C154" s="697" t="s">
        <v>63</v>
      </c>
      <c r="D154" s="433">
        <v>0.9</v>
      </c>
      <c r="E154" s="430"/>
      <c r="F154" s="430"/>
      <c r="G154" s="430"/>
    </row>
    <row r="155" spans="1:23" s="136" customFormat="1" x14ac:dyDescent="0.25">
      <c r="A155" s="431"/>
      <c r="B155" s="432" t="s">
        <v>347</v>
      </c>
      <c r="C155" s="697" t="s">
        <v>422</v>
      </c>
      <c r="D155" s="433">
        <v>1</v>
      </c>
      <c r="E155" s="430"/>
      <c r="F155" s="430"/>
      <c r="G155" s="430"/>
    </row>
    <row r="156" spans="1:23" s="136" customFormat="1" ht="16" thickBot="1" x14ac:dyDescent="0.3">
      <c r="A156" s="455"/>
      <c r="B156" s="456" t="s">
        <v>347</v>
      </c>
      <c r="C156" s="457" t="s">
        <v>423</v>
      </c>
      <c r="D156" s="458">
        <v>1.266</v>
      </c>
      <c r="E156" s="430"/>
      <c r="F156" s="430"/>
      <c r="G156" s="430"/>
    </row>
    <row r="157" spans="1:23" ht="16" thickBot="1" x14ac:dyDescent="0.3"/>
    <row r="158" spans="1:23" ht="16" thickBot="1" x14ac:dyDescent="0.3">
      <c r="A158" s="865" t="s">
        <v>231</v>
      </c>
      <c r="B158" s="893"/>
      <c r="C158" s="893"/>
      <c r="D158" s="893"/>
      <c r="E158" s="893"/>
      <c r="F158" s="893"/>
      <c r="G158" s="893"/>
      <c r="H158" s="893"/>
      <c r="I158" s="894"/>
      <c r="K158" s="582"/>
      <c r="L158" s="596"/>
      <c r="M158" s="596"/>
      <c r="N158" s="596"/>
      <c r="O158" s="596"/>
      <c r="P158" s="596"/>
      <c r="Q158" s="596"/>
      <c r="R158" s="596"/>
      <c r="S158" s="582"/>
      <c r="T158" s="582"/>
      <c r="U158" s="582"/>
    </row>
    <row r="159" spans="1:23" ht="16" thickBot="1" x14ac:dyDescent="0.3">
      <c r="A159" s="667" t="s">
        <v>232</v>
      </c>
      <c r="B159" s="668"/>
      <c r="C159" s="567"/>
      <c r="D159" s="567"/>
      <c r="E159" s="567"/>
      <c r="F159" s="567"/>
      <c r="G159" s="616"/>
      <c r="H159" s="669"/>
      <c r="I159" s="670"/>
      <c r="J159" s="535"/>
      <c r="K159" s="582"/>
      <c r="L159" s="596"/>
      <c r="M159" s="596"/>
      <c r="N159" s="596"/>
      <c r="O159" s="596"/>
      <c r="P159" s="596"/>
      <c r="Q159" s="596"/>
      <c r="R159" s="596"/>
      <c r="S159" s="582"/>
      <c r="T159" s="582"/>
      <c r="U159" s="582"/>
    </row>
    <row r="160" spans="1:23" s="698" customFormat="1" x14ac:dyDescent="0.25">
      <c r="A160" s="454" t="s">
        <v>1222</v>
      </c>
      <c r="B160" s="930" t="s">
        <v>1223</v>
      </c>
      <c r="C160" s="931"/>
      <c r="D160" s="931"/>
      <c r="E160" s="931"/>
      <c r="F160" s="931"/>
      <c r="G160" s="931"/>
      <c r="H160" s="931"/>
      <c r="I160" s="932"/>
      <c r="J160" s="444"/>
      <c r="K160" s="445"/>
      <c r="L160" s="446"/>
      <c r="M160" s="446"/>
      <c r="N160" s="446"/>
      <c r="O160" s="446"/>
      <c r="P160" s="446"/>
      <c r="Q160" s="446"/>
      <c r="R160" s="446"/>
      <c r="S160" s="445"/>
      <c r="T160" s="445"/>
      <c r="U160" s="445"/>
    </row>
    <row r="161" spans="1:9" s="218" customFormat="1" x14ac:dyDescent="0.25">
      <c r="A161" s="278"/>
      <c r="B161" s="933"/>
      <c r="C161" s="801"/>
      <c r="D161" s="801"/>
      <c r="E161" s="801"/>
      <c r="F161" s="801"/>
      <c r="G161" s="801"/>
      <c r="H161" s="801"/>
      <c r="I161" s="802"/>
    </row>
    <row r="162" spans="1:9" s="218" customFormat="1" x14ac:dyDescent="0.25">
      <c r="A162" s="278"/>
      <c r="B162" s="933"/>
      <c r="C162" s="801"/>
      <c r="D162" s="801"/>
      <c r="E162" s="801"/>
      <c r="F162" s="801"/>
      <c r="G162" s="801"/>
      <c r="H162" s="801"/>
      <c r="I162" s="802"/>
    </row>
    <row r="163" spans="1:9" s="218" customFormat="1" x14ac:dyDescent="0.25">
      <c r="A163" s="278"/>
      <c r="B163" s="933"/>
      <c r="C163" s="801"/>
      <c r="D163" s="801"/>
      <c r="E163" s="801"/>
      <c r="F163" s="801"/>
      <c r="G163" s="801"/>
      <c r="H163" s="801"/>
      <c r="I163" s="802"/>
    </row>
    <row r="164" spans="1:9" s="218" customFormat="1" x14ac:dyDescent="0.25">
      <c r="A164" s="278"/>
      <c r="B164" s="933"/>
      <c r="C164" s="801"/>
      <c r="D164" s="801"/>
      <c r="E164" s="801"/>
      <c r="F164" s="801"/>
      <c r="G164" s="801"/>
      <c r="H164" s="801"/>
      <c r="I164" s="802"/>
    </row>
    <row r="165" spans="1:9" s="218" customFormat="1" x14ac:dyDescent="0.25">
      <c r="A165" s="278"/>
      <c r="B165" s="933"/>
      <c r="C165" s="801"/>
      <c r="D165" s="801"/>
      <c r="E165" s="801"/>
      <c r="F165" s="801"/>
      <c r="G165" s="801"/>
      <c r="H165" s="801"/>
      <c r="I165" s="802"/>
    </row>
    <row r="166" spans="1:9" s="218" customFormat="1" x14ac:dyDescent="0.25">
      <c r="A166" s="278"/>
      <c r="B166" s="933"/>
      <c r="C166" s="801"/>
      <c r="D166" s="801"/>
      <c r="E166" s="801"/>
      <c r="F166" s="801"/>
      <c r="G166" s="801"/>
      <c r="H166" s="801"/>
      <c r="I166" s="802"/>
    </row>
    <row r="167" spans="1:9" s="218" customFormat="1" x14ac:dyDescent="0.25">
      <c r="A167" s="278"/>
      <c r="B167" s="933"/>
      <c r="C167" s="801"/>
      <c r="D167" s="801"/>
      <c r="E167" s="801"/>
      <c r="F167" s="801"/>
      <c r="G167" s="801"/>
      <c r="H167" s="801"/>
      <c r="I167" s="802"/>
    </row>
    <row r="168" spans="1:9" s="218" customFormat="1" x14ac:dyDescent="0.25">
      <c r="A168" s="278"/>
      <c r="B168" s="933"/>
      <c r="C168" s="801"/>
      <c r="D168" s="801"/>
      <c r="E168" s="801"/>
      <c r="F168" s="801"/>
      <c r="G168" s="801"/>
      <c r="H168" s="801"/>
      <c r="I168" s="802"/>
    </row>
    <row r="169" spans="1:9" s="218" customFormat="1" x14ac:dyDescent="0.25">
      <c r="A169" s="278"/>
      <c r="B169" s="933"/>
      <c r="C169" s="801"/>
      <c r="D169" s="801"/>
      <c r="E169" s="801"/>
      <c r="F169" s="801"/>
      <c r="G169" s="801"/>
      <c r="H169" s="801"/>
      <c r="I169" s="802"/>
    </row>
    <row r="170" spans="1:9" s="218" customFormat="1" x14ac:dyDescent="0.25">
      <c r="A170" s="278"/>
      <c r="B170" s="933"/>
      <c r="C170" s="801"/>
      <c r="D170" s="801"/>
      <c r="E170" s="801"/>
      <c r="F170" s="801"/>
      <c r="G170" s="801"/>
      <c r="H170" s="801"/>
      <c r="I170" s="802"/>
    </row>
    <row r="171" spans="1:9" s="218" customFormat="1" x14ac:dyDescent="0.25">
      <c r="A171" s="278"/>
      <c r="B171" s="933"/>
      <c r="C171" s="801"/>
      <c r="D171" s="801"/>
      <c r="E171" s="801"/>
      <c r="F171" s="801"/>
      <c r="G171" s="801"/>
      <c r="H171" s="801"/>
      <c r="I171" s="802"/>
    </row>
    <row r="172" spans="1:9" s="218" customFormat="1" x14ac:dyDescent="0.25">
      <c r="A172" s="278"/>
      <c r="B172" s="933"/>
      <c r="C172" s="801"/>
      <c r="D172" s="801"/>
      <c r="E172" s="801"/>
      <c r="F172" s="801"/>
      <c r="G172" s="801"/>
      <c r="H172" s="801"/>
      <c r="I172" s="802"/>
    </row>
    <row r="173" spans="1:9" s="218" customFormat="1" x14ac:dyDescent="0.25">
      <c r="A173" s="278"/>
      <c r="B173" s="933"/>
      <c r="C173" s="801"/>
      <c r="D173" s="801"/>
      <c r="E173" s="801"/>
      <c r="F173" s="801"/>
      <c r="G173" s="801"/>
      <c r="H173" s="801"/>
      <c r="I173" s="802"/>
    </row>
    <row r="174" spans="1:9" s="218" customFormat="1" ht="16" thickBot="1" x14ac:dyDescent="0.3">
      <c r="A174" s="279"/>
      <c r="B174" s="939"/>
      <c r="C174" s="940"/>
      <c r="D174" s="940"/>
      <c r="E174" s="940"/>
      <c r="F174" s="940"/>
      <c r="G174" s="940"/>
      <c r="H174" s="940"/>
      <c r="I174" s="941"/>
    </row>
    <row r="176" spans="1:9" s="218" customFormat="1" x14ac:dyDescent="0.25">
      <c r="F176" s="320"/>
      <c r="G176" s="320"/>
      <c r="H176" s="320"/>
      <c r="I176" s="320"/>
    </row>
    <row r="177" spans="1:14" s="218" customFormat="1" ht="16" thickBot="1" x14ac:dyDescent="0.3">
      <c r="F177" s="320"/>
      <c r="G177" s="320"/>
      <c r="H177" s="320"/>
      <c r="I177" s="320"/>
    </row>
    <row r="178" spans="1:14" s="218" customFormat="1" ht="16" thickBot="1" x14ac:dyDescent="0.3">
      <c r="A178" s="935" t="s">
        <v>3</v>
      </c>
      <c r="B178" s="942"/>
      <c r="F178" s="320"/>
      <c r="G178" s="320"/>
      <c r="H178" s="320"/>
      <c r="I178" s="320"/>
    </row>
    <row r="179" spans="1:14" s="671" customFormat="1" ht="16" thickBot="1" x14ac:dyDescent="0.3">
      <c r="A179" s="321"/>
      <c r="B179" s="321"/>
      <c r="F179" s="672"/>
      <c r="G179" s="672"/>
      <c r="H179" s="672"/>
      <c r="I179" s="672"/>
    </row>
    <row r="180" spans="1:14" s="218" customFormat="1" ht="15.75" customHeight="1" thickBot="1" x14ac:dyDescent="0.3">
      <c r="A180" s="873" t="s">
        <v>2</v>
      </c>
      <c r="B180" s="874"/>
      <c r="C180" s="874"/>
      <c r="D180" s="874"/>
      <c r="E180" s="874"/>
      <c r="F180" s="874"/>
      <c r="G180" s="875"/>
      <c r="H180" s="320"/>
      <c r="I180" s="320"/>
    </row>
    <row r="181" spans="1:14" s="671" customFormat="1" ht="15.75" customHeight="1" thickBot="1" x14ac:dyDescent="0.3">
      <c r="A181" s="321"/>
      <c r="B181" s="321"/>
      <c r="C181" s="321"/>
      <c r="D181" s="321"/>
      <c r="E181" s="321"/>
      <c r="F181" s="321"/>
      <c r="G181" s="321"/>
      <c r="H181" s="672"/>
      <c r="I181" s="672"/>
    </row>
    <row r="182" spans="1:14" s="218" customFormat="1" ht="15.75" customHeight="1" thickBot="1" x14ac:dyDescent="0.3">
      <c r="A182" s="943" t="s">
        <v>1</v>
      </c>
      <c r="B182" s="944"/>
      <c r="C182" s="944"/>
      <c r="D182" s="944"/>
      <c r="E182" s="945"/>
      <c r="F182" s="322"/>
      <c r="G182" s="322"/>
      <c r="H182" s="320"/>
      <c r="I182" s="320"/>
    </row>
    <row r="183" spans="1:14" s="218" customFormat="1" x14ac:dyDescent="0.25">
      <c r="A183" s="946" t="s">
        <v>595</v>
      </c>
      <c r="B183" s="948" t="s">
        <v>836</v>
      </c>
      <c r="C183" s="905" t="s">
        <v>0</v>
      </c>
      <c r="D183" s="905" t="s">
        <v>578</v>
      </c>
      <c r="E183" s="948" t="s">
        <v>837</v>
      </c>
      <c r="F183" s="905" t="s">
        <v>441</v>
      </c>
      <c r="G183" s="905" t="s">
        <v>426</v>
      </c>
      <c r="H183" s="905" t="s">
        <v>596</v>
      </c>
      <c r="I183" s="905" t="s">
        <v>11</v>
      </c>
      <c r="J183" s="905" t="s">
        <v>12</v>
      </c>
      <c r="K183" s="905" t="s">
        <v>13</v>
      </c>
      <c r="L183" s="905" t="s">
        <v>454</v>
      </c>
      <c r="M183" s="905" t="s">
        <v>579</v>
      </c>
      <c r="N183" s="885"/>
    </row>
    <row r="184" spans="1:14" s="218" customFormat="1" ht="32.25" customHeight="1" thickBot="1" x14ac:dyDescent="0.3">
      <c r="A184" s="947"/>
      <c r="B184" s="949"/>
      <c r="C184" s="950"/>
      <c r="D184" s="950"/>
      <c r="E184" s="949"/>
      <c r="F184" s="950"/>
      <c r="G184" s="950"/>
      <c r="H184" s="950"/>
      <c r="I184" s="950"/>
      <c r="J184" s="950"/>
      <c r="K184" s="950"/>
      <c r="L184" s="950"/>
      <c r="M184" s="950"/>
      <c r="N184" s="958"/>
    </row>
    <row r="185" spans="1:14" s="136" customFormat="1" x14ac:dyDescent="0.25">
      <c r="A185" s="266"/>
      <c r="B185" s="226"/>
      <c r="C185" s="696"/>
      <c r="D185" s="226"/>
      <c r="E185" s="226"/>
      <c r="F185" s="226"/>
      <c r="G185" s="226"/>
      <c r="H185" s="226"/>
      <c r="I185" s="226"/>
      <c r="J185" s="226"/>
      <c r="K185" s="226"/>
      <c r="L185" s="429"/>
      <c r="M185" s="952"/>
      <c r="N185" s="953"/>
    </row>
    <row r="186" spans="1:14" s="218" customFormat="1" x14ac:dyDescent="0.25">
      <c r="A186" s="328"/>
      <c r="B186" s="324"/>
      <c r="C186" s="531"/>
      <c r="D186" s="324"/>
      <c r="E186" s="324"/>
      <c r="F186" s="324"/>
      <c r="G186" s="324"/>
      <c r="H186" s="324"/>
      <c r="I186" s="324"/>
      <c r="J186" s="324"/>
      <c r="K186" s="324"/>
      <c r="L186" s="413"/>
      <c r="M186" s="954"/>
      <c r="N186" s="955"/>
    </row>
    <row r="187" spans="1:14" s="218" customFormat="1" x14ac:dyDescent="0.25">
      <c r="A187" s="328"/>
      <c r="B187" s="324"/>
      <c r="C187" s="531"/>
      <c r="D187" s="324"/>
      <c r="E187" s="324"/>
      <c r="F187" s="324"/>
      <c r="G187" s="324"/>
      <c r="H187" s="324"/>
      <c r="I187" s="324"/>
      <c r="J187" s="324"/>
      <c r="K187" s="324"/>
      <c r="L187" s="413"/>
      <c r="M187" s="954"/>
      <c r="N187" s="955"/>
    </row>
    <row r="188" spans="1:14" s="218" customFormat="1" x14ac:dyDescent="0.25">
      <c r="A188" s="328"/>
      <c r="B188" s="324"/>
      <c r="C188" s="531"/>
      <c r="D188" s="324"/>
      <c r="E188" s="324"/>
      <c r="F188" s="324"/>
      <c r="G188" s="324"/>
      <c r="H188" s="324"/>
      <c r="I188" s="324"/>
      <c r="J188" s="324"/>
      <c r="K188" s="324"/>
      <c r="L188" s="413"/>
      <c r="M188" s="954"/>
      <c r="N188" s="955"/>
    </row>
    <row r="189" spans="1:14" s="218" customFormat="1" x14ac:dyDescent="0.25">
      <c r="A189" s="328"/>
      <c r="B189" s="324"/>
      <c r="C189" s="531"/>
      <c r="D189" s="324"/>
      <c r="E189" s="324"/>
      <c r="F189" s="324"/>
      <c r="G189" s="324"/>
      <c r="H189" s="324"/>
      <c r="I189" s="324"/>
      <c r="J189" s="324"/>
      <c r="K189" s="324"/>
      <c r="L189" s="413"/>
      <c r="M189" s="954"/>
      <c r="N189" s="955"/>
    </row>
    <row r="190" spans="1:14" s="218" customFormat="1" ht="16" thickBot="1" x14ac:dyDescent="0.3">
      <c r="A190" s="329"/>
      <c r="B190" s="325"/>
      <c r="C190" s="319"/>
      <c r="D190" s="325"/>
      <c r="E190" s="325"/>
      <c r="F190" s="325"/>
      <c r="G190" s="325"/>
      <c r="H190" s="325"/>
      <c r="I190" s="325"/>
      <c r="J190" s="325"/>
      <c r="K190" s="325"/>
      <c r="L190" s="414"/>
      <c r="M190" s="956"/>
      <c r="N190" s="957"/>
    </row>
    <row r="191" spans="1:14" s="218" customFormat="1" x14ac:dyDescent="0.25">
      <c r="F191" s="320"/>
      <c r="G191" s="320"/>
      <c r="H191" s="320"/>
      <c r="I191" s="320"/>
    </row>
    <row r="192" spans="1:14" s="218" customFormat="1" ht="16" thickBot="1" x14ac:dyDescent="0.3">
      <c r="F192" s="320"/>
      <c r="G192" s="320"/>
      <c r="H192" s="320"/>
      <c r="I192" s="320"/>
    </row>
    <row r="193" spans="1:23" s="218" customFormat="1" ht="16" thickBot="1" x14ac:dyDescent="0.3">
      <c r="A193" s="873" t="s">
        <v>747</v>
      </c>
      <c r="B193" s="874"/>
      <c r="C193" s="874"/>
      <c r="D193" s="874"/>
      <c r="E193" s="874"/>
      <c r="F193" s="874"/>
      <c r="G193" s="875"/>
      <c r="H193" s="320"/>
      <c r="I193" s="320"/>
    </row>
    <row r="194" spans="1:23" s="218" customFormat="1" ht="16" thickBot="1" x14ac:dyDescent="0.3">
      <c r="F194" s="320"/>
      <c r="G194" s="320"/>
      <c r="H194" s="320"/>
      <c r="I194" s="320"/>
    </row>
    <row r="195" spans="1:23" s="218" customFormat="1" ht="16" thickBot="1" x14ac:dyDescent="0.3">
      <c r="A195" s="943" t="s">
        <v>1</v>
      </c>
      <c r="B195" s="944"/>
      <c r="C195" s="944"/>
      <c r="D195" s="944"/>
      <c r="E195" s="944"/>
      <c r="F195" s="944"/>
      <c r="G195" s="944"/>
      <c r="H195" s="945"/>
      <c r="I195" s="320"/>
    </row>
    <row r="196" spans="1:23" s="218" customFormat="1" ht="16.5" customHeight="1" thickBot="1" x14ac:dyDescent="0.3">
      <c r="A196" s="946" t="s">
        <v>595</v>
      </c>
      <c r="B196" s="948" t="s">
        <v>836</v>
      </c>
      <c r="C196" s="905" t="s">
        <v>0</v>
      </c>
      <c r="D196" s="905" t="s">
        <v>578</v>
      </c>
      <c r="E196" s="948" t="s">
        <v>837</v>
      </c>
      <c r="F196" s="905" t="s">
        <v>43</v>
      </c>
      <c r="G196" s="951" t="s">
        <v>746</v>
      </c>
      <c r="H196" s="951"/>
      <c r="I196" s="951"/>
      <c r="J196" s="951"/>
      <c r="K196" s="951"/>
      <c r="L196" s="951"/>
      <c r="M196" s="951"/>
      <c r="N196" s="951"/>
      <c r="O196" s="905" t="s">
        <v>441</v>
      </c>
      <c r="P196" s="905" t="s">
        <v>426</v>
      </c>
      <c r="Q196" s="905" t="s">
        <v>596</v>
      </c>
      <c r="R196" s="905" t="s">
        <v>11</v>
      </c>
      <c r="S196" s="905" t="s">
        <v>12</v>
      </c>
      <c r="T196" s="905" t="s">
        <v>13</v>
      </c>
      <c r="U196" s="905" t="s">
        <v>454</v>
      </c>
      <c r="V196" s="905" t="s">
        <v>579</v>
      </c>
      <c r="W196" s="885"/>
    </row>
    <row r="197" spans="1:23" s="218" customFormat="1" ht="16" thickBot="1" x14ac:dyDescent="0.3">
      <c r="A197" s="947"/>
      <c r="B197" s="949"/>
      <c r="C197" s="950"/>
      <c r="D197" s="950"/>
      <c r="E197" s="949"/>
      <c r="F197" s="950"/>
      <c r="G197" s="626" t="s">
        <v>437</v>
      </c>
      <c r="H197" s="626" t="s">
        <v>44</v>
      </c>
      <c r="I197" s="626" t="s">
        <v>438</v>
      </c>
      <c r="J197" s="626" t="s">
        <v>45</v>
      </c>
      <c r="K197" s="626" t="s">
        <v>439</v>
      </c>
      <c r="L197" s="626" t="s">
        <v>46</v>
      </c>
      <c r="M197" s="626" t="s">
        <v>440</v>
      </c>
      <c r="N197" s="626" t="s">
        <v>47</v>
      </c>
      <c r="O197" s="950"/>
      <c r="P197" s="950"/>
      <c r="Q197" s="950"/>
      <c r="R197" s="950"/>
      <c r="S197" s="950"/>
      <c r="T197" s="950"/>
      <c r="U197" s="950"/>
      <c r="V197" s="950"/>
      <c r="W197" s="958"/>
    </row>
    <row r="198" spans="1:23" s="136" customFormat="1" x14ac:dyDescent="0.25">
      <c r="A198" s="266"/>
      <c r="B198" s="226"/>
      <c r="C198" s="696"/>
      <c r="D198" s="226"/>
      <c r="E198" s="226"/>
      <c r="F198" s="428"/>
      <c r="G198" s="226"/>
      <c r="H198" s="226"/>
      <c r="I198" s="226"/>
      <c r="J198" s="226"/>
      <c r="K198" s="226"/>
      <c r="L198" s="226"/>
      <c r="M198" s="226"/>
      <c r="N198" s="226"/>
      <c r="O198" s="226"/>
      <c r="P198" s="226"/>
      <c r="Q198" s="226"/>
      <c r="R198" s="226"/>
      <c r="S198" s="226"/>
      <c r="T198" s="226"/>
      <c r="U198" s="429"/>
      <c r="V198" s="963"/>
      <c r="W198" s="964"/>
    </row>
    <row r="199" spans="1:23" s="218" customFormat="1" x14ac:dyDescent="0.25">
      <c r="A199" s="328"/>
      <c r="B199" s="324"/>
      <c r="C199" s="531"/>
      <c r="D199" s="324"/>
      <c r="E199" s="324"/>
      <c r="F199" s="346"/>
      <c r="G199" s="324"/>
      <c r="H199" s="324"/>
      <c r="I199" s="324"/>
      <c r="J199" s="324"/>
      <c r="K199" s="324"/>
      <c r="L199" s="324"/>
      <c r="M199" s="324"/>
      <c r="N199" s="324"/>
      <c r="O199" s="324"/>
      <c r="P199" s="324"/>
      <c r="Q199" s="324"/>
      <c r="R199" s="324"/>
      <c r="S199" s="324"/>
      <c r="T199" s="324"/>
      <c r="U199" s="413"/>
      <c r="V199" s="959"/>
      <c r="W199" s="960"/>
    </row>
    <row r="200" spans="1:23" s="218" customFormat="1" x14ac:dyDescent="0.25">
      <c r="A200" s="328"/>
      <c r="B200" s="324"/>
      <c r="C200" s="531"/>
      <c r="D200" s="324"/>
      <c r="E200" s="324"/>
      <c r="F200" s="346"/>
      <c r="G200" s="324"/>
      <c r="H200" s="324"/>
      <c r="I200" s="324"/>
      <c r="J200" s="324"/>
      <c r="K200" s="324"/>
      <c r="L200" s="324"/>
      <c r="M200" s="324"/>
      <c r="N200" s="324"/>
      <c r="O200" s="324"/>
      <c r="P200" s="324"/>
      <c r="Q200" s="324"/>
      <c r="R200" s="324"/>
      <c r="S200" s="324"/>
      <c r="T200" s="324"/>
      <c r="U200" s="413"/>
      <c r="V200" s="959"/>
      <c r="W200" s="960"/>
    </row>
    <row r="201" spans="1:23" s="218" customFormat="1" x14ac:dyDescent="0.25">
      <c r="A201" s="328"/>
      <c r="B201" s="324"/>
      <c r="C201" s="531"/>
      <c r="D201" s="324"/>
      <c r="E201" s="324"/>
      <c r="F201" s="346"/>
      <c r="G201" s="324"/>
      <c r="H201" s="324"/>
      <c r="I201" s="324"/>
      <c r="J201" s="324"/>
      <c r="K201" s="324"/>
      <c r="L201" s="324"/>
      <c r="M201" s="324"/>
      <c r="N201" s="324"/>
      <c r="O201" s="324"/>
      <c r="P201" s="324"/>
      <c r="Q201" s="324"/>
      <c r="R201" s="324"/>
      <c r="S201" s="324"/>
      <c r="T201" s="324"/>
      <c r="U201" s="413"/>
      <c r="V201" s="959"/>
      <c r="W201" s="960"/>
    </row>
    <row r="202" spans="1:23" s="218" customFormat="1" x14ac:dyDescent="0.25">
      <c r="A202" s="328"/>
      <c r="B202" s="324"/>
      <c r="C202" s="531"/>
      <c r="D202" s="324"/>
      <c r="E202" s="324"/>
      <c r="F202" s="346"/>
      <c r="G202" s="324"/>
      <c r="H202" s="324"/>
      <c r="I202" s="324"/>
      <c r="J202" s="324"/>
      <c r="K202" s="324"/>
      <c r="L202" s="324"/>
      <c r="M202" s="324"/>
      <c r="N202" s="324"/>
      <c r="O202" s="324"/>
      <c r="P202" s="324"/>
      <c r="Q202" s="324"/>
      <c r="R202" s="324"/>
      <c r="S202" s="324"/>
      <c r="T202" s="324"/>
      <c r="U202" s="413"/>
      <c r="V202" s="959"/>
      <c r="W202" s="960"/>
    </row>
    <row r="203" spans="1:23" s="218" customFormat="1" ht="16" thickBot="1" x14ac:dyDescent="0.3">
      <c r="A203" s="329"/>
      <c r="B203" s="325"/>
      <c r="C203" s="319"/>
      <c r="D203" s="325"/>
      <c r="E203" s="325"/>
      <c r="F203" s="347"/>
      <c r="G203" s="325"/>
      <c r="H203" s="325"/>
      <c r="I203" s="325"/>
      <c r="J203" s="325"/>
      <c r="K203" s="325"/>
      <c r="L203" s="325"/>
      <c r="M203" s="325"/>
      <c r="N203" s="325"/>
      <c r="O203" s="325"/>
      <c r="P203" s="325"/>
      <c r="Q203" s="325"/>
      <c r="R203" s="325"/>
      <c r="S203" s="325"/>
      <c r="T203" s="325"/>
      <c r="U203" s="414"/>
      <c r="V203" s="961"/>
      <c r="W203" s="962"/>
    </row>
    <row r="204" spans="1:23" s="218" customFormat="1" x14ac:dyDescent="0.25">
      <c r="F204" s="320"/>
      <c r="G204" s="320"/>
      <c r="H204" s="320"/>
      <c r="I204" s="320"/>
    </row>
    <row r="205" spans="1:23" s="218" customFormat="1" x14ac:dyDescent="0.25">
      <c r="F205" s="320"/>
      <c r="G205" s="320"/>
      <c r="H205" s="320"/>
      <c r="I205" s="320"/>
    </row>
    <row r="206" spans="1:23" s="218" customFormat="1" ht="16" thickBot="1" x14ac:dyDescent="0.3">
      <c r="F206" s="320"/>
      <c r="G206" s="320"/>
      <c r="H206" s="320"/>
      <c r="I206" s="320"/>
    </row>
    <row r="207" spans="1:23" ht="16" thickBot="1" x14ac:dyDescent="0.3">
      <c r="A207" s="673" t="s">
        <v>459</v>
      </c>
      <c r="B207" s="674" t="s">
        <v>460</v>
      </c>
    </row>
    <row r="208" spans="1:23" x14ac:dyDescent="0.25">
      <c r="A208" s="541" t="s">
        <v>461</v>
      </c>
      <c r="B208" s="271" t="s">
        <v>52</v>
      </c>
    </row>
    <row r="209" spans="1:9" x14ac:dyDescent="0.25">
      <c r="A209" s="675" t="s">
        <v>66</v>
      </c>
      <c r="B209" s="273" t="s">
        <v>52</v>
      </c>
    </row>
    <row r="210" spans="1:9" x14ac:dyDescent="0.25">
      <c r="A210" s="675" t="s">
        <v>261</v>
      </c>
      <c r="B210" s="273" t="s">
        <v>52</v>
      </c>
    </row>
    <row r="211" spans="1:9" x14ac:dyDescent="0.25">
      <c r="A211" s="675" t="s">
        <v>262</v>
      </c>
      <c r="B211" s="273" t="s">
        <v>52</v>
      </c>
      <c r="F211" s="425"/>
      <c r="G211" s="425"/>
      <c r="H211" s="425"/>
      <c r="I211" s="425"/>
    </row>
    <row r="212" spans="1:9" x14ac:dyDescent="0.25">
      <c r="A212" s="675" t="s">
        <v>263</v>
      </c>
      <c r="B212" s="273" t="s">
        <v>54</v>
      </c>
      <c r="F212" s="425"/>
      <c r="G212" s="425"/>
      <c r="H212" s="425"/>
      <c r="I212" s="425"/>
    </row>
    <row r="213" spans="1:9" x14ac:dyDescent="0.25">
      <c r="A213" s="675" t="s">
        <v>287</v>
      </c>
      <c r="B213" s="273" t="s">
        <v>54</v>
      </c>
      <c r="F213" s="425"/>
      <c r="G213" s="425"/>
      <c r="H213" s="425"/>
      <c r="I213" s="425"/>
    </row>
    <row r="214" spans="1:9" x14ac:dyDescent="0.25">
      <c r="A214" s="676" t="s">
        <v>285</v>
      </c>
      <c r="B214" s="273" t="s">
        <v>54</v>
      </c>
      <c r="F214" s="425"/>
      <c r="G214" s="425"/>
      <c r="H214" s="425"/>
      <c r="I214" s="425"/>
    </row>
    <row r="215" spans="1:9" x14ac:dyDescent="0.25">
      <c r="A215" s="676" t="s">
        <v>462</v>
      </c>
      <c r="B215" s="273" t="s">
        <v>54</v>
      </c>
      <c r="F215" s="425"/>
      <c r="G215" s="425"/>
      <c r="H215" s="425"/>
      <c r="I215" s="425"/>
    </row>
    <row r="216" spans="1:9" ht="16" thickBot="1" x14ac:dyDescent="0.3">
      <c r="A216" s="677" t="s">
        <v>465</v>
      </c>
      <c r="B216" s="427" t="s">
        <v>52</v>
      </c>
      <c r="F216" s="425"/>
      <c r="G216" s="425"/>
      <c r="H216" s="425"/>
      <c r="I216" s="425"/>
    </row>
  </sheetData>
  <sheetProtection formatCells="0" formatColumns="0" formatRows="0" insertColumns="0" insertRows="0" deleteColumns="0" deleteRows="0" sort="0" autoFilter="0"/>
  <dataConsolidate>
    <dataRefs count="2">
      <dataRef ref="B9" sheet="APPENDIX B-1  (FE - USWC)" r:id="rId1"/>
      <dataRef ref="A14:A18" sheet="APPENDIX B-1  (FE - USWC)" r:id="rId2"/>
    </dataRefs>
  </dataConsolidate>
  <mergeCells count="271">
    <mergeCell ref="V202:W202"/>
    <mergeCell ref="V203:W203"/>
    <mergeCell ref="B107:D107"/>
    <mergeCell ref="E107:G107"/>
    <mergeCell ref="U196:U197"/>
    <mergeCell ref="V196:W197"/>
    <mergeCell ref="V198:W198"/>
    <mergeCell ref="V199:W199"/>
    <mergeCell ref="V200:W200"/>
    <mergeCell ref="V201:W201"/>
    <mergeCell ref="O196:O197"/>
    <mergeCell ref="P196:P197"/>
    <mergeCell ref="Q196:Q197"/>
    <mergeCell ref="R196:R197"/>
    <mergeCell ref="S196:S197"/>
    <mergeCell ref="T196:T197"/>
    <mergeCell ref="A193:G193"/>
    <mergeCell ref="A195:H195"/>
    <mergeCell ref="A196:A197"/>
    <mergeCell ref="B196:B197"/>
    <mergeCell ref="C196:C197"/>
    <mergeCell ref="D196:D197"/>
    <mergeCell ref="E196:E197"/>
    <mergeCell ref="F196:F197"/>
    <mergeCell ref="G196:N196"/>
    <mergeCell ref="M185:N185"/>
    <mergeCell ref="M186:N186"/>
    <mergeCell ref="M187:N187"/>
    <mergeCell ref="M188:N188"/>
    <mergeCell ref="M189:N189"/>
    <mergeCell ref="M190:N190"/>
    <mergeCell ref="H183:H184"/>
    <mergeCell ref="I183:I184"/>
    <mergeCell ref="J183:J184"/>
    <mergeCell ref="K183:K184"/>
    <mergeCell ref="L183:L184"/>
    <mergeCell ref="M183:N184"/>
    <mergeCell ref="A180:G180"/>
    <mergeCell ref="A182:E182"/>
    <mergeCell ref="A183:A184"/>
    <mergeCell ref="B183:B184"/>
    <mergeCell ref="C183:C184"/>
    <mergeCell ref="D183:D184"/>
    <mergeCell ref="E183:E184"/>
    <mergeCell ref="F183:F184"/>
    <mergeCell ref="G183:G184"/>
    <mergeCell ref="B170:I170"/>
    <mergeCell ref="B171:I171"/>
    <mergeCell ref="B172:I172"/>
    <mergeCell ref="B173:I173"/>
    <mergeCell ref="B174:I174"/>
    <mergeCell ref="A178:B178"/>
    <mergeCell ref="B164:I164"/>
    <mergeCell ref="B165:I165"/>
    <mergeCell ref="B166:I166"/>
    <mergeCell ref="B167:I167"/>
    <mergeCell ref="B168:I168"/>
    <mergeCell ref="B169:I169"/>
    <mergeCell ref="A152:F152"/>
    <mergeCell ref="A158:I158"/>
    <mergeCell ref="B160:I160"/>
    <mergeCell ref="B161:I161"/>
    <mergeCell ref="B162:I162"/>
    <mergeCell ref="B163:I163"/>
    <mergeCell ref="K140:K141"/>
    <mergeCell ref="L140:L141"/>
    <mergeCell ref="M140:M141"/>
    <mergeCell ref="A148:E148"/>
    <mergeCell ref="A150:F150"/>
    <mergeCell ref="A151:F151"/>
    <mergeCell ref="J133:J134"/>
    <mergeCell ref="K133:K134"/>
    <mergeCell ref="L133:L134"/>
    <mergeCell ref="A140:D140"/>
    <mergeCell ref="E140:E141"/>
    <mergeCell ref="F140:F141"/>
    <mergeCell ref="G140:G141"/>
    <mergeCell ref="H140:H141"/>
    <mergeCell ref="I140:I141"/>
    <mergeCell ref="J140:J141"/>
    <mergeCell ref="B129:D129"/>
    <mergeCell ref="E129:G129"/>
    <mergeCell ref="A130:I130"/>
    <mergeCell ref="A131:I131"/>
    <mergeCell ref="A133:D133"/>
    <mergeCell ref="E133:E134"/>
    <mergeCell ref="F133:F134"/>
    <mergeCell ref="G133:G134"/>
    <mergeCell ref="H133:H134"/>
    <mergeCell ref="I133:I134"/>
    <mergeCell ref="B125:D125"/>
    <mergeCell ref="E125:G125"/>
    <mergeCell ref="B127:D127"/>
    <mergeCell ref="E127:G127"/>
    <mergeCell ref="B128:D128"/>
    <mergeCell ref="E128:G128"/>
    <mergeCell ref="B122:D122"/>
    <mergeCell ref="E122:G122"/>
    <mergeCell ref="B123:D123"/>
    <mergeCell ref="E123:G123"/>
    <mergeCell ref="B124:D124"/>
    <mergeCell ref="E124:G124"/>
    <mergeCell ref="B126:D126"/>
    <mergeCell ref="E126:G126"/>
    <mergeCell ref="B119:D119"/>
    <mergeCell ref="E119:G119"/>
    <mergeCell ref="B120:D120"/>
    <mergeCell ref="E120:G120"/>
    <mergeCell ref="B121:D121"/>
    <mergeCell ref="E121:G121"/>
    <mergeCell ref="B116:D116"/>
    <mergeCell ref="E116:G116"/>
    <mergeCell ref="B117:D117"/>
    <mergeCell ref="E117:G117"/>
    <mergeCell ref="B118:D118"/>
    <mergeCell ref="E118:G118"/>
    <mergeCell ref="B113:D113"/>
    <mergeCell ref="E113:G113"/>
    <mergeCell ref="B114:D114"/>
    <mergeCell ref="E114:G114"/>
    <mergeCell ref="B115:D115"/>
    <mergeCell ref="E115:G115"/>
    <mergeCell ref="B110:D110"/>
    <mergeCell ref="E110:G110"/>
    <mergeCell ref="B111:D111"/>
    <mergeCell ref="E111:G111"/>
    <mergeCell ref="B112:D112"/>
    <mergeCell ref="E112:G112"/>
    <mergeCell ref="B106:D106"/>
    <mergeCell ref="E106:G106"/>
    <mergeCell ref="B108:D108"/>
    <mergeCell ref="E108:G108"/>
    <mergeCell ref="B109:D109"/>
    <mergeCell ref="E109:G109"/>
    <mergeCell ref="B103:D103"/>
    <mergeCell ref="E103:G103"/>
    <mergeCell ref="B104:D104"/>
    <mergeCell ref="E104:G104"/>
    <mergeCell ref="B105:D105"/>
    <mergeCell ref="E105:G105"/>
    <mergeCell ref="B100:D100"/>
    <mergeCell ref="E100:G100"/>
    <mergeCell ref="B101:D101"/>
    <mergeCell ref="E101:G101"/>
    <mergeCell ref="B102:D102"/>
    <mergeCell ref="E102:G102"/>
    <mergeCell ref="B97:D97"/>
    <mergeCell ref="E97:G97"/>
    <mergeCell ref="B98:D98"/>
    <mergeCell ref="E98:G98"/>
    <mergeCell ref="B99:D99"/>
    <mergeCell ref="E99:G99"/>
    <mergeCell ref="B94:D94"/>
    <mergeCell ref="E94:G94"/>
    <mergeCell ref="B95:D95"/>
    <mergeCell ref="E95:G95"/>
    <mergeCell ref="B96:D96"/>
    <mergeCell ref="E96:G96"/>
    <mergeCell ref="J91:J93"/>
    <mergeCell ref="K91:K93"/>
    <mergeCell ref="L91:L93"/>
    <mergeCell ref="M91:M93"/>
    <mergeCell ref="A92:G92"/>
    <mergeCell ref="A93:G93"/>
    <mergeCell ref="B85:D85"/>
    <mergeCell ref="A87:I87"/>
    <mergeCell ref="A88:I88"/>
    <mergeCell ref="B89:I89"/>
    <mergeCell ref="A91:G91"/>
    <mergeCell ref="H91:H93"/>
    <mergeCell ref="I91:I93"/>
    <mergeCell ref="A73:C73"/>
    <mergeCell ref="A74:C74"/>
    <mergeCell ref="B81:D81"/>
    <mergeCell ref="B82:D82"/>
    <mergeCell ref="B83:D83"/>
    <mergeCell ref="B84:D84"/>
    <mergeCell ref="A59:C59"/>
    <mergeCell ref="B66:D66"/>
    <mergeCell ref="B67:D67"/>
    <mergeCell ref="B68:D68"/>
    <mergeCell ref="B69:D69"/>
    <mergeCell ref="B70:D70"/>
    <mergeCell ref="M49:M50"/>
    <mergeCell ref="Z49:Z50"/>
    <mergeCell ref="AA49:AA50"/>
    <mergeCell ref="AB49:AB50"/>
    <mergeCell ref="AC49:AC50"/>
    <mergeCell ref="A58:C58"/>
    <mergeCell ref="G49:G50"/>
    <mergeCell ref="H49:H50"/>
    <mergeCell ref="I49:I50"/>
    <mergeCell ref="J49:J50"/>
    <mergeCell ref="K49:K50"/>
    <mergeCell ref="L49:L50"/>
    <mergeCell ref="A48:D48"/>
    <mergeCell ref="A49:A50"/>
    <mergeCell ref="B49:B50"/>
    <mergeCell ref="C49:C50"/>
    <mergeCell ref="D49:D50"/>
    <mergeCell ref="E49:E50"/>
    <mergeCell ref="F49:F50"/>
    <mergeCell ref="G40:G41"/>
    <mergeCell ref="H40:H41"/>
    <mergeCell ref="X31:X32"/>
    <mergeCell ref="Y31:Y32"/>
    <mergeCell ref="Z31:Z32"/>
    <mergeCell ref="AA31:AA32"/>
    <mergeCell ref="A40:A41"/>
    <mergeCell ref="B40:B41"/>
    <mergeCell ref="C40:C41"/>
    <mergeCell ref="D40:D41"/>
    <mergeCell ref="E40:E41"/>
    <mergeCell ref="F40:F41"/>
    <mergeCell ref="G31:G32"/>
    <mergeCell ref="H31:H32"/>
    <mergeCell ref="I31:I32"/>
    <mergeCell ref="J31:J32"/>
    <mergeCell ref="K31:K32"/>
    <mergeCell ref="L31:L32"/>
    <mergeCell ref="Y40:Y41"/>
    <mergeCell ref="Z40:Z41"/>
    <mergeCell ref="AA40:AA41"/>
    <mergeCell ref="I40:I41"/>
    <mergeCell ref="J40:J41"/>
    <mergeCell ref="K40:K41"/>
    <mergeCell ref="X40:X41"/>
    <mergeCell ref="B23:H23"/>
    <mergeCell ref="B24:H24"/>
    <mergeCell ref="B25:H25"/>
    <mergeCell ref="A31:A32"/>
    <mergeCell ref="B31:B32"/>
    <mergeCell ref="C31:C32"/>
    <mergeCell ref="D31:D32"/>
    <mergeCell ref="E31:E32"/>
    <mergeCell ref="F31:F32"/>
    <mergeCell ref="B22:H22"/>
    <mergeCell ref="B21:H21"/>
    <mergeCell ref="B20:H20"/>
    <mergeCell ref="B16:I16"/>
    <mergeCell ref="J16:K16"/>
    <mergeCell ref="L16:M16"/>
    <mergeCell ref="B17:I17"/>
    <mergeCell ref="J17:K17"/>
    <mergeCell ref="L17:M17"/>
    <mergeCell ref="L13:M13"/>
    <mergeCell ref="B14:I14"/>
    <mergeCell ref="J14:K14"/>
    <mergeCell ref="L14:M14"/>
    <mergeCell ref="B15:I15"/>
    <mergeCell ref="J15:K15"/>
    <mergeCell ref="L15:M15"/>
    <mergeCell ref="A7:B7"/>
    <mergeCell ref="C7:F7"/>
    <mergeCell ref="A8:B8"/>
    <mergeCell ref="C8:F8"/>
    <mergeCell ref="A12:J12"/>
    <mergeCell ref="B13:I13"/>
    <mergeCell ref="J13:K13"/>
    <mergeCell ref="A4:B4"/>
    <mergeCell ref="C4:F4"/>
    <mergeCell ref="A5:B5"/>
    <mergeCell ref="C5:F5"/>
    <mergeCell ref="A6:B6"/>
    <mergeCell ref="C6:F6"/>
    <mergeCell ref="A1:B1"/>
    <mergeCell ref="C1:F1"/>
    <mergeCell ref="A2:B2"/>
    <mergeCell ref="C2:F2"/>
    <mergeCell ref="A3:B3"/>
    <mergeCell ref="C3:F3"/>
  </mergeCells>
  <dataValidations count="33">
    <dataValidation type="list" allowBlank="1" showInputMessage="1" showErrorMessage="1" errorTitle="Pick up the list" promptTitle="Blank = ALL" sqref="H94:H129" xr:uid="{CE2A9C17-F574-4C43-B5AC-90DABE1F23F7}">
      <formula1>Type_note2</formula1>
    </dataValidation>
    <dataValidation allowBlank="1" showInputMessage="1" showErrorMessage="1" promptTitle="Acceptable Values:" prompt="- Applicable _x000a_- Not applicable _x000a_- Included_x000a_- Amount and OSPF for cases of fixed per D40 OSPF_x000a_    (example-  &quot;375 OSPF&quot;)" sqref="E94:G129" xr:uid="{D0126E89-8FC0-49D3-8F4D-A59789147DFD}"/>
    <dataValidation type="list" allowBlank="1" showErrorMessage="1" sqref="A94:A129" xr:uid="{44DF4DA3-0D9F-4360-B242-E65677778988}">
      <formula1>Charges</formula1>
    </dataValidation>
    <dataValidation type="list" allowBlank="1" showInputMessage="1" showErrorMessage="1" sqref="I94:I129" xr:uid="{9054682A-7BE4-4268-A0FC-A9B96176DCDD}">
      <formula1>$A$14:$A$18</formula1>
    </dataValidation>
    <dataValidation type="list" allowBlank="1" showInputMessage="1" showErrorMessage="1" sqref="AA33:AA36 AA42:AA45 AC51:AC54" xr:uid="{95FE415D-7628-42EA-8B49-C4FD50C094FF}">
      <formula1>CST</formula1>
    </dataValidation>
    <dataValidation type="list" allowBlank="1" showErrorMessage="1" sqref="M31:W31 O40:W40 Q49:Y49" xr:uid="{A91EF915-5B7A-49D3-AA47-A24ABDE29FEC}">
      <formula1>Exceptions</formula1>
    </dataValidation>
    <dataValidation type="list" allowBlank="1" showInputMessage="1" showErrorMessage="1" sqref="N51:N54" xr:uid="{D36A56F6-C448-4E5E-A7EB-CF4EC77D7019}">
      <formula1>OOG</formula1>
    </dataValidation>
    <dataValidation type="list" allowBlank="1" showInputMessage="1" showErrorMessage="1" sqref="O51:O54 M42:M45" xr:uid="{C361A17B-BE8C-4821-BB4C-E7DDCEF498B6}">
      <formula1>ShipperOwn</formula1>
    </dataValidation>
    <dataValidation type="list" allowBlank="1" showInputMessage="1" showErrorMessage="1" sqref="F33:F36 F42:F45 F51:F54" xr:uid="{F18B054B-3319-4AC4-8CDD-DB37190E5C72}">
      <formula1>Mode</formula1>
    </dataValidation>
    <dataValidation type="list" allowBlank="1" showInputMessage="1" showErrorMessage="1" sqref="O41:W41" xr:uid="{576CB8ED-F08D-4B7B-B21F-AAB725BE6828}">
      <formula1>Reefer</formula1>
    </dataValidation>
    <dataValidation type="list" allowBlank="1" showInputMessage="1" showErrorMessage="1" sqref="M32:W32 Q50:Y50" xr:uid="{0E487F68-B317-48B3-90A1-1561083D464B}">
      <formula1>Container</formula1>
    </dataValidation>
    <dataValidation type="list" allowBlank="1" showInputMessage="1" showErrorMessage="1" sqref="G42:G45 G33:G36 G51:G54" xr:uid="{EE8857B0-9E75-4FE5-9327-CDD6F98D6B71}">
      <formula1>SDD</formula1>
    </dataValidation>
    <dataValidation type="list" allowBlank="1" showInputMessage="1" showErrorMessage="1" sqref="F67:F70 F82:F85" xr:uid="{FB4433DB-C1CC-4CED-AF1A-4BE0DF639A10}">
      <formula1>ArbMode</formula1>
    </dataValidation>
    <dataValidation type="list" allowBlank="1" showInputMessage="1" showErrorMessage="1" sqref="M51:M54" xr:uid="{C756EB31-1605-411E-ADDF-4D4A784AE4AF}">
      <formula1>Equip</formula1>
    </dataValidation>
    <dataValidation type="list" allowBlank="1" showInputMessage="1" showErrorMessage="1" sqref="N42:N45 G82:G85 G67:G70 P51:P54 L42:L45" xr:uid="{04F2C145-7E21-447A-A977-355A3FA363B3}">
      <formula1>YesNo</formula1>
    </dataValidation>
    <dataValidation type="list" allowBlank="1" showInputMessage="1" showErrorMessage="1" sqref="O67:P70 O82:P85" xr:uid="{15A68C9B-EC3E-4888-BA90-1A0E271BC01A}">
      <formula1 xml:space="preserve"> droppull</formula1>
    </dataValidation>
    <dataValidation type="list" showDropDown="1" showErrorMessage="1" sqref="O66:P66 O81:P81" xr:uid="{B9DAC88C-68E5-4D95-8131-10541A71B3B5}">
      <formula1>Charges</formula1>
    </dataValidation>
    <dataValidation type="date" allowBlank="1" showInputMessage="1" showErrorMessage="1" sqref="X33:Y36 J94:K129 Y42" xr:uid="{D6619857-EC5A-4999-B67D-170812AFE6AB}">
      <formula1>10101</formula1>
      <formula2>311299</formula2>
    </dataValidation>
    <dataValidation type="list" showInputMessage="1" showErrorMessage="1" sqref="A185:A190 A198:A203" xr:uid="{F87446CF-7287-4E21-9CD1-30D1BEDD4AD9}">
      <formula1>BULLET</formula1>
    </dataValidation>
    <dataValidation type="list" allowBlank="1" showInputMessage="1" showErrorMessage="1" sqref="E135:E138 E142:E145" xr:uid="{AB586A07-DA2B-4ACD-99F5-B75103B284BD}">
      <formula1>GRIPSS_EQ</formula1>
    </dataValidation>
    <dataValidation type="decimal" allowBlank="1" showInputMessage="1" showErrorMessage="1" sqref="F142:I145 F135:I138 I51:L54 J82:M85 I42:K45 I33:L36" xr:uid="{9B10F770-87C1-4089-92DE-A53CFC1012FD}">
      <formula1>0</formula1>
      <formula2>999999999999999</formula2>
    </dataValidation>
    <dataValidation type="list" allowBlank="1" showInputMessage="1" showErrorMessage="1" sqref="J135:J138 J142:J145" xr:uid="{4BB8D44F-7F43-4451-A1F5-318E572AF4B9}">
      <formula1>GRIPSS</formula1>
    </dataValidation>
    <dataValidation type="list" showInputMessage="1" showErrorMessage="1" sqref="K135:K138 K142:K145 N82:N85 A33:A36 A51:A54 A42:A45 N67:N70" xr:uid="{165518FF-3542-44A6-A420-AE83EB3E343D}">
      <formula1>$A$14:$A$18</formula1>
    </dataValidation>
    <dataValidation type="decimal" allowBlank="1" showInputMessage="1" showErrorMessage="1" error="Only numbers may be entered into this field" sqref="H198:H203 N198:N203 L198:L203 J198:J203" xr:uid="{7DD08B9D-2A61-4ED7-B90C-FCA772AC788D}">
      <formula1>1</formula1>
      <formula2>1000000000</formula2>
    </dataValidation>
    <dataValidation type="whole" allowBlank="1" showInputMessage="1" showErrorMessage="1" error="Only whole numbers may be entered into this field_x000a_" sqref="G198:G203 M198:M203 K198:K203 I198:I203" xr:uid="{297ACD09-17D5-4C31-8A88-9D5B4C4507BE}">
      <formula1>1</formula1>
      <formula2>99</formula2>
    </dataValidation>
    <dataValidation type="list" showInputMessage="1" showErrorMessage="1" sqref="E198:E203 E185:E190" xr:uid="{04D561DF-F7BE-4F54-8A57-1B803DB89472}">
      <formula1>DAYS</formula1>
    </dataValidation>
    <dataValidation type="whole" allowBlank="1" showInputMessage="1" showErrorMessage="1" error="Only whole numbers can be entered into this field" sqref="D185:D190 D198:D203" xr:uid="{9A2B5C84-7688-43D3-8C9E-B220E958610F}">
      <formula1>1</formula1>
      <formula2>99</formula2>
    </dataValidation>
    <dataValidation type="list" allowBlank="1" showInputMessage="1" showErrorMessage="1" sqref="F198:F203" xr:uid="{BE8FFF9A-C532-422E-85FA-B72B4BE99808}">
      <formula1>CURRENCY</formula1>
    </dataValidation>
    <dataValidation type="list" allowBlank="1" showInputMessage="1" showErrorMessage="1" sqref="P198:P203 G185:G190" xr:uid="{54AAE46A-240D-4033-8C54-210247633D62}">
      <formula1>OPREEFER</formula1>
    </dataValidation>
    <dataValidation type="list" allowBlank="1" showInputMessage="1" showErrorMessage="1" sqref="O198:O203 F185:F190" xr:uid="{8012B6BE-02F5-4628-91D5-B2E91CC05070}">
      <formula1>EQTYPE</formula1>
    </dataValidation>
    <dataValidation type="list" allowBlank="1" showInputMessage="1" showErrorMessage="1" sqref="B198:B203 B185:B190" xr:uid="{35ABCD42-F722-4E4E-980D-7AF34D0D5203}">
      <formula1>EXPIMP</formula1>
    </dataValidation>
    <dataValidation type="list" showInputMessage="1" showErrorMessage="1" sqref="C185:C190 C198:C203" xr:uid="{FAAEAC44-99F2-469B-A96F-15C362F2F2CE}">
      <formula1>IF($B185="I",DDTARIFFUS,DDTARIFF)</formula1>
    </dataValidation>
    <dataValidation type="list" allowBlank="1" showInputMessage="1" showErrorMessage="1" sqref="B208:B216" xr:uid="{31EFADAA-8891-4293-99A4-D626C6FFC48A}">
      <formula1>Autom</formula1>
    </dataValidation>
  </dataValidations>
  <pageMargins left="0.25" right="0.25" top="0.25" bottom="0.25" header="0.5" footer="0"/>
  <pageSetup scale="43" fitToHeight="0" orientation="landscape" r:id="rId3"/>
  <headerFooter alignWithMargins="0"/>
  <rowBreaks count="1" manualBreakCount="1">
    <brk id="89" max="16383" man="1"/>
  </rowBreaks>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3">
    <pageSetUpPr fitToPage="1"/>
  </sheetPr>
  <dimension ref="A1:I5000"/>
  <sheetViews>
    <sheetView showGridLines="0" workbookViewId="0">
      <selection activeCell="B12" sqref="B12"/>
    </sheetView>
  </sheetViews>
  <sheetFormatPr defaultColWidth="9.1796875" defaultRowHeight="12.5" x14ac:dyDescent="0.25"/>
  <cols>
    <col min="1" max="1" width="21.81640625" style="365" bestFit="1" customWidth="1"/>
    <col min="2" max="2" width="27.1796875" style="365" customWidth="1"/>
    <col min="3" max="3" width="31.453125" style="365" customWidth="1"/>
    <col min="4" max="4" width="20.7265625" style="365" customWidth="1"/>
    <col min="5" max="5" width="17.81640625" style="365" bestFit="1" customWidth="1"/>
    <col min="6" max="6" width="20.81640625" style="365" customWidth="1"/>
    <col min="7" max="7" width="23.453125" style="365" bestFit="1" customWidth="1"/>
    <col min="8" max="8" width="10" style="365" customWidth="1"/>
    <col min="9" max="16384" width="9.1796875" style="365"/>
  </cols>
  <sheetData>
    <row r="1" spans="1:9" ht="15.5" x14ac:dyDescent="0.35">
      <c r="A1" s="369" t="s">
        <v>490</v>
      </c>
      <c r="B1" s="379" t="str">
        <f>Cover!B1</f>
        <v>21-0449</v>
      </c>
      <c r="I1" s="291">
        <v>21</v>
      </c>
    </row>
    <row r="2" spans="1:9" ht="15.5" x14ac:dyDescent="0.35">
      <c r="A2" s="380" t="s">
        <v>1154</v>
      </c>
      <c r="B2" s="381"/>
    </row>
    <row r="3" spans="1:9" ht="15.5" x14ac:dyDescent="0.35">
      <c r="A3" s="380" t="s">
        <v>501</v>
      </c>
      <c r="B3" s="382">
        <f>Cover!B2</f>
        <v>23</v>
      </c>
    </row>
    <row r="4" spans="1:9" ht="15.5" x14ac:dyDescent="0.35">
      <c r="A4" s="380" t="s">
        <v>1146</v>
      </c>
      <c r="B4" s="383" t="str">
        <f>Cover!B7</f>
        <v xml:space="preserve">Kingwood Logistics Ltd. by and through ist agent Dachser SE Air &amp; Sea Logistics </v>
      </c>
    </row>
    <row r="5" spans="1:9" ht="16" thickBot="1" x14ac:dyDescent="0.4">
      <c r="A5" s="368" t="s">
        <v>507</v>
      </c>
      <c r="B5" s="384" t="str">
        <f>Cover!C62</f>
        <v>Affiliates</v>
      </c>
    </row>
    <row r="6" spans="1:9" ht="16" thickBot="1" x14ac:dyDescent="0.3">
      <c r="A6" s="370">
        <v>36</v>
      </c>
    </row>
    <row r="7" spans="1:9" ht="16" thickBot="1" x14ac:dyDescent="0.4">
      <c r="A7" s="983" t="s">
        <v>457</v>
      </c>
      <c r="B7" s="984"/>
      <c r="C7" s="984"/>
      <c r="D7" s="984"/>
      <c r="E7" s="984"/>
      <c r="F7" s="984"/>
      <c r="G7" s="985"/>
    </row>
    <row r="8" spans="1:9" s="386" customFormat="1" ht="16" thickBot="1" x14ac:dyDescent="0.4">
      <c r="A8" s="976" t="s">
        <v>73</v>
      </c>
      <c r="B8" s="977"/>
      <c r="C8" s="977"/>
      <c r="D8" s="977"/>
      <c r="E8" s="977"/>
      <c r="F8" s="978"/>
      <c r="G8" s="385" t="s">
        <v>456</v>
      </c>
    </row>
    <row r="9" spans="1:9" s="386" customFormat="1" ht="16" thickBot="1" x14ac:dyDescent="0.4">
      <c r="A9" s="387" t="s">
        <v>591</v>
      </c>
      <c r="B9" s="388" t="s">
        <v>74</v>
      </c>
      <c r="C9" s="388" t="s">
        <v>451</v>
      </c>
      <c r="D9" s="388" t="s">
        <v>452</v>
      </c>
      <c r="E9" s="388" t="s">
        <v>453</v>
      </c>
      <c r="F9" s="388" t="s">
        <v>454</v>
      </c>
      <c r="G9" s="389" t="s">
        <v>455</v>
      </c>
    </row>
    <row r="10" spans="1:9" s="390" customFormat="1" ht="42" customHeight="1" x14ac:dyDescent="0.35">
      <c r="A10" s="459" t="s">
        <v>1199</v>
      </c>
      <c r="B10" s="460" t="s">
        <v>1200</v>
      </c>
      <c r="C10" s="461" t="s">
        <v>1201</v>
      </c>
      <c r="D10" s="461" t="s">
        <v>1202</v>
      </c>
      <c r="E10" s="461" t="s">
        <v>1203</v>
      </c>
      <c r="F10" s="462" t="s">
        <v>1187</v>
      </c>
      <c r="G10" s="459" t="s">
        <v>1204</v>
      </c>
    </row>
    <row r="11" spans="1:9" s="390" customFormat="1" ht="42" customHeight="1" x14ac:dyDescent="0.35">
      <c r="A11" s="459" t="s">
        <v>1205</v>
      </c>
      <c r="B11" s="460" t="s">
        <v>1206</v>
      </c>
      <c r="C11" s="461" t="s">
        <v>1207</v>
      </c>
      <c r="D11" s="461" t="s">
        <v>1208</v>
      </c>
      <c r="E11" s="461">
        <v>48187</v>
      </c>
      <c r="F11" s="462" t="s">
        <v>1209</v>
      </c>
      <c r="G11" s="459" t="s">
        <v>1204</v>
      </c>
    </row>
    <row r="12" spans="1:9" s="464" customFormat="1" ht="15.75" customHeight="1" x14ac:dyDescent="0.25">
      <c r="A12" s="463"/>
      <c r="B12" s="463"/>
      <c r="C12" s="463"/>
      <c r="D12" s="463"/>
      <c r="E12" s="463"/>
      <c r="F12" s="463"/>
      <c r="G12" s="463"/>
    </row>
    <row r="13" spans="1:9" s="464" customFormat="1" ht="15.75" customHeight="1" x14ac:dyDescent="0.25">
      <c r="A13" s="463"/>
      <c r="B13" s="463"/>
      <c r="C13" s="463"/>
      <c r="D13" s="463"/>
      <c r="E13" s="463"/>
      <c r="F13" s="463"/>
      <c r="G13" s="463"/>
    </row>
    <row r="14" spans="1:9" s="464" customFormat="1" ht="15.75" customHeight="1" x14ac:dyDescent="0.25">
      <c r="A14" s="463"/>
      <c r="B14" s="463"/>
      <c r="C14" s="463"/>
      <c r="D14" s="463"/>
      <c r="E14" s="463"/>
      <c r="F14" s="463"/>
      <c r="G14" s="463"/>
    </row>
    <row r="15" spans="1:9" s="464" customFormat="1" ht="32.25" customHeight="1" x14ac:dyDescent="0.25">
      <c r="A15" s="463"/>
      <c r="B15" s="463"/>
      <c r="C15" s="463"/>
      <c r="D15" s="463"/>
      <c r="E15" s="463"/>
      <c r="F15" s="463"/>
      <c r="G15" s="463"/>
    </row>
    <row r="16" spans="1:9" s="464" customFormat="1" ht="15.75" customHeight="1" x14ac:dyDescent="0.25">
      <c r="A16" s="463"/>
      <c r="B16" s="463"/>
      <c r="C16" s="463"/>
      <c r="D16" s="463"/>
      <c r="E16" s="463"/>
      <c r="F16" s="463"/>
      <c r="G16" s="463"/>
    </row>
    <row r="17" spans="1:7" s="464" customFormat="1" ht="15.75" customHeight="1" x14ac:dyDescent="0.25">
      <c r="A17" s="463"/>
      <c r="B17" s="463"/>
      <c r="C17" s="463"/>
      <c r="D17" s="463"/>
      <c r="E17" s="463"/>
      <c r="F17" s="463"/>
      <c r="G17" s="463"/>
    </row>
    <row r="18" spans="1:7" s="464" customFormat="1" ht="15.75" customHeight="1" x14ac:dyDescent="0.25">
      <c r="A18" s="463"/>
      <c r="B18" s="463"/>
      <c r="C18" s="463"/>
      <c r="D18" s="463"/>
      <c r="E18" s="463"/>
      <c r="F18" s="463"/>
      <c r="G18" s="463"/>
    </row>
    <row r="19" spans="1:7" s="464" customFormat="1" ht="15.75" customHeight="1" x14ac:dyDescent="0.25">
      <c r="A19" s="463"/>
      <c r="B19" s="463"/>
      <c r="C19" s="463"/>
      <c r="D19" s="463"/>
      <c r="E19" s="463"/>
      <c r="F19" s="463"/>
      <c r="G19" s="463"/>
    </row>
    <row r="20" spans="1:7" s="464" customFormat="1" ht="15.75" customHeight="1" x14ac:dyDescent="0.25">
      <c r="A20" s="463"/>
      <c r="B20" s="463"/>
      <c r="C20" s="463"/>
      <c r="D20" s="463"/>
      <c r="E20" s="463"/>
      <c r="F20" s="463"/>
      <c r="G20" s="463"/>
    </row>
    <row r="21" spans="1:7" s="464" customFormat="1" ht="15.75" customHeight="1" x14ac:dyDescent="0.25">
      <c r="A21" s="463"/>
      <c r="B21" s="463"/>
      <c r="C21" s="463"/>
      <c r="D21" s="463"/>
      <c r="E21" s="463"/>
      <c r="F21" s="463"/>
      <c r="G21" s="463"/>
    </row>
    <row r="22" spans="1:7" s="464" customFormat="1" ht="15.75" customHeight="1" x14ac:dyDescent="0.25">
      <c r="A22" s="463"/>
      <c r="B22" s="463"/>
      <c r="C22" s="463"/>
      <c r="D22" s="463"/>
      <c r="E22" s="463"/>
      <c r="F22" s="463"/>
      <c r="G22" s="463"/>
    </row>
    <row r="23" spans="1:7" s="464" customFormat="1" ht="15.75" customHeight="1" x14ac:dyDescent="0.25">
      <c r="A23" s="463"/>
      <c r="B23" s="463"/>
      <c r="C23" s="463"/>
      <c r="D23" s="463"/>
      <c r="E23" s="463"/>
      <c r="F23" s="463"/>
      <c r="G23" s="463"/>
    </row>
    <row r="24" spans="1:7" s="464" customFormat="1" ht="15.75" customHeight="1" x14ac:dyDescent="0.25">
      <c r="A24" s="463"/>
      <c r="B24" s="463"/>
      <c r="C24" s="463"/>
      <c r="D24" s="463"/>
      <c r="E24" s="463"/>
      <c r="F24" s="463"/>
      <c r="G24" s="463"/>
    </row>
    <row r="25" spans="1:7" s="464" customFormat="1" ht="15.75" customHeight="1" x14ac:dyDescent="0.25">
      <c r="A25" s="463"/>
      <c r="B25" s="463"/>
      <c r="C25" s="463"/>
      <c r="D25" s="463"/>
      <c r="E25" s="463"/>
      <c r="F25" s="463"/>
      <c r="G25" s="463"/>
    </row>
    <row r="26" spans="1:7" s="464" customFormat="1" ht="15.75" customHeight="1" x14ac:dyDescent="0.25">
      <c r="A26" s="463"/>
      <c r="B26" s="463"/>
      <c r="C26" s="463"/>
      <c r="D26" s="463"/>
      <c r="E26" s="463"/>
      <c r="F26" s="463"/>
      <c r="G26" s="463"/>
    </row>
    <row r="27" spans="1:7" s="464" customFormat="1" ht="15.75" customHeight="1" x14ac:dyDescent="0.25">
      <c r="A27" s="463"/>
      <c r="B27" s="463"/>
      <c r="C27" s="463"/>
      <c r="D27" s="463"/>
      <c r="E27" s="463"/>
      <c r="F27" s="463"/>
      <c r="G27" s="463"/>
    </row>
    <row r="28" spans="1:7" s="464" customFormat="1" ht="15.75" customHeight="1" x14ac:dyDescent="0.25">
      <c r="A28" s="463"/>
      <c r="B28" s="463"/>
      <c r="C28" s="463"/>
      <c r="D28" s="463"/>
      <c r="E28" s="463"/>
      <c r="F28" s="463"/>
      <c r="G28" s="463"/>
    </row>
    <row r="29" spans="1:7" s="464" customFormat="1" ht="15.75" customHeight="1" x14ac:dyDescent="0.25">
      <c r="A29" s="463"/>
      <c r="B29" s="463"/>
      <c r="C29" s="463"/>
      <c r="D29" s="463"/>
      <c r="E29" s="463"/>
      <c r="F29" s="463"/>
      <c r="G29" s="463"/>
    </row>
    <row r="30" spans="1:7" s="464" customFormat="1" ht="15.75" customHeight="1" x14ac:dyDescent="0.25">
      <c r="A30" s="463"/>
      <c r="B30" s="463"/>
      <c r="C30" s="463"/>
      <c r="D30" s="463"/>
      <c r="E30" s="463"/>
      <c r="F30" s="463"/>
      <c r="G30" s="463"/>
    </row>
    <row r="31" spans="1:7" s="464" customFormat="1" ht="15.75" customHeight="1" x14ac:dyDescent="0.25">
      <c r="A31" s="463"/>
      <c r="B31" s="463"/>
      <c r="C31" s="463"/>
      <c r="D31" s="463"/>
      <c r="E31" s="463"/>
      <c r="F31" s="463"/>
      <c r="G31" s="463"/>
    </row>
    <row r="32" spans="1:7" s="464" customFormat="1" ht="15.75" customHeight="1" x14ac:dyDescent="0.25">
      <c r="A32" s="463"/>
      <c r="B32" s="463"/>
      <c r="C32" s="463"/>
      <c r="D32" s="463"/>
      <c r="E32" s="463"/>
      <c r="F32" s="463"/>
      <c r="G32" s="463"/>
    </row>
    <row r="33" spans="1:7" s="464" customFormat="1" ht="15.75" customHeight="1" x14ac:dyDescent="0.25">
      <c r="A33" s="463"/>
      <c r="B33" s="463"/>
      <c r="C33" s="463"/>
      <c r="D33" s="463"/>
      <c r="E33" s="463"/>
      <c r="F33" s="463"/>
      <c r="G33" s="463"/>
    </row>
    <row r="34" spans="1:7" s="464" customFormat="1" ht="15.75" customHeight="1" x14ac:dyDescent="0.25">
      <c r="A34" s="463"/>
      <c r="B34" s="463"/>
      <c r="C34" s="463"/>
      <c r="D34" s="463"/>
      <c r="E34" s="463"/>
      <c r="F34" s="463"/>
      <c r="G34" s="463"/>
    </row>
    <row r="35" spans="1:7" s="464" customFormat="1" ht="15.75" customHeight="1" x14ac:dyDescent="0.25">
      <c r="A35" s="463"/>
      <c r="B35" s="463"/>
      <c r="C35" s="463"/>
      <c r="D35" s="463"/>
      <c r="E35" s="463"/>
      <c r="F35" s="463"/>
      <c r="G35" s="463"/>
    </row>
    <row r="36" spans="1:7" s="464" customFormat="1" ht="15.75" customHeight="1" x14ac:dyDescent="0.25">
      <c r="A36" s="463"/>
      <c r="B36" s="463"/>
      <c r="C36" s="463"/>
      <c r="D36" s="463"/>
      <c r="E36" s="463"/>
      <c r="F36" s="463"/>
      <c r="G36" s="463"/>
    </row>
    <row r="37" spans="1:7" s="464" customFormat="1" ht="15.75" customHeight="1" x14ac:dyDescent="0.25">
      <c r="A37" s="463"/>
      <c r="B37" s="463"/>
      <c r="C37" s="463"/>
      <c r="D37" s="463"/>
      <c r="E37" s="463"/>
      <c r="F37" s="463"/>
      <c r="G37" s="463"/>
    </row>
    <row r="38" spans="1:7" s="464" customFormat="1" ht="15.75" customHeight="1" x14ac:dyDescent="0.25">
      <c r="A38" s="463"/>
      <c r="B38" s="463"/>
      <c r="C38" s="463"/>
      <c r="D38" s="463"/>
      <c r="E38" s="463"/>
      <c r="F38" s="463"/>
      <c r="G38" s="463"/>
    </row>
    <row r="39" spans="1:7" s="464" customFormat="1" ht="15.75" customHeight="1" x14ac:dyDescent="0.25">
      <c r="A39" s="463"/>
      <c r="B39" s="463"/>
      <c r="C39" s="463"/>
      <c r="D39" s="463"/>
      <c r="E39" s="463"/>
      <c r="F39" s="463"/>
      <c r="G39" s="463"/>
    </row>
    <row r="40" spans="1:7" s="464" customFormat="1" ht="15.75" customHeight="1" x14ac:dyDescent="0.25">
      <c r="A40" s="463"/>
      <c r="B40" s="463"/>
      <c r="C40" s="463"/>
      <c r="D40" s="463"/>
      <c r="E40" s="463"/>
      <c r="F40" s="463"/>
      <c r="G40" s="463"/>
    </row>
    <row r="41" spans="1:7" s="464" customFormat="1" ht="15.75" customHeight="1" x14ac:dyDescent="0.25">
      <c r="A41" s="463"/>
      <c r="B41" s="463"/>
      <c r="C41" s="463"/>
      <c r="D41" s="463"/>
      <c r="E41" s="463"/>
      <c r="F41" s="463"/>
      <c r="G41" s="463"/>
    </row>
    <row r="42" spans="1:7" s="464" customFormat="1" ht="33.75" customHeight="1" x14ac:dyDescent="0.25">
      <c r="A42" s="463"/>
      <c r="B42" s="463"/>
      <c r="C42" s="463"/>
      <c r="D42" s="463"/>
      <c r="E42" s="463"/>
      <c r="F42" s="463"/>
      <c r="G42" s="463"/>
    </row>
    <row r="43" spans="1:7" s="464" customFormat="1" ht="33.75" customHeight="1" x14ac:dyDescent="0.35">
      <c r="A43" s="463"/>
      <c r="B43" s="465"/>
      <c r="C43" s="463"/>
      <c r="D43" s="463"/>
      <c r="E43" s="463"/>
      <c r="F43" s="463"/>
      <c r="G43" s="466"/>
    </row>
    <row r="44" spans="1:7" s="464" customFormat="1" ht="33.75" customHeight="1" thickBot="1" x14ac:dyDescent="0.4">
      <c r="A44" s="463"/>
      <c r="B44" s="467"/>
      <c r="C44" s="463"/>
      <c r="D44" s="463"/>
      <c r="E44" s="463"/>
      <c r="F44" s="463"/>
      <c r="G44" s="468"/>
    </row>
    <row r="45" spans="1:7" s="464" customFormat="1" ht="15.75" customHeight="1" x14ac:dyDescent="0.25">
      <c r="A45" s="469"/>
      <c r="B45" s="469"/>
      <c r="C45" s="469"/>
      <c r="D45" s="469"/>
      <c r="E45" s="469"/>
      <c r="F45" s="469"/>
      <c r="G45" s="469"/>
    </row>
    <row r="46" spans="1:7" s="464" customFormat="1" ht="15.75" customHeight="1" x14ac:dyDescent="0.25">
      <c r="A46" s="463"/>
      <c r="B46" s="463"/>
      <c r="C46" s="463"/>
      <c r="D46" s="463"/>
      <c r="E46" s="463"/>
      <c r="F46" s="463"/>
      <c r="G46" s="463"/>
    </row>
    <row r="47" spans="1:7" s="464" customFormat="1" ht="15.75" customHeight="1" x14ac:dyDescent="0.25">
      <c r="A47" s="463"/>
      <c r="B47" s="463"/>
      <c r="C47" s="463"/>
      <c r="D47" s="463"/>
      <c r="E47" s="463"/>
      <c r="F47" s="463"/>
      <c r="G47" s="463"/>
    </row>
    <row r="48" spans="1:7" s="464" customFormat="1" ht="15.75" customHeight="1" x14ac:dyDescent="0.25">
      <c r="A48" s="463"/>
      <c r="B48" s="463"/>
      <c r="C48" s="463"/>
      <c r="D48" s="463"/>
      <c r="E48" s="463"/>
      <c r="F48" s="463"/>
      <c r="G48" s="463"/>
    </row>
    <row r="49" spans="1:7" s="464" customFormat="1" ht="15.75" customHeight="1" x14ac:dyDescent="0.25">
      <c r="A49" s="463"/>
      <c r="B49" s="463"/>
      <c r="C49" s="463"/>
      <c r="D49" s="463"/>
      <c r="E49" s="463"/>
      <c r="F49" s="463"/>
      <c r="G49" s="463"/>
    </row>
    <row r="50" spans="1:7" s="464" customFormat="1" ht="15.75" customHeight="1" x14ac:dyDescent="0.25">
      <c r="A50" s="463"/>
      <c r="B50" s="463"/>
      <c r="C50" s="463"/>
      <c r="D50" s="463"/>
      <c r="E50" s="463"/>
      <c r="F50" s="463"/>
      <c r="G50" s="463"/>
    </row>
    <row r="51" spans="1:7" s="464" customFormat="1" ht="15.75" customHeight="1" x14ac:dyDescent="0.25">
      <c r="A51" s="463"/>
      <c r="B51" s="463"/>
      <c r="C51" s="463"/>
      <c r="D51" s="463"/>
      <c r="E51" s="463"/>
      <c r="F51" s="463"/>
      <c r="G51" s="463"/>
    </row>
    <row r="52" spans="1:7" s="464" customFormat="1" ht="15.75" customHeight="1" x14ac:dyDescent="0.25">
      <c r="A52" s="463"/>
      <c r="B52" s="463"/>
      <c r="C52" s="463"/>
      <c r="D52" s="463"/>
      <c r="E52" s="463"/>
      <c r="F52" s="463"/>
      <c r="G52" s="463"/>
    </row>
    <row r="53" spans="1:7" s="464" customFormat="1" ht="15.75" customHeight="1" x14ac:dyDescent="0.25">
      <c r="A53" s="463"/>
      <c r="B53" s="463"/>
      <c r="C53" s="463"/>
      <c r="D53" s="463"/>
      <c r="E53" s="463"/>
      <c r="F53" s="463"/>
      <c r="G53" s="463"/>
    </row>
    <row r="54" spans="1:7" s="464" customFormat="1" ht="15.75" customHeight="1" x14ac:dyDescent="0.25">
      <c r="A54" s="463"/>
      <c r="B54" s="463"/>
      <c r="C54" s="463"/>
      <c r="D54" s="463"/>
      <c r="E54" s="463"/>
      <c r="F54" s="463"/>
      <c r="G54" s="463"/>
    </row>
    <row r="55" spans="1:7" s="464" customFormat="1" ht="15.75" customHeight="1" x14ac:dyDescent="0.25">
      <c r="A55" s="463"/>
      <c r="B55" s="463"/>
      <c r="C55" s="463"/>
      <c r="D55" s="463"/>
      <c r="E55" s="463"/>
      <c r="F55" s="463"/>
      <c r="G55" s="463"/>
    </row>
    <row r="56" spans="1:7" s="464" customFormat="1" ht="15.75" customHeight="1" x14ac:dyDescent="0.25">
      <c r="A56" s="463"/>
      <c r="B56" s="463"/>
      <c r="C56" s="463"/>
      <c r="D56" s="463"/>
      <c r="E56" s="463"/>
      <c r="F56" s="463"/>
      <c r="G56" s="463"/>
    </row>
    <row r="57" spans="1:7" s="464" customFormat="1" ht="15.75" customHeight="1" x14ac:dyDescent="0.25">
      <c r="A57" s="463"/>
      <c r="B57" s="463"/>
      <c r="C57" s="463"/>
      <c r="D57" s="463"/>
      <c r="E57" s="463"/>
      <c r="F57" s="463"/>
      <c r="G57" s="463"/>
    </row>
    <row r="58" spans="1:7" s="464" customFormat="1" ht="15.75" customHeight="1" x14ac:dyDescent="0.25">
      <c r="A58" s="463"/>
      <c r="B58" s="463"/>
      <c r="C58" s="463"/>
      <c r="D58" s="463"/>
      <c r="E58" s="463"/>
      <c r="F58" s="463"/>
      <c r="G58" s="463"/>
    </row>
    <row r="59" spans="1:7" s="464" customFormat="1" ht="15.75" customHeight="1" x14ac:dyDescent="0.25">
      <c r="A59" s="463"/>
      <c r="B59" s="463"/>
      <c r="C59" s="463"/>
      <c r="D59" s="463"/>
      <c r="E59" s="463"/>
      <c r="F59" s="463"/>
      <c r="G59" s="463"/>
    </row>
    <row r="60" spans="1:7" s="464" customFormat="1" ht="15.75" customHeight="1" x14ac:dyDescent="0.25">
      <c r="A60" s="463"/>
      <c r="B60" s="463"/>
      <c r="C60" s="463"/>
      <c r="D60" s="463"/>
      <c r="E60" s="463"/>
      <c r="F60" s="463"/>
      <c r="G60" s="463"/>
    </row>
    <row r="61" spans="1:7" s="464" customFormat="1" ht="15.75" customHeight="1" x14ac:dyDescent="0.25">
      <c r="A61" s="463"/>
      <c r="B61" s="463"/>
      <c r="C61" s="463"/>
      <c r="D61" s="463"/>
      <c r="E61" s="463"/>
      <c r="F61" s="463"/>
      <c r="G61" s="463"/>
    </row>
    <row r="62" spans="1:7" s="464" customFormat="1" ht="15.75" customHeight="1" x14ac:dyDescent="0.25">
      <c r="A62" s="463"/>
      <c r="B62" s="463"/>
      <c r="C62" s="463"/>
      <c r="D62" s="463"/>
      <c r="E62" s="463"/>
      <c r="F62" s="463"/>
      <c r="G62" s="463"/>
    </row>
    <row r="63" spans="1:7" s="464" customFormat="1" ht="15.75" customHeight="1" x14ac:dyDescent="0.25">
      <c r="A63" s="463"/>
      <c r="B63" s="463"/>
      <c r="C63" s="463"/>
      <c r="D63" s="463"/>
      <c r="E63" s="463"/>
      <c r="F63" s="463"/>
      <c r="G63" s="463"/>
    </row>
    <row r="64" spans="1:7" s="464" customFormat="1" ht="15.75" customHeight="1" x14ac:dyDescent="0.25">
      <c r="A64" s="463"/>
      <c r="B64" s="463"/>
      <c r="C64" s="463"/>
      <c r="D64" s="463"/>
      <c r="E64" s="463"/>
      <c r="F64" s="463"/>
      <c r="G64" s="463"/>
    </row>
    <row r="65" spans="1:7" s="464" customFormat="1" ht="15.75" customHeight="1" x14ac:dyDescent="0.25">
      <c r="A65" s="463"/>
      <c r="B65" s="463"/>
      <c r="C65" s="463"/>
      <c r="D65" s="463"/>
      <c r="E65" s="463"/>
      <c r="F65" s="463"/>
      <c r="G65" s="463"/>
    </row>
    <row r="66" spans="1:7" s="464" customFormat="1" ht="15.75" customHeight="1" x14ac:dyDescent="0.25">
      <c r="A66" s="463"/>
      <c r="B66" s="463"/>
      <c r="C66" s="463"/>
      <c r="D66" s="463"/>
      <c r="E66" s="463"/>
      <c r="F66" s="463"/>
      <c r="G66" s="463"/>
    </row>
    <row r="67" spans="1:7" s="464" customFormat="1" ht="15.75" customHeight="1" x14ac:dyDescent="0.25">
      <c r="A67" s="463"/>
      <c r="B67" s="463"/>
      <c r="C67" s="463"/>
      <c r="D67" s="463"/>
      <c r="E67" s="463"/>
      <c r="F67" s="463"/>
      <c r="G67" s="463"/>
    </row>
    <row r="68" spans="1:7" s="464" customFormat="1" ht="15.75" customHeight="1" x14ac:dyDescent="0.25">
      <c r="A68" s="463"/>
      <c r="B68" s="463"/>
      <c r="C68" s="463"/>
      <c r="D68" s="463"/>
      <c r="E68" s="463"/>
      <c r="F68" s="463"/>
      <c r="G68" s="463"/>
    </row>
    <row r="69" spans="1:7" s="464" customFormat="1" ht="15.75" customHeight="1" x14ac:dyDescent="0.25">
      <c r="A69" s="463"/>
      <c r="B69" s="463"/>
      <c r="C69" s="463"/>
      <c r="D69" s="463"/>
      <c r="E69" s="463"/>
      <c r="F69" s="463"/>
      <c r="G69" s="463"/>
    </row>
    <row r="70" spans="1:7" s="464" customFormat="1" ht="15.75" customHeight="1" x14ac:dyDescent="0.25">
      <c r="A70" s="463"/>
      <c r="B70" s="463"/>
      <c r="C70" s="463"/>
      <c r="D70" s="463"/>
      <c r="E70" s="463"/>
      <c r="F70" s="463"/>
      <c r="G70" s="463"/>
    </row>
    <row r="71" spans="1:7" s="464" customFormat="1" ht="15.75" customHeight="1" x14ac:dyDescent="0.25">
      <c r="A71" s="463"/>
      <c r="B71" s="463"/>
      <c r="C71" s="463"/>
      <c r="D71" s="463"/>
      <c r="E71" s="463"/>
      <c r="F71" s="463"/>
      <c r="G71" s="463"/>
    </row>
    <row r="72" spans="1:7" s="464" customFormat="1" ht="15.75" customHeight="1" x14ac:dyDescent="0.25">
      <c r="A72" s="463"/>
      <c r="B72" s="463"/>
      <c r="C72" s="463"/>
      <c r="D72" s="463"/>
      <c r="E72" s="463"/>
      <c r="F72" s="463"/>
      <c r="G72" s="463"/>
    </row>
    <row r="73" spans="1:7" s="464" customFormat="1" ht="15.75" customHeight="1" x14ac:dyDescent="0.25">
      <c r="A73" s="463"/>
      <c r="B73" s="463"/>
      <c r="C73" s="463"/>
      <c r="D73" s="463"/>
      <c r="E73" s="463"/>
      <c r="F73" s="463"/>
      <c r="G73" s="463"/>
    </row>
    <row r="74" spans="1:7" s="464" customFormat="1" ht="15.75" customHeight="1" x14ac:dyDescent="0.25">
      <c r="A74" s="463"/>
      <c r="B74" s="463"/>
      <c r="C74" s="463"/>
      <c r="D74" s="463"/>
      <c r="E74" s="463"/>
      <c r="F74" s="463"/>
      <c r="G74" s="463"/>
    </row>
    <row r="75" spans="1:7" s="464" customFormat="1" ht="15.75" customHeight="1" x14ac:dyDescent="0.25">
      <c r="A75" s="463"/>
      <c r="B75" s="463"/>
      <c r="C75" s="463"/>
      <c r="D75" s="463"/>
      <c r="E75" s="463"/>
      <c r="F75" s="463"/>
      <c r="G75" s="463"/>
    </row>
    <row r="76" spans="1:7" s="464" customFormat="1" ht="15.75" customHeight="1" x14ac:dyDescent="0.25">
      <c r="A76" s="463"/>
      <c r="B76" s="463"/>
      <c r="C76" s="463"/>
      <c r="D76" s="463"/>
      <c r="E76" s="463"/>
      <c r="F76" s="463"/>
      <c r="G76" s="463"/>
    </row>
    <row r="77" spans="1:7" s="464" customFormat="1" ht="15.75" customHeight="1" x14ac:dyDescent="0.25">
      <c r="A77" s="463"/>
      <c r="B77" s="463"/>
      <c r="C77" s="463"/>
      <c r="D77" s="463"/>
      <c r="E77" s="463"/>
      <c r="F77" s="463"/>
      <c r="G77" s="463"/>
    </row>
    <row r="78" spans="1:7" s="464" customFormat="1" ht="15.75" customHeight="1" x14ac:dyDescent="0.25">
      <c r="A78" s="463"/>
      <c r="B78" s="463"/>
      <c r="C78" s="463"/>
      <c r="D78" s="463"/>
      <c r="E78" s="463"/>
      <c r="F78" s="463"/>
      <c r="G78" s="463"/>
    </row>
    <row r="79" spans="1:7" s="464" customFormat="1" ht="15.75" customHeight="1" x14ac:dyDescent="0.25">
      <c r="A79" s="463"/>
      <c r="B79" s="463"/>
      <c r="C79" s="463"/>
      <c r="D79" s="463"/>
      <c r="E79" s="463"/>
      <c r="F79" s="463"/>
      <c r="G79" s="463"/>
    </row>
    <row r="80" spans="1:7" s="464" customFormat="1" ht="15.75" customHeight="1" x14ac:dyDescent="0.25">
      <c r="A80" s="463"/>
      <c r="B80" s="463"/>
      <c r="C80" s="463"/>
      <c r="D80" s="463"/>
      <c r="E80" s="463"/>
      <c r="F80" s="463"/>
      <c r="G80" s="463"/>
    </row>
    <row r="81" spans="1:7" s="464" customFormat="1" ht="15.75" customHeight="1" x14ac:dyDescent="0.25">
      <c r="A81" s="463"/>
      <c r="B81" s="463"/>
      <c r="C81" s="463"/>
      <c r="D81" s="463"/>
      <c r="E81" s="463"/>
      <c r="F81" s="463"/>
      <c r="G81" s="463"/>
    </row>
    <row r="82" spans="1:7" s="464" customFormat="1" ht="15.75" customHeight="1" x14ac:dyDescent="0.25">
      <c r="A82" s="463"/>
      <c r="B82" s="463"/>
      <c r="C82" s="463"/>
      <c r="D82" s="463"/>
      <c r="E82" s="463"/>
      <c r="F82" s="463"/>
      <c r="G82" s="463"/>
    </row>
    <row r="83" spans="1:7" s="464" customFormat="1" ht="15.75" customHeight="1" x14ac:dyDescent="0.25">
      <c r="A83" s="463"/>
      <c r="B83" s="463"/>
      <c r="C83" s="463"/>
      <c r="D83" s="463"/>
      <c r="E83" s="463"/>
      <c r="F83" s="463"/>
      <c r="G83" s="463"/>
    </row>
    <row r="84" spans="1:7" s="464" customFormat="1" ht="15.75" customHeight="1" x14ac:dyDescent="0.25">
      <c r="A84" s="463"/>
      <c r="B84" s="463"/>
      <c r="C84" s="463"/>
      <c r="D84" s="463"/>
      <c r="E84" s="463"/>
      <c r="F84" s="463"/>
      <c r="G84" s="463"/>
    </row>
    <row r="85" spans="1:7" s="464" customFormat="1" ht="15.75" customHeight="1" thickBot="1" x14ac:dyDescent="0.3">
      <c r="A85" s="470"/>
      <c r="B85" s="470"/>
      <c r="C85" s="470"/>
      <c r="D85" s="470"/>
      <c r="E85" s="470"/>
      <c r="F85" s="470"/>
      <c r="G85" s="470"/>
    </row>
    <row r="86" spans="1:7" s="390" customFormat="1" x14ac:dyDescent="0.25"/>
    <row r="87" spans="1:7" s="390" customFormat="1" x14ac:dyDescent="0.25"/>
    <row r="88" spans="1:7" s="390" customFormat="1" x14ac:dyDescent="0.25"/>
    <row r="89" spans="1:7" s="390" customFormat="1" x14ac:dyDescent="0.25"/>
    <row r="90" spans="1:7" s="390" customFormat="1" x14ac:dyDescent="0.25"/>
    <row r="91" spans="1:7" s="390" customFormat="1" x14ac:dyDescent="0.25"/>
    <row r="92" spans="1:7" s="390" customFormat="1" x14ac:dyDescent="0.25"/>
    <row r="93" spans="1:7" s="390" customFormat="1" x14ac:dyDescent="0.25"/>
    <row r="94" spans="1:7" s="390" customFormat="1" x14ac:dyDescent="0.25"/>
    <row r="95" spans="1:7" s="390" customFormat="1" x14ac:dyDescent="0.25"/>
    <row r="96" spans="1:7" s="390" customFormat="1" x14ac:dyDescent="0.25"/>
    <row r="97" s="390" customFormat="1" x14ac:dyDescent="0.25"/>
    <row r="98" s="390" customFormat="1" x14ac:dyDescent="0.25"/>
    <row r="99" s="390" customFormat="1" x14ac:dyDescent="0.25"/>
    <row r="100" s="390" customFormat="1" x14ac:dyDescent="0.25"/>
    <row r="101" s="390" customFormat="1" x14ac:dyDescent="0.25"/>
    <row r="102" s="390" customFormat="1" x14ac:dyDescent="0.25"/>
    <row r="103" s="390" customFormat="1" x14ac:dyDescent="0.25"/>
    <row r="104" s="390" customFormat="1" x14ac:dyDescent="0.25"/>
    <row r="105" s="390" customFormat="1" x14ac:dyDescent="0.25"/>
    <row r="106" s="390" customFormat="1" x14ac:dyDescent="0.25"/>
    <row r="107" s="390" customFormat="1" x14ac:dyDescent="0.25"/>
    <row r="108" s="390" customFormat="1" x14ac:dyDescent="0.25"/>
    <row r="109" s="390" customFormat="1" x14ac:dyDescent="0.25"/>
    <row r="110" s="390" customFormat="1" x14ac:dyDescent="0.25"/>
    <row r="111" s="390" customFormat="1" x14ac:dyDescent="0.25"/>
    <row r="112" s="390" customFormat="1" x14ac:dyDescent="0.25"/>
    <row r="113" s="390" customFormat="1" x14ac:dyDescent="0.25"/>
    <row r="114" s="390" customFormat="1" x14ac:dyDescent="0.25"/>
    <row r="115" s="390" customFormat="1" x14ac:dyDescent="0.25"/>
    <row r="116" s="390" customFormat="1" x14ac:dyDescent="0.25"/>
    <row r="117" s="390" customFormat="1" x14ac:dyDescent="0.25"/>
    <row r="118" s="390" customFormat="1" x14ac:dyDescent="0.25"/>
    <row r="119" s="390" customFormat="1" x14ac:dyDescent="0.25"/>
    <row r="120" s="390" customFormat="1" x14ac:dyDescent="0.25"/>
    <row r="121" s="390" customFormat="1" x14ac:dyDescent="0.25"/>
    <row r="122" s="390" customFormat="1" x14ac:dyDescent="0.25"/>
    <row r="123" s="390" customFormat="1" x14ac:dyDescent="0.25"/>
    <row r="124" s="390" customFormat="1" x14ac:dyDescent="0.25"/>
    <row r="125" s="390" customFormat="1" x14ac:dyDescent="0.25"/>
    <row r="126" s="390" customFormat="1" x14ac:dyDescent="0.25"/>
    <row r="127" s="390" customFormat="1" x14ac:dyDescent="0.25"/>
    <row r="128" s="390" customFormat="1" x14ac:dyDescent="0.25"/>
    <row r="129" s="390" customFormat="1" x14ac:dyDescent="0.25"/>
    <row r="130" s="390" customFormat="1" x14ac:dyDescent="0.25"/>
    <row r="131" s="390" customFormat="1" x14ac:dyDescent="0.25"/>
    <row r="132" s="390" customFormat="1" x14ac:dyDescent="0.25"/>
    <row r="133" s="390" customFormat="1" x14ac:dyDescent="0.25"/>
    <row r="134" s="390" customFormat="1" x14ac:dyDescent="0.25"/>
    <row r="135" s="390" customFormat="1" x14ac:dyDescent="0.25"/>
    <row r="136" s="390" customFormat="1" x14ac:dyDescent="0.25"/>
    <row r="137" s="390" customFormat="1" x14ac:dyDescent="0.25"/>
    <row r="138" s="390" customFormat="1" x14ac:dyDescent="0.25"/>
    <row r="139" s="390" customFormat="1" x14ac:dyDescent="0.25"/>
    <row r="140" s="390" customFormat="1" x14ac:dyDescent="0.25"/>
    <row r="141" s="390" customFormat="1" x14ac:dyDescent="0.25"/>
    <row r="142" s="390" customFormat="1" x14ac:dyDescent="0.25"/>
    <row r="143" s="390" customFormat="1" x14ac:dyDescent="0.25"/>
    <row r="144" s="390" customFormat="1" x14ac:dyDescent="0.25"/>
    <row r="145" s="390" customFormat="1" x14ac:dyDescent="0.25"/>
    <row r="146" s="390" customFormat="1" x14ac:dyDescent="0.25"/>
    <row r="147" s="390" customFormat="1" x14ac:dyDescent="0.25"/>
    <row r="148" s="390" customFormat="1" x14ac:dyDescent="0.25"/>
    <row r="149" s="390" customFormat="1" x14ac:dyDescent="0.25"/>
    <row r="150" s="390" customFormat="1" x14ac:dyDescent="0.25"/>
    <row r="151" s="390" customFormat="1" x14ac:dyDescent="0.25"/>
    <row r="152" s="390" customFormat="1" x14ac:dyDescent="0.25"/>
    <row r="153" s="390" customFormat="1" x14ac:dyDescent="0.25"/>
    <row r="154" s="390" customFormat="1" x14ac:dyDescent="0.25"/>
    <row r="155" s="390" customFormat="1" x14ac:dyDescent="0.25"/>
    <row r="156" s="390" customFormat="1" x14ac:dyDescent="0.25"/>
    <row r="157" s="390" customFormat="1" x14ac:dyDescent="0.25"/>
    <row r="158" s="390" customFormat="1" x14ac:dyDescent="0.25"/>
    <row r="159" s="390" customFormat="1" x14ac:dyDescent="0.25"/>
    <row r="160" s="390" customFormat="1" x14ac:dyDescent="0.25"/>
    <row r="161" s="390" customFormat="1" x14ac:dyDescent="0.25"/>
    <row r="162" s="390" customFormat="1" x14ac:dyDescent="0.25"/>
    <row r="163" s="390" customFormat="1" x14ac:dyDescent="0.25"/>
    <row r="164" s="390" customFormat="1" x14ac:dyDescent="0.25"/>
    <row r="165" s="390" customFormat="1" x14ac:dyDescent="0.25"/>
    <row r="166" s="390" customFormat="1" x14ac:dyDescent="0.25"/>
    <row r="167" s="390" customFormat="1" x14ac:dyDescent="0.25"/>
    <row r="168" s="390" customFormat="1" x14ac:dyDescent="0.25"/>
    <row r="169" s="390" customFormat="1" x14ac:dyDescent="0.25"/>
    <row r="170" s="390" customFormat="1" x14ac:dyDescent="0.25"/>
    <row r="171" s="390" customFormat="1" x14ac:dyDescent="0.25"/>
    <row r="172" s="390" customFormat="1" x14ac:dyDescent="0.25"/>
    <row r="173" s="390" customFormat="1" x14ac:dyDescent="0.25"/>
    <row r="174" s="390" customFormat="1" x14ac:dyDescent="0.25"/>
    <row r="175" s="390" customFormat="1" x14ac:dyDescent="0.25"/>
    <row r="176" s="390" customFormat="1" x14ac:dyDescent="0.25"/>
    <row r="177" s="390" customFormat="1" x14ac:dyDescent="0.25"/>
    <row r="178" s="390" customFormat="1" x14ac:dyDescent="0.25"/>
    <row r="179" s="390" customFormat="1" x14ac:dyDescent="0.25"/>
    <row r="180" s="390" customFormat="1" x14ac:dyDescent="0.25"/>
    <row r="181" s="390" customFormat="1" x14ac:dyDescent="0.25"/>
    <row r="182" s="390" customFormat="1" x14ac:dyDescent="0.25"/>
    <row r="183" s="390" customFormat="1" x14ac:dyDescent="0.25"/>
    <row r="184" s="390" customFormat="1" x14ac:dyDescent="0.25"/>
    <row r="185" s="390" customFormat="1" x14ac:dyDescent="0.25"/>
    <row r="186" s="390" customFormat="1" x14ac:dyDescent="0.25"/>
    <row r="187" s="390" customFormat="1" x14ac:dyDescent="0.25"/>
    <row r="188" s="390" customFormat="1" x14ac:dyDescent="0.25"/>
    <row r="189" s="390" customFormat="1" x14ac:dyDescent="0.25"/>
    <row r="190" s="390" customFormat="1" x14ac:dyDescent="0.25"/>
    <row r="191" s="390" customFormat="1" x14ac:dyDescent="0.25"/>
    <row r="192" s="390" customFormat="1" x14ac:dyDescent="0.25"/>
    <row r="193" s="390" customFormat="1" x14ac:dyDescent="0.25"/>
    <row r="194" s="390" customFormat="1" x14ac:dyDescent="0.25"/>
    <row r="195" s="390" customFormat="1" x14ac:dyDescent="0.25"/>
    <row r="196" s="390" customFormat="1" x14ac:dyDescent="0.25"/>
    <row r="197" s="390" customFormat="1" x14ac:dyDescent="0.25"/>
    <row r="198" s="390" customFormat="1" x14ac:dyDescent="0.25"/>
    <row r="199" s="390" customFormat="1" x14ac:dyDescent="0.25"/>
    <row r="200" s="390" customFormat="1" x14ac:dyDescent="0.25"/>
    <row r="201" s="390" customFormat="1" x14ac:dyDescent="0.25"/>
    <row r="202" s="390" customFormat="1" x14ac:dyDescent="0.25"/>
    <row r="203" s="390" customFormat="1" x14ac:dyDescent="0.25"/>
    <row r="204" s="390" customFormat="1" x14ac:dyDescent="0.25"/>
    <row r="205" s="390" customFormat="1" x14ac:dyDescent="0.25"/>
    <row r="206" s="390" customFormat="1" x14ac:dyDescent="0.25"/>
    <row r="207" s="390" customFormat="1" x14ac:dyDescent="0.25"/>
    <row r="208" s="390" customFormat="1" x14ac:dyDescent="0.25"/>
    <row r="209" s="390" customFormat="1" x14ac:dyDescent="0.25"/>
    <row r="210" s="390" customFormat="1" x14ac:dyDescent="0.25"/>
    <row r="211" s="390" customFormat="1" x14ac:dyDescent="0.25"/>
    <row r="212" s="390" customFormat="1" x14ac:dyDescent="0.25"/>
    <row r="213" s="390" customFormat="1" x14ac:dyDescent="0.25"/>
    <row r="214" s="390" customFormat="1" x14ac:dyDescent="0.25"/>
    <row r="215" s="390" customFormat="1" x14ac:dyDescent="0.25"/>
    <row r="216" s="390" customFormat="1" x14ac:dyDescent="0.25"/>
    <row r="217" s="390" customFormat="1" x14ac:dyDescent="0.25"/>
    <row r="218" s="390" customFormat="1" x14ac:dyDescent="0.25"/>
    <row r="219" s="390" customFormat="1" x14ac:dyDescent="0.25"/>
    <row r="220" s="390" customFormat="1" x14ac:dyDescent="0.25"/>
    <row r="221" s="390" customFormat="1" x14ac:dyDescent="0.25"/>
    <row r="222" s="390" customFormat="1" x14ac:dyDescent="0.25"/>
    <row r="223" s="390" customFormat="1" x14ac:dyDescent="0.25"/>
    <row r="224" s="390" customFormat="1" x14ac:dyDescent="0.25"/>
    <row r="225" s="390" customFormat="1" x14ac:dyDescent="0.25"/>
    <row r="226" s="390" customFormat="1" x14ac:dyDescent="0.25"/>
    <row r="227" s="390" customFormat="1" x14ac:dyDescent="0.25"/>
    <row r="228" s="390" customFormat="1" x14ac:dyDescent="0.25"/>
    <row r="229" s="390" customFormat="1" x14ac:dyDescent="0.25"/>
    <row r="230" s="390" customFormat="1" x14ac:dyDescent="0.25"/>
    <row r="231" s="390" customFormat="1" x14ac:dyDescent="0.25"/>
    <row r="232" s="390" customFormat="1" x14ac:dyDescent="0.25"/>
    <row r="233" s="390" customFormat="1" x14ac:dyDescent="0.25"/>
    <row r="234" s="390" customFormat="1" x14ac:dyDescent="0.25"/>
    <row r="235" s="390" customFormat="1" x14ac:dyDescent="0.25"/>
    <row r="236" s="390" customFormat="1" x14ac:dyDescent="0.25"/>
    <row r="237" s="390" customFormat="1" x14ac:dyDescent="0.25"/>
    <row r="238" s="390" customFormat="1" x14ac:dyDescent="0.25"/>
    <row r="239" s="390" customFormat="1" x14ac:dyDescent="0.25"/>
    <row r="240" s="390" customFormat="1" x14ac:dyDescent="0.25"/>
    <row r="241" s="390" customFormat="1" x14ac:dyDescent="0.25"/>
    <row r="242" s="390" customFormat="1" x14ac:dyDescent="0.25"/>
    <row r="243" s="390" customFormat="1" x14ac:dyDescent="0.25"/>
    <row r="244" s="390" customFormat="1" x14ac:dyDescent="0.25"/>
    <row r="245" s="390" customFormat="1" x14ac:dyDescent="0.25"/>
    <row r="246" s="390" customFormat="1" x14ac:dyDescent="0.25"/>
    <row r="247" s="390" customFormat="1" x14ac:dyDescent="0.25"/>
    <row r="248" s="390" customFormat="1" x14ac:dyDescent="0.25"/>
    <row r="249" s="390" customFormat="1" x14ac:dyDescent="0.25"/>
    <row r="250" s="390" customFormat="1" x14ac:dyDescent="0.25"/>
    <row r="251" s="390" customFormat="1" x14ac:dyDescent="0.25"/>
    <row r="252" s="390" customFormat="1" x14ac:dyDescent="0.25"/>
    <row r="253" s="390" customFormat="1" x14ac:dyDescent="0.25"/>
    <row r="254" s="390" customFormat="1" x14ac:dyDescent="0.25"/>
    <row r="255" s="390" customFormat="1" x14ac:dyDescent="0.25"/>
    <row r="256" s="390" customFormat="1" x14ac:dyDescent="0.25"/>
    <row r="257" s="390" customFormat="1" x14ac:dyDescent="0.25"/>
    <row r="258" s="390" customFormat="1" x14ac:dyDescent="0.25"/>
    <row r="259" s="390" customFormat="1" x14ac:dyDescent="0.25"/>
    <row r="260" s="390" customFormat="1" x14ac:dyDescent="0.25"/>
    <row r="261" s="390" customFormat="1" x14ac:dyDescent="0.25"/>
    <row r="262" s="390" customFormat="1" x14ac:dyDescent="0.25"/>
    <row r="263" s="390" customFormat="1" x14ac:dyDescent="0.25"/>
    <row r="264" s="390" customFormat="1" x14ac:dyDescent="0.25"/>
    <row r="265" s="390" customFormat="1" x14ac:dyDescent="0.25"/>
    <row r="266" s="390" customFormat="1" x14ac:dyDescent="0.25"/>
    <row r="267" s="390" customFormat="1" x14ac:dyDescent="0.25"/>
    <row r="268" s="390" customFormat="1" x14ac:dyDescent="0.25"/>
    <row r="269" s="390" customFormat="1" x14ac:dyDescent="0.25"/>
    <row r="270" s="390" customFormat="1" x14ac:dyDescent="0.25"/>
    <row r="271" s="390" customFormat="1" x14ac:dyDescent="0.25"/>
    <row r="272" s="390" customFormat="1" x14ac:dyDescent="0.25"/>
    <row r="273" s="390" customFormat="1" x14ac:dyDescent="0.25"/>
    <row r="274" s="390" customFormat="1" x14ac:dyDescent="0.25"/>
    <row r="275" s="390" customFormat="1" x14ac:dyDescent="0.25"/>
    <row r="276" s="390" customFormat="1" x14ac:dyDescent="0.25"/>
    <row r="277" s="390" customFormat="1" x14ac:dyDescent="0.25"/>
    <row r="278" s="390" customFormat="1" x14ac:dyDescent="0.25"/>
    <row r="279" s="390" customFormat="1" x14ac:dyDescent="0.25"/>
    <row r="280" s="390" customFormat="1" x14ac:dyDescent="0.25"/>
    <row r="281" s="390" customFormat="1" x14ac:dyDescent="0.25"/>
    <row r="282" s="390" customFormat="1" x14ac:dyDescent="0.25"/>
    <row r="283" s="390" customFormat="1" x14ac:dyDescent="0.25"/>
    <row r="284" s="390" customFormat="1" x14ac:dyDescent="0.25"/>
    <row r="285" s="390" customFormat="1" x14ac:dyDescent="0.25"/>
    <row r="286" s="390" customFormat="1" x14ac:dyDescent="0.25"/>
    <row r="287" s="390" customFormat="1" x14ac:dyDescent="0.25"/>
    <row r="288" s="390" customFormat="1" x14ac:dyDescent="0.25"/>
    <row r="289" s="390" customFormat="1" x14ac:dyDescent="0.25"/>
    <row r="290" s="390" customFormat="1" x14ac:dyDescent="0.25"/>
    <row r="291" s="390" customFormat="1" x14ac:dyDescent="0.25"/>
    <row r="292" s="390" customFormat="1" x14ac:dyDescent="0.25"/>
    <row r="293" s="390" customFormat="1" x14ac:dyDescent="0.25"/>
    <row r="294" s="390" customFormat="1" x14ac:dyDescent="0.25"/>
    <row r="295" s="390" customFormat="1" x14ac:dyDescent="0.25"/>
    <row r="296" s="390" customFormat="1" x14ac:dyDescent="0.25"/>
    <row r="297" s="390" customFormat="1" x14ac:dyDescent="0.25"/>
    <row r="298" s="390" customFormat="1" x14ac:dyDescent="0.25"/>
    <row r="299" s="390" customFormat="1" x14ac:dyDescent="0.25"/>
    <row r="300" s="390" customFormat="1" x14ac:dyDescent="0.25"/>
    <row r="301" s="390" customFormat="1" x14ac:dyDescent="0.25"/>
    <row r="302" s="390" customFormat="1" x14ac:dyDescent="0.25"/>
    <row r="303" s="390" customFormat="1" x14ac:dyDescent="0.25"/>
    <row r="304" s="390" customFormat="1" x14ac:dyDescent="0.25"/>
    <row r="305" s="390" customFormat="1" x14ac:dyDescent="0.25"/>
    <row r="306" s="390" customFormat="1" x14ac:dyDescent="0.25"/>
    <row r="307" s="390" customFormat="1" x14ac:dyDescent="0.25"/>
    <row r="308" s="390" customFormat="1" x14ac:dyDescent="0.25"/>
    <row r="309" s="390" customFormat="1" x14ac:dyDescent="0.25"/>
    <row r="310" s="390" customFormat="1" x14ac:dyDescent="0.25"/>
    <row r="311" s="390" customFormat="1" x14ac:dyDescent="0.25"/>
    <row r="312" s="390" customFormat="1" x14ac:dyDescent="0.25"/>
    <row r="313" s="390" customFormat="1" x14ac:dyDescent="0.25"/>
    <row r="314" s="390" customFormat="1" x14ac:dyDescent="0.25"/>
    <row r="315" s="390" customFormat="1" x14ac:dyDescent="0.25"/>
    <row r="316" s="390" customFormat="1" x14ac:dyDescent="0.25"/>
    <row r="317" s="390" customFormat="1" x14ac:dyDescent="0.25"/>
    <row r="318" s="390" customFormat="1" x14ac:dyDescent="0.25"/>
    <row r="319" s="390" customFormat="1" x14ac:dyDescent="0.25"/>
    <row r="320" s="390" customFormat="1" x14ac:dyDescent="0.25"/>
    <row r="321" s="390" customFormat="1" x14ac:dyDescent="0.25"/>
    <row r="322" s="390" customFormat="1" x14ac:dyDescent="0.25"/>
    <row r="323" s="390" customFormat="1" x14ac:dyDescent="0.25"/>
    <row r="324" s="390" customFormat="1" x14ac:dyDescent="0.25"/>
    <row r="325" s="390" customFormat="1" x14ac:dyDescent="0.25"/>
    <row r="326" s="390" customFormat="1" x14ac:dyDescent="0.25"/>
    <row r="327" s="390" customFormat="1" x14ac:dyDescent="0.25"/>
    <row r="328" s="390" customFormat="1" x14ac:dyDescent="0.25"/>
    <row r="329" s="390" customFormat="1" x14ac:dyDescent="0.25"/>
    <row r="330" s="390" customFormat="1" x14ac:dyDescent="0.25"/>
    <row r="331" s="390" customFormat="1" x14ac:dyDescent="0.25"/>
    <row r="332" s="390" customFormat="1" x14ac:dyDescent="0.25"/>
    <row r="333" s="390" customFormat="1" x14ac:dyDescent="0.25"/>
    <row r="334" s="390" customFormat="1" x14ac:dyDescent="0.25"/>
    <row r="335" s="390" customFormat="1" x14ac:dyDescent="0.25"/>
    <row r="336" s="390" customFormat="1" x14ac:dyDescent="0.25"/>
    <row r="337" s="390" customFormat="1" x14ac:dyDescent="0.25"/>
    <row r="338" s="390" customFormat="1" x14ac:dyDescent="0.25"/>
    <row r="339" s="390" customFormat="1" x14ac:dyDescent="0.25"/>
    <row r="340" s="390" customFormat="1" x14ac:dyDescent="0.25"/>
    <row r="341" s="390" customFormat="1" x14ac:dyDescent="0.25"/>
    <row r="342" s="390" customFormat="1" x14ac:dyDescent="0.25"/>
    <row r="343" s="390" customFormat="1" x14ac:dyDescent="0.25"/>
    <row r="344" s="390" customFormat="1" x14ac:dyDescent="0.25"/>
    <row r="345" s="390" customFormat="1" x14ac:dyDescent="0.25"/>
    <row r="346" s="390" customFormat="1" x14ac:dyDescent="0.25"/>
    <row r="347" s="390" customFormat="1" x14ac:dyDescent="0.25"/>
    <row r="348" s="390" customFormat="1" x14ac:dyDescent="0.25"/>
    <row r="349" s="390" customFormat="1" x14ac:dyDescent="0.25"/>
    <row r="350" s="390" customFormat="1" x14ac:dyDescent="0.25"/>
    <row r="351" s="390" customFormat="1" x14ac:dyDescent="0.25"/>
    <row r="352" s="390" customFormat="1" x14ac:dyDescent="0.25"/>
    <row r="353" s="390" customFormat="1" x14ac:dyDescent="0.25"/>
    <row r="354" s="390" customFormat="1" x14ac:dyDescent="0.25"/>
    <row r="355" s="390" customFormat="1" x14ac:dyDescent="0.25"/>
    <row r="356" s="390" customFormat="1" x14ac:dyDescent="0.25"/>
    <row r="357" s="390" customFormat="1" x14ac:dyDescent="0.25"/>
    <row r="358" s="390" customFormat="1" x14ac:dyDescent="0.25"/>
    <row r="359" s="390" customFormat="1" x14ac:dyDescent="0.25"/>
    <row r="360" s="390" customFormat="1" x14ac:dyDescent="0.25"/>
    <row r="361" s="390" customFormat="1" x14ac:dyDescent="0.25"/>
    <row r="362" s="390" customFormat="1" x14ac:dyDescent="0.25"/>
    <row r="363" s="390" customFormat="1" x14ac:dyDescent="0.25"/>
    <row r="364" s="390" customFormat="1" x14ac:dyDescent="0.25"/>
    <row r="365" s="390" customFormat="1" x14ac:dyDescent="0.25"/>
    <row r="366" s="390" customFormat="1" x14ac:dyDescent="0.25"/>
    <row r="367" s="390" customFormat="1" x14ac:dyDescent="0.25"/>
    <row r="368" s="390" customFormat="1" x14ac:dyDescent="0.25"/>
    <row r="369" s="390" customFormat="1" x14ac:dyDescent="0.25"/>
    <row r="370" s="390" customFormat="1" x14ac:dyDescent="0.25"/>
    <row r="371" s="390" customFormat="1" x14ac:dyDescent="0.25"/>
    <row r="372" s="390" customFormat="1" x14ac:dyDescent="0.25"/>
    <row r="373" s="390" customFormat="1" x14ac:dyDescent="0.25"/>
    <row r="374" s="390" customFormat="1" x14ac:dyDescent="0.25"/>
    <row r="375" s="390" customFormat="1" x14ac:dyDescent="0.25"/>
    <row r="376" s="390" customFormat="1" x14ac:dyDescent="0.25"/>
    <row r="377" s="390" customFormat="1" x14ac:dyDescent="0.25"/>
    <row r="378" s="390" customFormat="1" x14ac:dyDescent="0.25"/>
    <row r="379" s="390" customFormat="1" x14ac:dyDescent="0.25"/>
    <row r="380" s="390" customFormat="1" x14ac:dyDescent="0.25"/>
    <row r="381" s="390" customFormat="1" x14ac:dyDescent="0.25"/>
    <row r="382" s="390" customFormat="1" x14ac:dyDescent="0.25"/>
    <row r="383" s="390" customFormat="1" x14ac:dyDescent="0.25"/>
    <row r="384" s="390" customFormat="1" x14ac:dyDescent="0.25"/>
    <row r="385" s="390" customFormat="1" x14ac:dyDescent="0.25"/>
    <row r="386" s="390" customFormat="1" x14ac:dyDescent="0.25"/>
    <row r="387" s="390" customFormat="1" x14ac:dyDescent="0.25"/>
    <row r="388" s="390" customFormat="1" x14ac:dyDescent="0.25"/>
    <row r="389" s="390" customFormat="1" x14ac:dyDescent="0.25"/>
    <row r="390" s="390" customFormat="1" x14ac:dyDescent="0.25"/>
    <row r="391" s="390" customFormat="1" x14ac:dyDescent="0.25"/>
    <row r="392" s="390" customFormat="1" x14ac:dyDescent="0.25"/>
    <row r="393" s="390" customFormat="1" x14ac:dyDescent="0.25"/>
    <row r="394" s="390" customFormat="1" x14ac:dyDescent="0.25"/>
    <row r="395" s="390" customFormat="1" x14ac:dyDescent="0.25"/>
    <row r="396" s="390" customFormat="1" x14ac:dyDescent="0.25"/>
    <row r="397" s="390" customFormat="1" x14ac:dyDescent="0.25"/>
    <row r="398" s="390" customFormat="1" x14ac:dyDescent="0.25"/>
    <row r="399" s="390" customFormat="1" x14ac:dyDescent="0.25"/>
    <row r="400" s="390" customFormat="1" x14ac:dyDescent="0.25"/>
    <row r="401" s="390" customFormat="1" x14ac:dyDescent="0.25"/>
    <row r="402" s="390" customFormat="1" x14ac:dyDescent="0.25"/>
    <row r="403" s="390" customFormat="1" x14ac:dyDescent="0.25"/>
    <row r="404" s="390" customFormat="1" x14ac:dyDescent="0.25"/>
    <row r="405" s="390" customFormat="1" x14ac:dyDescent="0.25"/>
    <row r="406" s="390" customFormat="1" x14ac:dyDescent="0.25"/>
    <row r="407" s="390" customFormat="1" x14ac:dyDescent="0.25"/>
    <row r="408" s="390" customFormat="1" x14ac:dyDescent="0.25"/>
    <row r="409" s="390" customFormat="1" x14ac:dyDescent="0.25"/>
    <row r="410" s="390" customFormat="1" x14ac:dyDescent="0.25"/>
    <row r="411" s="390" customFormat="1" x14ac:dyDescent="0.25"/>
    <row r="412" s="390" customFormat="1" x14ac:dyDescent="0.25"/>
    <row r="413" s="390" customFormat="1" x14ac:dyDescent="0.25"/>
    <row r="414" s="390" customFormat="1" x14ac:dyDescent="0.25"/>
    <row r="415" s="390" customFormat="1" x14ac:dyDescent="0.25"/>
    <row r="416" s="390" customFormat="1" x14ac:dyDescent="0.25"/>
    <row r="417" s="390" customFormat="1" x14ac:dyDescent="0.25"/>
    <row r="418" s="390" customFormat="1" x14ac:dyDescent="0.25"/>
    <row r="419" s="390" customFormat="1" x14ac:dyDescent="0.25"/>
    <row r="420" s="390" customFormat="1" x14ac:dyDescent="0.25"/>
    <row r="421" s="390" customFormat="1" x14ac:dyDescent="0.25"/>
    <row r="422" s="390" customFormat="1" x14ac:dyDescent="0.25"/>
    <row r="423" s="390" customFormat="1" x14ac:dyDescent="0.25"/>
    <row r="424" s="390" customFormat="1" x14ac:dyDescent="0.25"/>
    <row r="425" s="390" customFormat="1" x14ac:dyDescent="0.25"/>
    <row r="426" s="390" customFormat="1" x14ac:dyDescent="0.25"/>
    <row r="427" s="390" customFormat="1" x14ac:dyDescent="0.25"/>
    <row r="428" s="390" customFormat="1" x14ac:dyDescent="0.25"/>
    <row r="429" s="390" customFormat="1" x14ac:dyDescent="0.25"/>
    <row r="430" s="390" customFormat="1" x14ac:dyDescent="0.25"/>
    <row r="431" s="390" customFormat="1" x14ac:dyDescent="0.25"/>
    <row r="432" s="390" customFormat="1" x14ac:dyDescent="0.25"/>
    <row r="433" s="390" customFormat="1" x14ac:dyDescent="0.25"/>
    <row r="434" s="390" customFormat="1" x14ac:dyDescent="0.25"/>
    <row r="435" s="390" customFormat="1" x14ac:dyDescent="0.25"/>
    <row r="436" s="390" customFormat="1" x14ac:dyDescent="0.25"/>
    <row r="437" s="390" customFormat="1" x14ac:dyDescent="0.25"/>
    <row r="438" s="390" customFormat="1" x14ac:dyDescent="0.25"/>
    <row r="439" s="390" customFormat="1" x14ac:dyDescent="0.25"/>
    <row r="440" s="390" customFormat="1" x14ac:dyDescent="0.25"/>
    <row r="441" s="390" customFormat="1" x14ac:dyDescent="0.25"/>
    <row r="442" s="390" customFormat="1" x14ac:dyDescent="0.25"/>
    <row r="443" s="390" customFormat="1" x14ac:dyDescent="0.25"/>
    <row r="444" s="390" customFormat="1" x14ac:dyDescent="0.25"/>
    <row r="445" s="390" customFormat="1" x14ac:dyDescent="0.25"/>
    <row r="446" s="390" customFormat="1" x14ac:dyDescent="0.25"/>
    <row r="447" s="390" customFormat="1" x14ac:dyDescent="0.25"/>
    <row r="448" s="390" customFormat="1" x14ac:dyDescent="0.25"/>
    <row r="449" s="390" customFormat="1" x14ac:dyDescent="0.25"/>
    <row r="450" s="390" customFormat="1" x14ac:dyDescent="0.25"/>
    <row r="451" s="390" customFormat="1" x14ac:dyDescent="0.25"/>
    <row r="452" s="390" customFormat="1" x14ac:dyDescent="0.25"/>
    <row r="453" s="390" customFormat="1" x14ac:dyDescent="0.25"/>
    <row r="454" s="390" customFormat="1" x14ac:dyDescent="0.25"/>
    <row r="455" s="390" customFormat="1" x14ac:dyDescent="0.25"/>
    <row r="456" s="390" customFormat="1" x14ac:dyDescent="0.25"/>
    <row r="457" s="390" customFormat="1" x14ac:dyDescent="0.25"/>
    <row r="458" s="390" customFormat="1" x14ac:dyDescent="0.25"/>
    <row r="459" s="390" customFormat="1" x14ac:dyDescent="0.25"/>
    <row r="460" s="390" customFormat="1" x14ac:dyDescent="0.25"/>
    <row r="461" s="390" customFormat="1" x14ac:dyDescent="0.25"/>
    <row r="462" s="390" customFormat="1" x14ac:dyDescent="0.25"/>
    <row r="463" s="390" customFormat="1" x14ac:dyDescent="0.25"/>
    <row r="464" s="390" customFormat="1" x14ac:dyDescent="0.25"/>
    <row r="465" s="390" customFormat="1" x14ac:dyDescent="0.25"/>
    <row r="466" s="390" customFormat="1" x14ac:dyDescent="0.25"/>
    <row r="467" s="390" customFormat="1" x14ac:dyDescent="0.25"/>
    <row r="468" s="390" customFormat="1" x14ac:dyDescent="0.25"/>
    <row r="469" s="390" customFormat="1" x14ac:dyDescent="0.25"/>
    <row r="470" s="390" customFormat="1" x14ac:dyDescent="0.25"/>
    <row r="471" s="390" customFormat="1" x14ac:dyDescent="0.25"/>
    <row r="472" s="390" customFormat="1" x14ac:dyDescent="0.25"/>
    <row r="473" s="390" customFormat="1" x14ac:dyDescent="0.25"/>
    <row r="474" s="390" customFormat="1" x14ac:dyDescent="0.25"/>
    <row r="475" s="390" customFormat="1" x14ac:dyDescent="0.25"/>
    <row r="476" s="390" customFormat="1" x14ac:dyDescent="0.25"/>
    <row r="477" s="390" customFormat="1" x14ac:dyDescent="0.25"/>
    <row r="478" s="390" customFormat="1" x14ac:dyDescent="0.25"/>
    <row r="479" s="390" customFormat="1" x14ac:dyDescent="0.25"/>
    <row r="480" s="390" customFormat="1" x14ac:dyDescent="0.25"/>
    <row r="481" s="390" customFormat="1" x14ac:dyDescent="0.25"/>
    <row r="482" s="390" customFormat="1" x14ac:dyDescent="0.25"/>
    <row r="483" s="390" customFormat="1" x14ac:dyDescent="0.25"/>
    <row r="484" s="390" customFormat="1" x14ac:dyDescent="0.25"/>
    <row r="485" s="390" customFormat="1" x14ac:dyDescent="0.25"/>
    <row r="486" s="390" customFormat="1" x14ac:dyDescent="0.25"/>
    <row r="487" s="390" customFormat="1" x14ac:dyDescent="0.25"/>
    <row r="488" s="390" customFormat="1" x14ac:dyDescent="0.25"/>
    <row r="489" s="390" customFormat="1" x14ac:dyDescent="0.25"/>
    <row r="490" s="390" customFormat="1" x14ac:dyDescent="0.25"/>
    <row r="491" s="390" customFormat="1" x14ac:dyDescent="0.25"/>
    <row r="492" s="390" customFormat="1" x14ac:dyDescent="0.25"/>
    <row r="493" s="390" customFormat="1" x14ac:dyDescent="0.25"/>
    <row r="494" s="390" customFormat="1" x14ac:dyDescent="0.25"/>
    <row r="495" s="390" customFormat="1" x14ac:dyDescent="0.25"/>
    <row r="496" s="390" customFormat="1" x14ac:dyDescent="0.25"/>
    <row r="497" s="390" customFormat="1" x14ac:dyDescent="0.25"/>
    <row r="498" s="390" customFormat="1" x14ac:dyDescent="0.25"/>
    <row r="499" s="390" customFormat="1" x14ac:dyDescent="0.25"/>
    <row r="500" s="390" customFormat="1" x14ac:dyDescent="0.25"/>
    <row r="501" s="390" customFormat="1" x14ac:dyDescent="0.25"/>
    <row r="502" s="390" customFormat="1" x14ac:dyDescent="0.25"/>
    <row r="503" s="390" customFormat="1" x14ac:dyDescent="0.25"/>
    <row r="504" s="390" customFormat="1" x14ac:dyDescent="0.25"/>
    <row r="505" s="390" customFormat="1" x14ac:dyDescent="0.25"/>
    <row r="506" s="390" customFormat="1" x14ac:dyDescent="0.25"/>
    <row r="507" s="390" customFormat="1" x14ac:dyDescent="0.25"/>
    <row r="508" s="390" customFormat="1" x14ac:dyDescent="0.25"/>
    <row r="509" s="390" customFormat="1" x14ac:dyDescent="0.25"/>
    <row r="510" s="390" customFormat="1" x14ac:dyDescent="0.25"/>
    <row r="511" s="390" customFormat="1" x14ac:dyDescent="0.25"/>
    <row r="512" s="390" customFormat="1" x14ac:dyDescent="0.25"/>
    <row r="513" s="390" customFormat="1" x14ac:dyDescent="0.25"/>
    <row r="514" s="390" customFormat="1" x14ac:dyDescent="0.25"/>
    <row r="515" s="390" customFormat="1" x14ac:dyDescent="0.25"/>
    <row r="516" s="390" customFormat="1" x14ac:dyDescent="0.25"/>
    <row r="517" s="390" customFormat="1" x14ac:dyDescent="0.25"/>
    <row r="518" s="390" customFormat="1" x14ac:dyDescent="0.25"/>
    <row r="519" s="390" customFormat="1" x14ac:dyDescent="0.25"/>
    <row r="520" s="390" customFormat="1" x14ac:dyDescent="0.25"/>
    <row r="521" s="390" customFormat="1" x14ac:dyDescent="0.25"/>
    <row r="522" s="390" customFormat="1" x14ac:dyDescent="0.25"/>
    <row r="523" s="390" customFormat="1" x14ac:dyDescent="0.25"/>
    <row r="524" s="390" customFormat="1" x14ac:dyDescent="0.25"/>
    <row r="525" s="390" customFormat="1" x14ac:dyDescent="0.25"/>
    <row r="526" s="390" customFormat="1" x14ac:dyDescent="0.25"/>
    <row r="527" s="390" customFormat="1" x14ac:dyDescent="0.25"/>
    <row r="528" s="390" customFormat="1" x14ac:dyDescent="0.25"/>
    <row r="529" s="390" customFormat="1" x14ac:dyDescent="0.25"/>
    <row r="530" s="390" customFormat="1" x14ac:dyDescent="0.25"/>
    <row r="531" s="390" customFormat="1" x14ac:dyDescent="0.25"/>
    <row r="532" s="390" customFormat="1" x14ac:dyDescent="0.25"/>
    <row r="533" s="390" customFormat="1" x14ac:dyDescent="0.25"/>
    <row r="534" s="390" customFormat="1" x14ac:dyDescent="0.25"/>
    <row r="535" s="390" customFormat="1" x14ac:dyDescent="0.25"/>
    <row r="536" s="390" customFormat="1" x14ac:dyDescent="0.25"/>
    <row r="537" s="390" customFormat="1" x14ac:dyDescent="0.25"/>
    <row r="538" s="390" customFormat="1" x14ac:dyDescent="0.25"/>
    <row r="539" s="390" customFormat="1" x14ac:dyDescent="0.25"/>
    <row r="540" s="390" customFormat="1" x14ac:dyDescent="0.25"/>
    <row r="541" s="390" customFormat="1" x14ac:dyDescent="0.25"/>
    <row r="542" s="390" customFormat="1" x14ac:dyDescent="0.25"/>
    <row r="543" s="390" customFormat="1" x14ac:dyDescent="0.25"/>
    <row r="544" s="390" customFormat="1" x14ac:dyDescent="0.25"/>
    <row r="545" s="390" customFormat="1" x14ac:dyDescent="0.25"/>
    <row r="546" s="390" customFormat="1" x14ac:dyDescent="0.25"/>
    <row r="547" s="390" customFormat="1" x14ac:dyDescent="0.25"/>
    <row r="548" s="390" customFormat="1" x14ac:dyDescent="0.25"/>
    <row r="549" s="390" customFormat="1" x14ac:dyDescent="0.25"/>
    <row r="550" s="390" customFormat="1" x14ac:dyDescent="0.25"/>
    <row r="551" s="390" customFormat="1" x14ac:dyDescent="0.25"/>
    <row r="552" s="390" customFormat="1" x14ac:dyDescent="0.25"/>
    <row r="553" s="390" customFormat="1" x14ac:dyDescent="0.25"/>
    <row r="554" s="390" customFormat="1" x14ac:dyDescent="0.25"/>
    <row r="555" s="390" customFormat="1" x14ac:dyDescent="0.25"/>
    <row r="556" s="390" customFormat="1" x14ac:dyDescent="0.25"/>
    <row r="557" s="390" customFormat="1" x14ac:dyDescent="0.25"/>
    <row r="558" s="390" customFormat="1" x14ac:dyDescent="0.25"/>
    <row r="559" s="390" customFormat="1" x14ac:dyDescent="0.25"/>
    <row r="560" s="390" customFormat="1" x14ac:dyDescent="0.25"/>
    <row r="561" s="390" customFormat="1" x14ac:dyDescent="0.25"/>
    <row r="562" s="390" customFormat="1" x14ac:dyDescent="0.25"/>
    <row r="563" s="390" customFormat="1" x14ac:dyDescent="0.25"/>
    <row r="564" s="390" customFormat="1" x14ac:dyDescent="0.25"/>
    <row r="565" s="390" customFormat="1" x14ac:dyDescent="0.25"/>
    <row r="566" s="390" customFormat="1" x14ac:dyDescent="0.25"/>
    <row r="567" s="390" customFormat="1" x14ac:dyDescent="0.25"/>
    <row r="568" s="390" customFormat="1" x14ac:dyDescent="0.25"/>
    <row r="569" s="390" customFormat="1" x14ac:dyDescent="0.25"/>
    <row r="570" s="390" customFormat="1" x14ac:dyDescent="0.25"/>
    <row r="571" s="390" customFormat="1" x14ac:dyDescent="0.25"/>
    <row r="572" s="390" customFormat="1" x14ac:dyDescent="0.25"/>
    <row r="573" s="390" customFormat="1" x14ac:dyDescent="0.25"/>
    <row r="574" s="390" customFormat="1" x14ac:dyDescent="0.25"/>
    <row r="575" s="390" customFormat="1" x14ac:dyDescent="0.25"/>
    <row r="576" s="390" customFormat="1" x14ac:dyDescent="0.25"/>
    <row r="577" s="390" customFormat="1" x14ac:dyDescent="0.25"/>
    <row r="578" s="390" customFormat="1" x14ac:dyDescent="0.25"/>
    <row r="579" s="390" customFormat="1" x14ac:dyDescent="0.25"/>
    <row r="580" s="390" customFormat="1" x14ac:dyDescent="0.25"/>
    <row r="581" s="390" customFormat="1" x14ac:dyDescent="0.25"/>
    <row r="582" s="390" customFormat="1" x14ac:dyDescent="0.25"/>
    <row r="583" s="390" customFormat="1" x14ac:dyDescent="0.25"/>
    <row r="584" s="390" customFormat="1" x14ac:dyDescent="0.25"/>
    <row r="585" s="390" customFormat="1" x14ac:dyDescent="0.25"/>
    <row r="586" s="390" customFormat="1" x14ac:dyDescent="0.25"/>
    <row r="587" s="390" customFormat="1" x14ac:dyDescent="0.25"/>
    <row r="588" s="390" customFormat="1" x14ac:dyDescent="0.25"/>
    <row r="589" s="390" customFormat="1" x14ac:dyDescent="0.25"/>
    <row r="590" s="390" customFormat="1" x14ac:dyDescent="0.25"/>
    <row r="591" s="390" customFormat="1" x14ac:dyDescent="0.25"/>
    <row r="592" s="390" customFormat="1" x14ac:dyDescent="0.25"/>
    <row r="593" s="390" customFormat="1" x14ac:dyDescent="0.25"/>
    <row r="594" s="390" customFormat="1" x14ac:dyDescent="0.25"/>
    <row r="595" s="390" customFormat="1" x14ac:dyDescent="0.25"/>
    <row r="596" s="390" customFormat="1" x14ac:dyDescent="0.25"/>
    <row r="597" s="390" customFormat="1" x14ac:dyDescent="0.25"/>
    <row r="598" s="390" customFormat="1" x14ac:dyDescent="0.25"/>
    <row r="599" s="390" customFormat="1" x14ac:dyDescent="0.25"/>
    <row r="600" s="390" customFormat="1" x14ac:dyDescent="0.25"/>
    <row r="601" s="390" customFormat="1" x14ac:dyDescent="0.25"/>
    <row r="602" s="390" customFormat="1" x14ac:dyDescent="0.25"/>
    <row r="603" s="390" customFormat="1" x14ac:dyDescent="0.25"/>
    <row r="604" s="390" customFormat="1" x14ac:dyDescent="0.25"/>
    <row r="605" s="390" customFormat="1" x14ac:dyDescent="0.25"/>
    <row r="606" s="390" customFormat="1" x14ac:dyDescent="0.25"/>
    <row r="607" s="390" customFormat="1" x14ac:dyDescent="0.25"/>
    <row r="608" s="390" customFormat="1" x14ac:dyDescent="0.25"/>
    <row r="609" s="390" customFormat="1" x14ac:dyDescent="0.25"/>
    <row r="610" s="390" customFormat="1" x14ac:dyDescent="0.25"/>
    <row r="611" s="390" customFormat="1" x14ac:dyDescent="0.25"/>
    <row r="612" s="390" customFormat="1" x14ac:dyDescent="0.25"/>
    <row r="613" s="390" customFormat="1" x14ac:dyDescent="0.25"/>
    <row r="614" s="390" customFormat="1" x14ac:dyDescent="0.25"/>
    <row r="615" s="390" customFormat="1" x14ac:dyDescent="0.25"/>
    <row r="616" s="390" customFormat="1" x14ac:dyDescent="0.25"/>
    <row r="617" s="390" customFormat="1" x14ac:dyDescent="0.25"/>
    <row r="618" s="390" customFormat="1" x14ac:dyDescent="0.25"/>
    <row r="619" s="390" customFormat="1" x14ac:dyDescent="0.25"/>
    <row r="620" s="390" customFormat="1" x14ac:dyDescent="0.25"/>
    <row r="621" s="390" customFormat="1" x14ac:dyDescent="0.25"/>
    <row r="622" s="390" customFormat="1" x14ac:dyDescent="0.25"/>
    <row r="623" s="390" customFormat="1" x14ac:dyDescent="0.25"/>
    <row r="624" s="390" customFormat="1" x14ac:dyDescent="0.25"/>
    <row r="625" s="390" customFormat="1" x14ac:dyDescent="0.25"/>
    <row r="626" s="390" customFormat="1" x14ac:dyDescent="0.25"/>
    <row r="627" s="390" customFormat="1" x14ac:dyDescent="0.25"/>
    <row r="628" s="390" customFormat="1" x14ac:dyDescent="0.25"/>
    <row r="629" s="390" customFormat="1" x14ac:dyDescent="0.25"/>
    <row r="630" s="390" customFormat="1" x14ac:dyDescent="0.25"/>
    <row r="631" s="390" customFormat="1" x14ac:dyDescent="0.25"/>
    <row r="632" s="390" customFormat="1" x14ac:dyDescent="0.25"/>
    <row r="633" s="390" customFormat="1" x14ac:dyDescent="0.25"/>
    <row r="634" s="390" customFormat="1" x14ac:dyDescent="0.25"/>
    <row r="635" s="390" customFormat="1" x14ac:dyDescent="0.25"/>
    <row r="636" s="390" customFormat="1" x14ac:dyDescent="0.25"/>
    <row r="637" s="390" customFormat="1" x14ac:dyDescent="0.25"/>
    <row r="638" s="390" customFormat="1" x14ac:dyDescent="0.25"/>
    <row r="639" s="390" customFormat="1" x14ac:dyDescent="0.25"/>
    <row r="640" s="390" customFormat="1" x14ac:dyDescent="0.25"/>
    <row r="641" s="390" customFormat="1" x14ac:dyDescent="0.25"/>
    <row r="642" s="390" customFormat="1" x14ac:dyDescent="0.25"/>
    <row r="643" s="390" customFormat="1" x14ac:dyDescent="0.25"/>
    <row r="644" s="390" customFormat="1" x14ac:dyDescent="0.25"/>
    <row r="645" s="390" customFormat="1" x14ac:dyDescent="0.25"/>
    <row r="646" s="390" customFormat="1" x14ac:dyDescent="0.25"/>
    <row r="647" s="390" customFormat="1" x14ac:dyDescent="0.25"/>
    <row r="648" s="390" customFormat="1" x14ac:dyDescent="0.25"/>
    <row r="649" s="390" customFormat="1" x14ac:dyDescent="0.25"/>
    <row r="650" s="390" customFormat="1" x14ac:dyDescent="0.25"/>
    <row r="651" s="390" customFormat="1" x14ac:dyDescent="0.25"/>
    <row r="652" s="390" customFormat="1" x14ac:dyDescent="0.25"/>
    <row r="653" s="390" customFormat="1" x14ac:dyDescent="0.25"/>
    <row r="654" s="390" customFormat="1" x14ac:dyDescent="0.25"/>
    <row r="655" s="390" customFormat="1" x14ac:dyDescent="0.25"/>
    <row r="656" s="390" customFormat="1" x14ac:dyDescent="0.25"/>
    <row r="657" s="390" customFormat="1" x14ac:dyDescent="0.25"/>
    <row r="658" s="390" customFormat="1" x14ac:dyDescent="0.25"/>
    <row r="659" s="390" customFormat="1" x14ac:dyDescent="0.25"/>
    <row r="660" s="390" customFormat="1" x14ac:dyDescent="0.25"/>
    <row r="661" s="390" customFormat="1" x14ac:dyDescent="0.25"/>
    <row r="662" s="390" customFormat="1" x14ac:dyDescent="0.25"/>
    <row r="663" s="390" customFormat="1" x14ac:dyDescent="0.25"/>
    <row r="664" s="390" customFormat="1" x14ac:dyDescent="0.25"/>
    <row r="665" s="390" customFormat="1" x14ac:dyDescent="0.25"/>
    <row r="666" s="390" customFormat="1" x14ac:dyDescent="0.25"/>
    <row r="667" s="390" customFormat="1" x14ac:dyDescent="0.25"/>
    <row r="668" s="390" customFormat="1" x14ac:dyDescent="0.25"/>
    <row r="669" s="390" customFormat="1" x14ac:dyDescent="0.25"/>
    <row r="670" s="390" customFormat="1" x14ac:dyDescent="0.25"/>
    <row r="671" s="390" customFormat="1" x14ac:dyDescent="0.25"/>
    <row r="672" s="390" customFormat="1" x14ac:dyDescent="0.25"/>
    <row r="673" s="390" customFormat="1" x14ac:dyDescent="0.25"/>
    <row r="674" s="390" customFormat="1" x14ac:dyDescent="0.25"/>
    <row r="675" s="390" customFormat="1" x14ac:dyDescent="0.25"/>
    <row r="676" s="390" customFormat="1" x14ac:dyDescent="0.25"/>
    <row r="677" s="390" customFormat="1" x14ac:dyDescent="0.25"/>
    <row r="678" s="390" customFormat="1" x14ac:dyDescent="0.25"/>
    <row r="679" s="390" customFormat="1" x14ac:dyDescent="0.25"/>
    <row r="680" s="390" customFormat="1" x14ac:dyDescent="0.25"/>
    <row r="681" s="390" customFormat="1" x14ac:dyDescent="0.25"/>
    <row r="682" s="390" customFormat="1" x14ac:dyDescent="0.25"/>
    <row r="683" s="390" customFormat="1" x14ac:dyDescent="0.25"/>
    <row r="684" s="390" customFormat="1" x14ac:dyDescent="0.25"/>
    <row r="685" s="390" customFormat="1" x14ac:dyDescent="0.25"/>
    <row r="686" s="390" customFormat="1" x14ac:dyDescent="0.25"/>
    <row r="687" s="390" customFormat="1" x14ac:dyDescent="0.25"/>
    <row r="688" s="390" customFormat="1" x14ac:dyDescent="0.25"/>
    <row r="689" s="390" customFormat="1" x14ac:dyDescent="0.25"/>
    <row r="690" s="390" customFormat="1" x14ac:dyDescent="0.25"/>
    <row r="691" s="390" customFormat="1" x14ac:dyDescent="0.25"/>
    <row r="692" s="390" customFormat="1" x14ac:dyDescent="0.25"/>
    <row r="693" s="390" customFormat="1" x14ac:dyDescent="0.25"/>
    <row r="694" s="390" customFormat="1" x14ac:dyDescent="0.25"/>
    <row r="695" s="390" customFormat="1" x14ac:dyDescent="0.25"/>
    <row r="696" s="390" customFormat="1" x14ac:dyDescent="0.25"/>
    <row r="697" s="390" customFormat="1" x14ac:dyDescent="0.25"/>
    <row r="698" s="390" customFormat="1" x14ac:dyDescent="0.25"/>
    <row r="699" s="390" customFormat="1" x14ac:dyDescent="0.25"/>
    <row r="700" s="390" customFormat="1" x14ac:dyDescent="0.25"/>
    <row r="701" s="390" customFormat="1" x14ac:dyDescent="0.25"/>
    <row r="702" s="390" customFormat="1" x14ac:dyDescent="0.25"/>
    <row r="703" s="390" customFormat="1" x14ac:dyDescent="0.25"/>
    <row r="704" s="390" customFormat="1" x14ac:dyDescent="0.25"/>
    <row r="705" s="390" customFormat="1" x14ac:dyDescent="0.25"/>
    <row r="706" s="390" customFormat="1" x14ac:dyDescent="0.25"/>
    <row r="707" s="390" customFormat="1" x14ac:dyDescent="0.25"/>
    <row r="708" s="390" customFormat="1" x14ac:dyDescent="0.25"/>
    <row r="709" s="390" customFormat="1" x14ac:dyDescent="0.25"/>
    <row r="710" s="390" customFormat="1" x14ac:dyDescent="0.25"/>
    <row r="711" s="390" customFormat="1" x14ac:dyDescent="0.25"/>
    <row r="712" s="390" customFormat="1" x14ac:dyDescent="0.25"/>
    <row r="713" s="390" customFormat="1" x14ac:dyDescent="0.25"/>
    <row r="714" s="390" customFormat="1" x14ac:dyDescent="0.25"/>
    <row r="715" s="390" customFormat="1" x14ac:dyDescent="0.25"/>
    <row r="716" s="390" customFormat="1" x14ac:dyDescent="0.25"/>
    <row r="717" s="390" customFormat="1" x14ac:dyDescent="0.25"/>
    <row r="718" s="390" customFormat="1" x14ac:dyDescent="0.25"/>
    <row r="719" s="390" customFormat="1" x14ac:dyDescent="0.25"/>
    <row r="720" s="390" customFormat="1" x14ac:dyDescent="0.25"/>
    <row r="721" s="390" customFormat="1" x14ac:dyDescent="0.25"/>
    <row r="722" s="390" customFormat="1" x14ac:dyDescent="0.25"/>
    <row r="723" s="390" customFormat="1" x14ac:dyDescent="0.25"/>
    <row r="724" s="390" customFormat="1" x14ac:dyDescent="0.25"/>
    <row r="725" s="390" customFormat="1" x14ac:dyDescent="0.25"/>
    <row r="726" s="390" customFormat="1" x14ac:dyDescent="0.25"/>
    <row r="727" s="390" customFormat="1" x14ac:dyDescent="0.25"/>
    <row r="728" s="390" customFormat="1" x14ac:dyDescent="0.25"/>
    <row r="729" s="390" customFormat="1" x14ac:dyDescent="0.25"/>
    <row r="730" s="390" customFormat="1" x14ac:dyDescent="0.25"/>
    <row r="731" s="390" customFormat="1" x14ac:dyDescent="0.25"/>
    <row r="732" s="390" customFormat="1" x14ac:dyDescent="0.25"/>
    <row r="733" s="390" customFormat="1" x14ac:dyDescent="0.25"/>
    <row r="734" s="390" customFormat="1" x14ac:dyDescent="0.25"/>
    <row r="735" s="390" customFormat="1" x14ac:dyDescent="0.25"/>
    <row r="736" s="390" customFormat="1" x14ac:dyDescent="0.25"/>
    <row r="737" s="390" customFormat="1" x14ac:dyDescent="0.25"/>
    <row r="738" s="390" customFormat="1" x14ac:dyDescent="0.25"/>
    <row r="739" s="390" customFormat="1" x14ac:dyDescent="0.25"/>
    <row r="740" s="390" customFormat="1" x14ac:dyDescent="0.25"/>
    <row r="741" s="390" customFormat="1" x14ac:dyDescent="0.25"/>
    <row r="742" s="390" customFormat="1" x14ac:dyDescent="0.25"/>
    <row r="743" s="390" customFormat="1" x14ac:dyDescent="0.25"/>
    <row r="744" s="390" customFormat="1" x14ac:dyDescent="0.25"/>
    <row r="745" s="390" customFormat="1" x14ac:dyDescent="0.25"/>
    <row r="746" s="390" customFormat="1" x14ac:dyDescent="0.25"/>
    <row r="747" s="390" customFormat="1" x14ac:dyDescent="0.25"/>
    <row r="748" s="390" customFormat="1" x14ac:dyDescent="0.25"/>
    <row r="749" s="390" customFormat="1" x14ac:dyDescent="0.25"/>
    <row r="750" s="390" customFormat="1" x14ac:dyDescent="0.25"/>
    <row r="751" s="390" customFormat="1" x14ac:dyDescent="0.25"/>
    <row r="752" s="390" customFormat="1" x14ac:dyDescent="0.25"/>
    <row r="753" s="390" customFormat="1" x14ac:dyDescent="0.25"/>
    <row r="754" s="390" customFormat="1" x14ac:dyDescent="0.25"/>
    <row r="755" s="390" customFormat="1" x14ac:dyDescent="0.25"/>
    <row r="756" s="390" customFormat="1" x14ac:dyDescent="0.25"/>
    <row r="757" s="390" customFormat="1" x14ac:dyDescent="0.25"/>
    <row r="758" s="390" customFormat="1" x14ac:dyDescent="0.25"/>
    <row r="759" s="390" customFormat="1" x14ac:dyDescent="0.25"/>
    <row r="760" s="390" customFormat="1" x14ac:dyDescent="0.25"/>
    <row r="761" s="390" customFormat="1" x14ac:dyDescent="0.25"/>
    <row r="762" s="390" customFormat="1" x14ac:dyDescent="0.25"/>
    <row r="763" s="390" customFormat="1" x14ac:dyDescent="0.25"/>
    <row r="764" s="390" customFormat="1" x14ac:dyDescent="0.25"/>
    <row r="765" s="390" customFormat="1" x14ac:dyDescent="0.25"/>
    <row r="766" s="390" customFormat="1" x14ac:dyDescent="0.25"/>
    <row r="767" s="390" customFormat="1" x14ac:dyDescent="0.25"/>
    <row r="768" s="390" customFormat="1" x14ac:dyDescent="0.25"/>
    <row r="769" s="390" customFormat="1" x14ac:dyDescent="0.25"/>
    <row r="770" s="390" customFormat="1" x14ac:dyDescent="0.25"/>
    <row r="771" s="390" customFormat="1" x14ac:dyDescent="0.25"/>
    <row r="772" s="390" customFormat="1" x14ac:dyDescent="0.25"/>
    <row r="773" s="390" customFormat="1" x14ac:dyDescent="0.25"/>
    <row r="774" s="390" customFormat="1" x14ac:dyDescent="0.25"/>
    <row r="775" s="390" customFormat="1" x14ac:dyDescent="0.25"/>
    <row r="776" s="390" customFormat="1" x14ac:dyDescent="0.25"/>
    <row r="777" s="390" customFormat="1" x14ac:dyDescent="0.25"/>
    <row r="778" s="390" customFormat="1" x14ac:dyDescent="0.25"/>
    <row r="779" s="390" customFormat="1" x14ac:dyDescent="0.25"/>
    <row r="780" s="390" customFormat="1" x14ac:dyDescent="0.25"/>
    <row r="781" s="390" customFormat="1" x14ac:dyDescent="0.25"/>
    <row r="782" s="390" customFormat="1" x14ac:dyDescent="0.25"/>
    <row r="783" s="390" customFormat="1" x14ac:dyDescent="0.25"/>
    <row r="784" s="390" customFormat="1" x14ac:dyDescent="0.25"/>
    <row r="785" s="390" customFormat="1" x14ac:dyDescent="0.25"/>
    <row r="786" s="390" customFormat="1" x14ac:dyDescent="0.25"/>
    <row r="787" s="390" customFormat="1" x14ac:dyDescent="0.25"/>
    <row r="788" s="390" customFormat="1" x14ac:dyDescent="0.25"/>
    <row r="789" s="390" customFormat="1" x14ac:dyDescent="0.25"/>
    <row r="790" s="390" customFormat="1" x14ac:dyDescent="0.25"/>
    <row r="791" s="390" customFormat="1" x14ac:dyDescent="0.25"/>
    <row r="792" s="390" customFormat="1" x14ac:dyDescent="0.25"/>
    <row r="793" s="390" customFormat="1" x14ac:dyDescent="0.25"/>
    <row r="794" s="390" customFormat="1" x14ac:dyDescent="0.25"/>
    <row r="795" s="390" customFormat="1" x14ac:dyDescent="0.25"/>
    <row r="796" s="390" customFormat="1" x14ac:dyDescent="0.25"/>
    <row r="797" s="390" customFormat="1" x14ac:dyDescent="0.25"/>
    <row r="798" s="390" customFormat="1" x14ac:dyDescent="0.25"/>
    <row r="799" s="390" customFormat="1" x14ac:dyDescent="0.25"/>
    <row r="800" s="390" customFormat="1" x14ac:dyDescent="0.25"/>
    <row r="801" s="390" customFormat="1" x14ac:dyDescent="0.25"/>
    <row r="802" s="390" customFormat="1" x14ac:dyDescent="0.25"/>
    <row r="803" s="390" customFormat="1" x14ac:dyDescent="0.25"/>
    <row r="804" s="390" customFormat="1" x14ac:dyDescent="0.25"/>
    <row r="805" s="390" customFormat="1" x14ac:dyDescent="0.25"/>
    <row r="806" s="390" customFormat="1" x14ac:dyDescent="0.25"/>
    <row r="807" s="390" customFormat="1" x14ac:dyDescent="0.25"/>
    <row r="808" s="390" customFormat="1" x14ac:dyDescent="0.25"/>
    <row r="809" s="390" customFormat="1" x14ac:dyDescent="0.25"/>
    <row r="810" s="390" customFormat="1" x14ac:dyDescent="0.25"/>
    <row r="811" s="390" customFormat="1" x14ac:dyDescent="0.25"/>
    <row r="812" s="390" customFormat="1" x14ac:dyDescent="0.25"/>
    <row r="813" s="390" customFormat="1" x14ac:dyDescent="0.25"/>
    <row r="814" s="390" customFormat="1" x14ac:dyDescent="0.25"/>
    <row r="815" s="390" customFormat="1" x14ac:dyDescent="0.25"/>
    <row r="816" s="390" customFormat="1" x14ac:dyDescent="0.25"/>
    <row r="817" s="390" customFormat="1" x14ac:dyDescent="0.25"/>
    <row r="818" s="390" customFormat="1" x14ac:dyDescent="0.25"/>
    <row r="819" s="390" customFormat="1" x14ac:dyDescent="0.25"/>
    <row r="820" s="390" customFormat="1" x14ac:dyDescent="0.25"/>
    <row r="821" s="390" customFormat="1" x14ac:dyDescent="0.25"/>
    <row r="822" s="390" customFormat="1" x14ac:dyDescent="0.25"/>
    <row r="823" s="390" customFormat="1" x14ac:dyDescent="0.25"/>
    <row r="824" s="390" customFormat="1" x14ac:dyDescent="0.25"/>
    <row r="825" s="390" customFormat="1" x14ac:dyDescent="0.25"/>
    <row r="826" s="390" customFormat="1" x14ac:dyDescent="0.25"/>
    <row r="827" s="390" customFormat="1" x14ac:dyDescent="0.25"/>
    <row r="828" s="390" customFormat="1" x14ac:dyDescent="0.25"/>
    <row r="829" s="390" customFormat="1" x14ac:dyDescent="0.25"/>
    <row r="830" s="390" customFormat="1" x14ac:dyDescent="0.25"/>
    <row r="831" s="390" customFormat="1" x14ac:dyDescent="0.25"/>
    <row r="832" s="390" customFormat="1" x14ac:dyDescent="0.25"/>
    <row r="833" s="390" customFormat="1" x14ac:dyDescent="0.25"/>
    <row r="834" s="390" customFormat="1" x14ac:dyDescent="0.25"/>
    <row r="835" s="390" customFormat="1" x14ac:dyDescent="0.25"/>
    <row r="836" s="390" customFormat="1" x14ac:dyDescent="0.25"/>
    <row r="837" s="390" customFormat="1" x14ac:dyDescent="0.25"/>
    <row r="838" s="390" customFormat="1" x14ac:dyDescent="0.25"/>
    <row r="839" s="390" customFormat="1" x14ac:dyDescent="0.25"/>
    <row r="840" s="390" customFormat="1" x14ac:dyDescent="0.25"/>
    <row r="841" s="390" customFormat="1" x14ac:dyDescent="0.25"/>
    <row r="842" s="390" customFormat="1" x14ac:dyDescent="0.25"/>
    <row r="843" s="390" customFormat="1" x14ac:dyDescent="0.25"/>
    <row r="844" s="390" customFormat="1" x14ac:dyDescent="0.25"/>
    <row r="845" s="390" customFormat="1" x14ac:dyDescent="0.25"/>
    <row r="846" s="390" customFormat="1" x14ac:dyDescent="0.25"/>
    <row r="847" s="390" customFormat="1" x14ac:dyDescent="0.25"/>
    <row r="848" s="390" customFormat="1" x14ac:dyDescent="0.25"/>
    <row r="849" s="390" customFormat="1" x14ac:dyDescent="0.25"/>
    <row r="850" s="390" customFormat="1" x14ac:dyDescent="0.25"/>
    <row r="851" s="390" customFormat="1" x14ac:dyDescent="0.25"/>
    <row r="852" s="390" customFormat="1" x14ac:dyDescent="0.25"/>
    <row r="853" s="390" customFormat="1" x14ac:dyDescent="0.25"/>
    <row r="854" s="390" customFormat="1" x14ac:dyDescent="0.25"/>
    <row r="855" s="390" customFormat="1" x14ac:dyDescent="0.25"/>
    <row r="856" s="390" customFormat="1" x14ac:dyDescent="0.25"/>
    <row r="857" s="390" customFormat="1" x14ac:dyDescent="0.25"/>
    <row r="858" s="390" customFormat="1" x14ac:dyDescent="0.25"/>
    <row r="859" s="390" customFormat="1" x14ac:dyDescent="0.25"/>
    <row r="860" s="390" customFormat="1" x14ac:dyDescent="0.25"/>
    <row r="861" s="390" customFormat="1" x14ac:dyDescent="0.25"/>
    <row r="862" s="390" customFormat="1" x14ac:dyDescent="0.25"/>
    <row r="863" s="390" customFormat="1" x14ac:dyDescent="0.25"/>
    <row r="864" s="390" customFormat="1" x14ac:dyDescent="0.25"/>
    <row r="865" s="390" customFormat="1" x14ac:dyDescent="0.25"/>
    <row r="866" s="390" customFormat="1" x14ac:dyDescent="0.25"/>
    <row r="867" s="390" customFormat="1" x14ac:dyDescent="0.25"/>
    <row r="868" s="390" customFormat="1" x14ac:dyDescent="0.25"/>
    <row r="869" s="390" customFormat="1" x14ac:dyDescent="0.25"/>
    <row r="870" s="390" customFormat="1" x14ac:dyDescent="0.25"/>
    <row r="871" s="390" customFormat="1" x14ac:dyDescent="0.25"/>
    <row r="872" s="390" customFormat="1" x14ac:dyDescent="0.25"/>
    <row r="873" s="390" customFormat="1" x14ac:dyDescent="0.25"/>
    <row r="874" s="390" customFormat="1" x14ac:dyDescent="0.25"/>
    <row r="875" s="390" customFormat="1" x14ac:dyDescent="0.25"/>
    <row r="876" s="390" customFormat="1" x14ac:dyDescent="0.25"/>
    <row r="877" s="390" customFormat="1" x14ac:dyDescent="0.25"/>
    <row r="878" s="390" customFormat="1" x14ac:dyDescent="0.25"/>
    <row r="879" s="390" customFormat="1" x14ac:dyDescent="0.25"/>
    <row r="880" s="390" customFormat="1" x14ac:dyDescent="0.25"/>
    <row r="881" s="390" customFormat="1" x14ac:dyDescent="0.25"/>
    <row r="882" s="390" customFormat="1" x14ac:dyDescent="0.25"/>
    <row r="883" s="390" customFormat="1" x14ac:dyDescent="0.25"/>
    <row r="884" s="390" customFormat="1" x14ac:dyDescent="0.25"/>
    <row r="885" s="390" customFormat="1" x14ac:dyDescent="0.25"/>
    <row r="886" s="390" customFormat="1" x14ac:dyDescent="0.25"/>
    <row r="887" s="390" customFormat="1" x14ac:dyDescent="0.25"/>
    <row r="888" s="390" customFormat="1" x14ac:dyDescent="0.25"/>
    <row r="889" s="390" customFormat="1" x14ac:dyDescent="0.25"/>
    <row r="890" s="390" customFormat="1" x14ac:dyDescent="0.25"/>
    <row r="891" s="390" customFormat="1" x14ac:dyDescent="0.25"/>
    <row r="892" s="390" customFormat="1" x14ac:dyDescent="0.25"/>
    <row r="893" s="390" customFormat="1" x14ac:dyDescent="0.25"/>
    <row r="894" s="390" customFormat="1" x14ac:dyDescent="0.25"/>
    <row r="895" s="390" customFormat="1" x14ac:dyDescent="0.25"/>
    <row r="896" s="390" customFormat="1" x14ac:dyDescent="0.25"/>
    <row r="897" s="390" customFormat="1" x14ac:dyDescent="0.25"/>
    <row r="898" s="390" customFormat="1" x14ac:dyDescent="0.25"/>
    <row r="899" s="390" customFormat="1" x14ac:dyDescent="0.25"/>
    <row r="900" s="390" customFormat="1" x14ac:dyDescent="0.25"/>
    <row r="901" s="390" customFormat="1" x14ac:dyDescent="0.25"/>
    <row r="902" s="390" customFormat="1" x14ac:dyDescent="0.25"/>
    <row r="903" s="390" customFormat="1" x14ac:dyDescent="0.25"/>
    <row r="904" s="390" customFormat="1" x14ac:dyDescent="0.25"/>
    <row r="905" s="390" customFormat="1" x14ac:dyDescent="0.25"/>
    <row r="906" s="390" customFormat="1" x14ac:dyDescent="0.25"/>
    <row r="907" s="390" customFormat="1" x14ac:dyDescent="0.25"/>
    <row r="908" s="390" customFormat="1" x14ac:dyDescent="0.25"/>
    <row r="909" s="390" customFormat="1" x14ac:dyDescent="0.25"/>
    <row r="910" s="390" customFormat="1" x14ac:dyDescent="0.25"/>
    <row r="911" s="390" customFormat="1" x14ac:dyDescent="0.25"/>
    <row r="912" s="390" customFormat="1" x14ac:dyDescent="0.25"/>
    <row r="913" s="390" customFormat="1" x14ac:dyDescent="0.25"/>
    <row r="914" s="390" customFormat="1" x14ac:dyDescent="0.25"/>
    <row r="915" s="390" customFormat="1" x14ac:dyDescent="0.25"/>
    <row r="916" s="390" customFormat="1" x14ac:dyDescent="0.25"/>
    <row r="917" s="390" customFormat="1" x14ac:dyDescent="0.25"/>
    <row r="918" s="390" customFormat="1" x14ac:dyDescent="0.25"/>
    <row r="919" s="390" customFormat="1" x14ac:dyDescent="0.25"/>
    <row r="920" s="390" customFormat="1" x14ac:dyDescent="0.25"/>
    <row r="921" s="390" customFormat="1" x14ac:dyDescent="0.25"/>
    <row r="922" s="390" customFormat="1" x14ac:dyDescent="0.25"/>
    <row r="923" s="390" customFormat="1" x14ac:dyDescent="0.25"/>
    <row r="924" s="390" customFormat="1" x14ac:dyDescent="0.25"/>
    <row r="925" s="390" customFormat="1" x14ac:dyDescent="0.25"/>
    <row r="926" s="390" customFormat="1" x14ac:dyDescent="0.25"/>
    <row r="927" s="390" customFormat="1" x14ac:dyDescent="0.25"/>
    <row r="928" s="390" customFormat="1" x14ac:dyDescent="0.25"/>
    <row r="929" s="390" customFormat="1" x14ac:dyDescent="0.25"/>
    <row r="930" s="390" customFormat="1" x14ac:dyDescent="0.25"/>
    <row r="931" s="390" customFormat="1" x14ac:dyDescent="0.25"/>
    <row r="932" s="390" customFormat="1" x14ac:dyDescent="0.25"/>
    <row r="933" s="390" customFormat="1" x14ac:dyDescent="0.25"/>
    <row r="934" s="390" customFormat="1" x14ac:dyDescent="0.25"/>
    <row r="935" s="390" customFormat="1" x14ac:dyDescent="0.25"/>
    <row r="936" s="390" customFormat="1" x14ac:dyDescent="0.25"/>
    <row r="937" s="390" customFormat="1" x14ac:dyDescent="0.25"/>
    <row r="938" s="390" customFormat="1" x14ac:dyDescent="0.25"/>
    <row r="939" s="390" customFormat="1" x14ac:dyDescent="0.25"/>
    <row r="940" s="390" customFormat="1" x14ac:dyDescent="0.25"/>
    <row r="941" s="390" customFormat="1" x14ac:dyDescent="0.25"/>
    <row r="942" s="390" customFormat="1" x14ac:dyDescent="0.25"/>
    <row r="943" s="390" customFormat="1" x14ac:dyDescent="0.25"/>
    <row r="944" s="390" customFormat="1" x14ac:dyDescent="0.25"/>
    <row r="945" s="390" customFormat="1" x14ac:dyDescent="0.25"/>
    <row r="946" s="390" customFormat="1" x14ac:dyDescent="0.25"/>
    <row r="947" s="390" customFormat="1" x14ac:dyDescent="0.25"/>
    <row r="948" s="390" customFormat="1" x14ac:dyDescent="0.25"/>
    <row r="949" s="390" customFormat="1" x14ac:dyDescent="0.25"/>
    <row r="950" s="390" customFormat="1" x14ac:dyDescent="0.25"/>
    <row r="951" s="390" customFormat="1" x14ac:dyDescent="0.25"/>
    <row r="952" s="390" customFormat="1" x14ac:dyDescent="0.25"/>
    <row r="953" s="390" customFormat="1" x14ac:dyDescent="0.25"/>
    <row r="954" s="390" customFormat="1" x14ac:dyDescent="0.25"/>
    <row r="955" s="390" customFormat="1" x14ac:dyDescent="0.25"/>
    <row r="956" s="390" customFormat="1" x14ac:dyDescent="0.25"/>
    <row r="957" s="390" customFormat="1" x14ac:dyDescent="0.25"/>
    <row r="958" s="390" customFormat="1" x14ac:dyDescent="0.25"/>
    <row r="959" s="390" customFormat="1" x14ac:dyDescent="0.25"/>
    <row r="960" s="390" customFormat="1" x14ac:dyDescent="0.25"/>
    <row r="961" s="390" customFormat="1" x14ac:dyDescent="0.25"/>
    <row r="962" s="390" customFormat="1" x14ac:dyDescent="0.25"/>
    <row r="963" s="390" customFormat="1" x14ac:dyDescent="0.25"/>
    <row r="964" s="390" customFormat="1" x14ac:dyDescent="0.25"/>
    <row r="965" s="390" customFormat="1" x14ac:dyDescent="0.25"/>
    <row r="966" s="390" customFormat="1" x14ac:dyDescent="0.25"/>
    <row r="967" s="390" customFormat="1" x14ac:dyDescent="0.25"/>
    <row r="968" s="390" customFormat="1" x14ac:dyDescent="0.25"/>
    <row r="969" s="390" customFormat="1" x14ac:dyDescent="0.25"/>
    <row r="970" s="390" customFormat="1" x14ac:dyDescent="0.25"/>
    <row r="971" s="390" customFormat="1" x14ac:dyDescent="0.25"/>
    <row r="972" s="390" customFormat="1" x14ac:dyDescent="0.25"/>
    <row r="973" s="390" customFormat="1" x14ac:dyDescent="0.25"/>
    <row r="974" s="390" customFormat="1" x14ac:dyDescent="0.25"/>
    <row r="975" s="390" customFormat="1" x14ac:dyDescent="0.25"/>
    <row r="976" s="390" customFormat="1" x14ac:dyDescent="0.25"/>
    <row r="977" s="390" customFormat="1" x14ac:dyDescent="0.25"/>
    <row r="978" s="390" customFormat="1" x14ac:dyDescent="0.25"/>
    <row r="979" s="390" customFormat="1" x14ac:dyDescent="0.25"/>
    <row r="980" s="390" customFormat="1" x14ac:dyDescent="0.25"/>
    <row r="981" s="390" customFormat="1" x14ac:dyDescent="0.25"/>
    <row r="982" s="390" customFormat="1" x14ac:dyDescent="0.25"/>
    <row r="983" s="390" customFormat="1" x14ac:dyDescent="0.25"/>
    <row r="984" s="390" customFormat="1" x14ac:dyDescent="0.25"/>
    <row r="985" s="390" customFormat="1" x14ac:dyDescent="0.25"/>
    <row r="986" s="390" customFormat="1" x14ac:dyDescent="0.25"/>
    <row r="987" s="390" customFormat="1" x14ac:dyDescent="0.25"/>
    <row r="988" s="390" customFormat="1" x14ac:dyDescent="0.25"/>
    <row r="989" s="390" customFormat="1" x14ac:dyDescent="0.25"/>
    <row r="990" s="390" customFormat="1" x14ac:dyDescent="0.25"/>
    <row r="991" s="390" customFormat="1" x14ac:dyDescent="0.25"/>
    <row r="992" s="390" customFormat="1" x14ac:dyDescent="0.25"/>
    <row r="993" s="390" customFormat="1" x14ac:dyDescent="0.25"/>
    <row r="994" s="390" customFormat="1" x14ac:dyDescent="0.25"/>
    <row r="995" s="390" customFormat="1" x14ac:dyDescent="0.25"/>
    <row r="996" s="390" customFormat="1" x14ac:dyDescent="0.25"/>
    <row r="997" s="390" customFormat="1" x14ac:dyDescent="0.25"/>
    <row r="998" s="390" customFormat="1" x14ac:dyDescent="0.25"/>
    <row r="999" s="390" customFormat="1" x14ac:dyDescent="0.25"/>
    <row r="1000" s="390" customFormat="1" x14ac:dyDescent="0.25"/>
    <row r="1001" s="390" customFormat="1" x14ac:dyDescent="0.25"/>
    <row r="1002" s="390" customFormat="1" x14ac:dyDescent="0.25"/>
    <row r="1003" s="390" customFormat="1" x14ac:dyDescent="0.25"/>
    <row r="1004" s="390" customFormat="1" x14ac:dyDescent="0.25"/>
    <row r="1005" s="390" customFormat="1" x14ac:dyDescent="0.25"/>
    <row r="1006" s="390" customFormat="1" x14ac:dyDescent="0.25"/>
    <row r="1007" s="390" customFormat="1" x14ac:dyDescent="0.25"/>
    <row r="1008" s="390" customFormat="1" x14ac:dyDescent="0.25"/>
    <row r="1009" s="390" customFormat="1" x14ac:dyDescent="0.25"/>
    <row r="1010" s="390" customFormat="1" x14ac:dyDescent="0.25"/>
    <row r="1011" s="390" customFormat="1" x14ac:dyDescent="0.25"/>
    <row r="1012" s="390" customFormat="1" x14ac:dyDescent="0.25"/>
    <row r="1013" s="390" customFormat="1" x14ac:dyDescent="0.25"/>
    <row r="1014" s="390" customFormat="1" x14ac:dyDescent="0.25"/>
    <row r="1015" s="390" customFormat="1" x14ac:dyDescent="0.25"/>
    <row r="1016" s="390" customFormat="1" x14ac:dyDescent="0.25"/>
    <row r="1017" s="390" customFormat="1" x14ac:dyDescent="0.25"/>
    <row r="1018" s="390" customFormat="1" x14ac:dyDescent="0.25"/>
    <row r="1019" s="390" customFormat="1" x14ac:dyDescent="0.25"/>
    <row r="1020" s="390" customFormat="1" x14ac:dyDescent="0.25"/>
    <row r="1021" s="390" customFormat="1" x14ac:dyDescent="0.25"/>
    <row r="1022" s="390" customFormat="1" x14ac:dyDescent="0.25"/>
    <row r="1023" s="390" customFormat="1" x14ac:dyDescent="0.25"/>
    <row r="1024" s="390" customFormat="1" x14ac:dyDescent="0.25"/>
    <row r="1025" s="390" customFormat="1" x14ac:dyDescent="0.25"/>
    <row r="1026" s="390" customFormat="1" x14ac:dyDescent="0.25"/>
    <row r="1027" s="390" customFormat="1" x14ac:dyDescent="0.25"/>
    <row r="1028" s="390" customFormat="1" x14ac:dyDescent="0.25"/>
    <row r="1029" s="390" customFormat="1" x14ac:dyDescent="0.25"/>
    <row r="1030" s="390" customFormat="1" x14ac:dyDescent="0.25"/>
    <row r="1031" s="390" customFormat="1" x14ac:dyDescent="0.25"/>
    <row r="1032" s="390" customFormat="1" x14ac:dyDescent="0.25"/>
    <row r="1033" s="390" customFormat="1" x14ac:dyDescent="0.25"/>
    <row r="1034" s="390" customFormat="1" x14ac:dyDescent="0.25"/>
    <row r="1035" s="390" customFormat="1" x14ac:dyDescent="0.25"/>
    <row r="1036" s="390" customFormat="1" x14ac:dyDescent="0.25"/>
    <row r="1037" s="390" customFormat="1" x14ac:dyDescent="0.25"/>
    <row r="1038" s="390" customFormat="1" x14ac:dyDescent="0.25"/>
    <row r="1039" s="390" customFormat="1" x14ac:dyDescent="0.25"/>
    <row r="1040" s="390" customFormat="1" x14ac:dyDescent="0.25"/>
    <row r="1041" s="390" customFormat="1" x14ac:dyDescent="0.25"/>
    <row r="1042" s="390" customFormat="1" x14ac:dyDescent="0.25"/>
    <row r="1043" s="390" customFormat="1" x14ac:dyDescent="0.25"/>
    <row r="1044" s="390" customFormat="1" x14ac:dyDescent="0.25"/>
    <row r="1045" s="390" customFormat="1" x14ac:dyDescent="0.25"/>
    <row r="1046" s="390" customFormat="1" x14ac:dyDescent="0.25"/>
    <row r="1047" s="390" customFormat="1" x14ac:dyDescent="0.25"/>
    <row r="1048" s="390" customFormat="1" x14ac:dyDescent="0.25"/>
    <row r="1049" s="390" customFormat="1" x14ac:dyDescent="0.25"/>
    <row r="1050" s="390" customFormat="1" x14ac:dyDescent="0.25"/>
    <row r="1051" s="390" customFormat="1" x14ac:dyDescent="0.25"/>
    <row r="1052" s="390" customFormat="1" x14ac:dyDescent="0.25"/>
    <row r="1053" s="390" customFormat="1" x14ac:dyDescent="0.25"/>
    <row r="1054" s="390" customFormat="1" x14ac:dyDescent="0.25"/>
    <row r="1055" s="390" customFormat="1" x14ac:dyDescent="0.25"/>
    <row r="1056" s="390" customFormat="1" x14ac:dyDescent="0.25"/>
    <row r="1057" s="390" customFormat="1" x14ac:dyDescent="0.25"/>
    <row r="1058" s="390" customFormat="1" x14ac:dyDescent="0.25"/>
    <row r="1059" s="390" customFormat="1" x14ac:dyDescent="0.25"/>
    <row r="1060" s="390" customFormat="1" x14ac:dyDescent="0.25"/>
    <row r="1061" s="390" customFormat="1" x14ac:dyDescent="0.25"/>
    <row r="1062" s="390" customFormat="1" x14ac:dyDescent="0.25"/>
    <row r="1063" s="390" customFormat="1" x14ac:dyDescent="0.25"/>
    <row r="1064" s="390" customFormat="1" x14ac:dyDescent="0.25"/>
    <row r="1065" s="390" customFormat="1" x14ac:dyDescent="0.25"/>
    <row r="1066" s="390" customFormat="1" x14ac:dyDescent="0.25"/>
    <row r="1067" s="390" customFormat="1" x14ac:dyDescent="0.25"/>
    <row r="1068" s="390" customFormat="1" x14ac:dyDescent="0.25"/>
    <row r="1069" s="390" customFormat="1" x14ac:dyDescent="0.25"/>
    <row r="1070" s="390" customFormat="1" x14ac:dyDescent="0.25"/>
    <row r="1071" s="390" customFormat="1" x14ac:dyDescent="0.25"/>
    <row r="1072" s="390" customFormat="1" x14ac:dyDescent="0.25"/>
    <row r="1073" s="390" customFormat="1" x14ac:dyDescent="0.25"/>
    <row r="1074" s="390" customFormat="1" x14ac:dyDescent="0.25"/>
    <row r="1075" s="390" customFormat="1" x14ac:dyDescent="0.25"/>
    <row r="1076" s="390" customFormat="1" x14ac:dyDescent="0.25"/>
    <row r="1077" s="390" customFormat="1" x14ac:dyDescent="0.25"/>
    <row r="1078" s="390" customFormat="1" x14ac:dyDescent="0.25"/>
    <row r="1079" s="390" customFormat="1" x14ac:dyDescent="0.25"/>
    <row r="1080" s="390" customFormat="1" x14ac:dyDescent="0.25"/>
    <row r="1081" s="390" customFormat="1" x14ac:dyDescent="0.25"/>
    <row r="1082" s="390" customFormat="1" x14ac:dyDescent="0.25"/>
    <row r="1083" s="390" customFormat="1" x14ac:dyDescent="0.25"/>
    <row r="1084" s="390" customFormat="1" x14ac:dyDescent="0.25"/>
    <row r="1085" s="390" customFormat="1" x14ac:dyDescent="0.25"/>
    <row r="1086" s="390" customFormat="1" x14ac:dyDescent="0.25"/>
    <row r="1087" s="390" customFormat="1" x14ac:dyDescent="0.25"/>
    <row r="1088" s="390" customFormat="1" x14ac:dyDescent="0.25"/>
    <row r="1089" s="390" customFormat="1" x14ac:dyDescent="0.25"/>
    <row r="1090" s="390" customFormat="1" x14ac:dyDescent="0.25"/>
    <row r="1091" s="390" customFormat="1" x14ac:dyDescent="0.25"/>
    <row r="1092" s="390" customFormat="1" x14ac:dyDescent="0.25"/>
    <row r="1093" s="390" customFormat="1" x14ac:dyDescent="0.25"/>
    <row r="1094" s="390" customFormat="1" x14ac:dyDescent="0.25"/>
    <row r="1095" s="390" customFormat="1" x14ac:dyDescent="0.25"/>
    <row r="1096" s="390" customFormat="1" x14ac:dyDescent="0.25"/>
    <row r="1097" s="390" customFormat="1" x14ac:dyDescent="0.25"/>
    <row r="1098" s="390" customFormat="1" x14ac:dyDescent="0.25"/>
    <row r="1099" s="390" customFormat="1" x14ac:dyDescent="0.25"/>
    <row r="1100" s="390" customFormat="1" x14ac:dyDescent="0.25"/>
    <row r="1101" s="390" customFormat="1" x14ac:dyDescent="0.25"/>
    <row r="1102" s="390" customFormat="1" x14ac:dyDescent="0.25"/>
    <row r="1103" s="390" customFormat="1" x14ac:dyDescent="0.25"/>
    <row r="1104" s="390" customFormat="1" x14ac:dyDescent="0.25"/>
    <row r="1105" s="390" customFormat="1" x14ac:dyDescent="0.25"/>
    <row r="1106" s="390" customFormat="1" x14ac:dyDescent="0.25"/>
    <row r="1107" s="390" customFormat="1" x14ac:dyDescent="0.25"/>
    <row r="1108" s="390" customFormat="1" x14ac:dyDescent="0.25"/>
    <row r="1109" s="390" customFormat="1" x14ac:dyDescent="0.25"/>
    <row r="1110" s="390" customFormat="1" x14ac:dyDescent="0.25"/>
    <row r="1111" s="390" customFormat="1" x14ac:dyDescent="0.25"/>
    <row r="1112" s="390" customFormat="1" x14ac:dyDescent="0.25"/>
    <row r="1113" s="390" customFormat="1" x14ac:dyDescent="0.25"/>
    <row r="1114" s="390" customFormat="1" x14ac:dyDescent="0.25"/>
    <row r="1115" s="390" customFormat="1" x14ac:dyDescent="0.25"/>
    <row r="1116" s="390" customFormat="1" x14ac:dyDescent="0.25"/>
    <row r="1117" s="390" customFormat="1" x14ac:dyDescent="0.25"/>
    <row r="1118" s="390" customFormat="1" x14ac:dyDescent="0.25"/>
    <row r="1119" s="390" customFormat="1" x14ac:dyDescent="0.25"/>
    <row r="1120" s="390" customFormat="1" x14ac:dyDescent="0.25"/>
    <row r="1121" s="390" customFormat="1" x14ac:dyDescent="0.25"/>
    <row r="1122" s="390" customFormat="1" x14ac:dyDescent="0.25"/>
    <row r="1123" s="390" customFormat="1" x14ac:dyDescent="0.25"/>
    <row r="1124" s="390" customFormat="1" x14ac:dyDescent="0.25"/>
    <row r="1125" s="390" customFormat="1" x14ac:dyDescent="0.25"/>
    <row r="1126" s="390" customFormat="1" x14ac:dyDescent="0.25"/>
    <row r="1127" s="390" customFormat="1" x14ac:dyDescent="0.25"/>
    <row r="1128" s="390" customFormat="1" x14ac:dyDescent="0.25"/>
    <row r="1129" s="390" customFormat="1" x14ac:dyDescent="0.25"/>
    <row r="1130" s="390" customFormat="1" x14ac:dyDescent="0.25"/>
    <row r="1131" s="390" customFormat="1" x14ac:dyDescent="0.25"/>
    <row r="1132" s="390" customFormat="1" x14ac:dyDescent="0.25"/>
    <row r="1133" s="390" customFormat="1" x14ac:dyDescent="0.25"/>
    <row r="1134" s="390" customFormat="1" x14ac:dyDescent="0.25"/>
    <row r="1135" s="390" customFormat="1" x14ac:dyDescent="0.25"/>
    <row r="1136" s="390" customFormat="1" x14ac:dyDescent="0.25"/>
    <row r="1137" s="390" customFormat="1" x14ac:dyDescent="0.25"/>
    <row r="1138" s="390" customFormat="1" x14ac:dyDescent="0.25"/>
    <row r="1139" s="390" customFormat="1" x14ac:dyDescent="0.25"/>
    <row r="1140" s="390" customFormat="1" x14ac:dyDescent="0.25"/>
    <row r="1141" s="390" customFormat="1" x14ac:dyDescent="0.25"/>
    <row r="1142" s="390" customFormat="1" x14ac:dyDescent="0.25"/>
    <row r="1143" s="390" customFormat="1" x14ac:dyDescent="0.25"/>
    <row r="1144" s="390" customFormat="1" x14ac:dyDescent="0.25"/>
    <row r="1145" s="390" customFormat="1" x14ac:dyDescent="0.25"/>
    <row r="1146" s="390" customFormat="1" x14ac:dyDescent="0.25"/>
    <row r="1147" s="390" customFormat="1" x14ac:dyDescent="0.25"/>
    <row r="1148" s="390" customFormat="1" x14ac:dyDescent="0.25"/>
    <row r="1149" s="390" customFormat="1" x14ac:dyDescent="0.25"/>
    <row r="1150" s="390" customFormat="1" x14ac:dyDescent="0.25"/>
    <row r="1151" s="390" customFormat="1" x14ac:dyDescent="0.25"/>
    <row r="1152" s="390" customFormat="1" x14ac:dyDescent="0.25"/>
    <row r="1153" s="390" customFormat="1" x14ac:dyDescent="0.25"/>
    <row r="1154" s="390" customFormat="1" x14ac:dyDescent="0.25"/>
    <row r="1155" s="390" customFormat="1" x14ac:dyDescent="0.25"/>
    <row r="1156" s="390" customFormat="1" x14ac:dyDescent="0.25"/>
    <row r="1157" s="390" customFormat="1" x14ac:dyDescent="0.25"/>
    <row r="1158" s="390" customFormat="1" x14ac:dyDescent="0.25"/>
    <row r="1159" s="390" customFormat="1" x14ac:dyDescent="0.25"/>
    <row r="1160" s="390" customFormat="1" x14ac:dyDescent="0.25"/>
    <row r="1161" s="390" customFormat="1" x14ac:dyDescent="0.25"/>
    <row r="1162" s="390" customFormat="1" x14ac:dyDescent="0.25"/>
    <row r="1163" s="390" customFormat="1" x14ac:dyDescent="0.25"/>
    <row r="1164" s="390" customFormat="1" x14ac:dyDescent="0.25"/>
    <row r="1165" s="390" customFormat="1" x14ac:dyDescent="0.25"/>
    <row r="1166" s="390" customFormat="1" x14ac:dyDescent="0.25"/>
    <row r="1167" s="390" customFormat="1" x14ac:dyDescent="0.25"/>
    <row r="1168" s="390" customFormat="1" x14ac:dyDescent="0.25"/>
    <row r="1169" s="390" customFormat="1" x14ac:dyDescent="0.25"/>
    <row r="1170" s="390" customFormat="1" x14ac:dyDescent="0.25"/>
    <row r="1171" s="390" customFormat="1" x14ac:dyDescent="0.25"/>
    <row r="1172" s="390" customFormat="1" x14ac:dyDescent="0.25"/>
    <row r="1173" s="390" customFormat="1" x14ac:dyDescent="0.25"/>
    <row r="1174" s="390" customFormat="1" x14ac:dyDescent="0.25"/>
    <row r="1175" s="390" customFormat="1" x14ac:dyDescent="0.25"/>
    <row r="1176" s="390" customFormat="1" x14ac:dyDescent="0.25"/>
    <row r="1177" s="390" customFormat="1" x14ac:dyDescent="0.25"/>
    <row r="1178" s="390" customFormat="1" x14ac:dyDescent="0.25"/>
    <row r="1179" s="390" customFormat="1" x14ac:dyDescent="0.25"/>
    <row r="1180" s="390" customFormat="1" x14ac:dyDescent="0.25"/>
    <row r="1181" s="390" customFormat="1" x14ac:dyDescent="0.25"/>
    <row r="1182" s="390" customFormat="1" x14ac:dyDescent="0.25"/>
    <row r="1183" s="390" customFormat="1" x14ac:dyDescent="0.25"/>
    <row r="1184" s="390" customFormat="1" x14ac:dyDescent="0.25"/>
    <row r="1185" s="390" customFormat="1" x14ac:dyDescent="0.25"/>
    <row r="1186" s="390" customFormat="1" x14ac:dyDescent="0.25"/>
    <row r="1187" s="390" customFormat="1" x14ac:dyDescent="0.25"/>
    <row r="1188" s="390" customFormat="1" x14ac:dyDescent="0.25"/>
    <row r="1189" s="390" customFormat="1" x14ac:dyDescent="0.25"/>
    <row r="1190" s="390" customFormat="1" x14ac:dyDescent="0.25"/>
    <row r="1191" s="390" customFormat="1" x14ac:dyDescent="0.25"/>
    <row r="1192" s="390" customFormat="1" x14ac:dyDescent="0.25"/>
    <row r="1193" s="390" customFormat="1" x14ac:dyDescent="0.25"/>
    <row r="1194" s="390" customFormat="1" x14ac:dyDescent="0.25"/>
    <row r="1195" s="390" customFormat="1" x14ac:dyDescent="0.25"/>
    <row r="1196" s="390" customFormat="1" x14ac:dyDescent="0.25"/>
    <row r="1197" s="390" customFormat="1" x14ac:dyDescent="0.25"/>
    <row r="1198" s="390" customFormat="1" x14ac:dyDescent="0.25"/>
    <row r="1199" s="390" customFormat="1" x14ac:dyDescent="0.25"/>
    <row r="1200" s="390" customFormat="1" x14ac:dyDescent="0.25"/>
    <row r="1201" s="390" customFormat="1" x14ac:dyDescent="0.25"/>
    <row r="1202" s="390" customFormat="1" x14ac:dyDescent="0.25"/>
    <row r="1203" s="390" customFormat="1" x14ac:dyDescent="0.25"/>
    <row r="1204" s="390" customFormat="1" x14ac:dyDescent="0.25"/>
    <row r="1205" s="390" customFormat="1" x14ac:dyDescent="0.25"/>
    <row r="1206" s="390" customFormat="1" x14ac:dyDescent="0.25"/>
    <row r="1207" s="390" customFormat="1" x14ac:dyDescent="0.25"/>
    <row r="1208" s="390" customFormat="1" x14ac:dyDescent="0.25"/>
    <row r="1209" s="390" customFormat="1" x14ac:dyDescent="0.25"/>
    <row r="1210" s="390" customFormat="1" x14ac:dyDescent="0.25"/>
    <row r="1211" s="390" customFormat="1" x14ac:dyDescent="0.25"/>
    <row r="1212" s="390" customFormat="1" x14ac:dyDescent="0.25"/>
    <row r="1213" s="390" customFormat="1" x14ac:dyDescent="0.25"/>
    <row r="1214" s="390" customFormat="1" x14ac:dyDescent="0.25"/>
    <row r="1215" s="390" customFormat="1" x14ac:dyDescent="0.25"/>
    <row r="1216" s="390" customFormat="1" x14ac:dyDescent="0.25"/>
    <row r="1217" s="390" customFormat="1" x14ac:dyDescent="0.25"/>
    <row r="1218" s="390" customFormat="1" x14ac:dyDescent="0.25"/>
    <row r="1219" s="390" customFormat="1" x14ac:dyDescent="0.25"/>
    <row r="1220" s="390" customFormat="1" x14ac:dyDescent="0.25"/>
    <row r="1221" s="390" customFormat="1" x14ac:dyDescent="0.25"/>
    <row r="1222" s="390" customFormat="1" x14ac:dyDescent="0.25"/>
    <row r="1223" s="390" customFormat="1" x14ac:dyDescent="0.25"/>
    <row r="1224" s="390" customFormat="1" x14ac:dyDescent="0.25"/>
    <row r="1225" s="390" customFormat="1" x14ac:dyDescent="0.25"/>
    <row r="1226" s="390" customFormat="1" x14ac:dyDescent="0.25"/>
    <row r="1227" s="390" customFormat="1" x14ac:dyDescent="0.25"/>
    <row r="1228" s="390" customFormat="1" x14ac:dyDescent="0.25"/>
    <row r="1229" s="390" customFormat="1" x14ac:dyDescent="0.25"/>
    <row r="1230" s="390" customFormat="1" x14ac:dyDescent="0.25"/>
    <row r="1231" s="390" customFormat="1" x14ac:dyDescent="0.25"/>
    <row r="1232" s="390" customFormat="1" x14ac:dyDescent="0.25"/>
    <row r="1233" s="390" customFormat="1" x14ac:dyDescent="0.25"/>
    <row r="1234" s="390" customFormat="1" x14ac:dyDescent="0.25"/>
    <row r="1235" s="390" customFormat="1" x14ac:dyDescent="0.25"/>
    <row r="1236" s="390" customFormat="1" x14ac:dyDescent="0.25"/>
    <row r="1237" s="390" customFormat="1" x14ac:dyDescent="0.25"/>
    <row r="1238" s="390" customFormat="1" x14ac:dyDescent="0.25"/>
    <row r="1239" s="390" customFormat="1" x14ac:dyDescent="0.25"/>
    <row r="1240" s="390" customFormat="1" x14ac:dyDescent="0.25"/>
    <row r="1241" s="390" customFormat="1" x14ac:dyDescent="0.25"/>
    <row r="1242" s="390" customFormat="1" x14ac:dyDescent="0.25"/>
    <row r="1243" s="390" customFormat="1" x14ac:dyDescent="0.25"/>
    <row r="1244" s="390" customFormat="1" x14ac:dyDescent="0.25"/>
    <row r="1245" s="390" customFormat="1" x14ac:dyDescent="0.25"/>
    <row r="1246" s="390" customFormat="1" x14ac:dyDescent="0.25"/>
    <row r="1247" s="390" customFormat="1" x14ac:dyDescent="0.25"/>
    <row r="1248" s="390" customFormat="1" x14ac:dyDescent="0.25"/>
    <row r="1249" s="390" customFormat="1" x14ac:dyDescent="0.25"/>
    <row r="1250" s="390" customFormat="1" x14ac:dyDescent="0.25"/>
    <row r="1251" s="390" customFormat="1" x14ac:dyDescent="0.25"/>
    <row r="1252" s="390" customFormat="1" x14ac:dyDescent="0.25"/>
    <row r="1253" s="390" customFormat="1" x14ac:dyDescent="0.25"/>
    <row r="1254" s="390" customFormat="1" x14ac:dyDescent="0.25"/>
    <row r="1255" s="390" customFormat="1" x14ac:dyDescent="0.25"/>
    <row r="1256" s="390" customFormat="1" x14ac:dyDescent="0.25"/>
    <row r="1257" s="390" customFormat="1" x14ac:dyDescent="0.25"/>
    <row r="1258" s="390" customFormat="1" x14ac:dyDescent="0.25"/>
    <row r="1259" s="390" customFormat="1" x14ac:dyDescent="0.25"/>
    <row r="1260" s="390" customFormat="1" x14ac:dyDescent="0.25"/>
    <row r="1261" s="390" customFormat="1" x14ac:dyDescent="0.25"/>
    <row r="1262" s="390" customFormat="1" x14ac:dyDescent="0.25"/>
    <row r="1263" s="390" customFormat="1" x14ac:dyDescent="0.25"/>
    <row r="1264" s="390" customFormat="1" x14ac:dyDescent="0.25"/>
    <row r="1265" s="390" customFormat="1" x14ac:dyDescent="0.25"/>
    <row r="1266" s="390" customFormat="1" x14ac:dyDescent="0.25"/>
    <row r="1267" s="390" customFormat="1" x14ac:dyDescent="0.25"/>
    <row r="1268" s="390" customFormat="1" x14ac:dyDescent="0.25"/>
    <row r="1269" s="390" customFormat="1" x14ac:dyDescent="0.25"/>
    <row r="1270" s="390" customFormat="1" x14ac:dyDescent="0.25"/>
    <row r="1271" s="390" customFormat="1" x14ac:dyDescent="0.25"/>
    <row r="1272" s="390" customFormat="1" x14ac:dyDescent="0.25"/>
    <row r="1273" s="390" customFormat="1" x14ac:dyDescent="0.25"/>
    <row r="1274" s="390" customFormat="1" x14ac:dyDescent="0.25"/>
    <row r="1275" s="390" customFormat="1" x14ac:dyDescent="0.25"/>
    <row r="1276" s="390" customFormat="1" x14ac:dyDescent="0.25"/>
    <row r="1277" s="390" customFormat="1" x14ac:dyDescent="0.25"/>
    <row r="1278" s="390" customFormat="1" x14ac:dyDescent="0.25"/>
    <row r="1279" s="390" customFormat="1" x14ac:dyDescent="0.25"/>
    <row r="1280" s="390" customFormat="1" x14ac:dyDescent="0.25"/>
    <row r="1281" s="390" customFormat="1" x14ac:dyDescent="0.25"/>
    <row r="1282" s="390" customFormat="1" x14ac:dyDescent="0.25"/>
    <row r="1283" s="390" customFormat="1" x14ac:dyDescent="0.25"/>
    <row r="1284" s="390" customFormat="1" x14ac:dyDescent="0.25"/>
    <row r="1285" s="390" customFormat="1" x14ac:dyDescent="0.25"/>
    <row r="1286" s="390" customFormat="1" x14ac:dyDescent="0.25"/>
    <row r="1287" s="390" customFormat="1" x14ac:dyDescent="0.25"/>
    <row r="1288" s="390" customFormat="1" x14ac:dyDescent="0.25"/>
    <row r="1289" s="390" customFormat="1" x14ac:dyDescent="0.25"/>
    <row r="1290" s="390" customFormat="1" x14ac:dyDescent="0.25"/>
    <row r="1291" s="390" customFormat="1" x14ac:dyDescent="0.25"/>
    <row r="1292" s="390" customFormat="1" x14ac:dyDescent="0.25"/>
    <row r="1293" s="390" customFormat="1" x14ac:dyDescent="0.25"/>
    <row r="1294" s="390" customFormat="1" x14ac:dyDescent="0.25"/>
    <row r="1295" s="390" customFormat="1" x14ac:dyDescent="0.25"/>
    <row r="1296" s="390" customFormat="1" x14ac:dyDescent="0.25"/>
    <row r="1297" s="390" customFormat="1" x14ac:dyDescent="0.25"/>
    <row r="1298" s="390" customFormat="1" x14ac:dyDescent="0.25"/>
    <row r="1299" s="390" customFormat="1" x14ac:dyDescent="0.25"/>
    <row r="1300" s="390" customFormat="1" x14ac:dyDescent="0.25"/>
    <row r="1301" s="390" customFormat="1" x14ac:dyDescent="0.25"/>
    <row r="1302" s="390" customFormat="1" x14ac:dyDescent="0.25"/>
    <row r="1303" s="390" customFormat="1" x14ac:dyDescent="0.25"/>
    <row r="1304" s="390" customFormat="1" x14ac:dyDescent="0.25"/>
    <row r="1305" s="390" customFormat="1" x14ac:dyDescent="0.25"/>
    <row r="1306" s="390" customFormat="1" x14ac:dyDescent="0.25"/>
    <row r="1307" s="390" customFormat="1" x14ac:dyDescent="0.25"/>
    <row r="1308" s="390" customFormat="1" x14ac:dyDescent="0.25"/>
    <row r="1309" s="390" customFormat="1" x14ac:dyDescent="0.25"/>
    <row r="1310" s="390" customFormat="1" x14ac:dyDescent="0.25"/>
    <row r="1311" s="390" customFormat="1" x14ac:dyDescent="0.25"/>
    <row r="1312" s="390" customFormat="1" x14ac:dyDescent="0.25"/>
    <row r="1313" s="390" customFormat="1" x14ac:dyDescent="0.25"/>
    <row r="1314" s="390" customFormat="1" x14ac:dyDescent="0.25"/>
    <row r="1315" s="390" customFormat="1" x14ac:dyDescent="0.25"/>
    <row r="1316" s="390" customFormat="1" x14ac:dyDescent="0.25"/>
    <row r="1317" s="390" customFormat="1" x14ac:dyDescent="0.25"/>
    <row r="1318" s="390" customFormat="1" x14ac:dyDescent="0.25"/>
    <row r="1319" s="390" customFormat="1" x14ac:dyDescent="0.25"/>
    <row r="1320" s="390" customFormat="1" x14ac:dyDescent="0.25"/>
    <row r="1321" s="390" customFormat="1" x14ac:dyDescent="0.25"/>
    <row r="1322" s="390" customFormat="1" x14ac:dyDescent="0.25"/>
    <row r="1323" s="390" customFormat="1" x14ac:dyDescent="0.25"/>
    <row r="1324" s="390" customFormat="1" x14ac:dyDescent="0.25"/>
    <row r="1325" s="390" customFormat="1" x14ac:dyDescent="0.25"/>
    <row r="1326" s="390" customFormat="1" x14ac:dyDescent="0.25"/>
    <row r="1327" s="390" customFormat="1" x14ac:dyDescent="0.25"/>
    <row r="1328" s="390" customFormat="1" x14ac:dyDescent="0.25"/>
    <row r="1329" s="390" customFormat="1" x14ac:dyDescent="0.25"/>
    <row r="1330" s="390" customFormat="1" x14ac:dyDescent="0.25"/>
    <row r="1331" s="390" customFormat="1" x14ac:dyDescent="0.25"/>
    <row r="1332" s="390" customFormat="1" x14ac:dyDescent="0.25"/>
    <row r="1333" s="390" customFormat="1" x14ac:dyDescent="0.25"/>
    <row r="1334" s="390" customFormat="1" x14ac:dyDescent="0.25"/>
    <row r="1335" s="390" customFormat="1" x14ac:dyDescent="0.25"/>
    <row r="1336" s="390" customFormat="1" x14ac:dyDescent="0.25"/>
    <row r="1337" s="390" customFormat="1" x14ac:dyDescent="0.25"/>
    <row r="1338" s="390" customFormat="1" x14ac:dyDescent="0.25"/>
    <row r="1339" s="390" customFormat="1" x14ac:dyDescent="0.25"/>
    <row r="1340" s="390" customFormat="1" x14ac:dyDescent="0.25"/>
    <row r="1341" s="390" customFormat="1" x14ac:dyDescent="0.25"/>
    <row r="1342" s="390" customFormat="1" x14ac:dyDescent="0.25"/>
    <row r="1343" s="390" customFormat="1" x14ac:dyDescent="0.25"/>
    <row r="1344" s="390" customFormat="1" x14ac:dyDescent="0.25"/>
    <row r="1345" s="390" customFormat="1" x14ac:dyDescent="0.25"/>
    <row r="1346" s="390" customFormat="1" x14ac:dyDescent="0.25"/>
    <row r="1347" s="390" customFormat="1" x14ac:dyDescent="0.25"/>
    <row r="1348" s="390" customFormat="1" x14ac:dyDescent="0.25"/>
    <row r="1349" s="390" customFormat="1" x14ac:dyDescent="0.25"/>
    <row r="1350" s="390" customFormat="1" x14ac:dyDescent="0.25"/>
    <row r="1351" s="390" customFormat="1" x14ac:dyDescent="0.25"/>
    <row r="1352" s="390" customFormat="1" x14ac:dyDescent="0.25"/>
    <row r="1353" s="390" customFormat="1" x14ac:dyDescent="0.25"/>
    <row r="1354" s="390" customFormat="1" x14ac:dyDescent="0.25"/>
    <row r="1355" s="390" customFormat="1" x14ac:dyDescent="0.25"/>
    <row r="1356" s="390" customFormat="1" x14ac:dyDescent="0.25"/>
    <row r="1357" s="390" customFormat="1" x14ac:dyDescent="0.25"/>
    <row r="1358" s="390" customFormat="1" x14ac:dyDescent="0.25"/>
    <row r="1359" s="390" customFormat="1" x14ac:dyDescent="0.25"/>
    <row r="1360" s="390" customFormat="1" x14ac:dyDescent="0.25"/>
    <row r="1361" s="390" customFormat="1" x14ac:dyDescent="0.25"/>
    <row r="1362" s="390" customFormat="1" x14ac:dyDescent="0.25"/>
    <row r="1363" s="390" customFormat="1" x14ac:dyDescent="0.25"/>
    <row r="1364" s="390" customFormat="1" x14ac:dyDescent="0.25"/>
    <row r="1365" s="390" customFormat="1" x14ac:dyDescent="0.25"/>
    <row r="1366" s="390" customFormat="1" x14ac:dyDescent="0.25"/>
    <row r="1367" s="390" customFormat="1" x14ac:dyDescent="0.25"/>
    <row r="1368" s="390" customFormat="1" x14ac:dyDescent="0.25"/>
    <row r="1369" s="390" customFormat="1" x14ac:dyDescent="0.25"/>
    <row r="1370" s="390" customFormat="1" x14ac:dyDescent="0.25"/>
    <row r="1371" s="390" customFormat="1" x14ac:dyDescent="0.25"/>
    <row r="1372" s="390" customFormat="1" x14ac:dyDescent="0.25"/>
    <row r="1373" s="390" customFormat="1" x14ac:dyDescent="0.25"/>
    <row r="1374" s="390" customFormat="1" x14ac:dyDescent="0.25"/>
    <row r="1375" s="390" customFormat="1" x14ac:dyDescent="0.25"/>
    <row r="1376" s="390" customFormat="1" x14ac:dyDescent="0.25"/>
    <row r="1377" s="390" customFormat="1" x14ac:dyDescent="0.25"/>
    <row r="1378" s="390" customFormat="1" x14ac:dyDescent="0.25"/>
    <row r="1379" s="390" customFormat="1" x14ac:dyDescent="0.25"/>
    <row r="1380" s="390" customFormat="1" x14ac:dyDescent="0.25"/>
    <row r="1381" s="390" customFormat="1" x14ac:dyDescent="0.25"/>
    <row r="1382" s="390" customFormat="1" x14ac:dyDescent="0.25"/>
    <row r="1383" s="390" customFormat="1" x14ac:dyDescent="0.25"/>
    <row r="1384" s="390" customFormat="1" x14ac:dyDescent="0.25"/>
    <row r="1385" s="390" customFormat="1" x14ac:dyDescent="0.25"/>
    <row r="1386" s="390" customFormat="1" x14ac:dyDescent="0.25"/>
    <row r="1387" s="390" customFormat="1" x14ac:dyDescent="0.25"/>
    <row r="1388" s="390" customFormat="1" x14ac:dyDescent="0.25"/>
    <row r="1389" s="390" customFormat="1" x14ac:dyDescent="0.25"/>
    <row r="1390" s="390" customFormat="1" x14ac:dyDescent="0.25"/>
    <row r="1391" s="390" customFormat="1" x14ac:dyDescent="0.25"/>
    <row r="1392" s="390" customFormat="1" x14ac:dyDescent="0.25"/>
    <row r="1393" s="390" customFormat="1" x14ac:dyDescent="0.25"/>
    <row r="1394" s="390" customFormat="1" x14ac:dyDescent="0.25"/>
    <row r="1395" s="390" customFormat="1" x14ac:dyDescent="0.25"/>
    <row r="1396" s="390" customFormat="1" x14ac:dyDescent="0.25"/>
    <row r="1397" s="390" customFormat="1" x14ac:dyDescent="0.25"/>
    <row r="1398" s="390" customFormat="1" x14ac:dyDescent="0.25"/>
    <row r="1399" s="390" customFormat="1" x14ac:dyDescent="0.25"/>
    <row r="1400" s="390" customFormat="1" x14ac:dyDescent="0.25"/>
    <row r="1401" s="390" customFormat="1" x14ac:dyDescent="0.25"/>
    <row r="1402" s="390" customFormat="1" x14ac:dyDescent="0.25"/>
    <row r="1403" s="390" customFormat="1" x14ac:dyDescent="0.25"/>
    <row r="1404" s="390" customFormat="1" x14ac:dyDescent="0.25"/>
    <row r="1405" s="390" customFormat="1" x14ac:dyDescent="0.25"/>
    <row r="1406" s="390" customFormat="1" x14ac:dyDescent="0.25"/>
    <row r="1407" s="390" customFormat="1" x14ac:dyDescent="0.25"/>
    <row r="1408" s="390" customFormat="1" x14ac:dyDescent="0.25"/>
    <row r="1409" s="390" customFormat="1" x14ac:dyDescent="0.25"/>
    <row r="1410" s="390" customFormat="1" x14ac:dyDescent="0.25"/>
    <row r="1411" s="390" customFormat="1" x14ac:dyDescent="0.25"/>
    <row r="1412" s="390" customFormat="1" x14ac:dyDescent="0.25"/>
    <row r="1413" s="390" customFormat="1" x14ac:dyDescent="0.25"/>
    <row r="1414" s="390" customFormat="1" x14ac:dyDescent="0.25"/>
    <row r="1415" s="390" customFormat="1" x14ac:dyDescent="0.25"/>
    <row r="1416" s="390" customFormat="1" x14ac:dyDescent="0.25"/>
    <row r="1417" s="390" customFormat="1" x14ac:dyDescent="0.25"/>
    <row r="1418" s="390" customFormat="1" x14ac:dyDescent="0.25"/>
    <row r="1419" s="390" customFormat="1" x14ac:dyDescent="0.25"/>
    <row r="1420" s="390" customFormat="1" x14ac:dyDescent="0.25"/>
    <row r="1421" s="390" customFormat="1" x14ac:dyDescent="0.25"/>
    <row r="1422" s="390" customFormat="1" x14ac:dyDescent="0.25"/>
    <row r="1423" s="390" customFormat="1" x14ac:dyDescent="0.25"/>
    <row r="1424" s="390" customFormat="1" x14ac:dyDescent="0.25"/>
    <row r="1425" s="390" customFormat="1" x14ac:dyDescent="0.25"/>
    <row r="1426" s="390" customFormat="1" x14ac:dyDescent="0.25"/>
    <row r="1427" s="390" customFormat="1" x14ac:dyDescent="0.25"/>
    <row r="1428" s="390" customFormat="1" x14ac:dyDescent="0.25"/>
    <row r="1429" s="390" customFormat="1" x14ac:dyDescent="0.25"/>
    <row r="1430" s="390" customFormat="1" x14ac:dyDescent="0.25"/>
    <row r="1431" s="390" customFormat="1" x14ac:dyDescent="0.25"/>
    <row r="1432" s="390" customFormat="1" x14ac:dyDescent="0.25"/>
    <row r="1433" s="390" customFormat="1" x14ac:dyDescent="0.25"/>
    <row r="1434" s="390" customFormat="1" x14ac:dyDescent="0.25"/>
    <row r="1435" s="390" customFormat="1" x14ac:dyDescent="0.25"/>
    <row r="1436" s="390" customFormat="1" x14ac:dyDescent="0.25"/>
    <row r="1437" s="390" customFormat="1" x14ac:dyDescent="0.25"/>
    <row r="1438" s="390" customFormat="1" x14ac:dyDescent="0.25"/>
    <row r="1439" s="390" customFormat="1" x14ac:dyDescent="0.25"/>
    <row r="1440" s="390" customFormat="1" x14ac:dyDescent="0.25"/>
    <row r="1441" s="390" customFormat="1" x14ac:dyDescent="0.25"/>
    <row r="1442" s="390" customFormat="1" x14ac:dyDescent="0.25"/>
    <row r="1443" s="390" customFormat="1" x14ac:dyDescent="0.25"/>
    <row r="1444" s="390" customFormat="1" x14ac:dyDescent="0.25"/>
    <row r="1445" s="390" customFormat="1" x14ac:dyDescent="0.25"/>
    <row r="1446" s="390" customFormat="1" x14ac:dyDescent="0.25"/>
    <row r="1447" s="390" customFormat="1" x14ac:dyDescent="0.25"/>
    <row r="1448" s="390" customFormat="1" x14ac:dyDescent="0.25"/>
    <row r="1449" s="390" customFormat="1" x14ac:dyDescent="0.25"/>
    <row r="1450" s="390" customFormat="1" x14ac:dyDescent="0.25"/>
    <row r="1451" s="390" customFormat="1" x14ac:dyDescent="0.25"/>
    <row r="1452" s="390" customFormat="1" x14ac:dyDescent="0.25"/>
    <row r="1453" s="390" customFormat="1" x14ac:dyDescent="0.25"/>
    <row r="1454" s="390" customFormat="1" x14ac:dyDescent="0.25"/>
    <row r="1455" s="390" customFormat="1" x14ac:dyDescent="0.25"/>
    <row r="1456" s="390" customFormat="1" x14ac:dyDescent="0.25"/>
    <row r="1457" s="390" customFormat="1" x14ac:dyDescent="0.25"/>
    <row r="1458" s="390" customFormat="1" x14ac:dyDescent="0.25"/>
    <row r="1459" s="390" customFormat="1" x14ac:dyDescent="0.25"/>
    <row r="1460" s="390" customFormat="1" x14ac:dyDescent="0.25"/>
    <row r="1461" s="390" customFormat="1" x14ac:dyDescent="0.25"/>
    <row r="1462" s="390" customFormat="1" x14ac:dyDescent="0.25"/>
    <row r="1463" s="390" customFormat="1" x14ac:dyDescent="0.25"/>
    <row r="1464" s="390" customFormat="1" x14ac:dyDescent="0.25"/>
    <row r="1465" s="390" customFormat="1" x14ac:dyDescent="0.25"/>
    <row r="1466" s="390" customFormat="1" x14ac:dyDescent="0.25"/>
    <row r="1467" s="390" customFormat="1" x14ac:dyDescent="0.25"/>
    <row r="1468" s="390" customFormat="1" x14ac:dyDescent="0.25"/>
    <row r="1469" s="390" customFormat="1" x14ac:dyDescent="0.25"/>
    <row r="1470" s="390" customFormat="1" x14ac:dyDescent="0.25"/>
    <row r="1471" s="390" customFormat="1" x14ac:dyDescent="0.25"/>
    <row r="1472" s="390" customFormat="1" x14ac:dyDescent="0.25"/>
    <row r="1473" s="390" customFormat="1" x14ac:dyDescent="0.25"/>
    <row r="1474" s="390" customFormat="1" x14ac:dyDescent="0.25"/>
    <row r="1475" s="390" customFormat="1" x14ac:dyDescent="0.25"/>
    <row r="1476" s="390" customFormat="1" x14ac:dyDescent="0.25"/>
    <row r="1477" s="390" customFormat="1" x14ac:dyDescent="0.25"/>
    <row r="1478" s="390" customFormat="1" x14ac:dyDescent="0.25"/>
    <row r="1479" s="390" customFormat="1" x14ac:dyDescent="0.25"/>
    <row r="1480" s="390" customFormat="1" x14ac:dyDescent="0.25"/>
    <row r="1481" s="390" customFormat="1" x14ac:dyDescent="0.25"/>
    <row r="1482" s="390" customFormat="1" x14ac:dyDescent="0.25"/>
    <row r="1483" s="390" customFormat="1" x14ac:dyDescent="0.25"/>
    <row r="1484" s="390" customFormat="1" x14ac:dyDescent="0.25"/>
    <row r="1485" s="390" customFormat="1" x14ac:dyDescent="0.25"/>
    <row r="1486" s="390" customFormat="1" x14ac:dyDescent="0.25"/>
    <row r="1487" s="390" customFormat="1" x14ac:dyDescent="0.25"/>
    <row r="1488" s="390" customFormat="1" x14ac:dyDescent="0.25"/>
    <row r="1489" s="390" customFormat="1" x14ac:dyDescent="0.25"/>
    <row r="1490" s="390" customFormat="1" x14ac:dyDescent="0.25"/>
    <row r="1491" s="390" customFormat="1" x14ac:dyDescent="0.25"/>
    <row r="1492" s="390" customFormat="1" x14ac:dyDescent="0.25"/>
    <row r="1493" s="390" customFormat="1" x14ac:dyDescent="0.25"/>
    <row r="1494" s="390" customFormat="1" x14ac:dyDescent="0.25"/>
    <row r="1495" s="390" customFormat="1" x14ac:dyDescent="0.25"/>
    <row r="1496" s="390" customFormat="1" x14ac:dyDescent="0.25"/>
    <row r="1497" s="390" customFormat="1" x14ac:dyDescent="0.25"/>
    <row r="1498" s="390" customFormat="1" x14ac:dyDescent="0.25"/>
    <row r="1499" s="390" customFormat="1" x14ac:dyDescent="0.25"/>
    <row r="1500" s="390" customFormat="1" x14ac:dyDescent="0.25"/>
    <row r="1501" s="390" customFormat="1" x14ac:dyDescent="0.25"/>
    <row r="1502" s="390" customFormat="1" x14ac:dyDescent="0.25"/>
    <row r="1503" s="390" customFormat="1" x14ac:dyDescent="0.25"/>
    <row r="1504" s="390" customFormat="1" x14ac:dyDescent="0.25"/>
    <row r="1505" s="390" customFormat="1" x14ac:dyDescent="0.25"/>
    <row r="1506" s="390" customFormat="1" x14ac:dyDescent="0.25"/>
    <row r="1507" s="390" customFormat="1" x14ac:dyDescent="0.25"/>
    <row r="1508" s="390" customFormat="1" x14ac:dyDescent="0.25"/>
    <row r="1509" s="390" customFormat="1" x14ac:dyDescent="0.25"/>
    <row r="1510" s="390" customFormat="1" x14ac:dyDescent="0.25"/>
    <row r="1511" s="390" customFormat="1" x14ac:dyDescent="0.25"/>
    <row r="1512" s="390" customFormat="1" x14ac:dyDescent="0.25"/>
    <row r="1513" s="390" customFormat="1" x14ac:dyDescent="0.25"/>
    <row r="1514" s="390" customFormat="1" x14ac:dyDescent="0.25"/>
    <row r="1515" s="390" customFormat="1" x14ac:dyDescent="0.25"/>
    <row r="1516" s="390" customFormat="1" x14ac:dyDescent="0.25"/>
    <row r="1517" s="390" customFormat="1" x14ac:dyDescent="0.25"/>
    <row r="1518" s="390" customFormat="1" x14ac:dyDescent="0.25"/>
    <row r="1519" s="390" customFormat="1" x14ac:dyDescent="0.25"/>
    <row r="1520" s="390" customFormat="1" x14ac:dyDescent="0.25"/>
    <row r="1521" s="390" customFormat="1" x14ac:dyDescent="0.25"/>
    <row r="1522" s="390" customFormat="1" x14ac:dyDescent="0.25"/>
    <row r="1523" s="390" customFormat="1" x14ac:dyDescent="0.25"/>
    <row r="1524" s="390" customFormat="1" x14ac:dyDescent="0.25"/>
    <row r="1525" s="390" customFormat="1" x14ac:dyDescent="0.25"/>
    <row r="1526" s="390" customFormat="1" x14ac:dyDescent="0.25"/>
    <row r="1527" s="390" customFormat="1" x14ac:dyDescent="0.25"/>
    <row r="1528" s="390" customFormat="1" x14ac:dyDescent="0.25"/>
    <row r="1529" s="390" customFormat="1" x14ac:dyDescent="0.25"/>
    <row r="1530" s="390" customFormat="1" x14ac:dyDescent="0.25"/>
    <row r="1531" s="390" customFormat="1" x14ac:dyDescent="0.25"/>
    <row r="1532" s="390" customFormat="1" x14ac:dyDescent="0.25"/>
    <row r="1533" s="390" customFormat="1" x14ac:dyDescent="0.25"/>
    <row r="1534" s="390" customFormat="1" x14ac:dyDescent="0.25"/>
    <row r="1535" s="390" customFormat="1" x14ac:dyDescent="0.25"/>
    <row r="1536" s="390" customFormat="1" x14ac:dyDescent="0.25"/>
    <row r="1537" s="390" customFormat="1" x14ac:dyDescent="0.25"/>
    <row r="1538" s="390" customFormat="1" x14ac:dyDescent="0.25"/>
    <row r="1539" s="390" customFormat="1" x14ac:dyDescent="0.25"/>
    <row r="1540" s="390" customFormat="1" x14ac:dyDescent="0.25"/>
    <row r="1541" s="390" customFormat="1" x14ac:dyDescent="0.25"/>
    <row r="1542" s="390" customFormat="1" x14ac:dyDescent="0.25"/>
    <row r="1543" s="390" customFormat="1" x14ac:dyDescent="0.25"/>
    <row r="1544" s="390" customFormat="1" x14ac:dyDescent="0.25"/>
    <row r="1545" s="390" customFormat="1" x14ac:dyDescent="0.25"/>
    <row r="1546" s="390" customFormat="1" x14ac:dyDescent="0.25"/>
    <row r="1547" s="390" customFormat="1" x14ac:dyDescent="0.25"/>
    <row r="1548" s="390" customFormat="1" x14ac:dyDescent="0.25"/>
    <row r="1549" s="390" customFormat="1" x14ac:dyDescent="0.25"/>
    <row r="1550" s="390" customFormat="1" x14ac:dyDescent="0.25"/>
    <row r="1551" s="390" customFormat="1" x14ac:dyDescent="0.25"/>
    <row r="1552" s="390" customFormat="1" x14ac:dyDescent="0.25"/>
    <row r="1553" s="390" customFormat="1" x14ac:dyDescent="0.25"/>
    <row r="1554" s="390" customFormat="1" x14ac:dyDescent="0.25"/>
    <row r="1555" s="390" customFormat="1" x14ac:dyDescent="0.25"/>
    <row r="1556" s="390" customFormat="1" x14ac:dyDescent="0.25"/>
    <row r="1557" s="390" customFormat="1" x14ac:dyDescent="0.25"/>
    <row r="1558" s="390" customFormat="1" x14ac:dyDescent="0.25"/>
    <row r="1559" s="390" customFormat="1" x14ac:dyDescent="0.25"/>
    <row r="1560" s="390" customFormat="1" x14ac:dyDescent="0.25"/>
    <row r="1561" s="390" customFormat="1" x14ac:dyDescent="0.25"/>
    <row r="1562" s="390" customFormat="1" x14ac:dyDescent="0.25"/>
    <row r="1563" s="390" customFormat="1" x14ac:dyDescent="0.25"/>
    <row r="1564" s="390" customFormat="1" x14ac:dyDescent="0.25"/>
    <row r="1565" s="390" customFormat="1" x14ac:dyDescent="0.25"/>
    <row r="1566" s="390" customFormat="1" x14ac:dyDescent="0.25"/>
    <row r="1567" s="390" customFormat="1" x14ac:dyDescent="0.25"/>
    <row r="1568" s="390" customFormat="1" x14ac:dyDescent="0.25"/>
    <row r="1569" s="390" customFormat="1" x14ac:dyDescent="0.25"/>
    <row r="1570" s="390" customFormat="1" x14ac:dyDescent="0.25"/>
    <row r="1571" s="390" customFormat="1" x14ac:dyDescent="0.25"/>
    <row r="1572" s="390" customFormat="1" x14ac:dyDescent="0.25"/>
    <row r="1573" s="390" customFormat="1" x14ac:dyDescent="0.25"/>
    <row r="1574" s="390" customFormat="1" x14ac:dyDescent="0.25"/>
    <row r="1575" s="390" customFormat="1" x14ac:dyDescent="0.25"/>
    <row r="1576" s="390" customFormat="1" x14ac:dyDescent="0.25"/>
    <row r="1577" s="390" customFormat="1" x14ac:dyDescent="0.25"/>
    <row r="1578" s="390" customFormat="1" x14ac:dyDescent="0.25"/>
    <row r="1579" s="390" customFormat="1" x14ac:dyDescent="0.25"/>
    <row r="1580" s="390" customFormat="1" x14ac:dyDescent="0.25"/>
    <row r="1581" s="390" customFormat="1" x14ac:dyDescent="0.25"/>
    <row r="1582" s="390" customFormat="1" x14ac:dyDescent="0.25"/>
    <row r="1583" s="390" customFormat="1" x14ac:dyDescent="0.25"/>
    <row r="1584" s="390" customFormat="1" x14ac:dyDescent="0.25"/>
    <row r="1585" s="390" customFormat="1" x14ac:dyDescent="0.25"/>
    <row r="1586" s="390" customFormat="1" x14ac:dyDescent="0.25"/>
    <row r="1587" s="390" customFormat="1" x14ac:dyDescent="0.25"/>
    <row r="1588" s="390" customFormat="1" x14ac:dyDescent="0.25"/>
    <row r="1589" s="390" customFormat="1" x14ac:dyDescent="0.25"/>
    <row r="1590" s="390" customFormat="1" x14ac:dyDescent="0.25"/>
    <row r="1591" s="390" customFormat="1" x14ac:dyDescent="0.25"/>
    <row r="1592" s="390" customFormat="1" x14ac:dyDescent="0.25"/>
    <row r="1593" s="390" customFormat="1" x14ac:dyDescent="0.25"/>
    <row r="1594" s="390" customFormat="1" x14ac:dyDescent="0.25"/>
    <row r="1595" s="390" customFormat="1" x14ac:dyDescent="0.25"/>
    <row r="1596" s="390" customFormat="1" x14ac:dyDescent="0.25"/>
    <row r="1597" s="390" customFormat="1" x14ac:dyDescent="0.25"/>
    <row r="1598" s="390" customFormat="1" x14ac:dyDescent="0.25"/>
    <row r="1599" s="390" customFormat="1" x14ac:dyDescent="0.25"/>
    <row r="1600" s="390" customFormat="1" x14ac:dyDescent="0.25"/>
    <row r="1601" s="390" customFormat="1" x14ac:dyDescent="0.25"/>
    <row r="1602" s="390" customFormat="1" x14ac:dyDescent="0.25"/>
    <row r="1603" s="390" customFormat="1" x14ac:dyDescent="0.25"/>
    <row r="1604" s="390" customFormat="1" x14ac:dyDescent="0.25"/>
    <row r="1605" s="390" customFormat="1" x14ac:dyDescent="0.25"/>
    <row r="1606" s="390" customFormat="1" x14ac:dyDescent="0.25"/>
    <row r="1607" s="390" customFormat="1" x14ac:dyDescent="0.25"/>
    <row r="1608" s="390" customFormat="1" x14ac:dyDescent="0.25"/>
    <row r="1609" s="390" customFormat="1" x14ac:dyDescent="0.25"/>
    <row r="1610" s="390" customFormat="1" x14ac:dyDescent="0.25"/>
    <row r="1611" s="390" customFormat="1" x14ac:dyDescent="0.25"/>
    <row r="1612" s="390" customFormat="1" x14ac:dyDescent="0.25"/>
    <row r="1613" s="390" customFormat="1" x14ac:dyDescent="0.25"/>
    <row r="1614" s="390" customFormat="1" x14ac:dyDescent="0.25"/>
    <row r="1615" s="390" customFormat="1" x14ac:dyDescent="0.25"/>
    <row r="1616" s="390" customFormat="1" x14ac:dyDescent="0.25"/>
    <row r="1617" s="390" customFormat="1" x14ac:dyDescent="0.25"/>
    <row r="1618" s="390" customFormat="1" x14ac:dyDescent="0.25"/>
    <row r="1619" s="390" customFormat="1" x14ac:dyDescent="0.25"/>
    <row r="1620" s="390" customFormat="1" x14ac:dyDescent="0.25"/>
    <row r="1621" s="390" customFormat="1" x14ac:dyDescent="0.25"/>
    <row r="1622" s="390" customFormat="1" x14ac:dyDescent="0.25"/>
    <row r="1623" s="390" customFormat="1" x14ac:dyDescent="0.25"/>
    <row r="1624" s="390" customFormat="1" x14ac:dyDescent="0.25"/>
    <row r="1625" s="390" customFormat="1" x14ac:dyDescent="0.25"/>
    <row r="1626" s="390" customFormat="1" x14ac:dyDescent="0.25"/>
    <row r="1627" s="390" customFormat="1" x14ac:dyDescent="0.25"/>
    <row r="1628" s="390" customFormat="1" x14ac:dyDescent="0.25"/>
    <row r="1629" s="390" customFormat="1" x14ac:dyDescent="0.25"/>
    <row r="1630" s="390" customFormat="1" x14ac:dyDescent="0.25"/>
    <row r="1631" s="390" customFormat="1" x14ac:dyDescent="0.25"/>
    <row r="1632" s="390" customFormat="1" x14ac:dyDescent="0.25"/>
    <row r="1633" s="390" customFormat="1" x14ac:dyDescent="0.25"/>
    <row r="1634" s="390" customFormat="1" x14ac:dyDescent="0.25"/>
    <row r="1635" s="390" customFormat="1" x14ac:dyDescent="0.25"/>
    <row r="1636" s="390" customFormat="1" x14ac:dyDescent="0.25"/>
    <row r="1637" s="390" customFormat="1" x14ac:dyDescent="0.25"/>
    <row r="1638" s="390" customFormat="1" x14ac:dyDescent="0.25"/>
    <row r="1639" s="390" customFormat="1" x14ac:dyDescent="0.25"/>
    <row r="1640" s="390" customFormat="1" x14ac:dyDescent="0.25"/>
    <row r="1641" s="390" customFormat="1" x14ac:dyDescent="0.25"/>
    <row r="1642" s="390" customFormat="1" x14ac:dyDescent="0.25"/>
    <row r="1643" s="390" customFormat="1" x14ac:dyDescent="0.25"/>
    <row r="1644" s="390" customFormat="1" x14ac:dyDescent="0.25"/>
    <row r="1645" s="390" customFormat="1" x14ac:dyDescent="0.25"/>
    <row r="1646" s="390" customFormat="1" x14ac:dyDescent="0.25"/>
    <row r="1647" s="390" customFormat="1" x14ac:dyDescent="0.25"/>
    <row r="1648" s="390" customFormat="1" x14ac:dyDescent="0.25"/>
    <row r="1649" s="390" customFormat="1" x14ac:dyDescent="0.25"/>
    <row r="1650" s="390" customFormat="1" x14ac:dyDescent="0.25"/>
    <row r="1651" s="390" customFormat="1" x14ac:dyDescent="0.25"/>
    <row r="1652" s="390" customFormat="1" x14ac:dyDescent="0.25"/>
    <row r="1653" s="390" customFormat="1" x14ac:dyDescent="0.25"/>
    <row r="1654" s="390" customFormat="1" x14ac:dyDescent="0.25"/>
    <row r="1655" s="390" customFormat="1" x14ac:dyDescent="0.25"/>
    <row r="1656" s="390" customFormat="1" x14ac:dyDescent="0.25"/>
    <row r="1657" s="390" customFormat="1" x14ac:dyDescent="0.25"/>
    <row r="1658" s="390" customFormat="1" x14ac:dyDescent="0.25"/>
    <row r="1659" s="390" customFormat="1" x14ac:dyDescent="0.25"/>
    <row r="1660" s="390" customFormat="1" x14ac:dyDescent="0.25"/>
    <row r="1661" s="390" customFormat="1" x14ac:dyDescent="0.25"/>
    <row r="1662" s="390" customFormat="1" x14ac:dyDescent="0.25"/>
    <row r="1663" s="390" customFormat="1" x14ac:dyDescent="0.25"/>
    <row r="1664" s="390" customFormat="1" x14ac:dyDescent="0.25"/>
    <row r="1665" s="390" customFormat="1" x14ac:dyDescent="0.25"/>
    <row r="1666" s="390" customFormat="1" x14ac:dyDescent="0.25"/>
    <row r="1667" s="390" customFormat="1" x14ac:dyDescent="0.25"/>
    <row r="1668" s="390" customFormat="1" x14ac:dyDescent="0.25"/>
    <row r="1669" s="390" customFormat="1" x14ac:dyDescent="0.25"/>
    <row r="1670" s="390" customFormat="1" x14ac:dyDescent="0.25"/>
    <row r="1671" s="390" customFormat="1" x14ac:dyDescent="0.25"/>
    <row r="1672" s="390" customFormat="1" x14ac:dyDescent="0.25"/>
    <row r="1673" s="390" customFormat="1" x14ac:dyDescent="0.25"/>
    <row r="1674" s="390" customFormat="1" x14ac:dyDescent="0.25"/>
    <row r="1675" s="390" customFormat="1" x14ac:dyDescent="0.25"/>
    <row r="1676" s="390" customFormat="1" x14ac:dyDescent="0.25"/>
    <row r="1677" s="390" customFormat="1" x14ac:dyDescent="0.25"/>
    <row r="1678" s="390" customFormat="1" x14ac:dyDescent="0.25"/>
    <row r="1679" s="390" customFormat="1" x14ac:dyDescent="0.25"/>
    <row r="1680" s="390" customFormat="1" x14ac:dyDescent="0.25"/>
    <row r="1681" s="390" customFormat="1" x14ac:dyDescent="0.25"/>
    <row r="1682" s="390" customFormat="1" x14ac:dyDescent="0.25"/>
    <row r="1683" s="390" customFormat="1" x14ac:dyDescent="0.25"/>
    <row r="1684" s="390" customFormat="1" x14ac:dyDescent="0.25"/>
    <row r="1685" s="390" customFormat="1" x14ac:dyDescent="0.25"/>
    <row r="1686" s="390" customFormat="1" x14ac:dyDescent="0.25"/>
    <row r="1687" s="390" customFormat="1" x14ac:dyDescent="0.25"/>
    <row r="1688" s="390" customFormat="1" x14ac:dyDescent="0.25"/>
    <row r="1689" s="390" customFormat="1" x14ac:dyDescent="0.25"/>
    <row r="1690" s="390" customFormat="1" x14ac:dyDescent="0.25"/>
    <row r="1691" s="390" customFormat="1" x14ac:dyDescent="0.25"/>
    <row r="1692" s="390" customFormat="1" x14ac:dyDescent="0.25"/>
    <row r="1693" s="390" customFormat="1" x14ac:dyDescent="0.25"/>
    <row r="1694" s="390" customFormat="1" x14ac:dyDescent="0.25"/>
    <row r="1695" s="390" customFormat="1" x14ac:dyDescent="0.25"/>
    <row r="1696" s="390" customFormat="1" x14ac:dyDescent="0.25"/>
    <row r="1697" s="390" customFormat="1" x14ac:dyDescent="0.25"/>
    <row r="1698" s="390" customFormat="1" x14ac:dyDescent="0.25"/>
    <row r="1699" s="390" customFormat="1" x14ac:dyDescent="0.25"/>
    <row r="1700" s="390" customFormat="1" x14ac:dyDescent="0.25"/>
    <row r="1701" s="390" customFormat="1" x14ac:dyDescent="0.25"/>
    <row r="1702" s="390" customFormat="1" x14ac:dyDescent="0.25"/>
    <row r="1703" s="390" customFormat="1" x14ac:dyDescent="0.25"/>
    <row r="1704" s="390" customFormat="1" x14ac:dyDescent="0.25"/>
    <row r="1705" s="390" customFormat="1" x14ac:dyDescent="0.25"/>
    <row r="1706" s="390" customFormat="1" x14ac:dyDescent="0.25"/>
    <row r="1707" s="390" customFormat="1" x14ac:dyDescent="0.25"/>
    <row r="1708" s="390" customFormat="1" x14ac:dyDescent="0.25"/>
    <row r="1709" s="390" customFormat="1" x14ac:dyDescent="0.25"/>
    <row r="1710" s="390" customFormat="1" x14ac:dyDescent="0.25"/>
    <row r="1711" s="390" customFormat="1" x14ac:dyDescent="0.25"/>
    <row r="1712" s="390" customFormat="1" x14ac:dyDescent="0.25"/>
    <row r="1713" s="390" customFormat="1" x14ac:dyDescent="0.25"/>
    <row r="1714" s="390" customFormat="1" x14ac:dyDescent="0.25"/>
    <row r="1715" s="390" customFormat="1" x14ac:dyDescent="0.25"/>
    <row r="1716" s="390" customFormat="1" x14ac:dyDescent="0.25"/>
    <row r="1717" s="390" customFormat="1" x14ac:dyDescent="0.25"/>
    <row r="1718" s="390" customFormat="1" x14ac:dyDescent="0.25"/>
    <row r="1719" s="390" customFormat="1" x14ac:dyDescent="0.25"/>
    <row r="1720" s="390" customFormat="1" x14ac:dyDescent="0.25"/>
    <row r="1721" s="390" customFormat="1" x14ac:dyDescent="0.25"/>
    <row r="1722" s="390" customFormat="1" x14ac:dyDescent="0.25"/>
    <row r="1723" s="390" customFormat="1" x14ac:dyDescent="0.25"/>
    <row r="1724" s="390" customFormat="1" x14ac:dyDescent="0.25"/>
    <row r="1725" s="390" customFormat="1" x14ac:dyDescent="0.25"/>
    <row r="1726" s="390" customFormat="1" x14ac:dyDescent="0.25"/>
    <row r="1727" s="390" customFormat="1" x14ac:dyDescent="0.25"/>
    <row r="1728" s="390" customFormat="1" x14ac:dyDescent="0.25"/>
    <row r="1729" s="390" customFormat="1" x14ac:dyDescent="0.25"/>
    <row r="1730" s="390" customFormat="1" x14ac:dyDescent="0.25"/>
    <row r="1731" s="390" customFormat="1" x14ac:dyDescent="0.25"/>
    <row r="1732" s="390" customFormat="1" x14ac:dyDescent="0.25"/>
    <row r="1733" s="390" customFormat="1" x14ac:dyDescent="0.25"/>
    <row r="1734" s="390" customFormat="1" x14ac:dyDescent="0.25"/>
    <row r="1735" s="390" customFormat="1" x14ac:dyDescent="0.25"/>
    <row r="1736" s="390" customFormat="1" x14ac:dyDescent="0.25"/>
    <row r="1737" s="390" customFormat="1" x14ac:dyDescent="0.25"/>
    <row r="1738" s="390" customFormat="1" x14ac:dyDescent="0.25"/>
    <row r="1739" s="390" customFormat="1" x14ac:dyDescent="0.25"/>
    <row r="1740" s="390" customFormat="1" x14ac:dyDescent="0.25"/>
    <row r="1741" s="390" customFormat="1" x14ac:dyDescent="0.25"/>
    <row r="1742" s="390" customFormat="1" x14ac:dyDescent="0.25"/>
    <row r="1743" s="390" customFormat="1" x14ac:dyDescent="0.25"/>
    <row r="1744" s="390" customFormat="1" x14ac:dyDescent="0.25"/>
    <row r="1745" s="390" customFormat="1" x14ac:dyDescent="0.25"/>
    <row r="1746" s="390" customFormat="1" x14ac:dyDescent="0.25"/>
    <row r="1747" s="390" customFormat="1" x14ac:dyDescent="0.25"/>
    <row r="1748" s="390" customFormat="1" x14ac:dyDescent="0.25"/>
    <row r="1749" s="390" customFormat="1" x14ac:dyDescent="0.25"/>
    <row r="1750" s="390" customFormat="1" x14ac:dyDescent="0.25"/>
    <row r="1751" s="390" customFormat="1" x14ac:dyDescent="0.25"/>
    <row r="1752" s="390" customFormat="1" x14ac:dyDescent="0.25"/>
    <row r="1753" s="390" customFormat="1" x14ac:dyDescent="0.25"/>
    <row r="1754" s="390" customFormat="1" x14ac:dyDescent="0.25"/>
    <row r="1755" s="390" customFormat="1" x14ac:dyDescent="0.25"/>
    <row r="1756" s="390" customFormat="1" x14ac:dyDescent="0.25"/>
    <row r="1757" s="390" customFormat="1" x14ac:dyDescent="0.25"/>
    <row r="1758" s="390" customFormat="1" x14ac:dyDescent="0.25"/>
    <row r="1759" s="390" customFormat="1" x14ac:dyDescent="0.25"/>
    <row r="1760" s="390" customFormat="1" x14ac:dyDescent="0.25"/>
    <row r="1761" s="390" customFormat="1" x14ac:dyDescent="0.25"/>
    <row r="1762" s="390" customFormat="1" x14ac:dyDescent="0.25"/>
    <row r="1763" s="390" customFormat="1" x14ac:dyDescent="0.25"/>
    <row r="1764" s="390" customFormat="1" x14ac:dyDescent="0.25"/>
    <row r="1765" s="390" customFormat="1" x14ac:dyDescent="0.25"/>
    <row r="1766" s="390" customFormat="1" x14ac:dyDescent="0.25"/>
    <row r="1767" s="390" customFormat="1" x14ac:dyDescent="0.25"/>
    <row r="1768" s="390" customFormat="1" x14ac:dyDescent="0.25"/>
    <row r="1769" s="390" customFormat="1" x14ac:dyDescent="0.25"/>
    <row r="1770" s="390" customFormat="1" x14ac:dyDescent="0.25"/>
    <row r="1771" s="390" customFormat="1" x14ac:dyDescent="0.25"/>
    <row r="1772" s="390" customFormat="1" x14ac:dyDescent="0.25"/>
    <row r="1773" s="390" customFormat="1" x14ac:dyDescent="0.25"/>
    <row r="1774" s="390" customFormat="1" x14ac:dyDescent="0.25"/>
    <row r="1775" s="390" customFormat="1" x14ac:dyDescent="0.25"/>
    <row r="1776" s="390" customFormat="1" x14ac:dyDescent="0.25"/>
    <row r="1777" s="390" customFormat="1" x14ac:dyDescent="0.25"/>
    <row r="1778" s="390" customFormat="1" x14ac:dyDescent="0.25"/>
    <row r="1779" s="390" customFormat="1" x14ac:dyDescent="0.25"/>
    <row r="1780" s="390" customFormat="1" x14ac:dyDescent="0.25"/>
    <row r="1781" s="390" customFormat="1" x14ac:dyDescent="0.25"/>
    <row r="1782" s="390" customFormat="1" x14ac:dyDescent="0.25"/>
    <row r="1783" s="390" customFormat="1" x14ac:dyDescent="0.25"/>
    <row r="1784" s="390" customFormat="1" x14ac:dyDescent="0.25"/>
    <row r="1785" s="390" customFormat="1" x14ac:dyDescent="0.25"/>
    <row r="1786" s="390" customFormat="1" x14ac:dyDescent="0.25"/>
    <row r="1787" s="390" customFormat="1" x14ac:dyDescent="0.25"/>
    <row r="1788" s="390" customFormat="1" x14ac:dyDescent="0.25"/>
    <row r="1789" s="390" customFormat="1" x14ac:dyDescent="0.25"/>
    <row r="1790" s="390" customFormat="1" x14ac:dyDescent="0.25"/>
    <row r="1791" s="390" customFormat="1" x14ac:dyDescent="0.25"/>
    <row r="1792" s="390" customFormat="1" x14ac:dyDescent="0.25"/>
    <row r="1793" s="390" customFormat="1" x14ac:dyDescent="0.25"/>
    <row r="1794" s="390" customFormat="1" x14ac:dyDescent="0.25"/>
    <row r="1795" s="390" customFormat="1" x14ac:dyDescent="0.25"/>
    <row r="1796" s="390" customFormat="1" x14ac:dyDescent="0.25"/>
    <row r="1797" s="390" customFormat="1" x14ac:dyDescent="0.25"/>
    <row r="1798" s="390" customFormat="1" x14ac:dyDescent="0.25"/>
    <row r="1799" s="390" customFormat="1" x14ac:dyDescent="0.25"/>
    <row r="1800" s="390" customFormat="1" x14ac:dyDescent="0.25"/>
    <row r="1801" s="390" customFormat="1" x14ac:dyDescent="0.25"/>
    <row r="1802" s="390" customFormat="1" x14ac:dyDescent="0.25"/>
    <row r="1803" s="390" customFormat="1" x14ac:dyDescent="0.25"/>
    <row r="1804" s="390" customFormat="1" x14ac:dyDescent="0.25"/>
    <row r="1805" s="390" customFormat="1" x14ac:dyDescent="0.25"/>
    <row r="1806" s="390" customFormat="1" x14ac:dyDescent="0.25"/>
    <row r="1807" s="390" customFormat="1" x14ac:dyDescent="0.25"/>
    <row r="1808" s="390" customFormat="1" x14ac:dyDescent="0.25"/>
    <row r="1809" s="390" customFormat="1" x14ac:dyDescent="0.25"/>
    <row r="1810" s="390" customFormat="1" x14ac:dyDescent="0.25"/>
    <row r="1811" s="390" customFormat="1" x14ac:dyDescent="0.25"/>
    <row r="1812" s="390" customFormat="1" x14ac:dyDescent="0.25"/>
    <row r="1813" s="390" customFormat="1" x14ac:dyDescent="0.25"/>
    <row r="1814" s="390" customFormat="1" x14ac:dyDescent="0.25"/>
    <row r="1815" s="390" customFormat="1" x14ac:dyDescent="0.25"/>
    <row r="1816" s="390" customFormat="1" x14ac:dyDescent="0.25"/>
    <row r="1817" s="390" customFormat="1" x14ac:dyDescent="0.25"/>
    <row r="1818" s="390" customFormat="1" x14ac:dyDescent="0.25"/>
    <row r="1819" s="390" customFormat="1" x14ac:dyDescent="0.25"/>
    <row r="1820" s="390" customFormat="1" x14ac:dyDescent="0.25"/>
    <row r="1821" s="390" customFormat="1" x14ac:dyDescent="0.25"/>
    <row r="1822" s="390" customFormat="1" x14ac:dyDescent="0.25"/>
    <row r="1823" s="390" customFormat="1" x14ac:dyDescent="0.25"/>
    <row r="1824" s="390" customFormat="1" x14ac:dyDescent="0.25"/>
    <row r="1825" s="390" customFormat="1" x14ac:dyDescent="0.25"/>
    <row r="1826" s="390" customFormat="1" x14ac:dyDescent="0.25"/>
    <row r="1827" s="390" customFormat="1" x14ac:dyDescent="0.25"/>
    <row r="1828" s="390" customFormat="1" x14ac:dyDescent="0.25"/>
    <row r="1829" s="390" customFormat="1" x14ac:dyDescent="0.25"/>
    <row r="1830" s="390" customFormat="1" x14ac:dyDescent="0.25"/>
    <row r="1831" s="390" customFormat="1" x14ac:dyDescent="0.25"/>
    <row r="1832" s="390" customFormat="1" x14ac:dyDescent="0.25"/>
    <row r="1833" s="390" customFormat="1" x14ac:dyDescent="0.25"/>
    <row r="1834" s="390" customFormat="1" x14ac:dyDescent="0.25"/>
    <row r="1835" s="390" customFormat="1" x14ac:dyDescent="0.25"/>
    <row r="1836" s="390" customFormat="1" x14ac:dyDescent="0.25"/>
    <row r="1837" s="390" customFormat="1" x14ac:dyDescent="0.25"/>
    <row r="1838" s="390" customFormat="1" x14ac:dyDescent="0.25"/>
    <row r="1839" s="390" customFormat="1" x14ac:dyDescent="0.25"/>
    <row r="1840" s="390" customFormat="1" x14ac:dyDescent="0.25"/>
    <row r="1841" s="390" customFormat="1" x14ac:dyDescent="0.25"/>
    <row r="1842" s="390" customFormat="1" x14ac:dyDescent="0.25"/>
    <row r="1843" s="390" customFormat="1" x14ac:dyDescent="0.25"/>
    <row r="1844" s="390" customFormat="1" x14ac:dyDescent="0.25"/>
    <row r="1845" s="390" customFormat="1" x14ac:dyDescent="0.25"/>
    <row r="1846" s="390" customFormat="1" x14ac:dyDescent="0.25"/>
    <row r="1847" s="390" customFormat="1" x14ac:dyDescent="0.25"/>
    <row r="1848" s="390" customFormat="1" x14ac:dyDescent="0.25"/>
    <row r="1849" s="390" customFormat="1" x14ac:dyDescent="0.25"/>
    <row r="1850" s="390" customFormat="1" x14ac:dyDescent="0.25"/>
    <row r="1851" s="390" customFormat="1" x14ac:dyDescent="0.25"/>
    <row r="1852" s="390" customFormat="1" x14ac:dyDescent="0.25"/>
    <row r="1853" s="390" customFormat="1" x14ac:dyDescent="0.25"/>
    <row r="1854" s="390" customFormat="1" x14ac:dyDescent="0.25"/>
    <row r="1855" s="390" customFormat="1" x14ac:dyDescent="0.25"/>
    <row r="1856" s="390" customFormat="1" x14ac:dyDescent="0.25"/>
    <row r="1857" s="390" customFormat="1" x14ac:dyDescent="0.25"/>
    <row r="1858" s="390" customFormat="1" x14ac:dyDescent="0.25"/>
    <row r="1859" s="390" customFormat="1" x14ac:dyDescent="0.25"/>
    <row r="1860" s="390" customFormat="1" x14ac:dyDescent="0.25"/>
    <row r="1861" s="390" customFormat="1" x14ac:dyDescent="0.25"/>
    <row r="1862" s="390" customFormat="1" x14ac:dyDescent="0.25"/>
    <row r="1863" s="390" customFormat="1" x14ac:dyDescent="0.25"/>
    <row r="1864" s="390" customFormat="1" x14ac:dyDescent="0.25"/>
    <row r="1865" s="390" customFormat="1" x14ac:dyDescent="0.25"/>
    <row r="1866" s="390" customFormat="1" x14ac:dyDescent="0.25"/>
    <row r="1867" s="390" customFormat="1" x14ac:dyDescent="0.25"/>
    <row r="1868" s="390" customFormat="1" x14ac:dyDescent="0.25"/>
    <row r="1869" s="390" customFormat="1" x14ac:dyDescent="0.25"/>
    <row r="1870" s="390" customFormat="1" x14ac:dyDescent="0.25"/>
    <row r="1871" s="390" customFormat="1" x14ac:dyDescent="0.25"/>
    <row r="1872" s="390" customFormat="1" x14ac:dyDescent="0.25"/>
    <row r="1873" s="390" customFormat="1" x14ac:dyDescent="0.25"/>
    <row r="1874" s="390" customFormat="1" x14ac:dyDescent="0.25"/>
    <row r="1875" s="390" customFormat="1" x14ac:dyDescent="0.25"/>
    <row r="1876" s="390" customFormat="1" x14ac:dyDescent="0.25"/>
    <row r="1877" s="390" customFormat="1" x14ac:dyDescent="0.25"/>
    <row r="1878" s="390" customFormat="1" x14ac:dyDescent="0.25"/>
    <row r="1879" s="390" customFormat="1" x14ac:dyDescent="0.25"/>
    <row r="1880" s="390" customFormat="1" x14ac:dyDescent="0.25"/>
    <row r="1881" s="390" customFormat="1" x14ac:dyDescent="0.25"/>
    <row r="1882" s="390" customFormat="1" x14ac:dyDescent="0.25"/>
    <row r="1883" s="390" customFormat="1" x14ac:dyDescent="0.25"/>
    <row r="1884" s="390" customFormat="1" x14ac:dyDescent="0.25"/>
    <row r="1885" s="390" customFormat="1" x14ac:dyDescent="0.25"/>
    <row r="1886" s="390" customFormat="1" x14ac:dyDescent="0.25"/>
    <row r="1887" s="390" customFormat="1" x14ac:dyDescent="0.25"/>
    <row r="1888" s="390" customFormat="1" x14ac:dyDescent="0.25"/>
    <row r="1889" s="390" customFormat="1" x14ac:dyDescent="0.25"/>
    <row r="1890" s="390" customFormat="1" x14ac:dyDescent="0.25"/>
    <row r="1891" s="390" customFormat="1" x14ac:dyDescent="0.25"/>
    <row r="1892" s="390" customFormat="1" x14ac:dyDescent="0.25"/>
    <row r="1893" s="390" customFormat="1" x14ac:dyDescent="0.25"/>
    <row r="1894" s="390" customFormat="1" x14ac:dyDescent="0.25"/>
    <row r="1895" s="390" customFormat="1" x14ac:dyDescent="0.25"/>
    <row r="1896" s="390" customFormat="1" x14ac:dyDescent="0.25"/>
    <row r="1897" s="390" customFormat="1" x14ac:dyDescent="0.25"/>
    <row r="1898" s="390" customFormat="1" x14ac:dyDescent="0.25"/>
    <row r="1899" s="390" customFormat="1" x14ac:dyDescent="0.25"/>
    <row r="1900" s="390" customFormat="1" x14ac:dyDescent="0.25"/>
    <row r="1901" s="390" customFormat="1" x14ac:dyDescent="0.25"/>
    <row r="1902" s="390" customFormat="1" x14ac:dyDescent="0.25"/>
    <row r="1903" s="390" customFormat="1" x14ac:dyDescent="0.25"/>
    <row r="1904" s="390" customFormat="1" x14ac:dyDescent="0.25"/>
    <row r="1905" s="390" customFormat="1" x14ac:dyDescent="0.25"/>
    <row r="1906" s="390" customFormat="1" x14ac:dyDescent="0.25"/>
    <row r="1907" s="390" customFormat="1" x14ac:dyDescent="0.25"/>
    <row r="1908" s="390" customFormat="1" x14ac:dyDescent="0.25"/>
    <row r="1909" s="390" customFormat="1" x14ac:dyDescent="0.25"/>
    <row r="1910" s="390" customFormat="1" x14ac:dyDescent="0.25"/>
    <row r="1911" s="390" customFormat="1" x14ac:dyDescent="0.25"/>
    <row r="1912" s="390" customFormat="1" x14ac:dyDescent="0.25"/>
    <row r="1913" s="390" customFormat="1" x14ac:dyDescent="0.25"/>
    <row r="1914" s="390" customFormat="1" x14ac:dyDescent="0.25"/>
    <row r="1915" s="390" customFormat="1" x14ac:dyDescent="0.25"/>
    <row r="1916" s="390" customFormat="1" x14ac:dyDescent="0.25"/>
    <row r="1917" s="390" customFormat="1" x14ac:dyDescent="0.25"/>
    <row r="1918" s="390" customFormat="1" x14ac:dyDescent="0.25"/>
    <row r="1919" s="390" customFormat="1" x14ac:dyDescent="0.25"/>
    <row r="1920" s="390" customFormat="1" x14ac:dyDescent="0.25"/>
    <row r="1921" s="390" customFormat="1" x14ac:dyDescent="0.25"/>
    <row r="1922" s="390" customFormat="1" x14ac:dyDescent="0.25"/>
    <row r="1923" s="390" customFormat="1" x14ac:dyDescent="0.25"/>
    <row r="1924" s="390" customFormat="1" x14ac:dyDescent="0.25"/>
    <row r="1925" s="390" customFormat="1" x14ac:dyDescent="0.25"/>
    <row r="1926" s="390" customFormat="1" x14ac:dyDescent="0.25"/>
    <row r="1927" s="390" customFormat="1" x14ac:dyDescent="0.25"/>
    <row r="1928" s="390" customFormat="1" x14ac:dyDescent="0.25"/>
    <row r="1929" s="390" customFormat="1" x14ac:dyDescent="0.25"/>
    <row r="1930" s="390" customFormat="1" x14ac:dyDescent="0.25"/>
    <row r="1931" s="390" customFormat="1" x14ac:dyDescent="0.25"/>
    <row r="1932" s="390" customFormat="1" x14ac:dyDescent="0.25"/>
    <row r="1933" s="390" customFormat="1" x14ac:dyDescent="0.25"/>
    <row r="1934" s="390" customFormat="1" x14ac:dyDescent="0.25"/>
    <row r="1935" s="390" customFormat="1" x14ac:dyDescent="0.25"/>
    <row r="1936" s="390" customFormat="1" x14ac:dyDescent="0.25"/>
    <row r="1937" s="390" customFormat="1" x14ac:dyDescent="0.25"/>
    <row r="1938" s="390" customFormat="1" x14ac:dyDescent="0.25"/>
    <row r="1939" s="390" customFormat="1" x14ac:dyDescent="0.25"/>
    <row r="1940" s="390" customFormat="1" x14ac:dyDescent="0.25"/>
    <row r="1941" s="390" customFormat="1" x14ac:dyDescent="0.25"/>
    <row r="1942" s="390" customFormat="1" x14ac:dyDescent="0.25"/>
    <row r="1943" s="390" customFormat="1" x14ac:dyDescent="0.25"/>
    <row r="1944" s="390" customFormat="1" x14ac:dyDescent="0.25"/>
    <row r="1945" s="390" customFormat="1" x14ac:dyDescent="0.25"/>
    <row r="1946" s="390" customFormat="1" x14ac:dyDescent="0.25"/>
    <row r="1947" s="390" customFormat="1" x14ac:dyDescent="0.25"/>
    <row r="1948" s="390" customFormat="1" x14ac:dyDescent="0.25"/>
    <row r="1949" s="390" customFormat="1" x14ac:dyDescent="0.25"/>
    <row r="1950" s="390" customFormat="1" x14ac:dyDescent="0.25"/>
    <row r="1951" s="390" customFormat="1" x14ac:dyDescent="0.25"/>
    <row r="1952" s="390" customFormat="1" x14ac:dyDescent="0.25"/>
    <row r="1953" s="390" customFormat="1" x14ac:dyDescent="0.25"/>
    <row r="1954" s="390" customFormat="1" x14ac:dyDescent="0.25"/>
    <row r="1955" s="390" customFormat="1" x14ac:dyDescent="0.25"/>
    <row r="1956" s="390" customFormat="1" x14ac:dyDescent="0.25"/>
    <row r="1957" s="390" customFormat="1" x14ac:dyDescent="0.25"/>
    <row r="1958" s="390" customFormat="1" x14ac:dyDescent="0.25"/>
    <row r="1959" s="390" customFormat="1" x14ac:dyDescent="0.25"/>
    <row r="1960" s="390" customFormat="1" x14ac:dyDescent="0.25"/>
    <row r="1961" s="390" customFormat="1" x14ac:dyDescent="0.25"/>
    <row r="1962" s="390" customFormat="1" x14ac:dyDescent="0.25"/>
    <row r="1963" s="390" customFormat="1" x14ac:dyDescent="0.25"/>
    <row r="1964" s="390" customFormat="1" x14ac:dyDescent="0.25"/>
    <row r="1965" s="390" customFormat="1" x14ac:dyDescent="0.25"/>
    <row r="1966" s="390" customFormat="1" x14ac:dyDescent="0.25"/>
    <row r="1967" s="390" customFormat="1" x14ac:dyDescent="0.25"/>
    <row r="1968" s="390" customFormat="1" x14ac:dyDescent="0.25"/>
    <row r="1969" s="390" customFormat="1" x14ac:dyDescent="0.25"/>
    <row r="1970" s="390" customFormat="1" x14ac:dyDescent="0.25"/>
    <row r="1971" s="390" customFormat="1" x14ac:dyDescent="0.25"/>
    <row r="1972" s="390" customFormat="1" x14ac:dyDescent="0.25"/>
    <row r="1973" s="390" customFormat="1" x14ac:dyDescent="0.25"/>
    <row r="1974" s="390" customFormat="1" x14ac:dyDescent="0.25"/>
    <row r="1975" s="390" customFormat="1" x14ac:dyDescent="0.25"/>
    <row r="1976" s="390" customFormat="1" x14ac:dyDescent="0.25"/>
    <row r="1977" s="390" customFormat="1" x14ac:dyDescent="0.25"/>
    <row r="1978" s="390" customFormat="1" x14ac:dyDescent="0.25"/>
    <row r="1979" s="390" customFormat="1" x14ac:dyDescent="0.25"/>
    <row r="1980" s="390" customFormat="1" x14ac:dyDescent="0.25"/>
    <row r="1981" s="390" customFormat="1" x14ac:dyDescent="0.25"/>
    <row r="1982" s="390" customFormat="1" x14ac:dyDescent="0.25"/>
    <row r="1983" s="390" customFormat="1" x14ac:dyDescent="0.25"/>
    <row r="1984" s="390" customFormat="1" x14ac:dyDescent="0.25"/>
    <row r="1985" s="390" customFormat="1" x14ac:dyDescent="0.25"/>
    <row r="1986" s="390" customFormat="1" x14ac:dyDescent="0.25"/>
    <row r="1987" s="390" customFormat="1" x14ac:dyDescent="0.25"/>
    <row r="1988" s="390" customFormat="1" x14ac:dyDescent="0.25"/>
    <row r="1989" s="390" customFormat="1" x14ac:dyDescent="0.25"/>
    <row r="1990" s="390" customFormat="1" x14ac:dyDescent="0.25"/>
    <row r="1991" s="390" customFormat="1" x14ac:dyDescent="0.25"/>
    <row r="1992" s="390" customFormat="1" x14ac:dyDescent="0.25"/>
    <row r="1993" s="390" customFormat="1" x14ac:dyDescent="0.25"/>
    <row r="1994" s="390" customFormat="1" x14ac:dyDescent="0.25"/>
    <row r="1995" s="390" customFormat="1" x14ac:dyDescent="0.25"/>
    <row r="1996" s="390" customFormat="1" x14ac:dyDescent="0.25"/>
    <row r="1997" s="390" customFormat="1" x14ac:dyDescent="0.25"/>
    <row r="1998" s="390" customFormat="1" x14ac:dyDescent="0.25"/>
    <row r="1999" s="390" customFormat="1" x14ac:dyDescent="0.25"/>
    <row r="2000" s="390" customFormat="1" x14ac:dyDescent="0.25"/>
    <row r="2001" s="390" customFormat="1" x14ac:dyDescent="0.25"/>
    <row r="2002" s="390" customFormat="1" x14ac:dyDescent="0.25"/>
    <row r="2003" s="390" customFormat="1" x14ac:dyDescent="0.25"/>
    <row r="2004" s="390" customFormat="1" x14ac:dyDescent="0.25"/>
    <row r="2005" s="390" customFormat="1" x14ac:dyDescent="0.25"/>
    <row r="2006" s="390" customFormat="1" x14ac:dyDescent="0.25"/>
    <row r="2007" s="390" customFormat="1" x14ac:dyDescent="0.25"/>
    <row r="2008" s="390" customFormat="1" x14ac:dyDescent="0.25"/>
    <row r="2009" s="390" customFormat="1" x14ac:dyDescent="0.25"/>
    <row r="2010" s="390" customFormat="1" x14ac:dyDescent="0.25"/>
    <row r="2011" s="390" customFormat="1" x14ac:dyDescent="0.25"/>
    <row r="2012" s="390" customFormat="1" x14ac:dyDescent="0.25"/>
    <row r="2013" s="390" customFormat="1" x14ac:dyDescent="0.25"/>
    <row r="2014" s="390" customFormat="1" x14ac:dyDescent="0.25"/>
    <row r="2015" s="390" customFormat="1" x14ac:dyDescent="0.25"/>
    <row r="2016" s="390" customFormat="1" x14ac:dyDescent="0.25"/>
    <row r="2017" s="390" customFormat="1" x14ac:dyDescent="0.25"/>
    <row r="2018" s="390" customFormat="1" x14ac:dyDescent="0.25"/>
    <row r="2019" s="390" customFormat="1" x14ac:dyDescent="0.25"/>
    <row r="2020" s="390" customFormat="1" x14ac:dyDescent="0.25"/>
    <row r="2021" s="390" customFormat="1" x14ac:dyDescent="0.25"/>
    <row r="2022" s="390" customFormat="1" x14ac:dyDescent="0.25"/>
    <row r="2023" s="390" customFormat="1" x14ac:dyDescent="0.25"/>
    <row r="2024" s="390" customFormat="1" x14ac:dyDescent="0.25"/>
    <row r="2025" s="390" customFormat="1" x14ac:dyDescent="0.25"/>
    <row r="2026" s="390" customFormat="1" x14ac:dyDescent="0.25"/>
    <row r="2027" s="390" customFormat="1" x14ac:dyDescent="0.25"/>
    <row r="2028" s="390" customFormat="1" x14ac:dyDescent="0.25"/>
    <row r="2029" s="390" customFormat="1" x14ac:dyDescent="0.25"/>
    <row r="2030" s="390" customFormat="1" x14ac:dyDescent="0.25"/>
    <row r="2031" s="390" customFormat="1" x14ac:dyDescent="0.25"/>
    <row r="2032" s="390" customFormat="1" x14ac:dyDescent="0.25"/>
    <row r="2033" s="390" customFormat="1" x14ac:dyDescent="0.25"/>
    <row r="2034" s="390" customFormat="1" x14ac:dyDescent="0.25"/>
    <row r="2035" s="390" customFormat="1" x14ac:dyDescent="0.25"/>
    <row r="2036" s="390" customFormat="1" x14ac:dyDescent="0.25"/>
    <row r="2037" s="390" customFormat="1" x14ac:dyDescent="0.25"/>
    <row r="2038" s="390" customFormat="1" x14ac:dyDescent="0.25"/>
    <row r="2039" s="390" customFormat="1" x14ac:dyDescent="0.25"/>
    <row r="2040" s="390" customFormat="1" x14ac:dyDescent="0.25"/>
    <row r="2041" s="390" customFormat="1" x14ac:dyDescent="0.25"/>
    <row r="2042" s="390" customFormat="1" x14ac:dyDescent="0.25"/>
    <row r="2043" s="390" customFormat="1" x14ac:dyDescent="0.25"/>
    <row r="2044" s="390" customFormat="1" x14ac:dyDescent="0.25"/>
    <row r="2045" s="390" customFormat="1" x14ac:dyDescent="0.25"/>
    <row r="2046" s="390" customFormat="1" x14ac:dyDescent="0.25"/>
    <row r="2047" s="390" customFormat="1" x14ac:dyDescent="0.25"/>
    <row r="2048" s="390" customFormat="1" x14ac:dyDescent="0.25"/>
    <row r="2049" s="390" customFormat="1" x14ac:dyDescent="0.25"/>
    <row r="2050" s="390" customFormat="1" x14ac:dyDescent="0.25"/>
    <row r="2051" s="390" customFormat="1" x14ac:dyDescent="0.25"/>
    <row r="2052" s="390" customFormat="1" x14ac:dyDescent="0.25"/>
    <row r="2053" s="390" customFormat="1" x14ac:dyDescent="0.25"/>
    <row r="2054" s="390" customFormat="1" x14ac:dyDescent="0.25"/>
    <row r="2055" s="390" customFormat="1" x14ac:dyDescent="0.25"/>
    <row r="2056" s="390" customFormat="1" x14ac:dyDescent="0.25"/>
    <row r="2057" s="390" customFormat="1" x14ac:dyDescent="0.25"/>
    <row r="2058" s="390" customFormat="1" x14ac:dyDescent="0.25"/>
    <row r="2059" s="390" customFormat="1" x14ac:dyDescent="0.25"/>
    <row r="2060" s="390" customFormat="1" x14ac:dyDescent="0.25"/>
    <row r="2061" s="390" customFormat="1" x14ac:dyDescent="0.25"/>
    <row r="2062" s="390" customFormat="1" x14ac:dyDescent="0.25"/>
    <row r="2063" s="390" customFormat="1" x14ac:dyDescent="0.25"/>
    <row r="2064" s="390" customFormat="1" x14ac:dyDescent="0.25"/>
    <row r="2065" s="390" customFormat="1" x14ac:dyDescent="0.25"/>
    <row r="2066" s="390" customFormat="1" x14ac:dyDescent="0.25"/>
    <row r="2067" s="390" customFormat="1" x14ac:dyDescent="0.25"/>
    <row r="2068" s="390" customFormat="1" x14ac:dyDescent="0.25"/>
    <row r="2069" s="390" customFormat="1" x14ac:dyDescent="0.25"/>
    <row r="2070" s="390" customFormat="1" x14ac:dyDescent="0.25"/>
    <row r="2071" s="390" customFormat="1" x14ac:dyDescent="0.25"/>
    <row r="2072" s="390" customFormat="1" x14ac:dyDescent="0.25"/>
    <row r="2073" s="390" customFormat="1" x14ac:dyDescent="0.25"/>
    <row r="2074" s="390" customFormat="1" x14ac:dyDescent="0.25"/>
    <row r="2075" s="390" customFormat="1" x14ac:dyDescent="0.25"/>
    <row r="2076" s="390" customFormat="1" x14ac:dyDescent="0.25"/>
    <row r="2077" s="390" customFormat="1" x14ac:dyDescent="0.25"/>
    <row r="2078" s="390" customFormat="1" x14ac:dyDescent="0.25"/>
    <row r="2079" s="390" customFormat="1" x14ac:dyDescent="0.25"/>
    <row r="2080" s="390" customFormat="1" x14ac:dyDescent="0.25"/>
    <row r="2081" s="390" customFormat="1" x14ac:dyDescent="0.25"/>
    <row r="2082" s="390" customFormat="1" x14ac:dyDescent="0.25"/>
    <row r="2083" s="390" customFormat="1" x14ac:dyDescent="0.25"/>
    <row r="2084" s="390" customFormat="1" x14ac:dyDescent="0.25"/>
    <row r="2085" s="390" customFormat="1" x14ac:dyDescent="0.25"/>
    <row r="2086" s="390" customFormat="1" x14ac:dyDescent="0.25"/>
    <row r="2087" s="390" customFormat="1" x14ac:dyDescent="0.25"/>
    <row r="2088" s="390" customFormat="1" x14ac:dyDescent="0.25"/>
    <row r="2089" s="390" customFormat="1" x14ac:dyDescent="0.25"/>
    <row r="2090" s="390" customFormat="1" x14ac:dyDescent="0.25"/>
    <row r="2091" s="390" customFormat="1" x14ac:dyDescent="0.25"/>
    <row r="2092" s="390" customFormat="1" x14ac:dyDescent="0.25"/>
    <row r="2093" s="390" customFormat="1" x14ac:dyDescent="0.25"/>
    <row r="2094" s="390" customFormat="1" x14ac:dyDescent="0.25"/>
    <row r="2095" s="390" customFormat="1" x14ac:dyDescent="0.25"/>
    <row r="2096" s="390" customFormat="1" x14ac:dyDescent="0.25"/>
    <row r="2097" s="390" customFormat="1" x14ac:dyDescent="0.25"/>
    <row r="2098" s="390" customFormat="1" x14ac:dyDescent="0.25"/>
    <row r="2099" s="390" customFormat="1" x14ac:dyDescent="0.25"/>
    <row r="2100" s="390" customFormat="1" x14ac:dyDescent="0.25"/>
    <row r="2101" s="390" customFormat="1" x14ac:dyDescent="0.25"/>
    <row r="2102" s="390" customFormat="1" x14ac:dyDescent="0.25"/>
    <row r="2103" s="390" customFormat="1" x14ac:dyDescent="0.25"/>
    <row r="2104" s="390" customFormat="1" x14ac:dyDescent="0.25"/>
    <row r="2105" s="390" customFormat="1" x14ac:dyDescent="0.25"/>
    <row r="2106" s="390" customFormat="1" x14ac:dyDescent="0.25"/>
    <row r="2107" s="390" customFormat="1" x14ac:dyDescent="0.25"/>
    <row r="2108" s="390" customFormat="1" x14ac:dyDescent="0.25"/>
    <row r="2109" s="390" customFormat="1" x14ac:dyDescent="0.25"/>
    <row r="2110" s="390" customFormat="1" x14ac:dyDescent="0.25"/>
    <row r="2111" s="390" customFormat="1" x14ac:dyDescent="0.25"/>
    <row r="2112" s="390" customFormat="1" x14ac:dyDescent="0.25"/>
    <row r="2113" s="390" customFormat="1" x14ac:dyDescent="0.25"/>
    <row r="2114" s="390" customFormat="1" x14ac:dyDescent="0.25"/>
    <row r="2115" s="390" customFormat="1" x14ac:dyDescent="0.25"/>
    <row r="2116" s="390" customFormat="1" x14ac:dyDescent="0.25"/>
    <row r="2117" s="390" customFormat="1" x14ac:dyDescent="0.25"/>
    <row r="2118" s="390" customFormat="1" x14ac:dyDescent="0.25"/>
    <row r="2119" s="390" customFormat="1" x14ac:dyDescent="0.25"/>
    <row r="2120" s="390" customFormat="1" x14ac:dyDescent="0.25"/>
    <row r="2121" s="390" customFormat="1" x14ac:dyDescent="0.25"/>
    <row r="2122" s="390" customFormat="1" x14ac:dyDescent="0.25"/>
    <row r="2123" s="390" customFormat="1" x14ac:dyDescent="0.25"/>
    <row r="2124" s="390" customFormat="1" x14ac:dyDescent="0.25"/>
    <row r="2125" s="390" customFormat="1" x14ac:dyDescent="0.25"/>
    <row r="2126" s="390" customFormat="1" x14ac:dyDescent="0.25"/>
    <row r="2127" s="390" customFormat="1" x14ac:dyDescent="0.25"/>
    <row r="2128" s="390" customFormat="1" x14ac:dyDescent="0.25"/>
    <row r="2129" s="390" customFormat="1" x14ac:dyDescent="0.25"/>
    <row r="2130" s="390" customFormat="1" x14ac:dyDescent="0.25"/>
    <row r="2131" s="390" customFormat="1" x14ac:dyDescent="0.25"/>
    <row r="2132" s="390" customFormat="1" x14ac:dyDescent="0.25"/>
    <row r="2133" s="390" customFormat="1" x14ac:dyDescent="0.25"/>
    <row r="2134" s="390" customFormat="1" x14ac:dyDescent="0.25"/>
    <row r="2135" s="390" customFormat="1" x14ac:dyDescent="0.25"/>
    <row r="2136" s="390" customFormat="1" x14ac:dyDescent="0.25"/>
    <row r="2137" s="390" customFormat="1" x14ac:dyDescent="0.25"/>
    <row r="2138" s="390" customFormat="1" x14ac:dyDescent="0.25"/>
    <row r="2139" s="390" customFormat="1" x14ac:dyDescent="0.25"/>
    <row r="2140" s="390" customFormat="1" x14ac:dyDescent="0.25"/>
    <row r="2141" s="390" customFormat="1" x14ac:dyDescent="0.25"/>
    <row r="2142" s="390" customFormat="1" x14ac:dyDescent="0.25"/>
    <row r="2143" s="390" customFormat="1" x14ac:dyDescent="0.25"/>
    <row r="2144" s="390" customFormat="1" x14ac:dyDescent="0.25"/>
    <row r="2145" s="390" customFormat="1" x14ac:dyDescent="0.25"/>
    <row r="2146" s="390" customFormat="1" x14ac:dyDescent="0.25"/>
    <row r="2147" s="390" customFormat="1" x14ac:dyDescent="0.25"/>
    <row r="2148" s="390" customFormat="1" x14ac:dyDescent="0.25"/>
    <row r="2149" s="390" customFormat="1" x14ac:dyDescent="0.25"/>
    <row r="2150" s="390" customFormat="1" x14ac:dyDescent="0.25"/>
    <row r="2151" s="390" customFormat="1" x14ac:dyDescent="0.25"/>
    <row r="2152" s="390" customFormat="1" x14ac:dyDescent="0.25"/>
    <row r="2153" s="390" customFormat="1" x14ac:dyDescent="0.25"/>
    <row r="2154" s="390" customFormat="1" x14ac:dyDescent="0.25"/>
    <row r="2155" s="390" customFormat="1" x14ac:dyDescent="0.25"/>
    <row r="2156" s="390" customFormat="1" x14ac:dyDescent="0.25"/>
    <row r="2157" s="390" customFormat="1" x14ac:dyDescent="0.25"/>
    <row r="2158" s="390" customFormat="1" x14ac:dyDescent="0.25"/>
    <row r="2159" s="390" customFormat="1" x14ac:dyDescent="0.25"/>
    <row r="2160" s="390" customFormat="1" x14ac:dyDescent="0.25"/>
    <row r="2161" s="390" customFormat="1" x14ac:dyDescent="0.25"/>
    <row r="2162" s="390" customFormat="1" x14ac:dyDescent="0.25"/>
    <row r="2163" s="390" customFormat="1" x14ac:dyDescent="0.25"/>
    <row r="2164" s="390" customFormat="1" x14ac:dyDescent="0.25"/>
    <row r="2165" s="390" customFormat="1" x14ac:dyDescent="0.25"/>
    <row r="2166" s="390" customFormat="1" x14ac:dyDescent="0.25"/>
    <row r="2167" s="390" customFormat="1" x14ac:dyDescent="0.25"/>
    <row r="2168" s="390" customFormat="1" x14ac:dyDescent="0.25"/>
    <row r="2169" s="390" customFormat="1" x14ac:dyDescent="0.25"/>
    <row r="2170" s="390" customFormat="1" x14ac:dyDescent="0.25"/>
    <row r="2171" s="390" customFormat="1" x14ac:dyDescent="0.25"/>
    <row r="2172" s="390" customFormat="1" x14ac:dyDescent="0.25"/>
    <row r="2173" s="390" customFormat="1" x14ac:dyDescent="0.25"/>
    <row r="2174" s="390" customFormat="1" x14ac:dyDescent="0.25"/>
    <row r="2175" s="390" customFormat="1" x14ac:dyDescent="0.25"/>
    <row r="2176" s="390" customFormat="1" x14ac:dyDescent="0.25"/>
    <row r="2177" s="390" customFormat="1" x14ac:dyDescent="0.25"/>
    <row r="2178" s="390" customFormat="1" x14ac:dyDescent="0.25"/>
    <row r="2179" s="390" customFormat="1" x14ac:dyDescent="0.25"/>
    <row r="2180" s="390" customFormat="1" x14ac:dyDescent="0.25"/>
    <row r="2181" s="390" customFormat="1" x14ac:dyDescent="0.25"/>
    <row r="2182" s="390" customFormat="1" x14ac:dyDescent="0.25"/>
    <row r="2183" s="390" customFormat="1" x14ac:dyDescent="0.25"/>
    <row r="2184" s="390" customFormat="1" x14ac:dyDescent="0.25"/>
    <row r="2185" s="390" customFormat="1" x14ac:dyDescent="0.25"/>
    <row r="2186" s="390" customFormat="1" x14ac:dyDescent="0.25"/>
    <row r="2187" s="390" customFormat="1" x14ac:dyDescent="0.25"/>
    <row r="2188" s="390" customFormat="1" x14ac:dyDescent="0.25"/>
    <row r="2189" s="390" customFormat="1" x14ac:dyDescent="0.25"/>
    <row r="2190" s="390" customFormat="1" x14ac:dyDescent="0.25"/>
    <row r="2191" s="390" customFormat="1" x14ac:dyDescent="0.25"/>
    <row r="2192" s="390" customFormat="1" x14ac:dyDescent="0.25"/>
    <row r="2193" s="390" customFormat="1" x14ac:dyDescent="0.25"/>
    <row r="2194" s="390" customFormat="1" x14ac:dyDescent="0.25"/>
    <row r="2195" s="390" customFormat="1" x14ac:dyDescent="0.25"/>
    <row r="2196" s="390" customFormat="1" x14ac:dyDescent="0.25"/>
    <row r="2197" s="390" customFormat="1" x14ac:dyDescent="0.25"/>
    <row r="2198" s="390" customFormat="1" x14ac:dyDescent="0.25"/>
    <row r="2199" s="390" customFormat="1" x14ac:dyDescent="0.25"/>
    <row r="2200" s="390" customFormat="1" x14ac:dyDescent="0.25"/>
    <row r="2201" s="390" customFormat="1" x14ac:dyDescent="0.25"/>
    <row r="2202" s="390" customFormat="1" x14ac:dyDescent="0.25"/>
    <row r="2203" s="390" customFormat="1" x14ac:dyDescent="0.25"/>
    <row r="2204" s="390" customFormat="1" x14ac:dyDescent="0.25"/>
    <row r="2205" s="390" customFormat="1" x14ac:dyDescent="0.25"/>
    <row r="2206" s="390" customFormat="1" x14ac:dyDescent="0.25"/>
    <row r="2207" s="390" customFormat="1" x14ac:dyDescent="0.25"/>
    <row r="2208" s="390" customFormat="1" x14ac:dyDescent="0.25"/>
    <row r="2209" s="390" customFormat="1" x14ac:dyDescent="0.25"/>
    <row r="2210" s="390" customFormat="1" x14ac:dyDescent="0.25"/>
    <row r="2211" s="390" customFormat="1" x14ac:dyDescent="0.25"/>
    <row r="2212" s="390" customFormat="1" x14ac:dyDescent="0.25"/>
    <row r="2213" s="390" customFormat="1" x14ac:dyDescent="0.25"/>
    <row r="2214" s="390" customFormat="1" x14ac:dyDescent="0.25"/>
    <row r="2215" s="390" customFormat="1" x14ac:dyDescent="0.25"/>
    <row r="2216" s="390" customFormat="1" x14ac:dyDescent="0.25"/>
    <row r="2217" s="390" customFormat="1" x14ac:dyDescent="0.25"/>
    <row r="2218" s="390" customFormat="1" x14ac:dyDescent="0.25"/>
    <row r="2219" s="390" customFormat="1" x14ac:dyDescent="0.25"/>
    <row r="2220" s="390" customFormat="1" x14ac:dyDescent="0.25"/>
    <row r="2221" s="390" customFormat="1" x14ac:dyDescent="0.25"/>
    <row r="2222" s="390" customFormat="1" x14ac:dyDescent="0.25"/>
    <row r="2223" s="390" customFormat="1" x14ac:dyDescent="0.25"/>
    <row r="2224" s="390" customFormat="1" x14ac:dyDescent="0.25"/>
    <row r="2225" s="390" customFormat="1" x14ac:dyDescent="0.25"/>
    <row r="2226" s="390" customFormat="1" x14ac:dyDescent="0.25"/>
    <row r="2227" s="390" customFormat="1" x14ac:dyDescent="0.25"/>
    <row r="2228" s="390" customFormat="1" x14ac:dyDescent="0.25"/>
    <row r="2229" s="390" customFormat="1" x14ac:dyDescent="0.25"/>
    <row r="2230" s="390" customFormat="1" x14ac:dyDescent="0.25"/>
    <row r="2231" s="390" customFormat="1" x14ac:dyDescent="0.25"/>
    <row r="2232" s="390" customFormat="1" x14ac:dyDescent="0.25"/>
    <row r="2233" s="390" customFormat="1" x14ac:dyDescent="0.25"/>
    <row r="2234" s="390" customFormat="1" x14ac:dyDescent="0.25"/>
    <row r="2235" s="390" customFormat="1" x14ac:dyDescent="0.25"/>
    <row r="2236" s="390" customFormat="1" x14ac:dyDescent="0.25"/>
    <row r="2237" s="390" customFormat="1" x14ac:dyDescent="0.25"/>
    <row r="2238" s="390" customFormat="1" x14ac:dyDescent="0.25"/>
    <row r="2239" s="390" customFormat="1" x14ac:dyDescent="0.25"/>
    <row r="2240" s="390" customFormat="1" x14ac:dyDescent="0.25"/>
    <row r="2241" s="390" customFormat="1" x14ac:dyDescent="0.25"/>
    <row r="2242" s="390" customFormat="1" x14ac:dyDescent="0.25"/>
    <row r="2243" s="390" customFormat="1" x14ac:dyDescent="0.25"/>
    <row r="2244" s="390" customFormat="1" x14ac:dyDescent="0.25"/>
    <row r="2245" s="390" customFormat="1" x14ac:dyDescent="0.25"/>
    <row r="2246" s="390" customFormat="1" x14ac:dyDescent="0.25"/>
    <row r="2247" s="390" customFormat="1" x14ac:dyDescent="0.25"/>
    <row r="2248" s="390" customFormat="1" x14ac:dyDescent="0.25"/>
    <row r="2249" s="390" customFormat="1" x14ac:dyDescent="0.25"/>
    <row r="2250" s="390" customFormat="1" x14ac:dyDescent="0.25"/>
    <row r="2251" s="390" customFormat="1" x14ac:dyDescent="0.25"/>
    <row r="2252" s="390" customFormat="1" x14ac:dyDescent="0.25"/>
    <row r="2253" s="390" customFormat="1" x14ac:dyDescent="0.25"/>
    <row r="2254" s="390" customFormat="1" x14ac:dyDescent="0.25"/>
    <row r="2255" s="390" customFormat="1" x14ac:dyDescent="0.25"/>
    <row r="2256" s="390" customFormat="1" x14ac:dyDescent="0.25"/>
    <row r="2257" s="390" customFormat="1" x14ac:dyDescent="0.25"/>
    <row r="2258" s="390" customFormat="1" x14ac:dyDescent="0.25"/>
    <row r="2259" s="390" customFormat="1" x14ac:dyDescent="0.25"/>
    <row r="2260" s="390" customFormat="1" x14ac:dyDescent="0.25"/>
    <row r="2261" s="390" customFormat="1" x14ac:dyDescent="0.25"/>
    <row r="2262" s="390" customFormat="1" x14ac:dyDescent="0.25"/>
    <row r="2263" s="390" customFormat="1" x14ac:dyDescent="0.25"/>
    <row r="2264" s="390" customFormat="1" x14ac:dyDescent="0.25"/>
    <row r="2265" s="390" customFormat="1" x14ac:dyDescent="0.25"/>
    <row r="2266" s="390" customFormat="1" x14ac:dyDescent="0.25"/>
    <row r="2267" s="390" customFormat="1" x14ac:dyDescent="0.25"/>
    <row r="2268" s="390" customFormat="1" x14ac:dyDescent="0.25"/>
    <row r="2269" s="390" customFormat="1" x14ac:dyDescent="0.25"/>
    <row r="2270" s="390" customFormat="1" x14ac:dyDescent="0.25"/>
    <row r="2271" s="390" customFormat="1" x14ac:dyDescent="0.25"/>
    <row r="2272" s="390" customFormat="1" x14ac:dyDescent="0.25"/>
    <row r="2273" s="390" customFormat="1" x14ac:dyDescent="0.25"/>
    <row r="2274" s="390" customFormat="1" x14ac:dyDescent="0.25"/>
    <row r="2275" s="390" customFormat="1" x14ac:dyDescent="0.25"/>
    <row r="2276" s="390" customFormat="1" x14ac:dyDescent="0.25"/>
    <row r="2277" s="390" customFormat="1" x14ac:dyDescent="0.25"/>
    <row r="2278" s="390" customFormat="1" x14ac:dyDescent="0.25"/>
    <row r="2279" s="390" customFormat="1" x14ac:dyDescent="0.25"/>
    <row r="2280" s="390" customFormat="1" x14ac:dyDescent="0.25"/>
    <row r="2281" s="390" customFormat="1" x14ac:dyDescent="0.25"/>
    <row r="2282" s="390" customFormat="1" x14ac:dyDescent="0.25"/>
    <row r="2283" s="390" customFormat="1" x14ac:dyDescent="0.25"/>
    <row r="2284" s="390" customFormat="1" x14ac:dyDescent="0.25"/>
    <row r="2285" s="390" customFormat="1" x14ac:dyDescent="0.25"/>
    <row r="2286" s="390" customFormat="1" x14ac:dyDescent="0.25"/>
    <row r="2287" s="390" customFormat="1" x14ac:dyDescent="0.25"/>
    <row r="2288" s="390" customFormat="1" x14ac:dyDescent="0.25"/>
    <row r="2289" s="390" customFormat="1" x14ac:dyDescent="0.25"/>
    <row r="2290" s="390" customFormat="1" x14ac:dyDescent="0.25"/>
    <row r="2291" s="390" customFormat="1" x14ac:dyDescent="0.25"/>
    <row r="2292" s="390" customFormat="1" x14ac:dyDescent="0.25"/>
    <row r="2293" s="390" customFormat="1" x14ac:dyDescent="0.25"/>
    <row r="2294" s="390" customFormat="1" x14ac:dyDescent="0.25"/>
    <row r="2295" s="390" customFormat="1" x14ac:dyDescent="0.25"/>
    <row r="2296" s="390" customFormat="1" x14ac:dyDescent="0.25"/>
    <row r="2297" s="390" customFormat="1" x14ac:dyDescent="0.25"/>
    <row r="2298" s="390" customFormat="1" x14ac:dyDescent="0.25"/>
    <row r="2299" s="390" customFormat="1" x14ac:dyDescent="0.25"/>
    <row r="2300" s="390" customFormat="1" x14ac:dyDescent="0.25"/>
    <row r="2301" s="390" customFormat="1" x14ac:dyDescent="0.25"/>
    <row r="2302" s="390" customFormat="1" x14ac:dyDescent="0.25"/>
    <row r="2303" s="390" customFormat="1" x14ac:dyDescent="0.25"/>
    <row r="2304" s="390" customFormat="1" x14ac:dyDescent="0.25"/>
    <row r="2305" s="390" customFormat="1" x14ac:dyDescent="0.25"/>
    <row r="2306" s="390" customFormat="1" x14ac:dyDescent="0.25"/>
    <row r="2307" s="390" customFormat="1" x14ac:dyDescent="0.25"/>
    <row r="2308" s="390" customFormat="1" x14ac:dyDescent="0.25"/>
    <row r="2309" s="390" customFormat="1" x14ac:dyDescent="0.25"/>
    <row r="2310" s="390" customFormat="1" x14ac:dyDescent="0.25"/>
    <row r="2311" s="390" customFormat="1" x14ac:dyDescent="0.25"/>
    <row r="2312" s="390" customFormat="1" x14ac:dyDescent="0.25"/>
    <row r="2313" s="390" customFormat="1" x14ac:dyDescent="0.25"/>
    <row r="2314" s="390" customFormat="1" x14ac:dyDescent="0.25"/>
    <row r="2315" s="390" customFormat="1" x14ac:dyDescent="0.25"/>
    <row r="2316" s="390" customFormat="1" x14ac:dyDescent="0.25"/>
    <row r="2317" s="390" customFormat="1" x14ac:dyDescent="0.25"/>
    <row r="2318" s="390" customFormat="1" x14ac:dyDescent="0.25"/>
    <row r="2319" s="390" customFormat="1" x14ac:dyDescent="0.25"/>
    <row r="2320" s="390" customFormat="1" x14ac:dyDescent="0.25"/>
    <row r="2321" s="390" customFormat="1" x14ac:dyDescent="0.25"/>
    <row r="2322" s="390" customFormat="1" x14ac:dyDescent="0.25"/>
    <row r="2323" s="390" customFormat="1" x14ac:dyDescent="0.25"/>
    <row r="2324" s="390" customFormat="1" x14ac:dyDescent="0.25"/>
    <row r="2325" s="390" customFormat="1" x14ac:dyDescent="0.25"/>
    <row r="2326" s="390" customFormat="1" x14ac:dyDescent="0.25"/>
    <row r="2327" s="390" customFormat="1" x14ac:dyDescent="0.25"/>
    <row r="2328" s="390" customFormat="1" x14ac:dyDescent="0.25"/>
    <row r="2329" s="390" customFormat="1" x14ac:dyDescent="0.25"/>
    <row r="2330" s="390" customFormat="1" x14ac:dyDescent="0.25"/>
    <row r="2331" s="390" customFormat="1" x14ac:dyDescent="0.25"/>
    <row r="2332" s="390" customFormat="1" x14ac:dyDescent="0.25"/>
    <row r="2333" s="390" customFormat="1" x14ac:dyDescent="0.25"/>
    <row r="2334" s="390" customFormat="1" x14ac:dyDescent="0.25"/>
    <row r="2335" s="390" customFormat="1" x14ac:dyDescent="0.25"/>
    <row r="2336" s="390" customFormat="1" x14ac:dyDescent="0.25"/>
    <row r="2337" s="390" customFormat="1" x14ac:dyDescent="0.25"/>
    <row r="2338" s="390" customFormat="1" x14ac:dyDescent="0.25"/>
    <row r="2339" s="390" customFormat="1" x14ac:dyDescent="0.25"/>
    <row r="2340" s="390" customFormat="1" x14ac:dyDescent="0.25"/>
    <row r="2341" s="390" customFormat="1" x14ac:dyDescent="0.25"/>
    <row r="2342" s="390" customFormat="1" x14ac:dyDescent="0.25"/>
    <row r="2343" s="390" customFormat="1" x14ac:dyDescent="0.25"/>
    <row r="2344" s="390" customFormat="1" x14ac:dyDescent="0.25"/>
    <row r="2345" s="390" customFormat="1" x14ac:dyDescent="0.25"/>
    <row r="2346" s="390" customFormat="1" x14ac:dyDescent="0.25"/>
    <row r="2347" s="390" customFormat="1" x14ac:dyDescent="0.25"/>
    <row r="2348" s="390" customFormat="1" x14ac:dyDescent="0.25"/>
    <row r="2349" s="390" customFormat="1" x14ac:dyDescent="0.25"/>
    <row r="2350" s="390" customFormat="1" x14ac:dyDescent="0.25"/>
    <row r="2351" s="390" customFormat="1" x14ac:dyDescent="0.25"/>
    <row r="2352" s="390" customFormat="1" x14ac:dyDescent="0.25"/>
    <row r="2353" s="390" customFormat="1" x14ac:dyDescent="0.25"/>
    <row r="2354" s="390" customFormat="1" x14ac:dyDescent="0.25"/>
    <row r="2355" s="390" customFormat="1" x14ac:dyDescent="0.25"/>
    <row r="2356" s="390" customFormat="1" x14ac:dyDescent="0.25"/>
    <row r="2357" s="390" customFormat="1" x14ac:dyDescent="0.25"/>
    <row r="2358" s="390" customFormat="1" x14ac:dyDescent="0.25"/>
    <row r="2359" s="390" customFormat="1" x14ac:dyDescent="0.25"/>
    <row r="2360" s="390" customFormat="1" x14ac:dyDescent="0.25"/>
    <row r="2361" s="390" customFormat="1" x14ac:dyDescent="0.25"/>
    <row r="2362" s="390" customFormat="1" x14ac:dyDescent="0.25"/>
    <row r="2363" s="390" customFormat="1" x14ac:dyDescent="0.25"/>
    <row r="2364" s="390" customFormat="1" x14ac:dyDescent="0.25"/>
    <row r="2365" s="390" customFormat="1" x14ac:dyDescent="0.25"/>
    <row r="2366" s="390" customFormat="1" x14ac:dyDescent="0.25"/>
    <row r="2367" s="390" customFormat="1" x14ac:dyDescent="0.25"/>
    <row r="2368" s="390" customFormat="1" x14ac:dyDescent="0.25"/>
    <row r="2369" s="390" customFormat="1" x14ac:dyDescent="0.25"/>
    <row r="2370" s="390" customFormat="1" x14ac:dyDescent="0.25"/>
    <row r="2371" s="390" customFormat="1" x14ac:dyDescent="0.25"/>
    <row r="2372" s="390" customFormat="1" x14ac:dyDescent="0.25"/>
    <row r="2373" s="390" customFormat="1" x14ac:dyDescent="0.25"/>
    <row r="2374" s="390" customFormat="1" x14ac:dyDescent="0.25"/>
    <row r="2375" s="390" customFormat="1" x14ac:dyDescent="0.25"/>
    <row r="2376" s="390" customFormat="1" x14ac:dyDescent="0.25"/>
    <row r="2377" s="390" customFormat="1" x14ac:dyDescent="0.25"/>
    <row r="2378" s="390" customFormat="1" x14ac:dyDescent="0.25"/>
    <row r="2379" s="390" customFormat="1" x14ac:dyDescent="0.25"/>
    <row r="2380" s="390" customFormat="1" x14ac:dyDescent="0.25"/>
    <row r="2381" s="390" customFormat="1" x14ac:dyDescent="0.25"/>
    <row r="2382" s="390" customFormat="1" x14ac:dyDescent="0.25"/>
    <row r="2383" s="390" customFormat="1" x14ac:dyDescent="0.25"/>
    <row r="2384" s="390" customFormat="1" x14ac:dyDescent="0.25"/>
    <row r="2385" s="390" customFormat="1" x14ac:dyDescent="0.25"/>
    <row r="2386" s="390" customFormat="1" x14ac:dyDescent="0.25"/>
    <row r="2387" s="390" customFormat="1" x14ac:dyDescent="0.25"/>
    <row r="2388" s="390" customFormat="1" x14ac:dyDescent="0.25"/>
    <row r="2389" s="390" customFormat="1" x14ac:dyDescent="0.25"/>
    <row r="2390" s="390" customFormat="1" x14ac:dyDescent="0.25"/>
    <row r="2391" s="390" customFormat="1" x14ac:dyDescent="0.25"/>
    <row r="2392" s="390" customFormat="1" x14ac:dyDescent="0.25"/>
    <row r="2393" s="390" customFormat="1" x14ac:dyDescent="0.25"/>
    <row r="2394" s="390" customFormat="1" x14ac:dyDescent="0.25"/>
    <row r="2395" s="390" customFormat="1" x14ac:dyDescent="0.25"/>
    <row r="2396" s="390" customFormat="1" x14ac:dyDescent="0.25"/>
    <row r="2397" s="390" customFormat="1" x14ac:dyDescent="0.25"/>
    <row r="2398" s="390" customFormat="1" x14ac:dyDescent="0.25"/>
    <row r="2399" s="390" customFormat="1" x14ac:dyDescent="0.25"/>
    <row r="2400" s="390" customFormat="1" x14ac:dyDescent="0.25"/>
    <row r="2401" s="390" customFormat="1" x14ac:dyDescent="0.25"/>
    <row r="2402" s="390" customFormat="1" x14ac:dyDescent="0.25"/>
    <row r="2403" s="390" customFormat="1" x14ac:dyDescent="0.25"/>
    <row r="2404" s="390" customFormat="1" x14ac:dyDescent="0.25"/>
    <row r="2405" s="390" customFormat="1" x14ac:dyDescent="0.25"/>
    <row r="2406" s="390" customFormat="1" x14ac:dyDescent="0.25"/>
    <row r="2407" s="390" customFormat="1" x14ac:dyDescent="0.25"/>
    <row r="2408" s="390" customFormat="1" x14ac:dyDescent="0.25"/>
    <row r="2409" s="390" customFormat="1" x14ac:dyDescent="0.25"/>
    <row r="2410" s="390" customFormat="1" x14ac:dyDescent="0.25"/>
    <row r="2411" s="390" customFormat="1" x14ac:dyDescent="0.25"/>
    <row r="2412" s="390" customFormat="1" x14ac:dyDescent="0.25"/>
    <row r="2413" s="390" customFormat="1" x14ac:dyDescent="0.25"/>
    <row r="2414" s="390" customFormat="1" x14ac:dyDescent="0.25"/>
    <row r="2415" s="390" customFormat="1" x14ac:dyDescent="0.25"/>
    <row r="2416" s="390" customFormat="1" x14ac:dyDescent="0.25"/>
    <row r="2417" s="390" customFormat="1" x14ac:dyDescent="0.25"/>
    <row r="2418" s="390" customFormat="1" x14ac:dyDescent="0.25"/>
    <row r="2419" s="390" customFormat="1" x14ac:dyDescent="0.25"/>
    <row r="2420" s="390" customFormat="1" x14ac:dyDescent="0.25"/>
    <row r="2421" s="390" customFormat="1" x14ac:dyDescent="0.25"/>
    <row r="2422" s="390" customFormat="1" x14ac:dyDescent="0.25"/>
    <row r="2423" s="390" customFormat="1" x14ac:dyDescent="0.25"/>
    <row r="2424" s="390" customFormat="1" x14ac:dyDescent="0.25"/>
    <row r="2425" s="390" customFormat="1" x14ac:dyDescent="0.25"/>
    <row r="2426" s="390" customFormat="1" x14ac:dyDescent="0.25"/>
    <row r="2427" s="390" customFormat="1" x14ac:dyDescent="0.25"/>
    <row r="2428" s="390" customFormat="1" x14ac:dyDescent="0.25"/>
    <row r="2429" s="390" customFormat="1" x14ac:dyDescent="0.25"/>
    <row r="2430" s="390" customFormat="1" x14ac:dyDescent="0.25"/>
    <row r="2431" s="390" customFormat="1" x14ac:dyDescent="0.25"/>
    <row r="2432" s="390" customFormat="1" x14ac:dyDescent="0.25"/>
    <row r="2433" s="390" customFormat="1" x14ac:dyDescent="0.25"/>
    <row r="2434" s="390" customFormat="1" x14ac:dyDescent="0.25"/>
    <row r="2435" s="390" customFormat="1" x14ac:dyDescent="0.25"/>
    <row r="2436" s="390" customFormat="1" x14ac:dyDescent="0.25"/>
    <row r="2437" s="390" customFormat="1" x14ac:dyDescent="0.25"/>
    <row r="2438" s="390" customFormat="1" x14ac:dyDescent="0.25"/>
    <row r="2439" s="390" customFormat="1" x14ac:dyDescent="0.25"/>
    <row r="2440" s="390" customFormat="1" x14ac:dyDescent="0.25"/>
    <row r="2441" s="390" customFormat="1" x14ac:dyDescent="0.25"/>
    <row r="2442" s="390" customFormat="1" x14ac:dyDescent="0.25"/>
    <row r="2443" s="390" customFormat="1" x14ac:dyDescent="0.25"/>
    <row r="2444" s="390" customFormat="1" x14ac:dyDescent="0.25"/>
    <row r="2445" s="390" customFormat="1" x14ac:dyDescent="0.25"/>
    <row r="2446" s="390" customFormat="1" x14ac:dyDescent="0.25"/>
    <row r="2447" s="390" customFormat="1" x14ac:dyDescent="0.25"/>
    <row r="2448" s="390" customFormat="1" x14ac:dyDescent="0.25"/>
    <row r="2449" s="390" customFormat="1" x14ac:dyDescent="0.25"/>
    <row r="2450" s="390" customFormat="1" x14ac:dyDescent="0.25"/>
    <row r="2451" s="390" customFormat="1" x14ac:dyDescent="0.25"/>
    <row r="2452" s="390" customFormat="1" x14ac:dyDescent="0.25"/>
    <row r="2453" s="390" customFormat="1" x14ac:dyDescent="0.25"/>
    <row r="2454" s="390" customFormat="1" x14ac:dyDescent="0.25"/>
    <row r="2455" s="390" customFormat="1" x14ac:dyDescent="0.25"/>
    <row r="2456" s="390" customFormat="1" x14ac:dyDescent="0.25"/>
    <row r="2457" s="390" customFormat="1" x14ac:dyDescent="0.25"/>
    <row r="2458" s="390" customFormat="1" x14ac:dyDescent="0.25"/>
    <row r="2459" s="390" customFormat="1" x14ac:dyDescent="0.25"/>
    <row r="2460" s="390" customFormat="1" x14ac:dyDescent="0.25"/>
    <row r="2461" s="390" customFormat="1" x14ac:dyDescent="0.25"/>
    <row r="2462" s="390" customFormat="1" x14ac:dyDescent="0.25"/>
    <row r="2463" s="390" customFormat="1" x14ac:dyDescent="0.25"/>
    <row r="2464" s="390" customFormat="1" x14ac:dyDescent="0.25"/>
    <row r="2465" s="390" customFormat="1" x14ac:dyDescent="0.25"/>
    <row r="2466" s="390" customFormat="1" x14ac:dyDescent="0.25"/>
    <row r="2467" s="390" customFormat="1" x14ac:dyDescent="0.25"/>
    <row r="2468" s="390" customFormat="1" x14ac:dyDescent="0.25"/>
    <row r="2469" s="390" customFormat="1" x14ac:dyDescent="0.25"/>
    <row r="2470" s="390" customFormat="1" x14ac:dyDescent="0.25"/>
    <row r="2471" s="390" customFormat="1" x14ac:dyDescent="0.25"/>
    <row r="2472" s="390" customFormat="1" x14ac:dyDescent="0.25"/>
    <row r="2473" s="390" customFormat="1" x14ac:dyDescent="0.25"/>
    <row r="2474" s="390" customFormat="1" x14ac:dyDescent="0.25"/>
    <row r="2475" s="390" customFormat="1" x14ac:dyDescent="0.25"/>
    <row r="2476" s="390" customFormat="1" x14ac:dyDescent="0.25"/>
    <row r="2477" s="390" customFormat="1" x14ac:dyDescent="0.25"/>
    <row r="2478" s="390" customFormat="1" x14ac:dyDescent="0.25"/>
    <row r="2479" s="390" customFormat="1" x14ac:dyDescent="0.25"/>
    <row r="2480" s="390" customFormat="1" x14ac:dyDescent="0.25"/>
    <row r="2481" s="390" customFormat="1" x14ac:dyDescent="0.25"/>
    <row r="2482" s="390" customFormat="1" x14ac:dyDescent="0.25"/>
    <row r="2483" s="390" customFormat="1" x14ac:dyDescent="0.25"/>
    <row r="2484" s="390" customFormat="1" x14ac:dyDescent="0.25"/>
    <row r="2485" s="390" customFormat="1" x14ac:dyDescent="0.25"/>
    <row r="2486" s="390" customFormat="1" x14ac:dyDescent="0.25"/>
    <row r="2487" s="390" customFormat="1" x14ac:dyDescent="0.25"/>
    <row r="2488" s="390" customFormat="1" x14ac:dyDescent="0.25"/>
    <row r="2489" s="390" customFormat="1" x14ac:dyDescent="0.25"/>
    <row r="2490" s="390" customFormat="1" x14ac:dyDescent="0.25"/>
    <row r="2491" s="390" customFormat="1" x14ac:dyDescent="0.25"/>
    <row r="2492" s="390" customFormat="1" x14ac:dyDescent="0.25"/>
    <row r="2493" s="390" customFormat="1" x14ac:dyDescent="0.25"/>
    <row r="2494" s="390" customFormat="1" x14ac:dyDescent="0.25"/>
    <row r="2495" s="390" customFormat="1" x14ac:dyDescent="0.25"/>
    <row r="2496" s="390" customFormat="1" x14ac:dyDescent="0.25"/>
    <row r="2497" s="390" customFormat="1" x14ac:dyDescent="0.25"/>
    <row r="2498" s="390" customFormat="1" x14ac:dyDescent="0.25"/>
    <row r="2499" s="390" customFormat="1" x14ac:dyDescent="0.25"/>
    <row r="2500" s="390" customFormat="1" x14ac:dyDescent="0.25"/>
    <row r="2501" s="390" customFormat="1" x14ac:dyDescent="0.25"/>
    <row r="2502" s="390" customFormat="1" x14ac:dyDescent="0.25"/>
    <row r="2503" s="390" customFormat="1" x14ac:dyDescent="0.25"/>
    <row r="2504" s="390" customFormat="1" x14ac:dyDescent="0.25"/>
    <row r="2505" s="390" customFormat="1" x14ac:dyDescent="0.25"/>
    <row r="2506" s="390" customFormat="1" x14ac:dyDescent="0.25"/>
    <row r="2507" s="390" customFormat="1" x14ac:dyDescent="0.25"/>
    <row r="2508" s="390" customFormat="1" x14ac:dyDescent="0.25"/>
    <row r="2509" s="390" customFormat="1" x14ac:dyDescent="0.25"/>
    <row r="2510" s="390" customFormat="1" x14ac:dyDescent="0.25"/>
    <row r="2511" s="390" customFormat="1" x14ac:dyDescent="0.25"/>
    <row r="2512" s="390" customFormat="1" x14ac:dyDescent="0.25"/>
    <row r="2513" s="390" customFormat="1" x14ac:dyDescent="0.25"/>
    <row r="2514" s="390" customFormat="1" x14ac:dyDescent="0.25"/>
    <row r="2515" s="390" customFormat="1" x14ac:dyDescent="0.25"/>
    <row r="2516" s="390" customFormat="1" x14ac:dyDescent="0.25"/>
    <row r="2517" s="390" customFormat="1" x14ac:dyDescent="0.25"/>
    <row r="2518" s="390" customFormat="1" x14ac:dyDescent="0.25"/>
    <row r="2519" s="390" customFormat="1" x14ac:dyDescent="0.25"/>
    <row r="2520" s="390" customFormat="1" x14ac:dyDescent="0.25"/>
    <row r="2521" s="390" customFormat="1" x14ac:dyDescent="0.25"/>
    <row r="2522" s="390" customFormat="1" x14ac:dyDescent="0.25"/>
    <row r="2523" s="390" customFormat="1" x14ac:dyDescent="0.25"/>
    <row r="2524" s="390" customFormat="1" x14ac:dyDescent="0.25"/>
    <row r="2525" s="390" customFormat="1" x14ac:dyDescent="0.25"/>
    <row r="2526" s="390" customFormat="1" x14ac:dyDescent="0.25"/>
    <row r="2527" s="390" customFormat="1" x14ac:dyDescent="0.25"/>
    <row r="2528" s="390" customFormat="1" x14ac:dyDescent="0.25"/>
    <row r="2529" s="390" customFormat="1" x14ac:dyDescent="0.25"/>
    <row r="2530" s="390" customFormat="1" x14ac:dyDescent="0.25"/>
    <row r="2531" s="390" customFormat="1" x14ac:dyDescent="0.25"/>
    <row r="2532" s="390" customFormat="1" x14ac:dyDescent="0.25"/>
    <row r="2533" s="390" customFormat="1" x14ac:dyDescent="0.25"/>
    <row r="2534" s="390" customFormat="1" x14ac:dyDescent="0.25"/>
    <row r="2535" s="390" customFormat="1" x14ac:dyDescent="0.25"/>
    <row r="2536" s="390" customFormat="1" x14ac:dyDescent="0.25"/>
    <row r="2537" s="390" customFormat="1" x14ac:dyDescent="0.25"/>
    <row r="2538" s="390" customFormat="1" x14ac:dyDescent="0.25"/>
    <row r="2539" s="390" customFormat="1" x14ac:dyDescent="0.25"/>
    <row r="2540" s="390" customFormat="1" x14ac:dyDescent="0.25"/>
    <row r="2541" s="390" customFormat="1" x14ac:dyDescent="0.25"/>
    <row r="2542" s="390" customFormat="1" x14ac:dyDescent="0.25"/>
    <row r="2543" s="390" customFormat="1" x14ac:dyDescent="0.25"/>
    <row r="2544" s="390" customFormat="1" x14ac:dyDescent="0.25"/>
    <row r="2545" s="390" customFormat="1" x14ac:dyDescent="0.25"/>
    <row r="2546" s="390" customFormat="1" x14ac:dyDescent="0.25"/>
    <row r="2547" s="390" customFormat="1" x14ac:dyDescent="0.25"/>
    <row r="2548" s="390" customFormat="1" x14ac:dyDescent="0.25"/>
    <row r="2549" s="390" customFormat="1" x14ac:dyDescent="0.25"/>
    <row r="2550" s="390" customFormat="1" x14ac:dyDescent="0.25"/>
    <row r="2551" s="390" customFormat="1" x14ac:dyDescent="0.25"/>
    <row r="2552" s="390" customFormat="1" x14ac:dyDescent="0.25"/>
    <row r="2553" s="390" customFormat="1" x14ac:dyDescent="0.25"/>
    <row r="2554" s="390" customFormat="1" x14ac:dyDescent="0.25"/>
    <row r="2555" s="390" customFormat="1" x14ac:dyDescent="0.25"/>
    <row r="2556" s="390" customFormat="1" x14ac:dyDescent="0.25"/>
    <row r="2557" s="390" customFormat="1" x14ac:dyDescent="0.25"/>
    <row r="2558" s="390" customFormat="1" x14ac:dyDescent="0.25"/>
    <row r="2559" s="390" customFormat="1" x14ac:dyDescent="0.25"/>
    <row r="2560" s="390" customFormat="1" x14ac:dyDescent="0.25"/>
    <row r="2561" s="390" customFormat="1" x14ac:dyDescent="0.25"/>
    <row r="2562" s="390" customFormat="1" x14ac:dyDescent="0.25"/>
    <row r="2563" s="390" customFormat="1" x14ac:dyDescent="0.25"/>
    <row r="2564" s="390" customFormat="1" x14ac:dyDescent="0.25"/>
    <row r="2565" s="390" customFormat="1" x14ac:dyDescent="0.25"/>
    <row r="2566" s="390" customFormat="1" x14ac:dyDescent="0.25"/>
    <row r="2567" s="390" customFormat="1" x14ac:dyDescent="0.25"/>
    <row r="2568" s="390" customFormat="1" x14ac:dyDescent="0.25"/>
    <row r="2569" s="390" customFormat="1" x14ac:dyDescent="0.25"/>
    <row r="2570" s="390" customFormat="1" x14ac:dyDescent="0.25"/>
    <row r="2571" s="390" customFormat="1" x14ac:dyDescent="0.25"/>
    <row r="2572" s="390" customFormat="1" x14ac:dyDescent="0.25"/>
    <row r="2573" s="390" customFormat="1" x14ac:dyDescent="0.25"/>
    <row r="2574" s="390" customFormat="1" x14ac:dyDescent="0.25"/>
    <row r="2575" s="390" customFormat="1" x14ac:dyDescent="0.25"/>
    <row r="2576" s="390" customFormat="1" x14ac:dyDescent="0.25"/>
    <row r="2577" s="390" customFormat="1" x14ac:dyDescent="0.25"/>
    <row r="2578" s="390" customFormat="1" x14ac:dyDescent="0.25"/>
    <row r="2579" s="390" customFormat="1" x14ac:dyDescent="0.25"/>
    <row r="2580" s="390" customFormat="1" x14ac:dyDescent="0.25"/>
    <row r="2581" s="390" customFormat="1" x14ac:dyDescent="0.25"/>
    <row r="2582" s="390" customFormat="1" x14ac:dyDescent="0.25"/>
    <row r="2583" s="390" customFormat="1" x14ac:dyDescent="0.25"/>
    <row r="2584" s="390" customFormat="1" x14ac:dyDescent="0.25"/>
    <row r="2585" s="390" customFormat="1" x14ac:dyDescent="0.25"/>
    <row r="2586" s="390" customFormat="1" x14ac:dyDescent="0.25"/>
    <row r="2587" s="390" customFormat="1" x14ac:dyDescent="0.25"/>
    <row r="2588" s="390" customFormat="1" x14ac:dyDescent="0.25"/>
    <row r="2589" s="390" customFormat="1" x14ac:dyDescent="0.25"/>
    <row r="2590" s="390" customFormat="1" x14ac:dyDescent="0.25"/>
    <row r="2591" s="390" customFormat="1" x14ac:dyDescent="0.25"/>
    <row r="2592" s="390" customFormat="1" x14ac:dyDescent="0.25"/>
    <row r="2593" s="390" customFormat="1" x14ac:dyDescent="0.25"/>
    <row r="2594" s="390" customFormat="1" x14ac:dyDescent="0.25"/>
    <row r="2595" s="390" customFormat="1" x14ac:dyDescent="0.25"/>
    <row r="2596" s="390" customFormat="1" x14ac:dyDescent="0.25"/>
    <row r="2597" s="390" customFormat="1" x14ac:dyDescent="0.25"/>
    <row r="2598" s="390" customFormat="1" x14ac:dyDescent="0.25"/>
    <row r="2599" s="390" customFormat="1" x14ac:dyDescent="0.25"/>
    <row r="2600" s="390" customFormat="1" x14ac:dyDescent="0.25"/>
    <row r="2601" s="390" customFormat="1" x14ac:dyDescent="0.25"/>
    <row r="2602" s="390" customFormat="1" x14ac:dyDescent="0.25"/>
    <row r="2603" s="390" customFormat="1" x14ac:dyDescent="0.25"/>
    <row r="2604" s="390" customFormat="1" x14ac:dyDescent="0.25"/>
    <row r="2605" s="390" customFormat="1" x14ac:dyDescent="0.25"/>
    <row r="2606" s="390" customFormat="1" x14ac:dyDescent="0.25"/>
    <row r="2607" s="390" customFormat="1" x14ac:dyDescent="0.25"/>
    <row r="2608" s="390" customFormat="1" x14ac:dyDescent="0.25"/>
    <row r="2609" s="390" customFormat="1" x14ac:dyDescent="0.25"/>
    <row r="2610" s="390" customFormat="1" x14ac:dyDescent="0.25"/>
    <row r="2611" s="390" customFormat="1" x14ac:dyDescent="0.25"/>
    <row r="2612" s="390" customFormat="1" x14ac:dyDescent="0.25"/>
    <row r="2613" s="390" customFormat="1" x14ac:dyDescent="0.25"/>
    <row r="2614" s="390" customFormat="1" x14ac:dyDescent="0.25"/>
    <row r="2615" s="390" customFormat="1" x14ac:dyDescent="0.25"/>
    <row r="2616" s="390" customFormat="1" x14ac:dyDescent="0.25"/>
    <row r="2617" s="390" customFormat="1" x14ac:dyDescent="0.25"/>
    <row r="2618" s="390" customFormat="1" x14ac:dyDescent="0.25"/>
    <row r="2619" s="390" customFormat="1" x14ac:dyDescent="0.25"/>
    <row r="2620" s="390" customFormat="1" x14ac:dyDescent="0.25"/>
    <row r="2621" s="390" customFormat="1" x14ac:dyDescent="0.25"/>
    <row r="2622" s="390" customFormat="1" x14ac:dyDescent="0.25"/>
    <row r="2623" s="390" customFormat="1" x14ac:dyDescent="0.25"/>
    <row r="2624" s="390" customFormat="1" x14ac:dyDescent="0.25"/>
    <row r="2625" s="390" customFormat="1" x14ac:dyDescent="0.25"/>
    <row r="2626" s="390" customFormat="1" x14ac:dyDescent="0.25"/>
    <row r="2627" s="390" customFormat="1" x14ac:dyDescent="0.25"/>
    <row r="2628" s="390" customFormat="1" x14ac:dyDescent="0.25"/>
    <row r="2629" s="390" customFormat="1" x14ac:dyDescent="0.25"/>
    <row r="2630" s="390" customFormat="1" x14ac:dyDescent="0.25"/>
    <row r="2631" s="390" customFormat="1" x14ac:dyDescent="0.25"/>
    <row r="2632" s="390" customFormat="1" x14ac:dyDescent="0.25"/>
    <row r="2633" s="390" customFormat="1" x14ac:dyDescent="0.25"/>
    <row r="2634" s="390" customFormat="1" x14ac:dyDescent="0.25"/>
    <row r="2635" s="390" customFormat="1" x14ac:dyDescent="0.25"/>
    <row r="2636" s="390" customFormat="1" x14ac:dyDescent="0.25"/>
    <row r="2637" s="390" customFormat="1" x14ac:dyDescent="0.25"/>
    <row r="2638" s="390" customFormat="1" x14ac:dyDescent="0.25"/>
    <row r="2639" s="390" customFormat="1" x14ac:dyDescent="0.25"/>
    <row r="2640" s="390" customFormat="1" x14ac:dyDescent="0.25"/>
    <row r="2641" s="390" customFormat="1" x14ac:dyDescent="0.25"/>
    <row r="2642" s="390" customFormat="1" x14ac:dyDescent="0.25"/>
    <row r="2643" s="390" customFormat="1" x14ac:dyDescent="0.25"/>
    <row r="2644" s="390" customFormat="1" x14ac:dyDescent="0.25"/>
    <row r="2645" s="390" customFormat="1" x14ac:dyDescent="0.25"/>
    <row r="2646" s="390" customFormat="1" x14ac:dyDescent="0.25"/>
    <row r="2647" s="390" customFormat="1" x14ac:dyDescent="0.25"/>
    <row r="2648" s="390" customFormat="1" x14ac:dyDescent="0.25"/>
    <row r="2649" s="390" customFormat="1" x14ac:dyDescent="0.25"/>
    <row r="2650" s="390" customFormat="1" x14ac:dyDescent="0.25"/>
    <row r="2651" s="390" customFormat="1" x14ac:dyDescent="0.25"/>
    <row r="2652" s="390" customFormat="1" x14ac:dyDescent="0.25"/>
    <row r="2653" s="390" customFormat="1" x14ac:dyDescent="0.25"/>
    <row r="2654" s="390" customFormat="1" x14ac:dyDescent="0.25"/>
    <row r="2655" s="390" customFormat="1" x14ac:dyDescent="0.25"/>
    <row r="2656" s="390" customFormat="1" x14ac:dyDescent="0.25"/>
    <row r="2657" s="390" customFormat="1" x14ac:dyDescent="0.25"/>
    <row r="2658" s="390" customFormat="1" x14ac:dyDescent="0.25"/>
    <row r="2659" s="390" customFormat="1" x14ac:dyDescent="0.25"/>
    <row r="2660" s="390" customFormat="1" x14ac:dyDescent="0.25"/>
    <row r="2661" s="390" customFormat="1" x14ac:dyDescent="0.25"/>
    <row r="2662" s="390" customFormat="1" x14ac:dyDescent="0.25"/>
    <row r="2663" s="390" customFormat="1" x14ac:dyDescent="0.25"/>
    <row r="2664" s="390" customFormat="1" x14ac:dyDescent="0.25"/>
    <row r="2665" s="390" customFormat="1" x14ac:dyDescent="0.25"/>
    <row r="2666" s="390" customFormat="1" x14ac:dyDescent="0.25"/>
    <row r="2667" s="390" customFormat="1" x14ac:dyDescent="0.25"/>
    <row r="2668" s="390" customFormat="1" x14ac:dyDescent="0.25"/>
    <row r="2669" s="390" customFormat="1" x14ac:dyDescent="0.25"/>
    <row r="2670" s="390" customFormat="1" x14ac:dyDescent="0.25"/>
    <row r="2671" s="390" customFormat="1" x14ac:dyDescent="0.25"/>
    <row r="2672" s="390" customFormat="1" x14ac:dyDescent="0.25"/>
    <row r="2673" s="390" customFormat="1" x14ac:dyDescent="0.25"/>
    <row r="2674" s="390" customFormat="1" x14ac:dyDescent="0.25"/>
    <row r="2675" s="390" customFormat="1" x14ac:dyDescent="0.25"/>
    <row r="2676" s="390" customFormat="1" x14ac:dyDescent="0.25"/>
    <row r="2677" s="390" customFormat="1" x14ac:dyDescent="0.25"/>
    <row r="2678" s="390" customFormat="1" x14ac:dyDescent="0.25"/>
    <row r="2679" s="390" customFormat="1" x14ac:dyDescent="0.25"/>
    <row r="2680" s="390" customFormat="1" x14ac:dyDescent="0.25"/>
    <row r="2681" s="390" customFormat="1" x14ac:dyDescent="0.25"/>
    <row r="2682" s="390" customFormat="1" x14ac:dyDescent="0.25"/>
    <row r="2683" s="390" customFormat="1" x14ac:dyDescent="0.25"/>
    <row r="2684" s="390" customFormat="1" x14ac:dyDescent="0.25"/>
    <row r="2685" s="390" customFormat="1" x14ac:dyDescent="0.25"/>
    <row r="2686" s="390" customFormat="1" x14ac:dyDescent="0.25"/>
    <row r="2687" s="390" customFormat="1" x14ac:dyDescent="0.25"/>
    <row r="2688" s="390" customFormat="1" x14ac:dyDescent="0.25"/>
    <row r="2689" s="390" customFormat="1" x14ac:dyDescent="0.25"/>
    <row r="2690" s="390" customFormat="1" x14ac:dyDescent="0.25"/>
    <row r="2691" s="390" customFormat="1" x14ac:dyDescent="0.25"/>
    <row r="2692" s="390" customFormat="1" x14ac:dyDescent="0.25"/>
    <row r="2693" s="390" customFormat="1" x14ac:dyDescent="0.25"/>
    <row r="2694" s="390" customFormat="1" x14ac:dyDescent="0.25"/>
    <row r="2695" s="390" customFormat="1" x14ac:dyDescent="0.25"/>
    <row r="2696" s="390" customFormat="1" x14ac:dyDescent="0.25"/>
    <row r="2697" s="390" customFormat="1" x14ac:dyDescent="0.25"/>
    <row r="2698" s="390" customFormat="1" x14ac:dyDescent="0.25"/>
    <row r="2699" s="390" customFormat="1" x14ac:dyDescent="0.25"/>
    <row r="2700" s="390" customFormat="1" x14ac:dyDescent="0.25"/>
    <row r="2701" s="390" customFormat="1" x14ac:dyDescent="0.25"/>
    <row r="2702" s="390" customFormat="1" x14ac:dyDescent="0.25"/>
    <row r="2703" s="390" customFormat="1" x14ac:dyDescent="0.25"/>
    <row r="2704" s="390" customFormat="1" x14ac:dyDescent="0.25"/>
    <row r="2705" s="390" customFormat="1" x14ac:dyDescent="0.25"/>
    <row r="2706" s="390" customFormat="1" x14ac:dyDescent="0.25"/>
    <row r="2707" s="390" customFormat="1" x14ac:dyDescent="0.25"/>
    <row r="2708" s="390" customFormat="1" x14ac:dyDescent="0.25"/>
    <row r="2709" s="390" customFormat="1" x14ac:dyDescent="0.25"/>
    <row r="2710" s="390" customFormat="1" x14ac:dyDescent="0.25"/>
    <row r="2711" s="390" customFormat="1" x14ac:dyDescent="0.25"/>
    <row r="2712" s="390" customFormat="1" x14ac:dyDescent="0.25"/>
    <row r="2713" s="390" customFormat="1" x14ac:dyDescent="0.25"/>
    <row r="2714" s="390" customFormat="1" x14ac:dyDescent="0.25"/>
    <row r="2715" s="390" customFormat="1" x14ac:dyDescent="0.25"/>
    <row r="2716" s="390" customFormat="1" x14ac:dyDescent="0.25"/>
    <row r="2717" s="390" customFormat="1" x14ac:dyDescent="0.25"/>
    <row r="2718" s="390" customFormat="1" x14ac:dyDescent="0.25"/>
    <row r="2719" s="390" customFormat="1" x14ac:dyDescent="0.25"/>
    <row r="2720" s="390" customFormat="1" x14ac:dyDescent="0.25"/>
    <row r="2721" s="390" customFormat="1" x14ac:dyDescent="0.25"/>
    <row r="2722" s="390" customFormat="1" x14ac:dyDescent="0.25"/>
    <row r="2723" s="390" customFormat="1" x14ac:dyDescent="0.25"/>
    <row r="2724" s="390" customFormat="1" x14ac:dyDescent="0.25"/>
    <row r="2725" s="390" customFormat="1" x14ac:dyDescent="0.25"/>
    <row r="2726" s="390" customFormat="1" x14ac:dyDescent="0.25"/>
    <row r="2727" s="390" customFormat="1" x14ac:dyDescent="0.25"/>
    <row r="2728" s="390" customFormat="1" x14ac:dyDescent="0.25"/>
    <row r="2729" s="390" customFormat="1" x14ac:dyDescent="0.25"/>
    <row r="2730" s="390" customFormat="1" x14ac:dyDescent="0.25"/>
    <row r="2731" s="390" customFormat="1" x14ac:dyDescent="0.25"/>
    <row r="2732" s="390" customFormat="1" x14ac:dyDescent="0.25"/>
    <row r="2733" s="390" customFormat="1" x14ac:dyDescent="0.25"/>
    <row r="2734" s="390" customFormat="1" x14ac:dyDescent="0.25"/>
    <row r="2735" s="390" customFormat="1" x14ac:dyDescent="0.25"/>
    <row r="2736" s="390" customFormat="1" x14ac:dyDescent="0.25"/>
    <row r="2737" s="390" customFormat="1" x14ac:dyDescent="0.25"/>
    <row r="2738" s="390" customFormat="1" x14ac:dyDescent="0.25"/>
    <row r="2739" s="390" customFormat="1" x14ac:dyDescent="0.25"/>
    <row r="2740" s="390" customFormat="1" x14ac:dyDescent="0.25"/>
    <row r="2741" s="390" customFormat="1" x14ac:dyDescent="0.25"/>
    <row r="2742" s="390" customFormat="1" x14ac:dyDescent="0.25"/>
    <row r="2743" s="390" customFormat="1" x14ac:dyDescent="0.25"/>
    <row r="2744" s="390" customFormat="1" x14ac:dyDescent="0.25"/>
    <row r="2745" s="390" customFormat="1" x14ac:dyDescent="0.25"/>
    <row r="2746" s="390" customFormat="1" x14ac:dyDescent="0.25"/>
    <row r="2747" s="390" customFormat="1" x14ac:dyDescent="0.25"/>
    <row r="2748" s="390" customFormat="1" x14ac:dyDescent="0.25"/>
    <row r="2749" s="390" customFormat="1" x14ac:dyDescent="0.25"/>
    <row r="2750" s="390" customFormat="1" x14ac:dyDescent="0.25"/>
    <row r="2751" s="390" customFormat="1" x14ac:dyDescent="0.25"/>
    <row r="2752" s="390" customFormat="1" x14ac:dyDescent="0.25"/>
    <row r="2753" s="390" customFormat="1" x14ac:dyDescent="0.25"/>
    <row r="2754" s="390" customFormat="1" x14ac:dyDescent="0.25"/>
    <row r="2755" s="390" customFormat="1" x14ac:dyDescent="0.25"/>
    <row r="2756" s="390" customFormat="1" x14ac:dyDescent="0.25"/>
    <row r="2757" s="390" customFormat="1" x14ac:dyDescent="0.25"/>
    <row r="2758" s="390" customFormat="1" x14ac:dyDescent="0.25"/>
    <row r="2759" s="390" customFormat="1" x14ac:dyDescent="0.25"/>
    <row r="2760" s="390" customFormat="1" x14ac:dyDescent="0.25"/>
    <row r="2761" s="390" customFormat="1" x14ac:dyDescent="0.25"/>
    <row r="2762" s="390" customFormat="1" x14ac:dyDescent="0.25"/>
    <row r="2763" s="390" customFormat="1" x14ac:dyDescent="0.25"/>
    <row r="2764" s="390" customFormat="1" x14ac:dyDescent="0.25"/>
    <row r="2765" s="390" customFormat="1" x14ac:dyDescent="0.25"/>
    <row r="2766" s="390" customFormat="1" x14ac:dyDescent="0.25"/>
    <row r="2767" s="390" customFormat="1" x14ac:dyDescent="0.25"/>
    <row r="2768" s="390" customFormat="1" x14ac:dyDescent="0.25"/>
    <row r="2769" s="390" customFormat="1" x14ac:dyDescent="0.25"/>
    <row r="2770" s="390" customFormat="1" x14ac:dyDescent="0.25"/>
    <row r="2771" s="390" customFormat="1" x14ac:dyDescent="0.25"/>
    <row r="2772" s="390" customFormat="1" x14ac:dyDescent="0.25"/>
    <row r="2773" s="390" customFormat="1" x14ac:dyDescent="0.25"/>
    <row r="2774" s="390" customFormat="1" x14ac:dyDescent="0.25"/>
    <row r="2775" s="390" customFormat="1" x14ac:dyDescent="0.25"/>
    <row r="2776" s="390" customFormat="1" x14ac:dyDescent="0.25"/>
    <row r="2777" s="390" customFormat="1" x14ac:dyDescent="0.25"/>
    <row r="2778" s="390" customFormat="1" x14ac:dyDescent="0.25"/>
    <row r="2779" s="390" customFormat="1" x14ac:dyDescent="0.25"/>
    <row r="2780" s="390" customFormat="1" x14ac:dyDescent="0.25"/>
    <row r="2781" s="390" customFormat="1" x14ac:dyDescent="0.25"/>
    <row r="2782" s="390" customFormat="1" x14ac:dyDescent="0.25"/>
    <row r="2783" s="390" customFormat="1" x14ac:dyDescent="0.25"/>
    <row r="2784" s="390" customFormat="1" x14ac:dyDescent="0.25"/>
    <row r="2785" s="390" customFormat="1" x14ac:dyDescent="0.25"/>
    <row r="2786" s="390" customFormat="1" x14ac:dyDescent="0.25"/>
    <row r="2787" s="390" customFormat="1" x14ac:dyDescent="0.25"/>
    <row r="2788" s="390" customFormat="1" x14ac:dyDescent="0.25"/>
    <row r="2789" s="390" customFormat="1" x14ac:dyDescent="0.25"/>
    <row r="2790" s="390" customFormat="1" x14ac:dyDescent="0.25"/>
    <row r="2791" s="390" customFormat="1" x14ac:dyDescent="0.25"/>
    <row r="2792" s="390" customFormat="1" x14ac:dyDescent="0.25"/>
    <row r="2793" s="390" customFormat="1" x14ac:dyDescent="0.25"/>
    <row r="2794" s="390" customFormat="1" x14ac:dyDescent="0.25"/>
    <row r="2795" s="390" customFormat="1" x14ac:dyDescent="0.25"/>
    <row r="2796" s="390" customFormat="1" x14ac:dyDescent="0.25"/>
    <row r="2797" s="390" customFormat="1" x14ac:dyDescent="0.25"/>
    <row r="2798" s="390" customFormat="1" x14ac:dyDescent="0.25"/>
    <row r="2799" s="390" customFormat="1" x14ac:dyDescent="0.25"/>
    <row r="2800" s="390" customFormat="1" x14ac:dyDescent="0.25"/>
    <row r="2801" s="390" customFormat="1" x14ac:dyDescent="0.25"/>
    <row r="2802" s="390" customFormat="1" x14ac:dyDescent="0.25"/>
    <row r="2803" s="390" customFormat="1" x14ac:dyDescent="0.25"/>
    <row r="2804" s="390" customFormat="1" x14ac:dyDescent="0.25"/>
    <row r="2805" s="390" customFormat="1" x14ac:dyDescent="0.25"/>
    <row r="2806" s="390" customFormat="1" x14ac:dyDescent="0.25"/>
    <row r="2807" s="390" customFormat="1" x14ac:dyDescent="0.25"/>
    <row r="2808" s="390" customFormat="1" x14ac:dyDescent="0.25"/>
    <row r="2809" s="390" customFormat="1" x14ac:dyDescent="0.25"/>
    <row r="2810" s="390" customFormat="1" x14ac:dyDescent="0.25"/>
    <row r="2811" s="390" customFormat="1" x14ac:dyDescent="0.25"/>
    <row r="2812" s="390" customFormat="1" x14ac:dyDescent="0.25"/>
    <row r="2813" s="390" customFormat="1" x14ac:dyDescent="0.25"/>
    <row r="2814" s="390" customFormat="1" x14ac:dyDescent="0.25"/>
    <row r="2815" s="390" customFormat="1" x14ac:dyDescent="0.25"/>
    <row r="2816" s="390" customFormat="1" x14ac:dyDescent="0.25"/>
    <row r="2817" s="390" customFormat="1" x14ac:dyDescent="0.25"/>
    <row r="2818" s="390" customFormat="1" x14ac:dyDescent="0.25"/>
    <row r="2819" s="390" customFormat="1" x14ac:dyDescent="0.25"/>
    <row r="2820" s="390" customFormat="1" x14ac:dyDescent="0.25"/>
    <row r="2821" s="390" customFormat="1" x14ac:dyDescent="0.25"/>
    <row r="2822" s="390" customFormat="1" x14ac:dyDescent="0.25"/>
    <row r="2823" s="390" customFormat="1" x14ac:dyDescent="0.25"/>
    <row r="2824" s="390" customFormat="1" x14ac:dyDescent="0.25"/>
    <row r="2825" s="390" customFormat="1" x14ac:dyDescent="0.25"/>
    <row r="2826" s="390" customFormat="1" x14ac:dyDescent="0.25"/>
    <row r="2827" s="390" customFormat="1" x14ac:dyDescent="0.25"/>
    <row r="2828" s="390" customFormat="1" x14ac:dyDescent="0.25"/>
    <row r="2829" s="390" customFormat="1" x14ac:dyDescent="0.25"/>
    <row r="2830" s="390" customFormat="1" x14ac:dyDescent="0.25"/>
    <row r="2831" s="390" customFormat="1" x14ac:dyDescent="0.25"/>
    <row r="2832" s="390" customFormat="1" x14ac:dyDescent="0.25"/>
    <row r="2833" s="390" customFormat="1" x14ac:dyDescent="0.25"/>
    <row r="2834" s="390" customFormat="1" x14ac:dyDescent="0.25"/>
    <row r="2835" s="390" customFormat="1" x14ac:dyDescent="0.25"/>
    <row r="2836" s="390" customFormat="1" x14ac:dyDescent="0.25"/>
    <row r="2837" s="390" customFormat="1" x14ac:dyDescent="0.25"/>
    <row r="2838" s="390" customFormat="1" x14ac:dyDescent="0.25"/>
    <row r="2839" s="390" customFormat="1" x14ac:dyDescent="0.25"/>
    <row r="2840" s="390" customFormat="1" x14ac:dyDescent="0.25"/>
    <row r="2841" s="390" customFormat="1" x14ac:dyDescent="0.25"/>
    <row r="2842" s="390" customFormat="1" x14ac:dyDescent="0.25"/>
    <row r="2843" s="390" customFormat="1" x14ac:dyDescent="0.25"/>
    <row r="2844" s="390" customFormat="1" x14ac:dyDescent="0.25"/>
    <row r="2845" s="390" customFormat="1" x14ac:dyDescent="0.25"/>
    <row r="2846" s="390" customFormat="1" x14ac:dyDescent="0.25"/>
    <row r="2847" s="390" customFormat="1" x14ac:dyDescent="0.25"/>
    <row r="2848" s="390" customFormat="1" x14ac:dyDescent="0.25"/>
    <row r="2849" s="390" customFormat="1" x14ac:dyDescent="0.25"/>
    <row r="2850" s="390" customFormat="1" x14ac:dyDescent="0.25"/>
    <row r="2851" s="390" customFormat="1" x14ac:dyDescent="0.25"/>
    <row r="2852" s="390" customFormat="1" x14ac:dyDescent="0.25"/>
    <row r="2853" s="390" customFormat="1" x14ac:dyDescent="0.25"/>
    <row r="2854" s="390" customFormat="1" x14ac:dyDescent="0.25"/>
    <row r="2855" s="390" customFormat="1" x14ac:dyDescent="0.25"/>
    <row r="2856" s="390" customFormat="1" x14ac:dyDescent="0.25"/>
    <row r="2857" s="390" customFormat="1" x14ac:dyDescent="0.25"/>
    <row r="2858" s="390" customFormat="1" x14ac:dyDescent="0.25"/>
    <row r="2859" s="390" customFormat="1" x14ac:dyDescent="0.25"/>
    <row r="2860" s="390" customFormat="1" x14ac:dyDescent="0.25"/>
    <row r="2861" s="390" customFormat="1" x14ac:dyDescent="0.25"/>
    <row r="2862" s="390" customFormat="1" x14ac:dyDescent="0.25"/>
    <row r="2863" s="390" customFormat="1" x14ac:dyDescent="0.25"/>
    <row r="2864" s="390" customFormat="1" x14ac:dyDescent="0.25"/>
    <row r="2865" s="390" customFormat="1" x14ac:dyDescent="0.25"/>
    <row r="2866" s="390" customFormat="1" x14ac:dyDescent="0.25"/>
    <row r="2867" s="390" customFormat="1" x14ac:dyDescent="0.25"/>
    <row r="2868" s="390" customFormat="1" x14ac:dyDescent="0.25"/>
    <row r="2869" s="390" customFormat="1" x14ac:dyDescent="0.25"/>
    <row r="2870" s="390" customFormat="1" x14ac:dyDescent="0.25"/>
    <row r="2871" s="390" customFormat="1" x14ac:dyDescent="0.25"/>
    <row r="2872" s="390" customFormat="1" x14ac:dyDescent="0.25"/>
    <row r="2873" s="390" customFormat="1" x14ac:dyDescent="0.25"/>
    <row r="2874" s="390" customFormat="1" x14ac:dyDescent="0.25"/>
    <row r="2875" s="390" customFormat="1" x14ac:dyDescent="0.25"/>
    <row r="2876" s="390" customFormat="1" x14ac:dyDescent="0.25"/>
    <row r="2877" s="390" customFormat="1" x14ac:dyDescent="0.25"/>
    <row r="2878" s="390" customFormat="1" x14ac:dyDescent="0.25"/>
    <row r="2879" s="390" customFormat="1" x14ac:dyDescent="0.25"/>
    <row r="2880" s="390" customFormat="1" x14ac:dyDescent="0.25"/>
    <row r="2881" s="390" customFormat="1" x14ac:dyDescent="0.25"/>
    <row r="2882" s="390" customFormat="1" x14ac:dyDescent="0.25"/>
    <row r="2883" s="390" customFormat="1" x14ac:dyDescent="0.25"/>
    <row r="2884" s="390" customFormat="1" x14ac:dyDescent="0.25"/>
    <row r="2885" s="390" customFormat="1" x14ac:dyDescent="0.25"/>
    <row r="2886" s="390" customFormat="1" x14ac:dyDescent="0.25"/>
    <row r="2887" s="390" customFormat="1" x14ac:dyDescent="0.25"/>
    <row r="2888" s="390" customFormat="1" x14ac:dyDescent="0.25"/>
    <row r="2889" s="390" customFormat="1" x14ac:dyDescent="0.25"/>
    <row r="2890" s="390" customFormat="1" x14ac:dyDescent="0.25"/>
    <row r="2891" s="390" customFormat="1" x14ac:dyDescent="0.25"/>
    <row r="2892" s="390" customFormat="1" x14ac:dyDescent="0.25"/>
    <row r="2893" s="390" customFormat="1" x14ac:dyDescent="0.25"/>
    <row r="2894" s="390" customFormat="1" x14ac:dyDescent="0.25"/>
    <row r="2895" s="390" customFormat="1" x14ac:dyDescent="0.25"/>
    <row r="2896" s="390" customFormat="1" x14ac:dyDescent="0.25"/>
    <row r="2897" s="390" customFormat="1" x14ac:dyDescent="0.25"/>
    <row r="2898" s="390" customFormat="1" x14ac:dyDescent="0.25"/>
    <row r="2899" s="390" customFormat="1" x14ac:dyDescent="0.25"/>
    <row r="2900" s="390" customFormat="1" x14ac:dyDescent="0.25"/>
    <row r="2901" s="390" customFormat="1" x14ac:dyDescent="0.25"/>
    <row r="2902" s="390" customFormat="1" x14ac:dyDescent="0.25"/>
    <row r="2903" s="390" customFormat="1" x14ac:dyDescent="0.25"/>
    <row r="2904" s="390" customFormat="1" x14ac:dyDescent="0.25"/>
    <row r="2905" s="390" customFormat="1" x14ac:dyDescent="0.25"/>
    <row r="2906" s="390" customFormat="1" x14ac:dyDescent="0.25"/>
    <row r="2907" s="390" customFormat="1" x14ac:dyDescent="0.25"/>
    <row r="2908" s="390" customFormat="1" x14ac:dyDescent="0.25"/>
    <row r="2909" s="390" customFormat="1" x14ac:dyDescent="0.25"/>
    <row r="2910" s="390" customFormat="1" x14ac:dyDescent="0.25"/>
    <row r="2911" s="390" customFormat="1" x14ac:dyDescent="0.25"/>
    <row r="2912" s="390" customFormat="1" x14ac:dyDescent="0.25"/>
    <row r="2913" s="390" customFormat="1" x14ac:dyDescent="0.25"/>
    <row r="2914" s="390" customFormat="1" x14ac:dyDescent="0.25"/>
    <row r="2915" s="390" customFormat="1" x14ac:dyDescent="0.25"/>
    <row r="2916" s="390" customFormat="1" x14ac:dyDescent="0.25"/>
    <row r="2917" s="390" customFormat="1" x14ac:dyDescent="0.25"/>
    <row r="2918" s="390" customFormat="1" x14ac:dyDescent="0.25"/>
    <row r="2919" s="390" customFormat="1" x14ac:dyDescent="0.25"/>
    <row r="2920" s="390" customFormat="1" x14ac:dyDescent="0.25"/>
    <row r="2921" s="390" customFormat="1" x14ac:dyDescent="0.25"/>
    <row r="2922" s="390" customFormat="1" x14ac:dyDescent="0.25"/>
    <row r="2923" s="390" customFormat="1" x14ac:dyDescent="0.25"/>
    <row r="2924" s="390" customFormat="1" x14ac:dyDescent="0.25"/>
    <row r="2925" s="390" customFormat="1" x14ac:dyDescent="0.25"/>
    <row r="2926" s="390" customFormat="1" x14ac:dyDescent="0.25"/>
    <row r="2927" s="390" customFormat="1" x14ac:dyDescent="0.25"/>
    <row r="2928" s="390" customFormat="1" x14ac:dyDescent="0.25"/>
    <row r="2929" s="390" customFormat="1" x14ac:dyDescent="0.25"/>
    <row r="2930" s="390" customFormat="1" x14ac:dyDescent="0.25"/>
    <row r="2931" s="390" customFormat="1" x14ac:dyDescent="0.25"/>
    <row r="2932" s="390" customFormat="1" x14ac:dyDescent="0.25"/>
    <row r="2933" s="390" customFormat="1" x14ac:dyDescent="0.25"/>
    <row r="2934" s="390" customFormat="1" x14ac:dyDescent="0.25"/>
    <row r="2935" s="390" customFormat="1" x14ac:dyDescent="0.25"/>
    <row r="2936" s="390" customFormat="1" x14ac:dyDescent="0.25"/>
    <row r="2937" s="390" customFormat="1" x14ac:dyDescent="0.25"/>
    <row r="2938" s="390" customFormat="1" x14ac:dyDescent="0.25"/>
    <row r="2939" s="390" customFormat="1" x14ac:dyDescent="0.25"/>
    <row r="2940" s="390" customFormat="1" x14ac:dyDescent="0.25"/>
    <row r="2941" s="390" customFormat="1" x14ac:dyDescent="0.25"/>
    <row r="2942" s="390" customFormat="1" x14ac:dyDescent="0.25"/>
    <row r="2943" s="390" customFormat="1" x14ac:dyDescent="0.25"/>
    <row r="2944" s="390" customFormat="1" x14ac:dyDescent="0.25"/>
    <row r="2945" s="390" customFormat="1" x14ac:dyDescent="0.25"/>
    <row r="2946" s="390" customFormat="1" x14ac:dyDescent="0.25"/>
    <row r="2947" s="390" customFormat="1" x14ac:dyDescent="0.25"/>
    <row r="2948" s="390" customFormat="1" x14ac:dyDescent="0.25"/>
    <row r="2949" s="390" customFormat="1" x14ac:dyDescent="0.25"/>
    <row r="2950" s="390" customFormat="1" x14ac:dyDescent="0.25"/>
    <row r="2951" s="390" customFormat="1" x14ac:dyDescent="0.25"/>
    <row r="2952" s="390" customFormat="1" x14ac:dyDescent="0.25"/>
    <row r="2953" s="390" customFormat="1" x14ac:dyDescent="0.25"/>
    <row r="2954" s="390" customFormat="1" x14ac:dyDescent="0.25"/>
    <row r="2955" s="390" customFormat="1" x14ac:dyDescent="0.25"/>
    <row r="2956" s="390" customFormat="1" x14ac:dyDescent="0.25"/>
    <row r="2957" s="390" customFormat="1" x14ac:dyDescent="0.25"/>
    <row r="2958" s="390" customFormat="1" x14ac:dyDescent="0.25"/>
    <row r="2959" s="390" customFormat="1" x14ac:dyDescent="0.25"/>
    <row r="2960" s="390" customFormat="1" x14ac:dyDescent="0.25"/>
    <row r="2961" s="390" customFormat="1" x14ac:dyDescent="0.25"/>
    <row r="2962" s="390" customFormat="1" x14ac:dyDescent="0.25"/>
    <row r="2963" s="390" customFormat="1" x14ac:dyDescent="0.25"/>
    <row r="2964" s="390" customFormat="1" x14ac:dyDescent="0.25"/>
    <row r="2965" s="390" customFormat="1" x14ac:dyDescent="0.25"/>
    <row r="2966" s="390" customFormat="1" x14ac:dyDescent="0.25"/>
    <row r="2967" s="390" customFormat="1" x14ac:dyDescent="0.25"/>
    <row r="2968" s="390" customFormat="1" x14ac:dyDescent="0.25"/>
    <row r="2969" s="390" customFormat="1" x14ac:dyDescent="0.25"/>
    <row r="2970" s="390" customFormat="1" x14ac:dyDescent="0.25"/>
    <row r="2971" s="390" customFormat="1" x14ac:dyDescent="0.25"/>
    <row r="2972" s="390" customFormat="1" x14ac:dyDescent="0.25"/>
    <row r="2973" s="390" customFormat="1" x14ac:dyDescent="0.25"/>
    <row r="2974" s="390" customFormat="1" x14ac:dyDescent="0.25"/>
    <row r="2975" s="390" customFormat="1" x14ac:dyDescent="0.25"/>
    <row r="2976" s="390" customFormat="1" x14ac:dyDescent="0.25"/>
    <row r="2977" s="390" customFormat="1" x14ac:dyDescent="0.25"/>
    <row r="2978" s="390" customFormat="1" x14ac:dyDescent="0.25"/>
    <row r="2979" s="390" customFormat="1" x14ac:dyDescent="0.25"/>
    <row r="2980" s="390" customFormat="1" x14ac:dyDescent="0.25"/>
    <row r="2981" s="390" customFormat="1" x14ac:dyDescent="0.25"/>
    <row r="2982" s="390" customFormat="1" x14ac:dyDescent="0.25"/>
    <row r="2983" s="390" customFormat="1" x14ac:dyDescent="0.25"/>
    <row r="2984" s="390" customFormat="1" x14ac:dyDescent="0.25"/>
    <row r="2985" s="390" customFormat="1" x14ac:dyDescent="0.25"/>
    <row r="2986" s="390" customFormat="1" x14ac:dyDescent="0.25"/>
    <row r="2987" s="390" customFormat="1" x14ac:dyDescent="0.25"/>
    <row r="2988" s="390" customFormat="1" x14ac:dyDescent="0.25"/>
    <row r="2989" s="390" customFormat="1" x14ac:dyDescent="0.25"/>
    <row r="2990" s="390" customFormat="1" x14ac:dyDescent="0.25"/>
    <row r="2991" s="390" customFormat="1" x14ac:dyDescent="0.25"/>
    <row r="2992" s="390" customFormat="1" x14ac:dyDescent="0.25"/>
    <row r="2993" s="390" customFormat="1" x14ac:dyDescent="0.25"/>
    <row r="2994" s="390" customFormat="1" x14ac:dyDescent="0.25"/>
    <row r="2995" s="390" customFormat="1" x14ac:dyDescent="0.25"/>
    <row r="2996" s="390" customFormat="1" x14ac:dyDescent="0.25"/>
    <row r="2997" s="390" customFormat="1" x14ac:dyDescent="0.25"/>
    <row r="2998" s="390" customFormat="1" x14ac:dyDescent="0.25"/>
    <row r="2999" s="390" customFormat="1" x14ac:dyDescent="0.25"/>
    <row r="3000" s="390" customFormat="1" x14ac:dyDescent="0.25"/>
    <row r="3001" s="390" customFormat="1" x14ac:dyDescent="0.25"/>
    <row r="3002" s="390" customFormat="1" x14ac:dyDescent="0.25"/>
    <row r="3003" s="390" customFormat="1" x14ac:dyDescent="0.25"/>
    <row r="3004" s="390" customFormat="1" x14ac:dyDescent="0.25"/>
    <row r="3005" s="390" customFormat="1" x14ac:dyDescent="0.25"/>
    <row r="3006" s="390" customFormat="1" x14ac:dyDescent="0.25"/>
    <row r="3007" s="390" customFormat="1" x14ac:dyDescent="0.25"/>
    <row r="3008" s="390" customFormat="1" x14ac:dyDescent="0.25"/>
    <row r="3009" s="390" customFormat="1" x14ac:dyDescent="0.25"/>
    <row r="3010" s="390" customFormat="1" x14ac:dyDescent="0.25"/>
    <row r="3011" s="390" customFormat="1" x14ac:dyDescent="0.25"/>
    <row r="3012" s="390" customFormat="1" x14ac:dyDescent="0.25"/>
    <row r="3013" s="390" customFormat="1" x14ac:dyDescent="0.25"/>
    <row r="3014" s="390" customFormat="1" x14ac:dyDescent="0.25"/>
    <row r="3015" s="390" customFormat="1" x14ac:dyDescent="0.25"/>
    <row r="3016" s="390" customFormat="1" x14ac:dyDescent="0.25"/>
    <row r="3017" s="390" customFormat="1" x14ac:dyDescent="0.25"/>
    <row r="3018" s="390" customFormat="1" x14ac:dyDescent="0.25"/>
    <row r="3019" s="390" customFormat="1" x14ac:dyDescent="0.25"/>
    <row r="3020" s="390" customFormat="1" x14ac:dyDescent="0.25"/>
    <row r="3021" s="390" customFormat="1" x14ac:dyDescent="0.25"/>
    <row r="3022" s="390" customFormat="1" x14ac:dyDescent="0.25"/>
    <row r="3023" s="390" customFormat="1" x14ac:dyDescent="0.25"/>
    <row r="3024" s="390" customFormat="1" x14ac:dyDescent="0.25"/>
    <row r="3025" s="390" customFormat="1" x14ac:dyDescent="0.25"/>
    <row r="3026" s="390" customFormat="1" x14ac:dyDescent="0.25"/>
    <row r="3027" s="390" customFormat="1" x14ac:dyDescent="0.25"/>
    <row r="3028" s="390" customFormat="1" x14ac:dyDescent="0.25"/>
    <row r="3029" s="390" customFormat="1" x14ac:dyDescent="0.25"/>
    <row r="3030" s="390" customFormat="1" x14ac:dyDescent="0.25"/>
    <row r="3031" s="390" customFormat="1" x14ac:dyDescent="0.25"/>
    <row r="3032" s="390" customFormat="1" x14ac:dyDescent="0.25"/>
    <row r="3033" s="390" customFormat="1" x14ac:dyDescent="0.25"/>
    <row r="3034" s="390" customFormat="1" x14ac:dyDescent="0.25"/>
    <row r="3035" s="390" customFormat="1" x14ac:dyDescent="0.25"/>
    <row r="3036" s="390" customFormat="1" x14ac:dyDescent="0.25"/>
    <row r="3037" s="390" customFormat="1" x14ac:dyDescent="0.25"/>
    <row r="3038" s="390" customFormat="1" x14ac:dyDescent="0.25"/>
    <row r="3039" s="390" customFormat="1" x14ac:dyDescent="0.25"/>
    <row r="3040" s="390" customFormat="1" x14ac:dyDescent="0.25"/>
    <row r="3041" s="390" customFormat="1" x14ac:dyDescent="0.25"/>
    <row r="3042" s="390" customFormat="1" x14ac:dyDescent="0.25"/>
    <row r="3043" s="390" customFormat="1" x14ac:dyDescent="0.25"/>
    <row r="3044" s="390" customFormat="1" x14ac:dyDescent="0.25"/>
    <row r="3045" s="390" customFormat="1" x14ac:dyDescent="0.25"/>
    <row r="3046" s="390" customFormat="1" x14ac:dyDescent="0.25"/>
    <row r="3047" s="390" customFormat="1" x14ac:dyDescent="0.25"/>
    <row r="3048" s="390" customFormat="1" x14ac:dyDescent="0.25"/>
    <row r="3049" s="390" customFormat="1" x14ac:dyDescent="0.25"/>
    <row r="3050" s="390" customFormat="1" x14ac:dyDescent="0.25"/>
    <row r="3051" s="390" customFormat="1" x14ac:dyDescent="0.25"/>
    <row r="3052" s="390" customFormat="1" x14ac:dyDescent="0.25"/>
    <row r="3053" s="390" customFormat="1" x14ac:dyDescent="0.25"/>
    <row r="3054" s="390" customFormat="1" x14ac:dyDescent="0.25"/>
    <row r="3055" s="390" customFormat="1" x14ac:dyDescent="0.25"/>
    <row r="3056" s="390" customFormat="1" x14ac:dyDescent="0.25"/>
    <row r="3057" s="390" customFormat="1" x14ac:dyDescent="0.25"/>
    <row r="3058" s="390" customFormat="1" x14ac:dyDescent="0.25"/>
    <row r="3059" s="390" customFormat="1" x14ac:dyDescent="0.25"/>
    <row r="3060" s="390" customFormat="1" x14ac:dyDescent="0.25"/>
    <row r="3061" s="390" customFormat="1" x14ac:dyDescent="0.25"/>
    <row r="3062" s="390" customFormat="1" x14ac:dyDescent="0.25"/>
    <row r="3063" s="390" customFormat="1" x14ac:dyDescent="0.25"/>
    <row r="3064" s="390" customFormat="1" x14ac:dyDescent="0.25"/>
    <row r="3065" s="390" customFormat="1" x14ac:dyDescent="0.25"/>
    <row r="3066" s="390" customFormat="1" x14ac:dyDescent="0.25"/>
    <row r="3067" s="390" customFormat="1" x14ac:dyDescent="0.25"/>
    <row r="3068" s="390" customFormat="1" x14ac:dyDescent="0.25"/>
    <row r="3069" s="390" customFormat="1" x14ac:dyDescent="0.25"/>
    <row r="3070" s="390" customFormat="1" x14ac:dyDescent="0.25"/>
    <row r="3071" s="390" customFormat="1" x14ac:dyDescent="0.25"/>
    <row r="3072" s="390" customFormat="1" x14ac:dyDescent="0.25"/>
    <row r="3073" s="390" customFormat="1" x14ac:dyDescent="0.25"/>
    <row r="3074" s="390" customFormat="1" x14ac:dyDescent="0.25"/>
    <row r="3075" s="390" customFormat="1" x14ac:dyDescent="0.25"/>
    <row r="3076" s="390" customFormat="1" x14ac:dyDescent="0.25"/>
    <row r="3077" s="390" customFormat="1" x14ac:dyDescent="0.25"/>
    <row r="3078" s="390" customFormat="1" x14ac:dyDescent="0.25"/>
    <row r="3079" s="390" customFormat="1" x14ac:dyDescent="0.25"/>
    <row r="3080" s="390" customFormat="1" x14ac:dyDescent="0.25"/>
    <row r="3081" s="390" customFormat="1" x14ac:dyDescent="0.25"/>
    <row r="3082" s="390" customFormat="1" x14ac:dyDescent="0.25"/>
    <row r="3083" s="390" customFormat="1" x14ac:dyDescent="0.25"/>
    <row r="3084" s="390" customFormat="1" x14ac:dyDescent="0.25"/>
    <row r="3085" s="390" customFormat="1" x14ac:dyDescent="0.25"/>
    <row r="3086" s="390" customFormat="1" x14ac:dyDescent="0.25"/>
    <row r="3087" s="390" customFormat="1" x14ac:dyDescent="0.25"/>
    <row r="3088" s="390" customFormat="1" x14ac:dyDescent="0.25"/>
    <row r="3089" s="390" customFormat="1" x14ac:dyDescent="0.25"/>
    <row r="3090" s="390" customFormat="1" x14ac:dyDescent="0.25"/>
    <row r="3091" s="390" customFormat="1" x14ac:dyDescent="0.25"/>
    <row r="3092" s="390" customFormat="1" x14ac:dyDescent="0.25"/>
    <row r="3093" s="390" customFormat="1" x14ac:dyDescent="0.25"/>
    <row r="3094" s="390" customFormat="1" x14ac:dyDescent="0.25"/>
    <row r="3095" s="390" customFormat="1" x14ac:dyDescent="0.25"/>
    <row r="3096" s="390" customFormat="1" x14ac:dyDescent="0.25"/>
    <row r="3097" s="390" customFormat="1" x14ac:dyDescent="0.25"/>
    <row r="3098" s="390" customFormat="1" x14ac:dyDescent="0.25"/>
    <row r="3099" s="390" customFormat="1" x14ac:dyDescent="0.25"/>
    <row r="3100" s="390" customFormat="1" x14ac:dyDescent="0.25"/>
    <row r="3101" s="390" customFormat="1" x14ac:dyDescent="0.25"/>
    <row r="3102" s="390" customFormat="1" x14ac:dyDescent="0.25"/>
    <row r="3103" s="390" customFormat="1" x14ac:dyDescent="0.25"/>
    <row r="3104" s="390" customFormat="1" x14ac:dyDescent="0.25"/>
    <row r="3105" s="390" customFormat="1" x14ac:dyDescent="0.25"/>
    <row r="3106" s="390" customFormat="1" x14ac:dyDescent="0.25"/>
    <row r="3107" s="390" customFormat="1" x14ac:dyDescent="0.25"/>
    <row r="3108" s="390" customFormat="1" x14ac:dyDescent="0.25"/>
    <row r="3109" s="390" customFormat="1" x14ac:dyDescent="0.25"/>
    <row r="3110" s="390" customFormat="1" x14ac:dyDescent="0.25"/>
    <row r="3111" s="390" customFormat="1" x14ac:dyDescent="0.25"/>
    <row r="3112" s="390" customFormat="1" x14ac:dyDescent="0.25"/>
    <row r="3113" s="390" customFormat="1" x14ac:dyDescent="0.25"/>
    <row r="3114" s="390" customFormat="1" x14ac:dyDescent="0.25"/>
    <row r="3115" s="390" customFormat="1" x14ac:dyDescent="0.25"/>
    <row r="3116" s="390" customFormat="1" x14ac:dyDescent="0.25"/>
    <row r="3117" s="390" customFormat="1" x14ac:dyDescent="0.25"/>
    <row r="3118" s="390" customFormat="1" x14ac:dyDescent="0.25"/>
    <row r="3119" s="390" customFormat="1" x14ac:dyDescent="0.25"/>
    <row r="3120" s="390" customFormat="1" x14ac:dyDescent="0.25"/>
    <row r="3121" s="390" customFormat="1" x14ac:dyDescent="0.25"/>
    <row r="3122" s="390" customFormat="1" x14ac:dyDescent="0.25"/>
    <row r="3123" s="390" customFormat="1" x14ac:dyDescent="0.25"/>
    <row r="3124" s="390" customFormat="1" x14ac:dyDescent="0.25"/>
    <row r="3125" s="390" customFormat="1" x14ac:dyDescent="0.25"/>
    <row r="3126" s="390" customFormat="1" x14ac:dyDescent="0.25"/>
    <row r="3127" s="390" customFormat="1" x14ac:dyDescent="0.25"/>
    <row r="3128" s="390" customFormat="1" x14ac:dyDescent="0.25"/>
    <row r="3129" s="390" customFormat="1" x14ac:dyDescent="0.25"/>
    <row r="3130" s="390" customFormat="1" x14ac:dyDescent="0.25"/>
    <row r="3131" s="390" customFormat="1" x14ac:dyDescent="0.25"/>
    <row r="3132" s="390" customFormat="1" x14ac:dyDescent="0.25"/>
    <row r="3133" s="390" customFormat="1" x14ac:dyDescent="0.25"/>
    <row r="3134" s="390" customFormat="1" x14ac:dyDescent="0.25"/>
    <row r="3135" s="390" customFormat="1" x14ac:dyDescent="0.25"/>
    <row r="3136" s="390" customFormat="1" x14ac:dyDescent="0.25"/>
    <row r="3137" s="390" customFormat="1" x14ac:dyDescent="0.25"/>
    <row r="3138" s="390" customFormat="1" x14ac:dyDescent="0.25"/>
    <row r="3139" s="390" customFormat="1" x14ac:dyDescent="0.25"/>
    <row r="3140" s="390" customFormat="1" x14ac:dyDescent="0.25"/>
    <row r="3141" s="390" customFormat="1" x14ac:dyDescent="0.25"/>
    <row r="3142" s="390" customFormat="1" x14ac:dyDescent="0.25"/>
    <row r="3143" s="390" customFormat="1" x14ac:dyDescent="0.25"/>
    <row r="3144" s="390" customFormat="1" x14ac:dyDescent="0.25"/>
    <row r="3145" s="390" customFormat="1" x14ac:dyDescent="0.25"/>
    <row r="3146" s="390" customFormat="1" x14ac:dyDescent="0.25"/>
    <row r="3147" s="390" customFormat="1" x14ac:dyDescent="0.25"/>
    <row r="3148" s="390" customFormat="1" x14ac:dyDescent="0.25"/>
    <row r="3149" s="390" customFormat="1" x14ac:dyDescent="0.25"/>
    <row r="3150" s="390" customFormat="1" x14ac:dyDescent="0.25"/>
    <row r="3151" s="390" customFormat="1" x14ac:dyDescent="0.25"/>
    <row r="3152" s="390" customFormat="1" x14ac:dyDescent="0.25"/>
    <row r="3153" s="390" customFormat="1" x14ac:dyDescent="0.25"/>
    <row r="3154" s="390" customFormat="1" x14ac:dyDescent="0.25"/>
    <row r="3155" s="390" customFormat="1" x14ac:dyDescent="0.25"/>
    <row r="3156" s="390" customFormat="1" x14ac:dyDescent="0.25"/>
    <row r="3157" s="390" customFormat="1" x14ac:dyDescent="0.25"/>
    <row r="3158" s="390" customFormat="1" x14ac:dyDescent="0.25"/>
    <row r="3159" s="390" customFormat="1" x14ac:dyDescent="0.25"/>
    <row r="3160" s="390" customFormat="1" x14ac:dyDescent="0.25"/>
    <row r="3161" s="390" customFormat="1" x14ac:dyDescent="0.25"/>
    <row r="3162" s="390" customFormat="1" x14ac:dyDescent="0.25"/>
    <row r="3163" s="390" customFormat="1" x14ac:dyDescent="0.25"/>
    <row r="3164" s="390" customFormat="1" x14ac:dyDescent="0.25"/>
    <row r="3165" s="390" customFormat="1" x14ac:dyDescent="0.25"/>
    <row r="3166" s="390" customFormat="1" x14ac:dyDescent="0.25"/>
    <row r="3167" s="390" customFormat="1" x14ac:dyDescent="0.25"/>
    <row r="3168" s="390" customFormat="1" x14ac:dyDescent="0.25"/>
    <row r="3169" s="390" customFormat="1" x14ac:dyDescent="0.25"/>
    <row r="3170" s="390" customFormat="1" x14ac:dyDescent="0.25"/>
    <row r="3171" s="390" customFormat="1" x14ac:dyDescent="0.25"/>
    <row r="3172" s="390" customFormat="1" x14ac:dyDescent="0.25"/>
    <row r="3173" s="390" customFormat="1" x14ac:dyDescent="0.25"/>
    <row r="3174" s="390" customFormat="1" x14ac:dyDescent="0.25"/>
    <row r="3175" s="390" customFormat="1" x14ac:dyDescent="0.25"/>
    <row r="3176" s="390" customFormat="1" x14ac:dyDescent="0.25"/>
    <row r="3177" s="390" customFormat="1" x14ac:dyDescent="0.25"/>
    <row r="3178" s="390" customFormat="1" x14ac:dyDescent="0.25"/>
    <row r="3179" s="390" customFormat="1" x14ac:dyDescent="0.25"/>
    <row r="3180" s="390" customFormat="1" x14ac:dyDescent="0.25"/>
    <row r="3181" s="390" customFormat="1" x14ac:dyDescent="0.25"/>
    <row r="3182" s="390" customFormat="1" x14ac:dyDescent="0.25"/>
    <row r="3183" s="390" customFormat="1" x14ac:dyDescent="0.25"/>
    <row r="3184" s="390" customFormat="1" x14ac:dyDescent="0.25"/>
    <row r="3185" s="390" customFormat="1" x14ac:dyDescent="0.25"/>
    <row r="3186" s="390" customFormat="1" x14ac:dyDescent="0.25"/>
    <row r="3187" s="390" customFormat="1" x14ac:dyDescent="0.25"/>
    <row r="3188" s="390" customFormat="1" x14ac:dyDescent="0.25"/>
    <row r="3189" s="390" customFormat="1" x14ac:dyDescent="0.25"/>
    <row r="3190" s="390" customFormat="1" x14ac:dyDescent="0.25"/>
    <row r="3191" s="390" customFormat="1" x14ac:dyDescent="0.25"/>
    <row r="3192" s="390" customFormat="1" x14ac:dyDescent="0.25"/>
    <row r="3193" s="390" customFormat="1" x14ac:dyDescent="0.25"/>
    <row r="3194" s="390" customFormat="1" x14ac:dyDescent="0.25"/>
    <row r="3195" s="390" customFormat="1" x14ac:dyDescent="0.25"/>
    <row r="3196" s="390" customFormat="1" x14ac:dyDescent="0.25"/>
    <row r="3197" s="390" customFormat="1" x14ac:dyDescent="0.25"/>
    <row r="3198" s="390" customFormat="1" x14ac:dyDescent="0.25"/>
    <row r="3199" s="390" customFormat="1" x14ac:dyDescent="0.25"/>
    <row r="3200" s="390" customFormat="1" x14ac:dyDescent="0.25"/>
    <row r="3201" s="390" customFormat="1" x14ac:dyDescent="0.25"/>
    <row r="3202" s="390" customFormat="1" x14ac:dyDescent="0.25"/>
    <row r="3203" s="390" customFormat="1" x14ac:dyDescent="0.25"/>
    <row r="3204" s="390" customFormat="1" x14ac:dyDescent="0.25"/>
    <row r="3205" s="390" customFormat="1" x14ac:dyDescent="0.25"/>
    <row r="3206" s="390" customFormat="1" x14ac:dyDescent="0.25"/>
    <row r="3207" s="390" customFormat="1" x14ac:dyDescent="0.25"/>
    <row r="3208" s="390" customFormat="1" x14ac:dyDescent="0.25"/>
    <row r="3209" s="390" customFormat="1" x14ac:dyDescent="0.25"/>
    <row r="3210" s="390" customFormat="1" x14ac:dyDescent="0.25"/>
    <row r="3211" s="390" customFormat="1" x14ac:dyDescent="0.25"/>
    <row r="3212" s="390" customFormat="1" x14ac:dyDescent="0.25"/>
    <row r="3213" s="390" customFormat="1" x14ac:dyDescent="0.25"/>
    <row r="3214" s="390" customFormat="1" x14ac:dyDescent="0.25"/>
    <row r="3215" s="390" customFormat="1" x14ac:dyDescent="0.25"/>
    <row r="3216" s="390" customFormat="1" x14ac:dyDescent="0.25"/>
    <row r="3217" s="390" customFormat="1" x14ac:dyDescent="0.25"/>
    <row r="3218" s="390" customFormat="1" x14ac:dyDescent="0.25"/>
    <row r="3219" s="390" customFormat="1" x14ac:dyDescent="0.25"/>
    <row r="3220" s="390" customFormat="1" x14ac:dyDescent="0.25"/>
    <row r="3221" s="390" customFormat="1" x14ac:dyDescent="0.25"/>
    <row r="3222" s="390" customFormat="1" x14ac:dyDescent="0.25"/>
    <row r="3223" s="390" customFormat="1" x14ac:dyDescent="0.25"/>
    <row r="3224" s="390" customFormat="1" x14ac:dyDescent="0.25"/>
    <row r="3225" s="390" customFormat="1" x14ac:dyDescent="0.25"/>
    <row r="3226" s="390" customFormat="1" x14ac:dyDescent="0.25"/>
    <row r="3227" s="390" customFormat="1" x14ac:dyDescent="0.25"/>
    <row r="3228" s="390" customFormat="1" x14ac:dyDescent="0.25"/>
    <row r="3229" s="390" customFormat="1" x14ac:dyDescent="0.25"/>
    <row r="3230" s="390" customFormat="1" x14ac:dyDescent="0.25"/>
    <row r="3231" s="390" customFormat="1" x14ac:dyDescent="0.25"/>
    <row r="3232" s="390" customFormat="1" x14ac:dyDescent="0.25"/>
    <row r="3233" s="390" customFormat="1" x14ac:dyDescent="0.25"/>
    <row r="3234" s="390" customFormat="1" x14ac:dyDescent="0.25"/>
    <row r="3235" s="390" customFormat="1" x14ac:dyDescent="0.25"/>
    <row r="3236" s="390" customFormat="1" x14ac:dyDescent="0.25"/>
    <row r="3237" s="390" customFormat="1" x14ac:dyDescent="0.25"/>
    <row r="3238" s="390" customFormat="1" x14ac:dyDescent="0.25"/>
    <row r="3239" s="390" customFormat="1" x14ac:dyDescent="0.25"/>
    <row r="3240" s="390" customFormat="1" x14ac:dyDescent="0.25"/>
    <row r="3241" s="390" customFormat="1" x14ac:dyDescent="0.25"/>
    <row r="3242" s="390" customFormat="1" x14ac:dyDescent="0.25"/>
    <row r="3243" s="390" customFormat="1" x14ac:dyDescent="0.25"/>
    <row r="3244" s="390" customFormat="1" x14ac:dyDescent="0.25"/>
    <row r="3245" s="390" customFormat="1" x14ac:dyDescent="0.25"/>
    <row r="3246" s="390" customFormat="1" x14ac:dyDescent="0.25"/>
    <row r="3247" s="390" customFormat="1" x14ac:dyDescent="0.25"/>
    <row r="3248" s="390" customFormat="1" x14ac:dyDescent="0.25"/>
    <row r="3249" s="390" customFormat="1" x14ac:dyDescent="0.25"/>
    <row r="3250" s="390" customFormat="1" x14ac:dyDescent="0.25"/>
    <row r="3251" s="390" customFormat="1" x14ac:dyDescent="0.25"/>
    <row r="3252" s="390" customFormat="1" x14ac:dyDescent="0.25"/>
    <row r="3253" s="390" customFormat="1" x14ac:dyDescent="0.25"/>
    <row r="3254" s="390" customFormat="1" x14ac:dyDescent="0.25"/>
    <row r="3255" s="390" customFormat="1" x14ac:dyDescent="0.25"/>
    <row r="3256" s="390" customFormat="1" x14ac:dyDescent="0.25"/>
    <row r="3257" s="390" customFormat="1" x14ac:dyDescent="0.25"/>
    <row r="3258" s="390" customFormat="1" x14ac:dyDescent="0.25"/>
    <row r="3259" s="390" customFormat="1" x14ac:dyDescent="0.25"/>
    <row r="3260" s="390" customFormat="1" x14ac:dyDescent="0.25"/>
    <row r="3261" s="390" customFormat="1" x14ac:dyDescent="0.25"/>
    <row r="3262" s="390" customFormat="1" x14ac:dyDescent="0.25"/>
    <row r="3263" s="390" customFormat="1" x14ac:dyDescent="0.25"/>
    <row r="3264" s="390" customFormat="1" x14ac:dyDescent="0.25"/>
    <row r="3265" s="390" customFormat="1" x14ac:dyDescent="0.25"/>
    <row r="3266" s="390" customFormat="1" x14ac:dyDescent="0.25"/>
    <row r="3267" s="390" customFormat="1" x14ac:dyDescent="0.25"/>
    <row r="3268" s="390" customFormat="1" x14ac:dyDescent="0.25"/>
    <row r="3269" s="390" customFormat="1" x14ac:dyDescent="0.25"/>
    <row r="3270" s="390" customFormat="1" x14ac:dyDescent="0.25"/>
    <row r="3271" s="390" customFormat="1" x14ac:dyDescent="0.25"/>
    <row r="3272" s="390" customFormat="1" x14ac:dyDescent="0.25"/>
    <row r="3273" s="390" customFormat="1" x14ac:dyDescent="0.25"/>
    <row r="3274" s="390" customFormat="1" x14ac:dyDescent="0.25"/>
    <row r="3275" s="390" customFormat="1" x14ac:dyDescent="0.25"/>
    <row r="3276" s="390" customFormat="1" x14ac:dyDescent="0.25"/>
    <row r="3277" s="390" customFormat="1" x14ac:dyDescent="0.25"/>
    <row r="3278" s="390" customFormat="1" x14ac:dyDescent="0.25"/>
    <row r="3279" s="390" customFormat="1" x14ac:dyDescent="0.25"/>
    <row r="3280" s="390" customFormat="1" x14ac:dyDescent="0.25"/>
    <row r="3281" s="390" customFormat="1" x14ac:dyDescent="0.25"/>
    <row r="3282" s="390" customFormat="1" x14ac:dyDescent="0.25"/>
    <row r="3283" s="390" customFormat="1" x14ac:dyDescent="0.25"/>
    <row r="3284" s="390" customFormat="1" x14ac:dyDescent="0.25"/>
    <row r="3285" s="390" customFormat="1" x14ac:dyDescent="0.25"/>
    <row r="3286" s="390" customFormat="1" x14ac:dyDescent="0.25"/>
    <row r="3287" s="390" customFormat="1" x14ac:dyDescent="0.25"/>
    <row r="3288" s="390" customFormat="1" x14ac:dyDescent="0.25"/>
    <row r="3289" s="390" customFormat="1" x14ac:dyDescent="0.25"/>
    <row r="3290" s="390" customFormat="1" x14ac:dyDescent="0.25"/>
    <row r="3291" s="390" customFormat="1" x14ac:dyDescent="0.25"/>
    <row r="3292" s="390" customFormat="1" x14ac:dyDescent="0.25"/>
    <row r="3293" s="390" customFormat="1" x14ac:dyDescent="0.25"/>
    <row r="3294" s="390" customFormat="1" x14ac:dyDescent="0.25"/>
    <row r="3295" s="390" customFormat="1" x14ac:dyDescent="0.25"/>
    <row r="3296" s="390" customFormat="1" x14ac:dyDescent="0.25"/>
    <row r="3297" s="390" customFormat="1" x14ac:dyDescent="0.25"/>
    <row r="3298" s="390" customFormat="1" x14ac:dyDescent="0.25"/>
    <row r="3299" s="390" customFormat="1" x14ac:dyDescent="0.25"/>
    <row r="3300" s="390" customFormat="1" x14ac:dyDescent="0.25"/>
    <row r="3301" s="390" customFormat="1" x14ac:dyDescent="0.25"/>
    <row r="3302" s="390" customFormat="1" x14ac:dyDescent="0.25"/>
    <row r="3303" s="390" customFormat="1" x14ac:dyDescent="0.25"/>
    <row r="3304" s="390" customFormat="1" x14ac:dyDescent="0.25"/>
    <row r="3305" s="390" customFormat="1" x14ac:dyDescent="0.25"/>
    <row r="3306" s="390" customFormat="1" x14ac:dyDescent="0.25"/>
    <row r="3307" s="390" customFormat="1" x14ac:dyDescent="0.25"/>
    <row r="3308" s="390" customFormat="1" x14ac:dyDescent="0.25"/>
    <row r="3309" s="390" customFormat="1" x14ac:dyDescent="0.25"/>
    <row r="3310" s="390" customFormat="1" x14ac:dyDescent="0.25"/>
    <row r="3311" s="390" customFormat="1" x14ac:dyDescent="0.25"/>
    <row r="3312" s="390" customFormat="1" x14ac:dyDescent="0.25"/>
    <row r="3313" s="390" customFormat="1" x14ac:dyDescent="0.25"/>
    <row r="3314" s="390" customFormat="1" x14ac:dyDescent="0.25"/>
    <row r="3315" s="390" customFormat="1" x14ac:dyDescent="0.25"/>
    <row r="3316" s="390" customFormat="1" x14ac:dyDescent="0.25"/>
    <row r="3317" s="390" customFormat="1" x14ac:dyDescent="0.25"/>
    <row r="3318" s="390" customFormat="1" x14ac:dyDescent="0.25"/>
    <row r="3319" s="390" customFormat="1" x14ac:dyDescent="0.25"/>
    <row r="3320" s="390" customFormat="1" x14ac:dyDescent="0.25"/>
    <row r="3321" s="390" customFormat="1" x14ac:dyDescent="0.25"/>
    <row r="3322" s="390" customFormat="1" x14ac:dyDescent="0.25"/>
    <row r="3323" s="390" customFormat="1" x14ac:dyDescent="0.25"/>
    <row r="3324" s="390" customFormat="1" x14ac:dyDescent="0.25"/>
    <row r="3325" s="390" customFormat="1" x14ac:dyDescent="0.25"/>
    <row r="3326" s="390" customFormat="1" x14ac:dyDescent="0.25"/>
    <row r="3327" s="390" customFormat="1" x14ac:dyDescent="0.25"/>
    <row r="3328" s="390" customFormat="1" x14ac:dyDescent="0.25"/>
    <row r="3329" s="390" customFormat="1" x14ac:dyDescent="0.25"/>
    <row r="3330" s="390" customFormat="1" x14ac:dyDescent="0.25"/>
    <row r="3331" s="390" customFormat="1" x14ac:dyDescent="0.25"/>
    <row r="3332" s="390" customFormat="1" x14ac:dyDescent="0.25"/>
    <row r="3333" s="390" customFormat="1" x14ac:dyDescent="0.25"/>
    <row r="3334" s="390" customFormat="1" x14ac:dyDescent="0.25"/>
    <row r="3335" s="390" customFormat="1" x14ac:dyDescent="0.25"/>
    <row r="3336" s="390" customFormat="1" x14ac:dyDescent="0.25"/>
    <row r="3337" s="390" customFormat="1" x14ac:dyDescent="0.25"/>
    <row r="3338" s="390" customFormat="1" x14ac:dyDescent="0.25"/>
    <row r="3339" s="390" customFormat="1" x14ac:dyDescent="0.25"/>
    <row r="3340" s="390" customFormat="1" x14ac:dyDescent="0.25"/>
    <row r="3341" s="390" customFormat="1" x14ac:dyDescent="0.25"/>
    <row r="3342" s="390" customFormat="1" x14ac:dyDescent="0.25"/>
    <row r="3343" s="390" customFormat="1" x14ac:dyDescent="0.25"/>
    <row r="3344" s="390" customFormat="1" x14ac:dyDescent="0.25"/>
    <row r="3345" s="390" customFormat="1" x14ac:dyDescent="0.25"/>
    <row r="3346" s="390" customFormat="1" x14ac:dyDescent="0.25"/>
    <row r="3347" s="390" customFormat="1" x14ac:dyDescent="0.25"/>
    <row r="3348" s="390" customFormat="1" x14ac:dyDescent="0.25"/>
    <row r="3349" s="390" customFormat="1" x14ac:dyDescent="0.25"/>
    <row r="3350" s="390" customFormat="1" x14ac:dyDescent="0.25"/>
    <row r="3351" s="390" customFormat="1" x14ac:dyDescent="0.25"/>
    <row r="3352" s="390" customFormat="1" x14ac:dyDescent="0.25"/>
    <row r="3353" s="390" customFormat="1" x14ac:dyDescent="0.25"/>
    <row r="3354" s="390" customFormat="1" x14ac:dyDescent="0.25"/>
    <row r="3355" s="390" customFormat="1" x14ac:dyDescent="0.25"/>
    <row r="3356" s="390" customFormat="1" x14ac:dyDescent="0.25"/>
    <row r="3357" s="390" customFormat="1" x14ac:dyDescent="0.25"/>
    <row r="3358" s="390" customFormat="1" x14ac:dyDescent="0.25"/>
    <row r="3359" s="390" customFormat="1" x14ac:dyDescent="0.25"/>
    <row r="3360" s="390" customFormat="1" x14ac:dyDescent="0.25"/>
    <row r="3361" s="390" customFormat="1" x14ac:dyDescent="0.25"/>
    <row r="3362" s="390" customFormat="1" x14ac:dyDescent="0.25"/>
    <row r="3363" s="390" customFormat="1" x14ac:dyDescent="0.25"/>
    <row r="3364" s="390" customFormat="1" x14ac:dyDescent="0.25"/>
    <row r="3365" s="390" customFormat="1" x14ac:dyDescent="0.25"/>
    <row r="3366" s="390" customFormat="1" x14ac:dyDescent="0.25"/>
    <row r="3367" s="390" customFormat="1" x14ac:dyDescent="0.25"/>
    <row r="3368" s="390" customFormat="1" x14ac:dyDescent="0.25"/>
    <row r="3369" s="390" customFormat="1" x14ac:dyDescent="0.25"/>
    <row r="3370" s="390" customFormat="1" x14ac:dyDescent="0.25"/>
    <row r="3371" s="390" customFormat="1" x14ac:dyDescent="0.25"/>
    <row r="3372" s="390" customFormat="1" x14ac:dyDescent="0.25"/>
    <row r="3373" s="390" customFormat="1" x14ac:dyDescent="0.25"/>
    <row r="3374" s="390" customFormat="1" x14ac:dyDescent="0.25"/>
    <row r="3375" s="390" customFormat="1" x14ac:dyDescent="0.25"/>
    <row r="3376" s="390" customFormat="1" x14ac:dyDescent="0.25"/>
    <row r="3377" s="390" customFormat="1" x14ac:dyDescent="0.25"/>
    <row r="3378" s="390" customFormat="1" x14ac:dyDescent="0.25"/>
    <row r="3379" s="390" customFormat="1" x14ac:dyDescent="0.25"/>
    <row r="3380" s="390" customFormat="1" x14ac:dyDescent="0.25"/>
    <row r="3381" s="390" customFormat="1" x14ac:dyDescent="0.25"/>
    <row r="3382" s="390" customFormat="1" x14ac:dyDescent="0.25"/>
    <row r="3383" s="390" customFormat="1" x14ac:dyDescent="0.25"/>
    <row r="3384" s="390" customFormat="1" x14ac:dyDescent="0.25"/>
    <row r="3385" s="390" customFormat="1" x14ac:dyDescent="0.25"/>
    <row r="3386" s="390" customFormat="1" x14ac:dyDescent="0.25"/>
    <row r="3387" s="390" customFormat="1" x14ac:dyDescent="0.25"/>
    <row r="3388" s="390" customFormat="1" x14ac:dyDescent="0.25"/>
    <row r="3389" s="390" customFormat="1" x14ac:dyDescent="0.25"/>
    <row r="3390" s="390" customFormat="1" x14ac:dyDescent="0.25"/>
    <row r="3391" s="390" customFormat="1" x14ac:dyDescent="0.25"/>
    <row r="3392" s="390" customFormat="1" x14ac:dyDescent="0.25"/>
    <row r="3393" s="390" customFormat="1" x14ac:dyDescent="0.25"/>
    <row r="3394" s="390" customFormat="1" x14ac:dyDescent="0.25"/>
    <row r="3395" s="390" customFormat="1" x14ac:dyDescent="0.25"/>
    <row r="3396" s="390" customFormat="1" x14ac:dyDescent="0.25"/>
    <row r="3397" s="390" customFormat="1" x14ac:dyDescent="0.25"/>
    <row r="3398" s="390" customFormat="1" x14ac:dyDescent="0.25"/>
    <row r="3399" s="390" customFormat="1" x14ac:dyDescent="0.25"/>
    <row r="3400" s="390" customFormat="1" x14ac:dyDescent="0.25"/>
    <row r="3401" s="390" customFormat="1" x14ac:dyDescent="0.25"/>
    <row r="3402" s="390" customFormat="1" x14ac:dyDescent="0.25"/>
    <row r="3403" s="390" customFormat="1" x14ac:dyDescent="0.25"/>
    <row r="3404" s="390" customFormat="1" x14ac:dyDescent="0.25"/>
    <row r="3405" s="390" customFormat="1" x14ac:dyDescent="0.25"/>
    <row r="3406" s="390" customFormat="1" x14ac:dyDescent="0.25"/>
    <row r="3407" s="390" customFormat="1" x14ac:dyDescent="0.25"/>
    <row r="3408" s="390" customFormat="1" x14ac:dyDescent="0.25"/>
    <row r="3409" s="390" customFormat="1" x14ac:dyDescent="0.25"/>
    <row r="3410" s="390" customFormat="1" x14ac:dyDescent="0.25"/>
    <row r="3411" s="390" customFormat="1" x14ac:dyDescent="0.25"/>
    <row r="3412" s="390" customFormat="1" x14ac:dyDescent="0.25"/>
    <row r="3413" s="390" customFormat="1" x14ac:dyDescent="0.25"/>
    <row r="3414" s="390" customFormat="1" x14ac:dyDescent="0.25"/>
    <row r="3415" s="390" customFormat="1" x14ac:dyDescent="0.25"/>
    <row r="3416" s="390" customFormat="1" x14ac:dyDescent="0.25"/>
    <row r="3417" s="390" customFormat="1" x14ac:dyDescent="0.25"/>
    <row r="3418" s="390" customFormat="1" x14ac:dyDescent="0.25"/>
    <row r="3419" s="390" customFormat="1" x14ac:dyDescent="0.25"/>
    <row r="3420" s="390" customFormat="1" x14ac:dyDescent="0.25"/>
    <row r="3421" s="390" customFormat="1" x14ac:dyDescent="0.25"/>
    <row r="3422" s="390" customFormat="1" x14ac:dyDescent="0.25"/>
    <row r="3423" s="390" customFormat="1" x14ac:dyDescent="0.25"/>
    <row r="3424" s="390" customFormat="1" x14ac:dyDescent="0.25"/>
    <row r="3425" s="390" customFormat="1" x14ac:dyDescent="0.25"/>
    <row r="3426" s="390" customFormat="1" x14ac:dyDescent="0.25"/>
    <row r="3427" s="390" customFormat="1" x14ac:dyDescent="0.25"/>
    <row r="3428" s="390" customFormat="1" x14ac:dyDescent="0.25"/>
    <row r="3429" s="390" customFormat="1" x14ac:dyDescent="0.25"/>
    <row r="3430" s="390" customFormat="1" x14ac:dyDescent="0.25"/>
    <row r="3431" s="390" customFormat="1" x14ac:dyDescent="0.25"/>
    <row r="3432" s="390" customFormat="1" x14ac:dyDescent="0.25"/>
    <row r="3433" s="390" customFormat="1" x14ac:dyDescent="0.25"/>
    <row r="3434" s="390" customFormat="1" x14ac:dyDescent="0.25"/>
    <row r="3435" s="390" customFormat="1" x14ac:dyDescent="0.25"/>
    <row r="3436" s="390" customFormat="1" x14ac:dyDescent="0.25"/>
    <row r="3437" s="390" customFormat="1" x14ac:dyDescent="0.25"/>
    <row r="3438" s="390" customFormat="1" x14ac:dyDescent="0.25"/>
    <row r="3439" s="390" customFormat="1" x14ac:dyDescent="0.25"/>
    <row r="3440" s="390" customFormat="1" x14ac:dyDescent="0.25"/>
    <row r="3441" s="390" customFormat="1" x14ac:dyDescent="0.25"/>
    <row r="3442" s="390" customFormat="1" x14ac:dyDescent="0.25"/>
    <row r="3443" s="390" customFormat="1" x14ac:dyDescent="0.25"/>
    <row r="3444" s="390" customFormat="1" x14ac:dyDescent="0.25"/>
    <row r="3445" s="390" customFormat="1" x14ac:dyDescent="0.25"/>
    <row r="3446" s="390" customFormat="1" x14ac:dyDescent="0.25"/>
    <row r="3447" s="390" customFormat="1" x14ac:dyDescent="0.25"/>
    <row r="3448" s="390" customFormat="1" x14ac:dyDescent="0.25"/>
    <row r="3449" s="390" customFormat="1" x14ac:dyDescent="0.25"/>
    <row r="3450" s="390" customFormat="1" x14ac:dyDescent="0.25"/>
    <row r="3451" s="390" customFormat="1" x14ac:dyDescent="0.25"/>
    <row r="3452" s="390" customFormat="1" x14ac:dyDescent="0.25"/>
    <row r="3453" s="390" customFormat="1" x14ac:dyDescent="0.25"/>
    <row r="3454" s="390" customFormat="1" x14ac:dyDescent="0.25"/>
    <row r="3455" s="390" customFormat="1" x14ac:dyDescent="0.25"/>
    <row r="3456" s="390" customFormat="1" x14ac:dyDescent="0.25"/>
    <row r="3457" s="390" customFormat="1" x14ac:dyDescent="0.25"/>
    <row r="3458" s="390" customFormat="1" x14ac:dyDescent="0.25"/>
    <row r="3459" s="390" customFormat="1" x14ac:dyDescent="0.25"/>
    <row r="3460" s="390" customFormat="1" x14ac:dyDescent="0.25"/>
    <row r="3461" s="390" customFormat="1" x14ac:dyDescent="0.25"/>
    <row r="3462" s="390" customFormat="1" x14ac:dyDescent="0.25"/>
    <row r="3463" s="390" customFormat="1" x14ac:dyDescent="0.25"/>
    <row r="3464" s="390" customFormat="1" x14ac:dyDescent="0.25"/>
    <row r="3465" s="390" customFormat="1" x14ac:dyDescent="0.25"/>
    <row r="3466" s="390" customFormat="1" x14ac:dyDescent="0.25"/>
    <row r="3467" s="390" customFormat="1" x14ac:dyDescent="0.25"/>
    <row r="3468" s="390" customFormat="1" x14ac:dyDescent="0.25"/>
    <row r="3469" s="390" customFormat="1" x14ac:dyDescent="0.25"/>
    <row r="3470" s="390" customFormat="1" x14ac:dyDescent="0.25"/>
    <row r="3471" s="390" customFormat="1" x14ac:dyDescent="0.25"/>
    <row r="3472" s="390" customFormat="1" x14ac:dyDescent="0.25"/>
    <row r="3473" s="390" customFormat="1" x14ac:dyDescent="0.25"/>
    <row r="3474" s="390" customFormat="1" x14ac:dyDescent="0.25"/>
    <row r="3475" s="390" customFormat="1" x14ac:dyDescent="0.25"/>
    <row r="3476" s="390" customFormat="1" x14ac:dyDescent="0.25"/>
    <row r="3477" s="390" customFormat="1" x14ac:dyDescent="0.25"/>
    <row r="3478" s="390" customFormat="1" x14ac:dyDescent="0.25"/>
    <row r="3479" s="390" customFormat="1" x14ac:dyDescent="0.25"/>
    <row r="3480" s="390" customFormat="1" x14ac:dyDescent="0.25"/>
    <row r="3481" s="390" customFormat="1" x14ac:dyDescent="0.25"/>
    <row r="3482" s="390" customFormat="1" x14ac:dyDescent="0.25"/>
    <row r="3483" s="390" customFormat="1" x14ac:dyDescent="0.25"/>
    <row r="3484" s="390" customFormat="1" x14ac:dyDescent="0.25"/>
    <row r="3485" s="390" customFormat="1" x14ac:dyDescent="0.25"/>
    <row r="3486" s="390" customFormat="1" x14ac:dyDescent="0.25"/>
    <row r="3487" s="390" customFormat="1" x14ac:dyDescent="0.25"/>
    <row r="3488" s="390" customFormat="1" x14ac:dyDescent="0.25"/>
    <row r="3489" s="390" customFormat="1" x14ac:dyDescent="0.25"/>
    <row r="3490" s="390" customFormat="1" x14ac:dyDescent="0.25"/>
    <row r="3491" s="390" customFormat="1" x14ac:dyDescent="0.25"/>
    <row r="3492" s="390" customFormat="1" x14ac:dyDescent="0.25"/>
    <row r="3493" s="390" customFormat="1" x14ac:dyDescent="0.25"/>
    <row r="3494" s="390" customFormat="1" x14ac:dyDescent="0.25"/>
    <row r="3495" s="390" customFormat="1" x14ac:dyDescent="0.25"/>
    <row r="3496" s="390" customFormat="1" x14ac:dyDescent="0.25"/>
    <row r="3497" s="390" customFormat="1" x14ac:dyDescent="0.25"/>
    <row r="3498" s="390" customFormat="1" x14ac:dyDescent="0.25"/>
    <row r="3499" s="390" customFormat="1" x14ac:dyDescent="0.25"/>
    <row r="3500" s="390" customFormat="1" x14ac:dyDescent="0.25"/>
    <row r="3501" s="390" customFormat="1" x14ac:dyDescent="0.25"/>
    <row r="3502" s="390" customFormat="1" x14ac:dyDescent="0.25"/>
    <row r="3503" s="390" customFormat="1" x14ac:dyDescent="0.25"/>
    <row r="3504" s="390" customFormat="1" x14ac:dyDescent="0.25"/>
    <row r="3505" s="390" customFormat="1" x14ac:dyDescent="0.25"/>
    <row r="3506" s="390" customFormat="1" x14ac:dyDescent="0.25"/>
    <row r="3507" s="390" customFormat="1" x14ac:dyDescent="0.25"/>
    <row r="3508" s="390" customFormat="1" x14ac:dyDescent="0.25"/>
    <row r="3509" s="390" customFormat="1" x14ac:dyDescent="0.25"/>
    <row r="3510" s="390" customFormat="1" x14ac:dyDescent="0.25"/>
    <row r="3511" s="390" customFormat="1" x14ac:dyDescent="0.25"/>
    <row r="3512" s="390" customFormat="1" x14ac:dyDescent="0.25"/>
    <row r="3513" s="390" customFormat="1" x14ac:dyDescent="0.25"/>
    <row r="3514" s="390" customFormat="1" x14ac:dyDescent="0.25"/>
    <row r="3515" s="390" customFormat="1" x14ac:dyDescent="0.25"/>
    <row r="3516" s="390" customFormat="1" x14ac:dyDescent="0.25"/>
    <row r="3517" s="390" customFormat="1" x14ac:dyDescent="0.25"/>
    <row r="3518" s="390" customFormat="1" x14ac:dyDescent="0.25"/>
    <row r="3519" s="390" customFormat="1" x14ac:dyDescent="0.25"/>
    <row r="3520" s="390" customFormat="1" x14ac:dyDescent="0.25"/>
    <row r="3521" s="390" customFormat="1" x14ac:dyDescent="0.25"/>
    <row r="3522" s="390" customFormat="1" x14ac:dyDescent="0.25"/>
    <row r="3523" s="390" customFormat="1" x14ac:dyDescent="0.25"/>
    <row r="3524" s="390" customFormat="1" x14ac:dyDescent="0.25"/>
    <row r="3525" s="390" customFormat="1" x14ac:dyDescent="0.25"/>
    <row r="3526" s="390" customFormat="1" x14ac:dyDescent="0.25"/>
    <row r="3527" s="390" customFormat="1" x14ac:dyDescent="0.25"/>
    <row r="3528" s="390" customFormat="1" x14ac:dyDescent="0.25"/>
    <row r="3529" s="390" customFormat="1" x14ac:dyDescent="0.25"/>
    <row r="3530" s="390" customFormat="1" x14ac:dyDescent="0.25"/>
    <row r="3531" s="390" customFormat="1" x14ac:dyDescent="0.25"/>
    <row r="3532" s="390" customFormat="1" x14ac:dyDescent="0.25"/>
    <row r="3533" s="390" customFormat="1" x14ac:dyDescent="0.25"/>
    <row r="3534" s="390" customFormat="1" x14ac:dyDescent="0.25"/>
    <row r="3535" s="390" customFormat="1" x14ac:dyDescent="0.25"/>
    <row r="3536" s="390" customFormat="1" x14ac:dyDescent="0.25"/>
    <row r="3537" s="390" customFormat="1" x14ac:dyDescent="0.25"/>
    <row r="3538" s="390" customFormat="1" x14ac:dyDescent="0.25"/>
    <row r="3539" s="390" customFormat="1" x14ac:dyDescent="0.25"/>
    <row r="3540" s="390" customFormat="1" x14ac:dyDescent="0.25"/>
    <row r="3541" s="390" customFormat="1" x14ac:dyDescent="0.25"/>
    <row r="3542" s="390" customFormat="1" x14ac:dyDescent="0.25"/>
    <row r="3543" s="390" customFormat="1" x14ac:dyDescent="0.25"/>
    <row r="3544" s="390" customFormat="1" x14ac:dyDescent="0.25"/>
    <row r="3545" s="390" customFormat="1" x14ac:dyDescent="0.25"/>
    <row r="3546" s="390" customFormat="1" x14ac:dyDescent="0.25"/>
    <row r="3547" s="390" customFormat="1" x14ac:dyDescent="0.25"/>
    <row r="3548" s="390" customFormat="1" x14ac:dyDescent="0.25"/>
    <row r="3549" s="390" customFormat="1" x14ac:dyDescent="0.25"/>
    <row r="3550" s="390" customFormat="1" x14ac:dyDescent="0.25"/>
    <row r="3551" s="390" customFormat="1" x14ac:dyDescent="0.25"/>
    <row r="3552" s="390" customFormat="1" x14ac:dyDescent="0.25"/>
    <row r="3553" s="390" customFormat="1" x14ac:dyDescent="0.25"/>
    <row r="3554" s="390" customFormat="1" x14ac:dyDescent="0.25"/>
    <row r="3555" s="390" customFormat="1" x14ac:dyDescent="0.25"/>
    <row r="3556" s="390" customFormat="1" x14ac:dyDescent="0.25"/>
    <row r="3557" s="390" customFormat="1" x14ac:dyDescent="0.25"/>
    <row r="3558" s="390" customFormat="1" x14ac:dyDescent="0.25"/>
    <row r="3559" s="390" customFormat="1" x14ac:dyDescent="0.25"/>
    <row r="3560" s="390" customFormat="1" x14ac:dyDescent="0.25"/>
    <row r="3561" s="390" customFormat="1" x14ac:dyDescent="0.25"/>
    <row r="3562" s="390" customFormat="1" x14ac:dyDescent="0.25"/>
    <row r="3563" s="390" customFormat="1" x14ac:dyDescent="0.25"/>
    <row r="3564" s="390" customFormat="1" x14ac:dyDescent="0.25"/>
    <row r="3565" s="390" customFormat="1" x14ac:dyDescent="0.25"/>
    <row r="3566" s="390" customFormat="1" x14ac:dyDescent="0.25"/>
    <row r="3567" s="390" customFormat="1" x14ac:dyDescent="0.25"/>
    <row r="3568" s="390" customFormat="1" x14ac:dyDescent="0.25"/>
    <row r="3569" s="390" customFormat="1" x14ac:dyDescent="0.25"/>
    <row r="3570" s="390" customFormat="1" x14ac:dyDescent="0.25"/>
    <row r="3571" s="390" customFormat="1" x14ac:dyDescent="0.25"/>
    <row r="3572" s="390" customFormat="1" x14ac:dyDescent="0.25"/>
    <row r="3573" s="390" customFormat="1" x14ac:dyDescent="0.25"/>
    <row r="3574" s="390" customFormat="1" x14ac:dyDescent="0.25"/>
    <row r="3575" s="390" customFormat="1" x14ac:dyDescent="0.25"/>
    <row r="3576" s="390" customFormat="1" x14ac:dyDescent="0.25"/>
    <row r="3577" s="390" customFormat="1" x14ac:dyDescent="0.25"/>
    <row r="3578" s="390" customFormat="1" x14ac:dyDescent="0.25"/>
    <row r="3579" s="390" customFormat="1" x14ac:dyDescent="0.25"/>
    <row r="3580" s="390" customFormat="1" x14ac:dyDescent="0.25"/>
    <row r="3581" s="390" customFormat="1" x14ac:dyDescent="0.25"/>
    <row r="3582" s="390" customFormat="1" x14ac:dyDescent="0.25"/>
    <row r="3583" s="390" customFormat="1" x14ac:dyDescent="0.25"/>
    <row r="3584" s="390" customFormat="1" x14ac:dyDescent="0.25"/>
    <row r="3585" s="390" customFormat="1" x14ac:dyDescent="0.25"/>
    <row r="3586" s="390" customFormat="1" x14ac:dyDescent="0.25"/>
    <row r="3587" s="390" customFormat="1" x14ac:dyDescent="0.25"/>
    <row r="3588" s="390" customFormat="1" x14ac:dyDescent="0.25"/>
    <row r="3589" s="390" customFormat="1" x14ac:dyDescent="0.25"/>
    <row r="3590" s="390" customFormat="1" x14ac:dyDescent="0.25"/>
    <row r="3591" s="390" customFormat="1" x14ac:dyDescent="0.25"/>
    <row r="3592" s="390" customFormat="1" x14ac:dyDescent="0.25"/>
    <row r="3593" s="390" customFormat="1" x14ac:dyDescent="0.25"/>
    <row r="3594" s="390" customFormat="1" x14ac:dyDescent="0.25"/>
    <row r="3595" s="390" customFormat="1" x14ac:dyDescent="0.25"/>
    <row r="3596" s="390" customFormat="1" x14ac:dyDescent="0.25"/>
    <row r="3597" s="390" customFormat="1" x14ac:dyDescent="0.25"/>
    <row r="3598" s="390" customFormat="1" x14ac:dyDescent="0.25"/>
    <row r="3599" s="390" customFormat="1" x14ac:dyDescent="0.25"/>
    <row r="3600" s="390" customFormat="1" x14ac:dyDescent="0.25"/>
    <row r="3601" s="390" customFormat="1" x14ac:dyDescent="0.25"/>
    <row r="3602" s="390" customFormat="1" x14ac:dyDescent="0.25"/>
    <row r="3603" s="390" customFormat="1" x14ac:dyDescent="0.25"/>
    <row r="3604" s="390" customFormat="1" x14ac:dyDescent="0.25"/>
    <row r="3605" s="390" customFormat="1" x14ac:dyDescent="0.25"/>
    <row r="3606" s="390" customFormat="1" x14ac:dyDescent="0.25"/>
    <row r="3607" s="390" customFormat="1" x14ac:dyDescent="0.25"/>
    <row r="3608" s="390" customFormat="1" x14ac:dyDescent="0.25"/>
    <row r="3609" s="390" customFormat="1" x14ac:dyDescent="0.25"/>
    <row r="3610" s="390" customFormat="1" x14ac:dyDescent="0.25"/>
    <row r="3611" s="390" customFormat="1" x14ac:dyDescent="0.25"/>
    <row r="3612" s="390" customFormat="1" x14ac:dyDescent="0.25"/>
    <row r="3613" s="390" customFormat="1" x14ac:dyDescent="0.25"/>
    <row r="3614" s="390" customFormat="1" x14ac:dyDescent="0.25"/>
    <row r="3615" s="390" customFormat="1" x14ac:dyDescent="0.25"/>
    <row r="3616" s="390" customFormat="1" x14ac:dyDescent="0.25"/>
    <row r="3617" s="390" customFormat="1" x14ac:dyDescent="0.25"/>
    <row r="3618" s="390" customFormat="1" x14ac:dyDescent="0.25"/>
    <row r="3619" s="390" customFormat="1" x14ac:dyDescent="0.25"/>
    <row r="3620" s="390" customFormat="1" x14ac:dyDescent="0.25"/>
    <row r="3621" s="390" customFormat="1" x14ac:dyDescent="0.25"/>
    <row r="3622" s="390" customFormat="1" x14ac:dyDescent="0.25"/>
    <row r="3623" s="390" customFormat="1" x14ac:dyDescent="0.25"/>
    <row r="3624" s="390" customFormat="1" x14ac:dyDescent="0.25"/>
    <row r="3625" s="390" customFormat="1" x14ac:dyDescent="0.25"/>
    <row r="3626" s="390" customFormat="1" x14ac:dyDescent="0.25"/>
    <row r="3627" s="390" customFormat="1" x14ac:dyDescent="0.25"/>
    <row r="3628" s="390" customFormat="1" x14ac:dyDescent="0.25"/>
    <row r="3629" s="390" customFormat="1" x14ac:dyDescent="0.25"/>
    <row r="3630" s="390" customFormat="1" x14ac:dyDescent="0.25"/>
    <row r="3631" s="390" customFormat="1" x14ac:dyDescent="0.25"/>
    <row r="3632" s="390" customFormat="1" x14ac:dyDescent="0.25"/>
    <row r="3633" s="390" customFormat="1" x14ac:dyDescent="0.25"/>
    <row r="3634" s="390" customFormat="1" x14ac:dyDescent="0.25"/>
    <row r="3635" s="390" customFormat="1" x14ac:dyDescent="0.25"/>
    <row r="3636" s="390" customFormat="1" x14ac:dyDescent="0.25"/>
    <row r="3637" s="390" customFormat="1" x14ac:dyDescent="0.25"/>
    <row r="3638" s="390" customFormat="1" x14ac:dyDescent="0.25"/>
    <row r="3639" s="390" customFormat="1" x14ac:dyDescent="0.25"/>
    <row r="3640" s="390" customFormat="1" x14ac:dyDescent="0.25"/>
    <row r="3641" s="390" customFormat="1" x14ac:dyDescent="0.25"/>
    <row r="3642" s="390" customFormat="1" x14ac:dyDescent="0.25"/>
    <row r="3643" s="390" customFormat="1" x14ac:dyDescent="0.25"/>
    <row r="3644" s="390" customFormat="1" x14ac:dyDescent="0.25"/>
    <row r="3645" s="390" customFormat="1" x14ac:dyDescent="0.25"/>
    <row r="3646" s="390" customFormat="1" x14ac:dyDescent="0.25"/>
    <row r="3647" s="390" customFormat="1" x14ac:dyDescent="0.25"/>
    <row r="3648" s="390" customFormat="1" x14ac:dyDescent="0.25"/>
    <row r="3649" s="390" customFormat="1" x14ac:dyDescent="0.25"/>
    <row r="3650" s="390" customFormat="1" x14ac:dyDescent="0.25"/>
    <row r="3651" s="390" customFormat="1" x14ac:dyDescent="0.25"/>
    <row r="3652" s="390" customFormat="1" x14ac:dyDescent="0.25"/>
    <row r="3653" s="390" customFormat="1" x14ac:dyDescent="0.25"/>
    <row r="3654" s="390" customFormat="1" x14ac:dyDescent="0.25"/>
    <row r="3655" s="390" customFormat="1" x14ac:dyDescent="0.25"/>
    <row r="3656" s="390" customFormat="1" x14ac:dyDescent="0.25"/>
    <row r="3657" s="390" customFormat="1" x14ac:dyDescent="0.25"/>
    <row r="3658" s="390" customFormat="1" x14ac:dyDescent="0.25"/>
    <row r="3659" s="390" customFormat="1" x14ac:dyDescent="0.25"/>
    <row r="3660" s="390" customFormat="1" x14ac:dyDescent="0.25"/>
    <row r="3661" s="390" customFormat="1" x14ac:dyDescent="0.25"/>
    <row r="3662" s="390" customFormat="1" x14ac:dyDescent="0.25"/>
    <row r="3663" s="390" customFormat="1" x14ac:dyDescent="0.25"/>
    <row r="3664" s="390" customFormat="1" x14ac:dyDescent="0.25"/>
    <row r="3665" s="390" customFormat="1" x14ac:dyDescent="0.25"/>
    <row r="3666" s="390" customFormat="1" x14ac:dyDescent="0.25"/>
    <row r="3667" s="390" customFormat="1" x14ac:dyDescent="0.25"/>
    <row r="3668" s="390" customFormat="1" x14ac:dyDescent="0.25"/>
    <row r="3669" s="390" customFormat="1" x14ac:dyDescent="0.25"/>
    <row r="3670" s="390" customFormat="1" x14ac:dyDescent="0.25"/>
    <row r="3671" s="390" customFormat="1" x14ac:dyDescent="0.25"/>
    <row r="3672" s="390" customFormat="1" x14ac:dyDescent="0.25"/>
    <row r="3673" s="390" customFormat="1" x14ac:dyDescent="0.25"/>
    <row r="3674" s="390" customFormat="1" x14ac:dyDescent="0.25"/>
    <row r="3675" s="390" customFormat="1" x14ac:dyDescent="0.25"/>
    <row r="3676" s="390" customFormat="1" x14ac:dyDescent="0.25"/>
    <row r="3677" s="390" customFormat="1" x14ac:dyDescent="0.25"/>
    <row r="3678" s="390" customFormat="1" x14ac:dyDescent="0.25"/>
    <row r="3679" s="390" customFormat="1" x14ac:dyDescent="0.25"/>
    <row r="3680" s="390" customFormat="1" x14ac:dyDescent="0.25"/>
    <row r="3681" s="390" customFormat="1" x14ac:dyDescent="0.25"/>
    <row r="3682" s="390" customFormat="1" x14ac:dyDescent="0.25"/>
    <row r="3683" s="390" customFormat="1" x14ac:dyDescent="0.25"/>
    <row r="3684" s="390" customFormat="1" x14ac:dyDescent="0.25"/>
    <row r="3685" s="390" customFormat="1" x14ac:dyDescent="0.25"/>
    <row r="3686" s="390" customFormat="1" x14ac:dyDescent="0.25"/>
    <row r="3687" s="390" customFormat="1" x14ac:dyDescent="0.25"/>
    <row r="3688" s="390" customFormat="1" x14ac:dyDescent="0.25"/>
    <row r="3689" s="390" customFormat="1" x14ac:dyDescent="0.25"/>
    <row r="3690" s="390" customFormat="1" x14ac:dyDescent="0.25"/>
    <row r="3691" s="390" customFormat="1" x14ac:dyDescent="0.25"/>
    <row r="3692" s="390" customFormat="1" x14ac:dyDescent="0.25"/>
    <row r="3693" s="390" customFormat="1" x14ac:dyDescent="0.25"/>
    <row r="3694" s="390" customFormat="1" x14ac:dyDescent="0.25"/>
    <row r="3695" s="390" customFormat="1" x14ac:dyDescent="0.25"/>
    <row r="3696" s="390" customFormat="1" x14ac:dyDescent="0.25"/>
    <row r="3697" s="390" customFormat="1" x14ac:dyDescent="0.25"/>
    <row r="3698" s="390" customFormat="1" x14ac:dyDescent="0.25"/>
    <row r="3699" s="390" customFormat="1" x14ac:dyDescent="0.25"/>
    <row r="3700" s="390" customFormat="1" x14ac:dyDescent="0.25"/>
    <row r="3701" s="390" customFormat="1" x14ac:dyDescent="0.25"/>
    <row r="3702" s="390" customFormat="1" x14ac:dyDescent="0.25"/>
    <row r="3703" s="390" customFormat="1" x14ac:dyDescent="0.25"/>
    <row r="3704" s="390" customFormat="1" x14ac:dyDescent="0.25"/>
    <row r="3705" s="390" customFormat="1" x14ac:dyDescent="0.25"/>
    <row r="3706" s="390" customFormat="1" x14ac:dyDescent="0.25"/>
    <row r="3707" s="390" customFormat="1" x14ac:dyDescent="0.25"/>
    <row r="3708" s="390" customFormat="1" x14ac:dyDescent="0.25"/>
    <row r="3709" s="390" customFormat="1" x14ac:dyDescent="0.25"/>
    <row r="3710" s="390" customFormat="1" x14ac:dyDescent="0.25"/>
    <row r="3711" s="390" customFormat="1" x14ac:dyDescent="0.25"/>
    <row r="3712" s="390" customFormat="1" x14ac:dyDescent="0.25"/>
    <row r="3713" s="390" customFormat="1" x14ac:dyDescent="0.25"/>
    <row r="3714" s="390" customFormat="1" x14ac:dyDescent="0.25"/>
    <row r="3715" s="390" customFormat="1" x14ac:dyDescent="0.25"/>
    <row r="3716" s="390" customFormat="1" x14ac:dyDescent="0.25"/>
    <row r="3717" s="390" customFormat="1" x14ac:dyDescent="0.25"/>
    <row r="3718" s="390" customFormat="1" x14ac:dyDescent="0.25"/>
    <row r="3719" s="390" customFormat="1" x14ac:dyDescent="0.25"/>
    <row r="3720" s="390" customFormat="1" x14ac:dyDescent="0.25"/>
    <row r="3721" s="390" customFormat="1" x14ac:dyDescent="0.25"/>
    <row r="3722" s="390" customFormat="1" x14ac:dyDescent="0.25"/>
    <row r="3723" s="390" customFormat="1" x14ac:dyDescent="0.25"/>
    <row r="3724" s="390" customFormat="1" x14ac:dyDescent="0.25"/>
    <row r="3725" s="390" customFormat="1" x14ac:dyDescent="0.25"/>
    <row r="3726" s="390" customFormat="1" x14ac:dyDescent="0.25"/>
    <row r="3727" s="390" customFormat="1" x14ac:dyDescent="0.25"/>
    <row r="3728" s="390" customFormat="1" x14ac:dyDescent="0.25"/>
    <row r="3729" s="390" customFormat="1" x14ac:dyDescent="0.25"/>
    <row r="3730" s="390" customFormat="1" x14ac:dyDescent="0.25"/>
    <row r="3731" s="390" customFormat="1" x14ac:dyDescent="0.25"/>
    <row r="3732" s="390" customFormat="1" x14ac:dyDescent="0.25"/>
    <row r="3733" s="390" customFormat="1" x14ac:dyDescent="0.25"/>
    <row r="3734" s="390" customFormat="1" x14ac:dyDescent="0.25"/>
    <row r="3735" s="390" customFormat="1" x14ac:dyDescent="0.25"/>
    <row r="3736" s="390" customFormat="1" x14ac:dyDescent="0.25"/>
    <row r="3737" s="390" customFormat="1" x14ac:dyDescent="0.25"/>
    <row r="3738" s="390" customFormat="1" x14ac:dyDescent="0.25"/>
    <row r="3739" s="390" customFormat="1" x14ac:dyDescent="0.25"/>
    <row r="3740" s="390" customFormat="1" x14ac:dyDescent="0.25"/>
    <row r="3741" s="390" customFormat="1" x14ac:dyDescent="0.25"/>
    <row r="3742" s="390" customFormat="1" x14ac:dyDescent="0.25"/>
    <row r="3743" s="390" customFormat="1" x14ac:dyDescent="0.25"/>
    <row r="3744" s="390" customFormat="1" x14ac:dyDescent="0.25"/>
    <row r="3745" s="390" customFormat="1" x14ac:dyDescent="0.25"/>
    <row r="3746" s="390" customFormat="1" x14ac:dyDescent="0.25"/>
    <row r="3747" s="390" customFormat="1" x14ac:dyDescent="0.25"/>
    <row r="3748" s="390" customFormat="1" x14ac:dyDescent="0.25"/>
    <row r="3749" s="390" customFormat="1" x14ac:dyDescent="0.25"/>
    <row r="3750" s="390" customFormat="1" x14ac:dyDescent="0.25"/>
    <row r="3751" s="390" customFormat="1" x14ac:dyDescent="0.25"/>
    <row r="3752" s="390" customFormat="1" x14ac:dyDescent="0.25"/>
    <row r="3753" s="390" customFormat="1" x14ac:dyDescent="0.25"/>
    <row r="3754" s="390" customFormat="1" x14ac:dyDescent="0.25"/>
    <row r="3755" s="390" customFormat="1" x14ac:dyDescent="0.25"/>
    <row r="3756" s="390" customFormat="1" x14ac:dyDescent="0.25"/>
    <row r="3757" s="390" customFormat="1" x14ac:dyDescent="0.25"/>
    <row r="3758" s="390" customFormat="1" x14ac:dyDescent="0.25"/>
    <row r="3759" s="390" customFormat="1" x14ac:dyDescent="0.25"/>
    <row r="3760" s="390" customFormat="1" x14ac:dyDescent="0.25"/>
    <row r="3761" s="390" customFormat="1" x14ac:dyDescent="0.25"/>
    <row r="3762" s="390" customFormat="1" x14ac:dyDescent="0.25"/>
    <row r="3763" s="390" customFormat="1" x14ac:dyDescent="0.25"/>
    <row r="3764" s="390" customFormat="1" x14ac:dyDescent="0.25"/>
    <row r="3765" s="390" customFormat="1" x14ac:dyDescent="0.25"/>
    <row r="3766" s="390" customFormat="1" x14ac:dyDescent="0.25"/>
    <row r="3767" s="390" customFormat="1" x14ac:dyDescent="0.25"/>
    <row r="3768" s="390" customFormat="1" x14ac:dyDescent="0.25"/>
    <row r="3769" s="390" customFormat="1" x14ac:dyDescent="0.25"/>
    <row r="3770" s="390" customFormat="1" x14ac:dyDescent="0.25"/>
    <row r="3771" s="390" customFormat="1" x14ac:dyDescent="0.25"/>
    <row r="3772" s="390" customFormat="1" x14ac:dyDescent="0.25"/>
    <row r="3773" s="390" customFormat="1" x14ac:dyDescent="0.25"/>
    <row r="3774" s="390" customFormat="1" x14ac:dyDescent="0.25"/>
    <row r="3775" s="390" customFormat="1" x14ac:dyDescent="0.25"/>
    <row r="3776" s="390" customFormat="1" x14ac:dyDescent="0.25"/>
    <row r="3777" s="390" customFormat="1" x14ac:dyDescent="0.25"/>
    <row r="3778" s="390" customFormat="1" x14ac:dyDescent="0.25"/>
    <row r="3779" s="390" customFormat="1" x14ac:dyDescent="0.25"/>
    <row r="3780" s="390" customFormat="1" x14ac:dyDescent="0.25"/>
    <row r="3781" s="390" customFormat="1" x14ac:dyDescent="0.25"/>
    <row r="3782" s="390" customFormat="1" x14ac:dyDescent="0.25"/>
    <row r="3783" s="390" customFormat="1" x14ac:dyDescent="0.25"/>
    <row r="3784" s="390" customFormat="1" x14ac:dyDescent="0.25"/>
    <row r="3785" s="390" customFormat="1" x14ac:dyDescent="0.25"/>
    <row r="3786" s="390" customFormat="1" x14ac:dyDescent="0.25"/>
    <row r="3787" s="390" customFormat="1" x14ac:dyDescent="0.25"/>
    <row r="3788" s="390" customFormat="1" x14ac:dyDescent="0.25"/>
    <row r="3789" s="390" customFormat="1" x14ac:dyDescent="0.25"/>
    <row r="3790" s="390" customFormat="1" x14ac:dyDescent="0.25"/>
    <row r="3791" s="390" customFormat="1" x14ac:dyDescent="0.25"/>
    <row r="3792" s="390" customFormat="1" x14ac:dyDescent="0.25"/>
    <row r="3793" s="390" customFormat="1" x14ac:dyDescent="0.25"/>
    <row r="3794" s="390" customFormat="1" x14ac:dyDescent="0.25"/>
    <row r="3795" s="390" customFormat="1" x14ac:dyDescent="0.25"/>
    <row r="3796" s="390" customFormat="1" x14ac:dyDescent="0.25"/>
    <row r="3797" s="390" customFormat="1" x14ac:dyDescent="0.25"/>
    <row r="3798" s="390" customFormat="1" x14ac:dyDescent="0.25"/>
    <row r="3799" s="390" customFormat="1" x14ac:dyDescent="0.25"/>
    <row r="3800" s="390" customFormat="1" x14ac:dyDescent="0.25"/>
    <row r="3801" s="390" customFormat="1" x14ac:dyDescent="0.25"/>
    <row r="3802" s="390" customFormat="1" x14ac:dyDescent="0.25"/>
    <row r="3803" s="390" customFormat="1" x14ac:dyDescent="0.25"/>
    <row r="3804" s="390" customFormat="1" x14ac:dyDescent="0.25"/>
    <row r="3805" s="390" customFormat="1" x14ac:dyDescent="0.25"/>
    <row r="3806" s="390" customFormat="1" x14ac:dyDescent="0.25"/>
    <row r="3807" s="390" customFormat="1" x14ac:dyDescent="0.25"/>
    <row r="3808" s="390" customFormat="1" x14ac:dyDescent="0.25"/>
    <row r="3809" s="390" customFormat="1" x14ac:dyDescent="0.25"/>
    <row r="3810" s="390" customFormat="1" x14ac:dyDescent="0.25"/>
    <row r="3811" s="390" customFormat="1" x14ac:dyDescent="0.25"/>
    <row r="3812" s="390" customFormat="1" x14ac:dyDescent="0.25"/>
    <row r="3813" s="390" customFormat="1" x14ac:dyDescent="0.25"/>
    <row r="3814" s="390" customFormat="1" x14ac:dyDescent="0.25"/>
    <row r="3815" s="390" customFormat="1" x14ac:dyDescent="0.25"/>
    <row r="3816" s="390" customFormat="1" x14ac:dyDescent="0.25"/>
    <row r="3817" s="390" customFormat="1" x14ac:dyDescent="0.25"/>
    <row r="3818" s="390" customFormat="1" x14ac:dyDescent="0.25"/>
    <row r="3819" s="390" customFormat="1" x14ac:dyDescent="0.25"/>
    <row r="3820" s="390" customFormat="1" x14ac:dyDescent="0.25"/>
    <row r="3821" s="390" customFormat="1" x14ac:dyDescent="0.25"/>
    <row r="3822" s="390" customFormat="1" x14ac:dyDescent="0.25"/>
    <row r="3823" s="390" customFormat="1" x14ac:dyDescent="0.25"/>
    <row r="3824" s="390" customFormat="1" x14ac:dyDescent="0.25"/>
    <row r="3825" s="390" customFormat="1" x14ac:dyDescent="0.25"/>
    <row r="3826" s="390" customFormat="1" x14ac:dyDescent="0.25"/>
    <row r="3827" s="390" customFormat="1" x14ac:dyDescent="0.25"/>
    <row r="3828" s="390" customFormat="1" x14ac:dyDescent="0.25"/>
    <row r="3829" s="390" customFormat="1" x14ac:dyDescent="0.25"/>
    <row r="3830" s="390" customFormat="1" x14ac:dyDescent="0.25"/>
    <row r="3831" s="390" customFormat="1" x14ac:dyDescent="0.25"/>
    <row r="3832" s="390" customFormat="1" x14ac:dyDescent="0.25"/>
    <row r="3833" s="390" customFormat="1" x14ac:dyDescent="0.25"/>
    <row r="3834" s="390" customFormat="1" x14ac:dyDescent="0.25"/>
    <row r="3835" s="390" customFormat="1" x14ac:dyDescent="0.25"/>
    <row r="3836" s="390" customFormat="1" x14ac:dyDescent="0.25"/>
    <row r="3837" s="390" customFormat="1" x14ac:dyDescent="0.25"/>
    <row r="3838" s="390" customFormat="1" x14ac:dyDescent="0.25"/>
    <row r="3839" s="390" customFormat="1" x14ac:dyDescent="0.25"/>
    <row r="3840" s="390" customFormat="1" x14ac:dyDescent="0.25"/>
    <row r="3841" s="390" customFormat="1" x14ac:dyDescent="0.25"/>
    <row r="3842" s="390" customFormat="1" x14ac:dyDescent="0.25"/>
    <row r="3843" s="390" customFormat="1" x14ac:dyDescent="0.25"/>
    <row r="3844" s="390" customFormat="1" x14ac:dyDescent="0.25"/>
    <row r="3845" s="390" customFormat="1" x14ac:dyDescent="0.25"/>
    <row r="3846" s="390" customFormat="1" x14ac:dyDescent="0.25"/>
    <row r="3847" s="390" customFormat="1" x14ac:dyDescent="0.25"/>
    <row r="3848" s="390" customFormat="1" x14ac:dyDescent="0.25"/>
    <row r="3849" s="390" customFormat="1" x14ac:dyDescent="0.25"/>
    <row r="3850" s="390" customFormat="1" x14ac:dyDescent="0.25"/>
    <row r="3851" s="390" customFormat="1" x14ac:dyDescent="0.25"/>
    <row r="3852" s="390" customFormat="1" x14ac:dyDescent="0.25"/>
    <row r="3853" s="390" customFormat="1" x14ac:dyDescent="0.25"/>
    <row r="3854" s="390" customFormat="1" x14ac:dyDescent="0.25"/>
    <row r="3855" s="390" customFormat="1" x14ac:dyDescent="0.25"/>
    <row r="3856" s="390" customFormat="1" x14ac:dyDescent="0.25"/>
    <row r="3857" s="390" customFormat="1" x14ac:dyDescent="0.25"/>
    <row r="3858" s="390" customFormat="1" x14ac:dyDescent="0.25"/>
    <row r="3859" s="390" customFormat="1" x14ac:dyDescent="0.25"/>
    <row r="3860" s="390" customFormat="1" x14ac:dyDescent="0.25"/>
    <row r="3861" s="390" customFormat="1" x14ac:dyDescent="0.25"/>
    <row r="3862" s="390" customFormat="1" x14ac:dyDescent="0.25"/>
    <row r="3863" s="390" customFormat="1" x14ac:dyDescent="0.25"/>
    <row r="3864" s="390" customFormat="1" x14ac:dyDescent="0.25"/>
    <row r="3865" s="390" customFormat="1" x14ac:dyDescent="0.25"/>
    <row r="3866" s="390" customFormat="1" x14ac:dyDescent="0.25"/>
    <row r="3867" s="390" customFormat="1" x14ac:dyDescent="0.25"/>
    <row r="3868" s="390" customFormat="1" x14ac:dyDescent="0.25"/>
    <row r="3869" s="390" customFormat="1" x14ac:dyDescent="0.25"/>
    <row r="3870" s="390" customFormat="1" x14ac:dyDescent="0.25"/>
    <row r="3871" s="390" customFormat="1" x14ac:dyDescent="0.25"/>
    <row r="3872" s="390" customFormat="1" x14ac:dyDescent="0.25"/>
    <row r="3873" s="390" customFormat="1" x14ac:dyDescent="0.25"/>
    <row r="3874" s="390" customFormat="1" x14ac:dyDescent="0.25"/>
    <row r="3875" s="390" customFormat="1" x14ac:dyDescent="0.25"/>
    <row r="3876" s="390" customFormat="1" x14ac:dyDescent="0.25"/>
    <row r="3877" s="390" customFormat="1" x14ac:dyDescent="0.25"/>
    <row r="3878" s="390" customFormat="1" x14ac:dyDescent="0.25"/>
    <row r="3879" s="390" customFormat="1" x14ac:dyDescent="0.25"/>
    <row r="3880" s="390" customFormat="1" x14ac:dyDescent="0.25"/>
    <row r="3881" s="390" customFormat="1" x14ac:dyDescent="0.25"/>
    <row r="3882" s="390" customFormat="1" x14ac:dyDescent="0.25"/>
    <row r="3883" s="390" customFormat="1" x14ac:dyDescent="0.25"/>
    <row r="3884" s="390" customFormat="1" x14ac:dyDescent="0.25"/>
    <row r="3885" s="390" customFormat="1" x14ac:dyDescent="0.25"/>
    <row r="3886" s="390" customFormat="1" x14ac:dyDescent="0.25"/>
    <row r="3887" s="390" customFormat="1" x14ac:dyDescent="0.25"/>
    <row r="3888" s="390" customFormat="1" x14ac:dyDescent="0.25"/>
    <row r="3889" s="390" customFormat="1" x14ac:dyDescent="0.25"/>
    <row r="3890" s="390" customFormat="1" x14ac:dyDescent="0.25"/>
    <row r="3891" s="390" customFormat="1" x14ac:dyDescent="0.25"/>
    <row r="3892" s="390" customFormat="1" x14ac:dyDescent="0.25"/>
    <row r="3893" s="390" customFormat="1" x14ac:dyDescent="0.25"/>
    <row r="3894" s="390" customFormat="1" x14ac:dyDescent="0.25"/>
    <row r="3895" s="390" customFormat="1" x14ac:dyDescent="0.25"/>
    <row r="3896" s="390" customFormat="1" x14ac:dyDescent="0.25"/>
    <row r="3897" s="390" customFormat="1" x14ac:dyDescent="0.25"/>
    <row r="3898" s="390" customFormat="1" x14ac:dyDescent="0.25"/>
    <row r="3899" s="390" customFormat="1" x14ac:dyDescent="0.25"/>
    <row r="3900" s="390" customFormat="1" x14ac:dyDescent="0.25"/>
    <row r="3901" s="390" customFormat="1" x14ac:dyDescent="0.25"/>
    <row r="3902" s="390" customFormat="1" x14ac:dyDescent="0.25"/>
    <row r="3903" s="390" customFormat="1" x14ac:dyDescent="0.25"/>
    <row r="3904" s="390" customFormat="1" x14ac:dyDescent="0.25"/>
    <row r="3905" s="390" customFormat="1" x14ac:dyDescent="0.25"/>
    <row r="3906" s="390" customFormat="1" x14ac:dyDescent="0.25"/>
    <row r="3907" s="390" customFormat="1" x14ac:dyDescent="0.25"/>
    <row r="3908" s="390" customFormat="1" x14ac:dyDescent="0.25"/>
    <row r="3909" s="390" customFormat="1" x14ac:dyDescent="0.25"/>
    <row r="3910" s="390" customFormat="1" x14ac:dyDescent="0.25"/>
    <row r="3911" s="390" customFormat="1" x14ac:dyDescent="0.25"/>
    <row r="3912" s="390" customFormat="1" x14ac:dyDescent="0.25"/>
    <row r="3913" s="390" customFormat="1" x14ac:dyDescent="0.25"/>
    <row r="3914" s="390" customFormat="1" x14ac:dyDescent="0.25"/>
    <row r="3915" s="390" customFormat="1" x14ac:dyDescent="0.25"/>
    <row r="3916" s="390" customFormat="1" x14ac:dyDescent="0.25"/>
    <row r="3917" s="390" customFormat="1" x14ac:dyDescent="0.25"/>
    <row r="3918" s="390" customFormat="1" x14ac:dyDescent="0.25"/>
    <row r="3919" s="390" customFormat="1" x14ac:dyDescent="0.25"/>
    <row r="3920" s="390" customFormat="1" x14ac:dyDescent="0.25"/>
    <row r="3921" s="390" customFormat="1" x14ac:dyDescent="0.25"/>
    <row r="3922" s="390" customFormat="1" x14ac:dyDescent="0.25"/>
    <row r="3923" s="390" customFormat="1" x14ac:dyDescent="0.25"/>
    <row r="3924" s="390" customFormat="1" x14ac:dyDescent="0.25"/>
    <row r="3925" s="390" customFormat="1" x14ac:dyDescent="0.25"/>
    <row r="3926" s="390" customFormat="1" x14ac:dyDescent="0.25"/>
    <row r="3927" s="390" customFormat="1" x14ac:dyDescent="0.25"/>
    <row r="3928" s="390" customFormat="1" x14ac:dyDescent="0.25"/>
    <row r="3929" s="390" customFormat="1" x14ac:dyDescent="0.25"/>
    <row r="3930" s="390" customFormat="1" x14ac:dyDescent="0.25"/>
    <row r="3931" s="390" customFormat="1" x14ac:dyDescent="0.25"/>
    <row r="3932" s="390" customFormat="1" x14ac:dyDescent="0.25"/>
    <row r="3933" s="390" customFormat="1" x14ac:dyDescent="0.25"/>
    <row r="3934" s="390" customFormat="1" x14ac:dyDescent="0.25"/>
    <row r="3935" s="390" customFormat="1" x14ac:dyDescent="0.25"/>
    <row r="3936" s="390" customFormat="1" x14ac:dyDescent="0.25"/>
    <row r="3937" s="390" customFormat="1" x14ac:dyDescent="0.25"/>
    <row r="3938" s="390" customFormat="1" x14ac:dyDescent="0.25"/>
    <row r="3939" s="390" customFormat="1" x14ac:dyDescent="0.25"/>
    <row r="3940" s="390" customFormat="1" x14ac:dyDescent="0.25"/>
    <row r="3941" s="390" customFormat="1" x14ac:dyDescent="0.25"/>
    <row r="3942" s="390" customFormat="1" x14ac:dyDescent="0.25"/>
    <row r="3943" s="390" customFormat="1" x14ac:dyDescent="0.25"/>
    <row r="3944" s="390" customFormat="1" x14ac:dyDescent="0.25"/>
    <row r="3945" s="390" customFormat="1" x14ac:dyDescent="0.25"/>
    <row r="3946" s="390" customFormat="1" x14ac:dyDescent="0.25"/>
    <row r="3947" s="390" customFormat="1" x14ac:dyDescent="0.25"/>
    <row r="3948" s="390" customFormat="1" x14ac:dyDescent="0.25"/>
    <row r="3949" s="390" customFormat="1" x14ac:dyDescent="0.25"/>
    <row r="3950" s="390" customFormat="1" x14ac:dyDescent="0.25"/>
    <row r="3951" s="390" customFormat="1" x14ac:dyDescent="0.25"/>
    <row r="3952" s="390" customFormat="1" x14ac:dyDescent="0.25"/>
    <row r="3953" s="390" customFormat="1" x14ac:dyDescent="0.25"/>
    <row r="3954" s="390" customFormat="1" x14ac:dyDescent="0.25"/>
    <row r="3955" s="390" customFormat="1" x14ac:dyDescent="0.25"/>
    <row r="3956" s="390" customFormat="1" x14ac:dyDescent="0.25"/>
    <row r="3957" s="390" customFormat="1" x14ac:dyDescent="0.25"/>
    <row r="3958" s="390" customFormat="1" x14ac:dyDescent="0.25"/>
    <row r="3959" s="390" customFormat="1" x14ac:dyDescent="0.25"/>
    <row r="3960" s="390" customFormat="1" x14ac:dyDescent="0.25"/>
    <row r="3961" s="390" customFormat="1" x14ac:dyDescent="0.25"/>
    <row r="3962" s="390" customFormat="1" x14ac:dyDescent="0.25"/>
    <row r="3963" s="390" customFormat="1" x14ac:dyDescent="0.25"/>
    <row r="3964" s="390" customFormat="1" x14ac:dyDescent="0.25"/>
    <row r="3965" s="390" customFormat="1" x14ac:dyDescent="0.25"/>
    <row r="3966" s="390" customFormat="1" x14ac:dyDescent="0.25"/>
    <row r="3967" s="390" customFormat="1" x14ac:dyDescent="0.25"/>
    <row r="3968" s="390" customFormat="1" x14ac:dyDescent="0.25"/>
    <row r="3969" s="390" customFormat="1" x14ac:dyDescent="0.25"/>
    <row r="3970" s="390" customFormat="1" x14ac:dyDescent="0.25"/>
    <row r="3971" s="390" customFormat="1" x14ac:dyDescent="0.25"/>
    <row r="3972" s="390" customFormat="1" x14ac:dyDescent="0.25"/>
    <row r="3973" s="390" customFormat="1" x14ac:dyDescent="0.25"/>
    <row r="3974" s="390" customFormat="1" x14ac:dyDescent="0.25"/>
    <row r="3975" s="390" customFormat="1" x14ac:dyDescent="0.25"/>
    <row r="3976" s="390" customFormat="1" x14ac:dyDescent="0.25"/>
    <row r="3977" s="390" customFormat="1" x14ac:dyDescent="0.25"/>
    <row r="3978" s="390" customFormat="1" x14ac:dyDescent="0.25"/>
    <row r="3979" s="390" customFormat="1" x14ac:dyDescent="0.25"/>
    <row r="3980" s="390" customFormat="1" x14ac:dyDescent="0.25"/>
    <row r="3981" s="390" customFormat="1" x14ac:dyDescent="0.25"/>
    <row r="3982" s="390" customFormat="1" x14ac:dyDescent="0.25"/>
    <row r="3983" s="390" customFormat="1" x14ac:dyDescent="0.25"/>
    <row r="3984" s="390" customFormat="1" x14ac:dyDescent="0.25"/>
    <row r="3985" s="390" customFormat="1" x14ac:dyDescent="0.25"/>
    <row r="3986" s="390" customFormat="1" x14ac:dyDescent="0.25"/>
    <row r="3987" s="390" customFormat="1" x14ac:dyDescent="0.25"/>
    <row r="3988" s="390" customFormat="1" x14ac:dyDescent="0.25"/>
    <row r="3989" s="390" customFormat="1" x14ac:dyDescent="0.25"/>
    <row r="3990" s="390" customFormat="1" x14ac:dyDescent="0.25"/>
    <row r="3991" s="390" customFormat="1" x14ac:dyDescent="0.25"/>
    <row r="3992" s="390" customFormat="1" x14ac:dyDescent="0.25"/>
    <row r="3993" s="390" customFormat="1" x14ac:dyDescent="0.25"/>
    <row r="3994" s="390" customFormat="1" x14ac:dyDescent="0.25"/>
    <row r="3995" s="390" customFormat="1" x14ac:dyDescent="0.25"/>
    <row r="3996" s="390" customFormat="1" x14ac:dyDescent="0.25"/>
    <row r="3997" s="390" customFormat="1" x14ac:dyDescent="0.25"/>
    <row r="3998" s="390" customFormat="1" x14ac:dyDescent="0.25"/>
    <row r="3999" s="390" customFormat="1" x14ac:dyDescent="0.25"/>
    <row r="4000" s="390" customFormat="1" x14ac:dyDescent="0.25"/>
    <row r="4001" s="390" customFormat="1" x14ac:dyDescent="0.25"/>
    <row r="4002" s="390" customFormat="1" x14ac:dyDescent="0.25"/>
    <row r="4003" s="390" customFormat="1" x14ac:dyDescent="0.25"/>
    <row r="4004" s="390" customFormat="1" x14ac:dyDescent="0.25"/>
    <row r="4005" s="390" customFormat="1" x14ac:dyDescent="0.25"/>
    <row r="4006" s="390" customFormat="1" x14ac:dyDescent="0.25"/>
    <row r="4007" s="390" customFormat="1" x14ac:dyDescent="0.25"/>
    <row r="4008" s="390" customFormat="1" x14ac:dyDescent="0.25"/>
    <row r="4009" s="390" customFormat="1" x14ac:dyDescent="0.25"/>
    <row r="4010" s="390" customFormat="1" x14ac:dyDescent="0.25"/>
    <row r="4011" s="390" customFormat="1" x14ac:dyDescent="0.25"/>
    <row r="4012" s="390" customFormat="1" x14ac:dyDescent="0.25"/>
    <row r="4013" s="390" customFormat="1" x14ac:dyDescent="0.25"/>
    <row r="4014" s="390" customFormat="1" x14ac:dyDescent="0.25"/>
    <row r="4015" s="390" customFormat="1" x14ac:dyDescent="0.25"/>
    <row r="4016" s="390" customFormat="1" x14ac:dyDescent="0.25"/>
    <row r="4017" s="390" customFormat="1" x14ac:dyDescent="0.25"/>
    <row r="4018" s="390" customFormat="1" x14ac:dyDescent="0.25"/>
    <row r="4019" s="390" customFormat="1" x14ac:dyDescent="0.25"/>
    <row r="4020" s="390" customFormat="1" x14ac:dyDescent="0.25"/>
    <row r="4021" s="390" customFormat="1" x14ac:dyDescent="0.25"/>
    <row r="4022" s="390" customFormat="1" x14ac:dyDescent="0.25"/>
    <row r="4023" s="390" customFormat="1" x14ac:dyDescent="0.25"/>
    <row r="4024" s="390" customFormat="1" x14ac:dyDescent="0.25"/>
    <row r="4025" s="390" customFormat="1" x14ac:dyDescent="0.25"/>
    <row r="4026" s="390" customFormat="1" x14ac:dyDescent="0.25"/>
    <row r="4027" s="390" customFormat="1" x14ac:dyDescent="0.25"/>
    <row r="4028" s="390" customFormat="1" x14ac:dyDescent="0.25"/>
    <row r="4029" s="390" customFormat="1" x14ac:dyDescent="0.25"/>
    <row r="4030" s="390" customFormat="1" x14ac:dyDescent="0.25"/>
    <row r="4031" s="390" customFormat="1" x14ac:dyDescent="0.25"/>
    <row r="4032" s="390" customFormat="1" x14ac:dyDescent="0.25"/>
    <row r="4033" s="390" customFormat="1" x14ac:dyDescent="0.25"/>
    <row r="4034" s="390" customFormat="1" x14ac:dyDescent="0.25"/>
    <row r="4035" s="390" customFormat="1" x14ac:dyDescent="0.25"/>
    <row r="4036" s="390" customFormat="1" x14ac:dyDescent="0.25"/>
    <row r="4037" s="390" customFormat="1" x14ac:dyDescent="0.25"/>
    <row r="4038" s="390" customFormat="1" x14ac:dyDescent="0.25"/>
    <row r="4039" s="390" customFormat="1" x14ac:dyDescent="0.25"/>
    <row r="4040" s="390" customFormat="1" x14ac:dyDescent="0.25"/>
    <row r="4041" s="390" customFormat="1" x14ac:dyDescent="0.25"/>
    <row r="4042" s="390" customFormat="1" x14ac:dyDescent="0.25"/>
    <row r="4043" s="390" customFormat="1" x14ac:dyDescent="0.25"/>
    <row r="4044" s="390" customFormat="1" x14ac:dyDescent="0.25"/>
    <row r="4045" s="390" customFormat="1" x14ac:dyDescent="0.25"/>
    <row r="4046" s="390" customFormat="1" x14ac:dyDescent="0.25"/>
    <row r="4047" s="390" customFormat="1" x14ac:dyDescent="0.25"/>
    <row r="4048" s="390" customFormat="1" x14ac:dyDescent="0.25"/>
    <row r="4049" s="390" customFormat="1" x14ac:dyDescent="0.25"/>
    <row r="4050" s="390" customFormat="1" x14ac:dyDescent="0.25"/>
    <row r="4051" s="390" customFormat="1" x14ac:dyDescent="0.25"/>
    <row r="4052" s="390" customFormat="1" x14ac:dyDescent="0.25"/>
    <row r="4053" s="390" customFormat="1" x14ac:dyDescent="0.25"/>
    <row r="4054" s="390" customFormat="1" x14ac:dyDescent="0.25"/>
    <row r="4055" s="390" customFormat="1" x14ac:dyDescent="0.25"/>
    <row r="4056" s="390" customFormat="1" x14ac:dyDescent="0.25"/>
    <row r="4057" s="390" customFormat="1" x14ac:dyDescent="0.25"/>
    <row r="4058" s="390" customFormat="1" x14ac:dyDescent="0.25"/>
    <row r="4059" s="390" customFormat="1" x14ac:dyDescent="0.25"/>
    <row r="4060" s="390" customFormat="1" x14ac:dyDescent="0.25"/>
    <row r="4061" s="390" customFormat="1" x14ac:dyDescent="0.25"/>
    <row r="4062" s="390" customFormat="1" x14ac:dyDescent="0.25"/>
    <row r="4063" s="390" customFormat="1" x14ac:dyDescent="0.25"/>
    <row r="4064" s="390" customFormat="1" x14ac:dyDescent="0.25"/>
    <row r="4065" s="390" customFormat="1" x14ac:dyDescent="0.25"/>
    <row r="4066" s="390" customFormat="1" x14ac:dyDescent="0.25"/>
    <row r="4067" s="390" customFormat="1" x14ac:dyDescent="0.25"/>
    <row r="4068" s="390" customFormat="1" x14ac:dyDescent="0.25"/>
    <row r="4069" s="390" customFormat="1" x14ac:dyDescent="0.25"/>
    <row r="4070" s="390" customFormat="1" x14ac:dyDescent="0.25"/>
    <row r="4071" s="390" customFormat="1" x14ac:dyDescent="0.25"/>
    <row r="4072" s="390" customFormat="1" x14ac:dyDescent="0.25"/>
    <row r="4073" s="390" customFormat="1" x14ac:dyDescent="0.25"/>
    <row r="4074" s="390" customFormat="1" x14ac:dyDescent="0.25"/>
    <row r="4075" s="390" customFormat="1" x14ac:dyDescent="0.25"/>
    <row r="4076" s="390" customFormat="1" x14ac:dyDescent="0.25"/>
    <row r="4077" s="390" customFormat="1" x14ac:dyDescent="0.25"/>
    <row r="4078" s="390" customFormat="1" x14ac:dyDescent="0.25"/>
    <row r="4079" s="390" customFormat="1" x14ac:dyDescent="0.25"/>
    <row r="4080" s="390" customFormat="1" x14ac:dyDescent="0.25"/>
    <row r="4081" s="390" customFormat="1" x14ac:dyDescent="0.25"/>
    <row r="4082" s="390" customFormat="1" x14ac:dyDescent="0.25"/>
    <row r="4083" s="390" customFormat="1" x14ac:dyDescent="0.25"/>
    <row r="4084" s="390" customFormat="1" x14ac:dyDescent="0.25"/>
    <row r="4085" s="390" customFormat="1" x14ac:dyDescent="0.25"/>
    <row r="4086" s="390" customFormat="1" x14ac:dyDescent="0.25"/>
    <row r="4087" s="390" customFormat="1" x14ac:dyDescent="0.25"/>
    <row r="4088" s="390" customFormat="1" x14ac:dyDescent="0.25"/>
    <row r="4089" s="390" customFormat="1" x14ac:dyDescent="0.25"/>
    <row r="4090" s="390" customFormat="1" x14ac:dyDescent="0.25"/>
    <row r="4091" s="390" customFormat="1" x14ac:dyDescent="0.25"/>
    <row r="4092" s="390" customFormat="1" x14ac:dyDescent="0.25"/>
    <row r="4093" s="390" customFormat="1" x14ac:dyDescent="0.25"/>
    <row r="4094" s="390" customFormat="1" x14ac:dyDescent="0.25"/>
    <row r="4095" s="390" customFormat="1" x14ac:dyDescent="0.25"/>
    <row r="4096" s="390" customFormat="1" x14ac:dyDescent="0.25"/>
    <row r="4097" s="390" customFormat="1" x14ac:dyDescent="0.25"/>
    <row r="4098" s="390" customFormat="1" x14ac:dyDescent="0.25"/>
    <row r="4099" s="390" customFormat="1" x14ac:dyDescent="0.25"/>
    <row r="4100" s="390" customFormat="1" x14ac:dyDescent="0.25"/>
    <row r="4101" s="390" customFormat="1" x14ac:dyDescent="0.25"/>
    <row r="4102" s="390" customFormat="1" x14ac:dyDescent="0.25"/>
    <row r="4103" s="390" customFormat="1" x14ac:dyDescent="0.25"/>
    <row r="4104" s="390" customFormat="1" x14ac:dyDescent="0.25"/>
    <row r="4105" s="390" customFormat="1" x14ac:dyDescent="0.25"/>
    <row r="4106" s="390" customFormat="1" x14ac:dyDescent="0.25"/>
    <row r="4107" s="390" customFormat="1" x14ac:dyDescent="0.25"/>
    <row r="4108" s="390" customFormat="1" x14ac:dyDescent="0.25"/>
    <row r="4109" s="390" customFormat="1" x14ac:dyDescent="0.25"/>
    <row r="4110" s="390" customFormat="1" x14ac:dyDescent="0.25"/>
    <row r="4111" s="390" customFormat="1" x14ac:dyDescent="0.25"/>
    <row r="4112" s="390" customFormat="1" x14ac:dyDescent="0.25"/>
    <row r="4113" s="390" customFormat="1" x14ac:dyDescent="0.25"/>
    <row r="4114" s="390" customFormat="1" x14ac:dyDescent="0.25"/>
    <row r="4115" s="390" customFormat="1" x14ac:dyDescent="0.25"/>
    <row r="4116" s="390" customFormat="1" x14ac:dyDescent="0.25"/>
    <row r="4117" s="390" customFormat="1" x14ac:dyDescent="0.25"/>
    <row r="4118" s="390" customFormat="1" x14ac:dyDescent="0.25"/>
    <row r="4119" s="390" customFormat="1" x14ac:dyDescent="0.25"/>
    <row r="4120" s="390" customFormat="1" x14ac:dyDescent="0.25"/>
    <row r="4121" s="390" customFormat="1" x14ac:dyDescent="0.25"/>
    <row r="4122" s="390" customFormat="1" x14ac:dyDescent="0.25"/>
    <row r="4123" s="390" customFormat="1" x14ac:dyDescent="0.25"/>
    <row r="4124" s="390" customFormat="1" x14ac:dyDescent="0.25"/>
    <row r="4125" s="390" customFormat="1" x14ac:dyDescent="0.25"/>
    <row r="4126" s="390" customFormat="1" x14ac:dyDescent="0.25"/>
    <row r="4127" s="390" customFormat="1" x14ac:dyDescent="0.25"/>
    <row r="4128" s="390" customFormat="1" x14ac:dyDescent="0.25"/>
    <row r="4129" s="390" customFormat="1" x14ac:dyDescent="0.25"/>
    <row r="4130" s="390" customFormat="1" x14ac:dyDescent="0.25"/>
    <row r="4131" s="390" customFormat="1" x14ac:dyDescent="0.25"/>
    <row r="4132" s="390" customFormat="1" x14ac:dyDescent="0.25"/>
    <row r="4133" s="390" customFormat="1" x14ac:dyDescent="0.25"/>
    <row r="4134" s="390" customFormat="1" x14ac:dyDescent="0.25"/>
    <row r="4135" s="390" customFormat="1" x14ac:dyDescent="0.25"/>
    <row r="4136" s="390" customFormat="1" x14ac:dyDescent="0.25"/>
    <row r="4137" s="390" customFormat="1" x14ac:dyDescent="0.25"/>
    <row r="4138" s="390" customFormat="1" x14ac:dyDescent="0.25"/>
    <row r="4139" s="390" customFormat="1" x14ac:dyDescent="0.25"/>
    <row r="4140" s="390" customFormat="1" x14ac:dyDescent="0.25"/>
    <row r="4141" s="390" customFormat="1" x14ac:dyDescent="0.25"/>
    <row r="4142" s="390" customFormat="1" x14ac:dyDescent="0.25"/>
    <row r="4143" s="390" customFormat="1" x14ac:dyDescent="0.25"/>
    <row r="4144" s="390" customFormat="1" x14ac:dyDescent="0.25"/>
    <row r="4145" s="390" customFormat="1" x14ac:dyDescent="0.25"/>
    <row r="4146" s="390" customFormat="1" x14ac:dyDescent="0.25"/>
    <row r="4147" s="390" customFormat="1" x14ac:dyDescent="0.25"/>
    <row r="4148" s="390" customFormat="1" x14ac:dyDescent="0.25"/>
    <row r="4149" s="390" customFormat="1" x14ac:dyDescent="0.25"/>
    <row r="4150" s="390" customFormat="1" x14ac:dyDescent="0.25"/>
    <row r="4151" s="390" customFormat="1" x14ac:dyDescent="0.25"/>
    <row r="4152" s="390" customFormat="1" x14ac:dyDescent="0.25"/>
    <row r="4153" s="390" customFormat="1" x14ac:dyDescent="0.25"/>
    <row r="4154" s="390" customFormat="1" x14ac:dyDescent="0.25"/>
    <row r="4155" s="390" customFormat="1" x14ac:dyDescent="0.25"/>
    <row r="4156" s="390" customFormat="1" x14ac:dyDescent="0.25"/>
    <row r="4157" s="390" customFormat="1" x14ac:dyDescent="0.25"/>
    <row r="4158" s="390" customFormat="1" x14ac:dyDescent="0.25"/>
    <row r="4159" s="390" customFormat="1" x14ac:dyDescent="0.25"/>
    <row r="4160" s="390" customFormat="1" x14ac:dyDescent="0.25"/>
    <row r="4161" s="390" customFormat="1" x14ac:dyDescent="0.25"/>
    <row r="4162" s="390" customFormat="1" x14ac:dyDescent="0.25"/>
    <row r="4163" s="390" customFormat="1" x14ac:dyDescent="0.25"/>
    <row r="4164" s="390" customFormat="1" x14ac:dyDescent="0.25"/>
    <row r="4165" s="390" customFormat="1" x14ac:dyDescent="0.25"/>
    <row r="4166" s="390" customFormat="1" x14ac:dyDescent="0.25"/>
    <row r="4167" s="390" customFormat="1" x14ac:dyDescent="0.25"/>
    <row r="4168" s="390" customFormat="1" x14ac:dyDescent="0.25"/>
    <row r="4169" s="390" customFormat="1" x14ac:dyDescent="0.25"/>
    <row r="4170" s="390" customFormat="1" x14ac:dyDescent="0.25"/>
    <row r="4171" s="390" customFormat="1" x14ac:dyDescent="0.25"/>
    <row r="4172" s="390" customFormat="1" x14ac:dyDescent="0.25"/>
    <row r="4173" s="390" customFormat="1" x14ac:dyDescent="0.25"/>
    <row r="4174" s="390" customFormat="1" x14ac:dyDescent="0.25"/>
    <row r="4175" s="390" customFormat="1" x14ac:dyDescent="0.25"/>
    <row r="4176" s="390" customFormat="1" x14ac:dyDescent="0.25"/>
    <row r="4177" s="390" customFormat="1" x14ac:dyDescent="0.25"/>
    <row r="4178" s="390" customFormat="1" x14ac:dyDescent="0.25"/>
    <row r="4179" s="390" customFormat="1" x14ac:dyDescent="0.25"/>
    <row r="4180" s="390" customFormat="1" x14ac:dyDescent="0.25"/>
    <row r="4181" s="390" customFormat="1" x14ac:dyDescent="0.25"/>
    <row r="4182" s="390" customFormat="1" x14ac:dyDescent="0.25"/>
    <row r="4183" s="390" customFormat="1" x14ac:dyDescent="0.25"/>
    <row r="4184" s="390" customFormat="1" x14ac:dyDescent="0.25"/>
    <row r="4185" s="390" customFormat="1" x14ac:dyDescent="0.25"/>
    <row r="4186" s="390" customFormat="1" x14ac:dyDescent="0.25"/>
    <row r="4187" s="390" customFormat="1" x14ac:dyDescent="0.25"/>
    <row r="4188" s="390" customFormat="1" x14ac:dyDescent="0.25"/>
    <row r="4189" s="390" customFormat="1" x14ac:dyDescent="0.25"/>
    <row r="4190" s="390" customFormat="1" x14ac:dyDescent="0.25"/>
    <row r="4191" s="390" customFormat="1" x14ac:dyDescent="0.25"/>
    <row r="4192" s="390" customFormat="1" x14ac:dyDescent="0.25"/>
    <row r="4193" s="390" customFormat="1" x14ac:dyDescent="0.25"/>
    <row r="4194" s="390" customFormat="1" x14ac:dyDescent="0.25"/>
    <row r="4195" s="390" customFormat="1" x14ac:dyDescent="0.25"/>
    <row r="4196" s="390" customFormat="1" x14ac:dyDescent="0.25"/>
    <row r="4197" s="390" customFormat="1" x14ac:dyDescent="0.25"/>
    <row r="4198" s="390" customFormat="1" x14ac:dyDescent="0.25"/>
    <row r="4199" s="390" customFormat="1" x14ac:dyDescent="0.25"/>
    <row r="4200" s="390" customFormat="1" x14ac:dyDescent="0.25"/>
    <row r="4201" s="390" customFormat="1" x14ac:dyDescent="0.25"/>
    <row r="4202" s="390" customFormat="1" x14ac:dyDescent="0.25"/>
    <row r="4203" s="390" customFormat="1" x14ac:dyDescent="0.25"/>
    <row r="4204" s="390" customFormat="1" x14ac:dyDescent="0.25"/>
    <row r="4205" s="390" customFormat="1" x14ac:dyDescent="0.25"/>
    <row r="4206" s="390" customFormat="1" x14ac:dyDescent="0.25"/>
    <row r="4207" s="390" customFormat="1" x14ac:dyDescent="0.25"/>
    <row r="4208" s="390" customFormat="1" x14ac:dyDescent="0.25"/>
    <row r="4209" s="390" customFormat="1" x14ac:dyDescent="0.25"/>
    <row r="4210" s="390" customFormat="1" x14ac:dyDescent="0.25"/>
    <row r="4211" s="390" customFormat="1" x14ac:dyDescent="0.25"/>
    <row r="4212" s="390" customFormat="1" x14ac:dyDescent="0.25"/>
    <row r="4213" s="390" customFormat="1" x14ac:dyDescent="0.25"/>
    <row r="4214" s="390" customFormat="1" x14ac:dyDescent="0.25"/>
    <row r="4215" s="390" customFormat="1" x14ac:dyDescent="0.25"/>
    <row r="4216" s="390" customFormat="1" x14ac:dyDescent="0.25"/>
    <row r="4217" s="390" customFormat="1" x14ac:dyDescent="0.25"/>
    <row r="4218" s="390" customFormat="1" x14ac:dyDescent="0.25"/>
    <row r="4219" s="390" customFormat="1" x14ac:dyDescent="0.25"/>
    <row r="4220" s="390" customFormat="1" x14ac:dyDescent="0.25"/>
    <row r="4221" s="390" customFormat="1" x14ac:dyDescent="0.25"/>
    <row r="4222" s="390" customFormat="1" x14ac:dyDescent="0.25"/>
    <row r="4223" s="390" customFormat="1" x14ac:dyDescent="0.25"/>
    <row r="4224" s="390" customFormat="1" x14ac:dyDescent="0.25"/>
    <row r="4225" s="390" customFormat="1" x14ac:dyDescent="0.25"/>
    <row r="4226" s="390" customFormat="1" x14ac:dyDescent="0.25"/>
    <row r="4227" s="390" customFormat="1" x14ac:dyDescent="0.25"/>
    <row r="4228" s="390" customFormat="1" x14ac:dyDescent="0.25"/>
    <row r="4229" s="390" customFormat="1" x14ac:dyDescent="0.25"/>
    <row r="4230" s="390" customFormat="1" x14ac:dyDescent="0.25"/>
    <row r="4231" s="390" customFormat="1" x14ac:dyDescent="0.25"/>
    <row r="4232" s="390" customFormat="1" x14ac:dyDescent="0.25"/>
    <row r="4233" s="390" customFormat="1" x14ac:dyDescent="0.25"/>
    <row r="4234" s="390" customFormat="1" x14ac:dyDescent="0.25"/>
    <row r="4235" s="390" customFormat="1" x14ac:dyDescent="0.25"/>
    <row r="4236" s="390" customFormat="1" x14ac:dyDescent="0.25"/>
    <row r="4237" s="390" customFormat="1" x14ac:dyDescent="0.25"/>
    <row r="4238" s="390" customFormat="1" x14ac:dyDescent="0.25"/>
    <row r="4239" s="390" customFormat="1" x14ac:dyDescent="0.25"/>
    <row r="4240" s="390" customFormat="1" x14ac:dyDescent="0.25"/>
    <row r="4241" s="390" customFormat="1" x14ac:dyDescent="0.25"/>
    <row r="4242" s="390" customFormat="1" x14ac:dyDescent="0.25"/>
    <row r="4243" s="390" customFormat="1" x14ac:dyDescent="0.25"/>
    <row r="4244" s="390" customFormat="1" x14ac:dyDescent="0.25"/>
    <row r="4245" s="390" customFormat="1" x14ac:dyDescent="0.25"/>
    <row r="4246" s="390" customFormat="1" x14ac:dyDescent="0.25"/>
    <row r="4247" s="390" customFormat="1" x14ac:dyDescent="0.25"/>
    <row r="4248" s="390" customFormat="1" x14ac:dyDescent="0.25"/>
    <row r="4249" s="390" customFormat="1" x14ac:dyDescent="0.25"/>
    <row r="4250" s="390" customFormat="1" x14ac:dyDescent="0.25"/>
    <row r="4251" s="390" customFormat="1" x14ac:dyDescent="0.25"/>
    <row r="4252" s="390" customFormat="1" x14ac:dyDescent="0.25"/>
    <row r="4253" s="390" customFormat="1" x14ac:dyDescent="0.25"/>
    <row r="4254" s="390" customFormat="1" x14ac:dyDescent="0.25"/>
    <row r="4255" s="390" customFormat="1" x14ac:dyDescent="0.25"/>
    <row r="4256" s="390" customFormat="1" x14ac:dyDescent="0.25"/>
    <row r="4257" s="390" customFormat="1" x14ac:dyDescent="0.25"/>
    <row r="4258" s="390" customFormat="1" x14ac:dyDescent="0.25"/>
    <row r="4259" s="390" customFormat="1" x14ac:dyDescent="0.25"/>
    <row r="4260" s="390" customFormat="1" x14ac:dyDescent="0.25"/>
    <row r="4261" s="390" customFormat="1" x14ac:dyDescent="0.25"/>
    <row r="4262" s="390" customFormat="1" x14ac:dyDescent="0.25"/>
    <row r="4263" s="390" customFormat="1" x14ac:dyDescent="0.25"/>
    <row r="4264" s="390" customFormat="1" x14ac:dyDescent="0.25"/>
    <row r="4265" s="390" customFormat="1" x14ac:dyDescent="0.25"/>
    <row r="4266" s="390" customFormat="1" x14ac:dyDescent="0.25"/>
    <row r="4267" s="390" customFormat="1" x14ac:dyDescent="0.25"/>
    <row r="4268" s="390" customFormat="1" x14ac:dyDescent="0.25"/>
    <row r="4269" s="390" customFormat="1" x14ac:dyDescent="0.25"/>
    <row r="4270" s="390" customFormat="1" x14ac:dyDescent="0.25"/>
    <row r="4271" s="390" customFormat="1" x14ac:dyDescent="0.25"/>
    <row r="4272" s="390" customFormat="1" x14ac:dyDescent="0.25"/>
    <row r="4273" s="390" customFormat="1" x14ac:dyDescent="0.25"/>
    <row r="4274" s="390" customFormat="1" x14ac:dyDescent="0.25"/>
    <row r="4275" s="390" customFormat="1" x14ac:dyDescent="0.25"/>
    <row r="4276" s="390" customFormat="1" x14ac:dyDescent="0.25"/>
    <row r="4277" s="390" customFormat="1" x14ac:dyDescent="0.25"/>
    <row r="4278" s="390" customFormat="1" x14ac:dyDescent="0.25"/>
    <row r="4279" s="390" customFormat="1" x14ac:dyDescent="0.25"/>
    <row r="4280" s="390" customFormat="1" x14ac:dyDescent="0.25"/>
    <row r="4281" s="390" customFormat="1" x14ac:dyDescent="0.25"/>
    <row r="4282" s="390" customFormat="1" x14ac:dyDescent="0.25"/>
    <row r="4283" s="390" customFormat="1" x14ac:dyDescent="0.25"/>
    <row r="4284" s="390" customFormat="1" x14ac:dyDescent="0.25"/>
    <row r="4285" s="390" customFormat="1" x14ac:dyDescent="0.25"/>
    <row r="4286" s="390" customFormat="1" x14ac:dyDescent="0.25"/>
    <row r="4287" s="390" customFormat="1" x14ac:dyDescent="0.25"/>
    <row r="4288" s="390" customFormat="1" x14ac:dyDescent="0.25"/>
    <row r="4289" s="390" customFormat="1" x14ac:dyDescent="0.25"/>
    <row r="4290" s="390" customFormat="1" x14ac:dyDescent="0.25"/>
    <row r="4291" s="390" customFormat="1" x14ac:dyDescent="0.25"/>
    <row r="4292" s="390" customFormat="1" x14ac:dyDescent="0.25"/>
    <row r="4293" s="390" customFormat="1" x14ac:dyDescent="0.25"/>
    <row r="4294" s="390" customFormat="1" x14ac:dyDescent="0.25"/>
    <row r="4295" s="390" customFormat="1" x14ac:dyDescent="0.25"/>
    <row r="4296" s="390" customFormat="1" x14ac:dyDescent="0.25"/>
    <row r="4297" s="390" customFormat="1" x14ac:dyDescent="0.25"/>
    <row r="4298" s="390" customFormat="1" x14ac:dyDescent="0.25"/>
    <row r="4299" s="390" customFormat="1" x14ac:dyDescent="0.25"/>
    <row r="4300" s="390" customFormat="1" x14ac:dyDescent="0.25"/>
    <row r="4301" s="390" customFormat="1" x14ac:dyDescent="0.25"/>
    <row r="4302" s="390" customFormat="1" x14ac:dyDescent="0.25"/>
    <row r="4303" s="390" customFormat="1" x14ac:dyDescent="0.25"/>
    <row r="4304" s="390" customFormat="1" x14ac:dyDescent="0.25"/>
    <row r="4305" s="390" customFormat="1" x14ac:dyDescent="0.25"/>
    <row r="4306" s="390" customFormat="1" x14ac:dyDescent="0.25"/>
    <row r="4307" s="390" customFormat="1" x14ac:dyDescent="0.25"/>
    <row r="4308" s="390" customFormat="1" x14ac:dyDescent="0.25"/>
    <row r="4309" s="390" customFormat="1" x14ac:dyDescent="0.25"/>
    <row r="4310" s="390" customFormat="1" x14ac:dyDescent="0.25"/>
    <row r="4311" s="390" customFormat="1" x14ac:dyDescent="0.25"/>
    <row r="4312" s="390" customFormat="1" x14ac:dyDescent="0.25"/>
    <row r="4313" s="390" customFormat="1" x14ac:dyDescent="0.25"/>
    <row r="4314" s="390" customFormat="1" x14ac:dyDescent="0.25"/>
    <row r="4315" s="390" customFormat="1" x14ac:dyDescent="0.25"/>
    <row r="4316" s="390" customFormat="1" x14ac:dyDescent="0.25"/>
    <row r="4317" s="390" customFormat="1" x14ac:dyDescent="0.25"/>
    <row r="4318" s="390" customFormat="1" x14ac:dyDescent="0.25"/>
    <row r="4319" s="390" customFormat="1" x14ac:dyDescent="0.25"/>
    <row r="4320" s="390" customFormat="1" x14ac:dyDescent="0.25"/>
    <row r="4321" s="390" customFormat="1" x14ac:dyDescent="0.25"/>
    <row r="4322" s="390" customFormat="1" x14ac:dyDescent="0.25"/>
    <row r="4323" s="390" customFormat="1" x14ac:dyDescent="0.25"/>
    <row r="4324" s="390" customFormat="1" x14ac:dyDescent="0.25"/>
    <row r="4325" s="390" customFormat="1" x14ac:dyDescent="0.25"/>
    <row r="4326" s="390" customFormat="1" x14ac:dyDescent="0.25"/>
    <row r="4327" s="390" customFormat="1" x14ac:dyDescent="0.25"/>
    <row r="4328" s="390" customFormat="1" x14ac:dyDescent="0.25"/>
    <row r="4329" s="390" customFormat="1" x14ac:dyDescent="0.25"/>
    <row r="4330" s="390" customFormat="1" x14ac:dyDescent="0.25"/>
    <row r="4331" s="390" customFormat="1" x14ac:dyDescent="0.25"/>
    <row r="4332" s="390" customFormat="1" x14ac:dyDescent="0.25"/>
    <row r="4333" s="390" customFormat="1" x14ac:dyDescent="0.25"/>
    <row r="4334" s="390" customFormat="1" x14ac:dyDescent="0.25"/>
    <row r="4335" s="390" customFormat="1" x14ac:dyDescent="0.25"/>
    <row r="4336" s="390" customFormat="1" x14ac:dyDescent="0.25"/>
    <row r="4337" s="390" customFormat="1" x14ac:dyDescent="0.25"/>
    <row r="4338" s="390" customFormat="1" x14ac:dyDescent="0.25"/>
    <row r="4339" s="390" customFormat="1" x14ac:dyDescent="0.25"/>
    <row r="4340" s="390" customFormat="1" x14ac:dyDescent="0.25"/>
    <row r="4341" s="390" customFormat="1" x14ac:dyDescent="0.25"/>
    <row r="4342" s="390" customFormat="1" x14ac:dyDescent="0.25"/>
    <row r="4343" s="390" customFormat="1" x14ac:dyDescent="0.25"/>
    <row r="4344" s="390" customFormat="1" x14ac:dyDescent="0.25"/>
    <row r="4345" s="390" customFormat="1" x14ac:dyDescent="0.25"/>
    <row r="4346" s="390" customFormat="1" x14ac:dyDescent="0.25"/>
    <row r="4347" s="390" customFormat="1" x14ac:dyDescent="0.25"/>
    <row r="4348" s="390" customFormat="1" x14ac:dyDescent="0.25"/>
    <row r="4349" s="390" customFormat="1" x14ac:dyDescent="0.25"/>
    <row r="4350" s="390" customFormat="1" x14ac:dyDescent="0.25"/>
    <row r="4351" s="390" customFormat="1" x14ac:dyDescent="0.25"/>
    <row r="4352" s="390" customFormat="1" x14ac:dyDescent="0.25"/>
    <row r="4353" s="390" customFormat="1" x14ac:dyDescent="0.25"/>
    <row r="4354" s="390" customFormat="1" x14ac:dyDescent="0.25"/>
    <row r="4355" s="390" customFormat="1" x14ac:dyDescent="0.25"/>
    <row r="4356" s="390" customFormat="1" x14ac:dyDescent="0.25"/>
    <row r="4357" s="390" customFormat="1" x14ac:dyDescent="0.25"/>
    <row r="4358" s="390" customFormat="1" x14ac:dyDescent="0.25"/>
    <row r="4359" s="390" customFormat="1" x14ac:dyDescent="0.25"/>
    <row r="4360" s="390" customFormat="1" x14ac:dyDescent="0.25"/>
    <row r="4361" s="390" customFormat="1" x14ac:dyDescent="0.25"/>
    <row r="4362" s="390" customFormat="1" x14ac:dyDescent="0.25"/>
    <row r="4363" s="390" customFormat="1" x14ac:dyDescent="0.25"/>
    <row r="4364" s="390" customFormat="1" x14ac:dyDescent="0.25"/>
    <row r="4365" s="390" customFormat="1" x14ac:dyDescent="0.25"/>
    <row r="4366" s="390" customFormat="1" x14ac:dyDescent="0.25"/>
    <row r="4367" s="390" customFormat="1" x14ac:dyDescent="0.25"/>
    <row r="4368" s="390" customFormat="1" x14ac:dyDescent="0.25"/>
    <row r="4369" s="390" customFormat="1" x14ac:dyDescent="0.25"/>
    <row r="4370" s="390" customFormat="1" x14ac:dyDescent="0.25"/>
    <row r="4371" s="390" customFormat="1" x14ac:dyDescent="0.25"/>
    <row r="4372" s="390" customFormat="1" x14ac:dyDescent="0.25"/>
    <row r="4373" s="390" customFormat="1" x14ac:dyDescent="0.25"/>
    <row r="4374" s="390" customFormat="1" x14ac:dyDescent="0.25"/>
    <row r="4375" s="390" customFormat="1" x14ac:dyDescent="0.25"/>
    <row r="4376" s="390" customFormat="1" x14ac:dyDescent="0.25"/>
    <row r="4377" s="390" customFormat="1" x14ac:dyDescent="0.25"/>
    <row r="4378" s="390" customFormat="1" x14ac:dyDescent="0.25"/>
    <row r="4379" s="390" customFormat="1" x14ac:dyDescent="0.25"/>
    <row r="4380" s="390" customFormat="1" x14ac:dyDescent="0.25"/>
    <row r="4381" s="390" customFormat="1" x14ac:dyDescent="0.25"/>
    <row r="4382" s="390" customFormat="1" x14ac:dyDescent="0.25"/>
    <row r="4383" s="390" customFormat="1" x14ac:dyDescent="0.25"/>
    <row r="4384" s="390" customFormat="1" x14ac:dyDescent="0.25"/>
    <row r="4385" s="390" customFormat="1" x14ac:dyDescent="0.25"/>
    <row r="4386" s="390" customFormat="1" x14ac:dyDescent="0.25"/>
    <row r="4387" s="390" customFormat="1" x14ac:dyDescent="0.25"/>
    <row r="4388" s="390" customFormat="1" x14ac:dyDescent="0.25"/>
    <row r="4389" s="390" customFormat="1" x14ac:dyDescent="0.25"/>
    <row r="4390" s="390" customFormat="1" x14ac:dyDescent="0.25"/>
    <row r="4391" s="390" customFormat="1" x14ac:dyDescent="0.25"/>
    <row r="4392" s="390" customFormat="1" x14ac:dyDescent="0.25"/>
    <row r="4393" s="390" customFormat="1" x14ac:dyDescent="0.25"/>
    <row r="4394" s="390" customFormat="1" x14ac:dyDescent="0.25"/>
    <row r="4395" s="390" customFormat="1" x14ac:dyDescent="0.25"/>
    <row r="4396" s="390" customFormat="1" x14ac:dyDescent="0.25"/>
    <row r="4397" s="390" customFormat="1" x14ac:dyDescent="0.25"/>
    <row r="4398" s="390" customFormat="1" x14ac:dyDescent="0.25"/>
    <row r="4399" s="390" customFormat="1" x14ac:dyDescent="0.25"/>
    <row r="4400" s="390" customFormat="1" x14ac:dyDescent="0.25"/>
    <row r="4401" s="390" customFormat="1" x14ac:dyDescent="0.25"/>
    <row r="4402" s="390" customFormat="1" x14ac:dyDescent="0.25"/>
    <row r="4403" s="390" customFormat="1" x14ac:dyDescent="0.25"/>
    <row r="4404" s="390" customFormat="1" x14ac:dyDescent="0.25"/>
    <row r="4405" s="390" customFormat="1" x14ac:dyDescent="0.25"/>
    <row r="4406" s="390" customFormat="1" x14ac:dyDescent="0.25"/>
    <row r="4407" s="390" customFormat="1" x14ac:dyDescent="0.25"/>
    <row r="4408" s="390" customFormat="1" x14ac:dyDescent="0.25"/>
    <row r="4409" s="390" customFormat="1" x14ac:dyDescent="0.25"/>
    <row r="4410" s="390" customFormat="1" x14ac:dyDescent="0.25"/>
    <row r="4411" s="390" customFormat="1" x14ac:dyDescent="0.25"/>
    <row r="4412" s="390" customFormat="1" x14ac:dyDescent="0.25"/>
    <row r="4413" s="390" customFormat="1" x14ac:dyDescent="0.25"/>
    <row r="4414" s="390" customFormat="1" x14ac:dyDescent="0.25"/>
    <row r="4415" s="390" customFormat="1" x14ac:dyDescent="0.25"/>
    <row r="4416" s="390" customFormat="1" x14ac:dyDescent="0.25"/>
    <row r="4417" s="390" customFormat="1" x14ac:dyDescent="0.25"/>
    <row r="4418" s="390" customFormat="1" x14ac:dyDescent="0.25"/>
    <row r="4419" s="390" customFormat="1" x14ac:dyDescent="0.25"/>
    <row r="4420" s="390" customFormat="1" x14ac:dyDescent="0.25"/>
    <row r="4421" s="390" customFormat="1" x14ac:dyDescent="0.25"/>
    <row r="4422" s="390" customFormat="1" x14ac:dyDescent="0.25"/>
    <row r="4423" s="390" customFormat="1" x14ac:dyDescent="0.25"/>
    <row r="4424" s="390" customFormat="1" x14ac:dyDescent="0.25"/>
    <row r="4425" s="390" customFormat="1" x14ac:dyDescent="0.25"/>
    <row r="4426" s="390" customFormat="1" x14ac:dyDescent="0.25"/>
    <row r="4427" s="390" customFormat="1" x14ac:dyDescent="0.25"/>
    <row r="4428" s="390" customFormat="1" x14ac:dyDescent="0.25"/>
    <row r="4429" s="390" customFormat="1" x14ac:dyDescent="0.25"/>
    <row r="4430" s="390" customFormat="1" x14ac:dyDescent="0.25"/>
    <row r="4431" s="390" customFormat="1" x14ac:dyDescent="0.25"/>
    <row r="4432" s="390" customFormat="1" x14ac:dyDescent="0.25"/>
    <row r="4433" s="390" customFormat="1" x14ac:dyDescent="0.25"/>
    <row r="4434" s="390" customFormat="1" x14ac:dyDescent="0.25"/>
    <row r="4435" s="390" customFormat="1" x14ac:dyDescent="0.25"/>
    <row r="4436" s="390" customFormat="1" x14ac:dyDescent="0.25"/>
    <row r="4437" s="390" customFormat="1" x14ac:dyDescent="0.25"/>
    <row r="4438" s="390" customFormat="1" x14ac:dyDescent="0.25"/>
    <row r="4439" s="390" customFormat="1" x14ac:dyDescent="0.25"/>
    <row r="4440" s="390" customFormat="1" x14ac:dyDescent="0.25"/>
    <row r="4441" s="390" customFormat="1" x14ac:dyDescent="0.25"/>
    <row r="4442" s="390" customFormat="1" x14ac:dyDescent="0.25"/>
    <row r="4443" s="390" customFormat="1" x14ac:dyDescent="0.25"/>
    <row r="4444" s="390" customFormat="1" x14ac:dyDescent="0.25"/>
    <row r="4445" s="390" customFormat="1" x14ac:dyDescent="0.25"/>
    <row r="4446" s="390" customFormat="1" x14ac:dyDescent="0.25"/>
    <row r="4447" s="390" customFormat="1" x14ac:dyDescent="0.25"/>
    <row r="4448" s="390" customFormat="1" x14ac:dyDescent="0.25"/>
    <row r="4449" s="390" customFormat="1" x14ac:dyDescent="0.25"/>
    <row r="4450" s="390" customFormat="1" x14ac:dyDescent="0.25"/>
    <row r="4451" s="390" customFormat="1" x14ac:dyDescent="0.25"/>
    <row r="4452" s="390" customFormat="1" x14ac:dyDescent="0.25"/>
    <row r="4453" s="390" customFormat="1" x14ac:dyDescent="0.25"/>
    <row r="4454" s="390" customFormat="1" x14ac:dyDescent="0.25"/>
    <row r="4455" s="390" customFormat="1" x14ac:dyDescent="0.25"/>
    <row r="4456" s="390" customFormat="1" x14ac:dyDescent="0.25"/>
    <row r="4457" s="390" customFormat="1" x14ac:dyDescent="0.25"/>
    <row r="4458" s="390" customFormat="1" x14ac:dyDescent="0.25"/>
    <row r="4459" s="390" customFormat="1" x14ac:dyDescent="0.25"/>
    <row r="4460" s="390" customFormat="1" x14ac:dyDescent="0.25"/>
    <row r="4461" s="390" customFormat="1" x14ac:dyDescent="0.25"/>
    <row r="4462" s="390" customFormat="1" x14ac:dyDescent="0.25"/>
    <row r="4463" s="390" customFormat="1" x14ac:dyDescent="0.25"/>
    <row r="4464" s="390" customFormat="1" x14ac:dyDescent="0.25"/>
    <row r="4465" s="390" customFormat="1" x14ac:dyDescent="0.25"/>
    <row r="4466" s="390" customFormat="1" x14ac:dyDescent="0.25"/>
    <row r="4467" s="390" customFormat="1" x14ac:dyDescent="0.25"/>
    <row r="4468" s="390" customFormat="1" x14ac:dyDescent="0.25"/>
    <row r="4469" s="390" customFormat="1" x14ac:dyDescent="0.25"/>
    <row r="4470" s="390" customFormat="1" x14ac:dyDescent="0.25"/>
    <row r="4471" s="390" customFormat="1" x14ac:dyDescent="0.25"/>
    <row r="4472" s="390" customFormat="1" x14ac:dyDescent="0.25"/>
    <row r="4473" s="390" customFormat="1" x14ac:dyDescent="0.25"/>
    <row r="4474" s="390" customFormat="1" x14ac:dyDescent="0.25"/>
    <row r="4475" s="390" customFormat="1" x14ac:dyDescent="0.25"/>
    <row r="4476" s="390" customFormat="1" x14ac:dyDescent="0.25"/>
    <row r="4477" s="390" customFormat="1" x14ac:dyDescent="0.25"/>
    <row r="4478" s="390" customFormat="1" x14ac:dyDescent="0.25"/>
    <row r="4479" s="390" customFormat="1" x14ac:dyDescent="0.25"/>
    <row r="4480" s="390" customFormat="1" x14ac:dyDescent="0.25"/>
    <row r="4481" s="390" customFormat="1" x14ac:dyDescent="0.25"/>
    <row r="4482" s="390" customFormat="1" x14ac:dyDescent="0.25"/>
    <row r="4483" s="390" customFormat="1" x14ac:dyDescent="0.25"/>
    <row r="4484" s="390" customFormat="1" x14ac:dyDescent="0.25"/>
    <row r="4485" s="390" customFormat="1" x14ac:dyDescent="0.25"/>
    <row r="4486" s="390" customFormat="1" x14ac:dyDescent="0.25"/>
    <row r="4487" s="390" customFormat="1" x14ac:dyDescent="0.25"/>
    <row r="4488" s="390" customFormat="1" x14ac:dyDescent="0.25"/>
    <row r="4489" s="390" customFormat="1" x14ac:dyDescent="0.25"/>
    <row r="4490" s="390" customFormat="1" x14ac:dyDescent="0.25"/>
    <row r="4491" s="390" customFormat="1" x14ac:dyDescent="0.25"/>
    <row r="4492" s="390" customFormat="1" x14ac:dyDescent="0.25"/>
    <row r="4493" s="390" customFormat="1" x14ac:dyDescent="0.25"/>
    <row r="4494" s="390" customFormat="1" x14ac:dyDescent="0.25"/>
    <row r="4495" s="390" customFormat="1" x14ac:dyDescent="0.25"/>
    <row r="4496" s="390" customFormat="1" x14ac:dyDescent="0.25"/>
    <row r="4497" s="390" customFormat="1" x14ac:dyDescent="0.25"/>
    <row r="4498" s="390" customFormat="1" x14ac:dyDescent="0.25"/>
    <row r="4499" s="390" customFormat="1" x14ac:dyDescent="0.25"/>
    <row r="4500" s="390" customFormat="1" x14ac:dyDescent="0.25"/>
    <row r="4501" s="390" customFormat="1" x14ac:dyDescent="0.25"/>
    <row r="4502" s="390" customFormat="1" x14ac:dyDescent="0.25"/>
    <row r="4503" s="390" customFormat="1" x14ac:dyDescent="0.25"/>
    <row r="4504" s="390" customFormat="1" x14ac:dyDescent="0.25"/>
    <row r="4505" s="390" customFormat="1" x14ac:dyDescent="0.25"/>
    <row r="4506" s="390" customFormat="1" x14ac:dyDescent="0.25"/>
    <row r="4507" s="390" customFormat="1" x14ac:dyDescent="0.25"/>
    <row r="4508" s="390" customFormat="1" x14ac:dyDescent="0.25"/>
    <row r="4509" s="390" customFormat="1" x14ac:dyDescent="0.25"/>
    <row r="4510" s="390" customFormat="1" x14ac:dyDescent="0.25"/>
    <row r="4511" s="390" customFormat="1" x14ac:dyDescent="0.25"/>
    <row r="4512" s="390" customFormat="1" x14ac:dyDescent="0.25"/>
    <row r="4513" s="390" customFormat="1" x14ac:dyDescent="0.25"/>
    <row r="4514" s="390" customFormat="1" x14ac:dyDescent="0.25"/>
    <row r="4515" s="390" customFormat="1" x14ac:dyDescent="0.25"/>
    <row r="4516" s="390" customFormat="1" x14ac:dyDescent="0.25"/>
    <row r="4517" s="390" customFormat="1" x14ac:dyDescent="0.25"/>
    <row r="4518" s="390" customFormat="1" x14ac:dyDescent="0.25"/>
    <row r="4519" s="390" customFormat="1" x14ac:dyDescent="0.25"/>
    <row r="4520" s="390" customFormat="1" x14ac:dyDescent="0.25"/>
    <row r="4521" s="390" customFormat="1" x14ac:dyDescent="0.25"/>
    <row r="4522" s="390" customFormat="1" x14ac:dyDescent="0.25"/>
    <row r="4523" s="390" customFormat="1" x14ac:dyDescent="0.25"/>
    <row r="4524" s="390" customFormat="1" x14ac:dyDescent="0.25"/>
    <row r="4525" s="390" customFormat="1" x14ac:dyDescent="0.25"/>
    <row r="4526" s="390" customFormat="1" x14ac:dyDescent="0.25"/>
    <row r="4527" s="390" customFormat="1" x14ac:dyDescent="0.25"/>
    <row r="4528" s="390" customFormat="1" x14ac:dyDescent="0.25"/>
    <row r="4529" s="390" customFormat="1" x14ac:dyDescent="0.25"/>
    <row r="4530" s="390" customFormat="1" x14ac:dyDescent="0.25"/>
    <row r="4531" s="390" customFormat="1" x14ac:dyDescent="0.25"/>
    <row r="4532" s="390" customFormat="1" x14ac:dyDescent="0.25"/>
    <row r="4533" s="390" customFormat="1" x14ac:dyDescent="0.25"/>
    <row r="4534" s="390" customFormat="1" x14ac:dyDescent="0.25"/>
    <row r="4535" s="390" customFormat="1" x14ac:dyDescent="0.25"/>
    <row r="4536" s="390" customFormat="1" x14ac:dyDescent="0.25"/>
    <row r="4537" s="390" customFormat="1" x14ac:dyDescent="0.25"/>
    <row r="4538" s="390" customFormat="1" x14ac:dyDescent="0.25"/>
    <row r="4539" s="390" customFormat="1" x14ac:dyDescent="0.25"/>
    <row r="4540" s="390" customFormat="1" x14ac:dyDescent="0.25"/>
    <row r="4541" s="390" customFormat="1" x14ac:dyDescent="0.25"/>
    <row r="4542" s="390" customFormat="1" x14ac:dyDescent="0.25"/>
    <row r="4543" s="390" customFormat="1" x14ac:dyDescent="0.25"/>
    <row r="4544" s="390" customFormat="1" x14ac:dyDescent="0.25"/>
    <row r="4545" s="390" customFormat="1" x14ac:dyDescent="0.25"/>
    <row r="4546" s="390" customFormat="1" x14ac:dyDescent="0.25"/>
    <row r="4547" s="390" customFormat="1" x14ac:dyDescent="0.25"/>
    <row r="4548" s="390" customFormat="1" x14ac:dyDescent="0.25"/>
    <row r="4549" s="390" customFormat="1" x14ac:dyDescent="0.25"/>
    <row r="4550" s="390" customFormat="1" x14ac:dyDescent="0.25"/>
    <row r="4551" s="390" customFormat="1" x14ac:dyDescent="0.25"/>
    <row r="4552" s="390" customFormat="1" x14ac:dyDescent="0.25"/>
    <row r="4553" s="390" customFormat="1" x14ac:dyDescent="0.25"/>
    <row r="4554" s="390" customFormat="1" x14ac:dyDescent="0.25"/>
    <row r="4555" s="390" customFormat="1" x14ac:dyDescent="0.25"/>
    <row r="4556" s="390" customFormat="1" x14ac:dyDescent="0.25"/>
    <row r="4557" s="390" customFormat="1" x14ac:dyDescent="0.25"/>
    <row r="4558" s="390" customFormat="1" x14ac:dyDescent="0.25"/>
    <row r="4559" s="390" customFormat="1" x14ac:dyDescent="0.25"/>
    <row r="4560" s="390" customFormat="1" x14ac:dyDescent="0.25"/>
    <row r="4561" s="390" customFormat="1" x14ac:dyDescent="0.25"/>
    <row r="4562" s="390" customFormat="1" x14ac:dyDescent="0.25"/>
    <row r="4563" s="390" customFormat="1" x14ac:dyDescent="0.25"/>
    <row r="4564" s="390" customFormat="1" x14ac:dyDescent="0.25"/>
    <row r="4565" s="390" customFormat="1" x14ac:dyDescent="0.25"/>
    <row r="4566" s="390" customFormat="1" x14ac:dyDescent="0.25"/>
    <row r="4567" s="390" customFormat="1" x14ac:dyDescent="0.25"/>
    <row r="4568" s="390" customFormat="1" x14ac:dyDescent="0.25"/>
    <row r="4569" s="390" customFormat="1" x14ac:dyDescent="0.25"/>
    <row r="4570" s="390" customFormat="1" x14ac:dyDescent="0.25"/>
    <row r="4571" s="390" customFormat="1" x14ac:dyDescent="0.25"/>
    <row r="4572" s="390" customFormat="1" x14ac:dyDescent="0.25"/>
    <row r="4573" s="390" customFormat="1" x14ac:dyDescent="0.25"/>
    <row r="4574" s="390" customFormat="1" x14ac:dyDescent="0.25"/>
    <row r="4575" s="390" customFormat="1" x14ac:dyDescent="0.25"/>
    <row r="4576" s="390" customFormat="1" x14ac:dyDescent="0.25"/>
    <row r="4577" s="390" customFormat="1" x14ac:dyDescent="0.25"/>
    <row r="4578" s="390" customFormat="1" x14ac:dyDescent="0.25"/>
    <row r="4579" s="390" customFormat="1" x14ac:dyDescent="0.25"/>
    <row r="4580" s="390" customFormat="1" x14ac:dyDescent="0.25"/>
    <row r="4581" s="390" customFormat="1" x14ac:dyDescent="0.25"/>
    <row r="4582" s="390" customFormat="1" x14ac:dyDescent="0.25"/>
    <row r="4583" s="390" customFormat="1" x14ac:dyDescent="0.25"/>
    <row r="4584" s="390" customFormat="1" x14ac:dyDescent="0.25"/>
    <row r="4585" s="390" customFormat="1" x14ac:dyDescent="0.25"/>
    <row r="4586" s="390" customFormat="1" x14ac:dyDescent="0.25"/>
    <row r="4587" s="390" customFormat="1" x14ac:dyDescent="0.25"/>
    <row r="4588" s="390" customFormat="1" x14ac:dyDescent="0.25"/>
    <row r="4589" s="390" customFormat="1" x14ac:dyDescent="0.25"/>
    <row r="4590" s="390" customFormat="1" x14ac:dyDescent="0.25"/>
    <row r="4591" s="390" customFormat="1" x14ac:dyDescent="0.25"/>
    <row r="4592" s="390" customFormat="1" x14ac:dyDescent="0.25"/>
    <row r="4593" s="390" customFormat="1" x14ac:dyDescent="0.25"/>
    <row r="4594" s="390" customFormat="1" x14ac:dyDescent="0.25"/>
    <row r="4595" s="390" customFormat="1" x14ac:dyDescent="0.25"/>
    <row r="4596" s="390" customFormat="1" x14ac:dyDescent="0.25"/>
    <row r="4597" s="390" customFormat="1" x14ac:dyDescent="0.25"/>
    <row r="4598" s="390" customFormat="1" x14ac:dyDescent="0.25"/>
    <row r="4599" s="390" customFormat="1" x14ac:dyDescent="0.25"/>
    <row r="4600" s="390" customFormat="1" x14ac:dyDescent="0.25"/>
    <row r="4601" s="390" customFormat="1" x14ac:dyDescent="0.25"/>
    <row r="4602" s="390" customFormat="1" x14ac:dyDescent="0.25"/>
    <row r="4603" s="390" customFormat="1" x14ac:dyDescent="0.25"/>
    <row r="4604" s="390" customFormat="1" x14ac:dyDescent="0.25"/>
    <row r="4605" s="390" customFormat="1" x14ac:dyDescent="0.25"/>
    <row r="4606" s="390" customFormat="1" x14ac:dyDescent="0.25"/>
    <row r="4607" s="390" customFormat="1" x14ac:dyDescent="0.25"/>
    <row r="4608" s="390" customFormat="1" x14ac:dyDescent="0.25"/>
    <row r="4609" s="390" customFormat="1" x14ac:dyDescent="0.25"/>
    <row r="4610" s="390" customFormat="1" x14ac:dyDescent="0.25"/>
    <row r="4611" s="390" customFormat="1" x14ac:dyDescent="0.25"/>
    <row r="4612" s="390" customFormat="1" x14ac:dyDescent="0.25"/>
    <row r="4613" s="390" customFormat="1" x14ac:dyDescent="0.25"/>
    <row r="4614" s="390" customFormat="1" x14ac:dyDescent="0.25"/>
    <row r="4615" s="390" customFormat="1" x14ac:dyDescent="0.25"/>
    <row r="4616" s="390" customFormat="1" x14ac:dyDescent="0.25"/>
    <row r="4617" s="390" customFormat="1" x14ac:dyDescent="0.25"/>
    <row r="4618" s="390" customFormat="1" x14ac:dyDescent="0.25"/>
    <row r="4619" s="390" customFormat="1" x14ac:dyDescent="0.25"/>
    <row r="4620" s="390" customFormat="1" x14ac:dyDescent="0.25"/>
    <row r="4621" s="390" customFormat="1" x14ac:dyDescent="0.25"/>
    <row r="4622" s="390" customFormat="1" x14ac:dyDescent="0.25"/>
    <row r="4623" s="390" customFormat="1" x14ac:dyDescent="0.25"/>
    <row r="4624" s="390" customFormat="1" x14ac:dyDescent="0.25"/>
    <row r="4625" s="390" customFormat="1" x14ac:dyDescent="0.25"/>
    <row r="4626" s="390" customFormat="1" x14ac:dyDescent="0.25"/>
    <row r="4627" s="390" customFormat="1" x14ac:dyDescent="0.25"/>
    <row r="4628" s="390" customFormat="1" x14ac:dyDescent="0.25"/>
    <row r="4629" s="390" customFormat="1" x14ac:dyDescent="0.25"/>
    <row r="4630" s="390" customFormat="1" x14ac:dyDescent="0.25"/>
    <row r="4631" s="390" customFormat="1" x14ac:dyDescent="0.25"/>
    <row r="4632" s="390" customFormat="1" x14ac:dyDescent="0.25"/>
    <row r="4633" s="390" customFormat="1" x14ac:dyDescent="0.25"/>
    <row r="4634" s="390" customFormat="1" x14ac:dyDescent="0.25"/>
    <row r="4635" s="390" customFormat="1" x14ac:dyDescent="0.25"/>
    <row r="4636" s="390" customFormat="1" x14ac:dyDescent="0.25"/>
    <row r="4637" s="390" customFormat="1" x14ac:dyDescent="0.25"/>
    <row r="4638" s="390" customFormat="1" x14ac:dyDescent="0.25"/>
    <row r="4639" s="390" customFormat="1" x14ac:dyDescent="0.25"/>
    <row r="4640" s="390" customFormat="1" x14ac:dyDescent="0.25"/>
    <row r="4641" s="390" customFormat="1" x14ac:dyDescent="0.25"/>
    <row r="4642" s="390" customFormat="1" x14ac:dyDescent="0.25"/>
    <row r="4643" s="390" customFormat="1" x14ac:dyDescent="0.25"/>
    <row r="4644" s="390" customFormat="1" x14ac:dyDescent="0.25"/>
    <row r="4645" s="390" customFormat="1" x14ac:dyDescent="0.25"/>
    <row r="4646" s="390" customFormat="1" x14ac:dyDescent="0.25"/>
    <row r="4647" s="390" customFormat="1" x14ac:dyDescent="0.25"/>
    <row r="4648" s="390" customFormat="1" x14ac:dyDescent="0.25"/>
    <row r="4649" s="390" customFormat="1" x14ac:dyDescent="0.25"/>
    <row r="4650" s="390" customFormat="1" x14ac:dyDescent="0.25"/>
    <row r="4651" s="390" customFormat="1" x14ac:dyDescent="0.25"/>
    <row r="4652" s="390" customFormat="1" x14ac:dyDescent="0.25"/>
    <row r="4653" s="390" customFormat="1" x14ac:dyDescent="0.25"/>
    <row r="4654" s="390" customFormat="1" x14ac:dyDescent="0.25"/>
    <row r="4655" s="390" customFormat="1" x14ac:dyDescent="0.25"/>
    <row r="4656" s="390" customFormat="1" x14ac:dyDescent="0.25"/>
    <row r="4657" s="390" customFormat="1" x14ac:dyDescent="0.25"/>
    <row r="4658" s="390" customFormat="1" x14ac:dyDescent="0.25"/>
    <row r="4659" s="390" customFormat="1" x14ac:dyDescent="0.25"/>
    <row r="4660" s="390" customFormat="1" x14ac:dyDescent="0.25"/>
    <row r="4661" s="390" customFormat="1" x14ac:dyDescent="0.25"/>
    <row r="4662" s="390" customFormat="1" x14ac:dyDescent="0.25"/>
    <row r="4663" s="390" customFormat="1" x14ac:dyDescent="0.25"/>
    <row r="4664" s="390" customFormat="1" x14ac:dyDescent="0.25"/>
    <row r="4665" s="390" customFormat="1" x14ac:dyDescent="0.25"/>
    <row r="4666" s="390" customFormat="1" x14ac:dyDescent="0.25"/>
    <row r="4667" s="390" customFormat="1" x14ac:dyDescent="0.25"/>
    <row r="4668" s="390" customFormat="1" x14ac:dyDescent="0.25"/>
    <row r="4669" s="390" customFormat="1" x14ac:dyDescent="0.25"/>
    <row r="4670" s="390" customFormat="1" x14ac:dyDescent="0.25"/>
    <row r="4671" s="390" customFormat="1" x14ac:dyDescent="0.25"/>
    <row r="4672" s="390" customFormat="1" x14ac:dyDescent="0.25"/>
    <row r="4673" s="390" customFormat="1" x14ac:dyDescent="0.25"/>
    <row r="4674" s="390" customFormat="1" x14ac:dyDescent="0.25"/>
    <row r="4675" s="390" customFormat="1" x14ac:dyDescent="0.25"/>
    <row r="4676" s="390" customFormat="1" x14ac:dyDescent="0.25"/>
    <row r="4677" s="390" customFormat="1" x14ac:dyDescent="0.25"/>
    <row r="4678" s="390" customFormat="1" x14ac:dyDescent="0.25"/>
    <row r="4679" s="390" customFormat="1" x14ac:dyDescent="0.25"/>
    <row r="4680" s="390" customFormat="1" x14ac:dyDescent="0.25"/>
    <row r="4681" s="390" customFormat="1" x14ac:dyDescent="0.25"/>
    <row r="4682" s="390" customFormat="1" x14ac:dyDescent="0.25"/>
    <row r="4683" s="390" customFormat="1" x14ac:dyDescent="0.25"/>
    <row r="4684" s="390" customFormat="1" x14ac:dyDescent="0.25"/>
    <row r="4685" s="390" customFormat="1" x14ac:dyDescent="0.25"/>
    <row r="4686" s="390" customFormat="1" x14ac:dyDescent="0.25"/>
    <row r="4687" s="390" customFormat="1" x14ac:dyDescent="0.25"/>
    <row r="4688" s="390" customFormat="1" x14ac:dyDescent="0.25"/>
    <row r="4689" s="390" customFormat="1" x14ac:dyDescent="0.25"/>
    <row r="4690" s="390" customFormat="1" x14ac:dyDescent="0.25"/>
    <row r="4691" s="390" customFormat="1" x14ac:dyDescent="0.25"/>
    <row r="4692" s="390" customFormat="1" x14ac:dyDescent="0.25"/>
    <row r="4693" s="390" customFormat="1" x14ac:dyDescent="0.25"/>
    <row r="4694" s="390" customFormat="1" x14ac:dyDescent="0.25"/>
    <row r="4695" s="390" customFormat="1" x14ac:dyDescent="0.25"/>
    <row r="4696" s="390" customFormat="1" x14ac:dyDescent="0.25"/>
    <row r="4697" s="390" customFormat="1" x14ac:dyDescent="0.25"/>
    <row r="4698" s="390" customFormat="1" x14ac:dyDescent="0.25"/>
    <row r="4699" s="390" customFormat="1" x14ac:dyDescent="0.25"/>
    <row r="4700" s="390" customFormat="1" x14ac:dyDescent="0.25"/>
    <row r="4701" s="390" customFormat="1" x14ac:dyDescent="0.25"/>
    <row r="4702" s="390" customFormat="1" x14ac:dyDescent="0.25"/>
    <row r="4703" s="390" customFormat="1" x14ac:dyDescent="0.25"/>
    <row r="4704" s="390" customFormat="1" x14ac:dyDescent="0.25"/>
    <row r="4705" s="390" customFormat="1" x14ac:dyDescent="0.25"/>
    <row r="4706" s="390" customFormat="1" x14ac:dyDescent="0.25"/>
    <row r="4707" s="390" customFormat="1" x14ac:dyDescent="0.25"/>
    <row r="4708" s="390" customFormat="1" x14ac:dyDescent="0.25"/>
    <row r="4709" s="390" customFormat="1" x14ac:dyDescent="0.25"/>
    <row r="4710" s="390" customFormat="1" x14ac:dyDescent="0.25"/>
    <row r="4711" s="390" customFormat="1" x14ac:dyDescent="0.25"/>
    <row r="4712" s="390" customFormat="1" x14ac:dyDescent="0.25"/>
    <row r="4713" s="390" customFormat="1" x14ac:dyDescent="0.25"/>
    <row r="4714" s="390" customFormat="1" x14ac:dyDescent="0.25"/>
    <row r="4715" s="390" customFormat="1" x14ac:dyDescent="0.25"/>
    <row r="4716" s="390" customFormat="1" x14ac:dyDescent="0.25"/>
    <row r="4717" s="390" customFormat="1" x14ac:dyDescent="0.25"/>
    <row r="4718" s="390" customFormat="1" x14ac:dyDescent="0.25"/>
    <row r="4719" s="390" customFormat="1" x14ac:dyDescent="0.25"/>
    <row r="4720" s="390" customFormat="1" x14ac:dyDescent="0.25"/>
    <row r="4721" s="390" customFormat="1" x14ac:dyDescent="0.25"/>
    <row r="4722" s="390" customFormat="1" x14ac:dyDescent="0.25"/>
    <row r="4723" s="390" customFormat="1" x14ac:dyDescent="0.25"/>
    <row r="4724" s="390" customFormat="1" x14ac:dyDescent="0.25"/>
    <row r="4725" s="390" customFormat="1" x14ac:dyDescent="0.25"/>
    <row r="4726" s="390" customFormat="1" x14ac:dyDescent="0.25"/>
    <row r="4727" s="390" customFormat="1" x14ac:dyDescent="0.25"/>
    <row r="4728" s="390" customFormat="1" x14ac:dyDescent="0.25"/>
    <row r="4729" s="390" customFormat="1" x14ac:dyDescent="0.25"/>
    <row r="4730" s="390" customFormat="1" x14ac:dyDescent="0.25"/>
    <row r="4731" s="390" customFormat="1" x14ac:dyDescent="0.25"/>
    <row r="4732" s="390" customFormat="1" x14ac:dyDescent="0.25"/>
    <row r="4733" s="390" customFormat="1" x14ac:dyDescent="0.25"/>
    <row r="4734" s="390" customFormat="1" x14ac:dyDescent="0.25"/>
    <row r="4735" s="390" customFormat="1" x14ac:dyDescent="0.25"/>
    <row r="4736" s="390" customFormat="1" x14ac:dyDescent="0.25"/>
    <row r="4737" s="390" customFormat="1" x14ac:dyDescent="0.25"/>
    <row r="4738" s="390" customFormat="1" x14ac:dyDescent="0.25"/>
    <row r="4739" s="390" customFormat="1" x14ac:dyDescent="0.25"/>
    <row r="4740" s="390" customFormat="1" x14ac:dyDescent="0.25"/>
    <row r="4741" s="390" customFormat="1" x14ac:dyDescent="0.25"/>
    <row r="4742" s="390" customFormat="1" x14ac:dyDescent="0.25"/>
    <row r="4743" s="390" customFormat="1" x14ac:dyDescent="0.25"/>
    <row r="4744" s="390" customFormat="1" x14ac:dyDescent="0.25"/>
    <row r="4745" s="390" customFormat="1" x14ac:dyDescent="0.25"/>
    <row r="4746" s="390" customFormat="1" x14ac:dyDescent="0.25"/>
    <row r="4747" s="390" customFormat="1" x14ac:dyDescent="0.25"/>
    <row r="4748" s="390" customFormat="1" x14ac:dyDescent="0.25"/>
    <row r="4749" s="390" customFormat="1" x14ac:dyDescent="0.25"/>
    <row r="4750" s="390" customFormat="1" x14ac:dyDescent="0.25"/>
    <row r="4751" s="390" customFormat="1" x14ac:dyDescent="0.25"/>
    <row r="4752" s="390" customFormat="1" x14ac:dyDescent="0.25"/>
    <row r="4753" s="390" customFormat="1" x14ac:dyDescent="0.25"/>
    <row r="4754" s="390" customFormat="1" x14ac:dyDescent="0.25"/>
    <row r="4755" s="390" customFormat="1" x14ac:dyDescent="0.25"/>
    <row r="4756" s="390" customFormat="1" x14ac:dyDescent="0.25"/>
    <row r="4757" s="390" customFormat="1" x14ac:dyDescent="0.25"/>
    <row r="4758" s="390" customFormat="1" x14ac:dyDescent="0.25"/>
    <row r="4759" s="390" customFormat="1" x14ac:dyDescent="0.25"/>
    <row r="4760" s="390" customFormat="1" x14ac:dyDescent="0.25"/>
    <row r="4761" s="390" customFormat="1" x14ac:dyDescent="0.25"/>
    <row r="4762" s="390" customFormat="1" x14ac:dyDescent="0.25"/>
    <row r="4763" s="390" customFormat="1" x14ac:dyDescent="0.25"/>
    <row r="4764" s="390" customFormat="1" x14ac:dyDescent="0.25"/>
    <row r="4765" s="390" customFormat="1" x14ac:dyDescent="0.25"/>
    <row r="4766" s="390" customFormat="1" x14ac:dyDescent="0.25"/>
    <row r="4767" s="390" customFormat="1" x14ac:dyDescent="0.25"/>
    <row r="4768" s="390" customFormat="1" x14ac:dyDescent="0.25"/>
    <row r="4769" s="390" customFormat="1" x14ac:dyDescent="0.25"/>
    <row r="4770" s="390" customFormat="1" x14ac:dyDescent="0.25"/>
    <row r="4771" s="390" customFormat="1" x14ac:dyDescent="0.25"/>
    <row r="4772" s="390" customFormat="1" x14ac:dyDescent="0.25"/>
    <row r="4773" s="390" customFormat="1" x14ac:dyDescent="0.25"/>
    <row r="4774" s="390" customFormat="1" x14ac:dyDescent="0.25"/>
    <row r="4775" s="390" customFormat="1" x14ac:dyDescent="0.25"/>
    <row r="4776" s="390" customFormat="1" x14ac:dyDescent="0.25"/>
    <row r="4777" s="390" customFormat="1" x14ac:dyDescent="0.25"/>
    <row r="4778" s="390" customFormat="1" x14ac:dyDescent="0.25"/>
    <row r="4779" s="390" customFormat="1" x14ac:dyDescent="0.25"/>
    <row r="4780" s="390" customFormat="1" x14ac:dyDescent="0.25"/>
    <row r="4781" s="390" customFormat="1" x14ac:dyDescent="0.25"/>
    <row r="4782" s="390" customFormat="1" x14ac:dyDescent="0.25"/>
    <row r="4783" s="390" customFormat="1" x14ac:dyDescent="0.25"/>
    <row r="4784" s="390" customFormat="1" x14ac:dyDescent="0.25"/>
    <row r="4785" s="390" customFormat="1" x14ac:dyDescent="0.25"/>
    <row r="4786" s="390" customFormat="1" x14ac:dyDescent="0.25"/>
    <row r="4787" s="390" customFormat="1" x14ac:dyDescent="0.25"/>
    <row r="4788" s="390" customFormat="1" x14ac:dyDescent="0.25"/>
    <row r="4789" s="390" customFormat="1" x14ac:dyDescent="0.25"/>
    <row r="4790" s="390" customFormat="1" x14ac:dyDescent="0.25"/>
    <row r="4791" s="390" customFormat="1" x14ac:dyDescent="0.25"/>
    <row r="4792" s="390" customFormat="1" x14ac:dyDescent="0.25"/>
    <row r="4793" s="390" customFormat="1" x14ac:dyDescent="0.25"/>
    <row r="4794" s="390" customFormat="1" x14ac:dyDescent="0.25"/>
    <row r="4795" s="390" customFormat="1" x14ac:dyDescent="0.25"/>
    <row r="4796" s="390" customFormat="1" x14ac:dyDescent="0.25"/>
    <row r="4797" s="390" customFormat="1" x14ac:dyDescent="0.25"/>
    <row r="4798" s="390" customFormat="1" x14ac:dyDescent="0.25"/>
    <row r="4799" s="390" customFormat="1" x14ac:dyDescent="0.25"/>
    <row r="4800" s="390" customFormat="1" x14ac:dyDescent="0.25"/>
    <row r="4801" s="390" customFormat="1" x14ac:dyDescent="0.25"/>
    <row r="4802" s="390" customFormat="1" x14ac:dyDescent="0.25"/>
    <row r="4803" s="390" customFormat="1" x14ac:dyDescent="0.25"/>
    <row r="4804" s="390" customFormat="1" x14ac:dyDescent="0.25"/>
    <row r="4805" s="390" customFormat="1" x14ac:dyDescent="0.25"/>
    <row r="4806" s="390" customFormat="1" x14ac:dyDescent="0.25"/>
    <row r="4807" s="390" customFormat="1" x14ac:dyDescent="0.25"/>
    <row r="4808" s="390" customFormat="1" x14ac:dyDescent="0.25"/>
    <row r="4809" s="390" customFormat="1" x14ac:dyDescent="0.25"/>
    <row r="4810" s="390" customFormat="1" x14ac:dyDescent="0.25"/>
    <row r="4811" s="390" customFormat="1" x14ac:dyDescent="0.25"/>
    <row r="4812" s="390" customFormat="1" x14ac:dyDescent="0.25"/>
    <row r="4813" s="390" customFormat="1" x14ac:dyDescent="0.25"/>
    <row r="4814" s="390" customFormat="1" x14ac:dyDescent="0.25"/>
    <row r="4815" s="390" customFormat="1" x14ac:dyDescent="0.25"/>
    <row r="4816" s="390" customFormat="1" x14ac:dyDescent="0.25"/>
    <row r="4817" s="390" customFormat="1" x14ac:dyDescent="0.25"/>
    <row r="4818" s="390" customFormat="1" x14ac:dyDescent="0.25"/>
    <row r="4819" s="390" customFormat="1" x14ac:dyDescent="0.25"/>
    <row r="4820" s="390" customFormat="1" x14ac:dyDescent="0.25"/>
    <row r="4821" s="390" customFormat="1" x14ac:dyDescent="0.25"/>
    <row r="4822" s="390" customFormat="1" x14ac:dyDescent="0.25"/>
    <row r="4823" s="390" customFormat="1" x14ac:dyDescent="0.25"/>
    <row r="4824" s="390" customFormat="1" x14ac:dyDescent="0.25"/>
    <row r="4825" s="390" customFormat="1" x14ac:dyDescent="0.25"/>
    <row r="4826" s="390" customFormat="1" x14ac:dyDescent="0.25"/>
    <row r="4827" s="390" customFormat="1" x14ac:dyDescent="0.25"/>
    <row r="4828" s="390" customFormat="1" x14ac:dyDescent="0.25"/>
    <row r="4829" s="390" customFormat="1" x14ac:dyDescent="0.25"/>
    <row r="4830" s="390" customFormat="1" x14ac:dyDescent="0.25"/>
    <row r="4831" s="390" customFormat="1" x14ac:dyDescent="0.25"/>
    <row r="4832" s="390" customFormat="1" x14ac:dyDescent="0.25"/>
    <row r="4833" s="390" customFormat="1" x14ac:dyDescent="0.25"/>
    <row r="4834" s="390" customFormat="1" x14ac:dyDescent="0.25"/>
    <row r="4835" s="390" customFormat="1" x14ac:dyDescent="0.25"/>
    <row r="4836" s="390" customFormat="1" x14ac:dyDescent="0.25"/>
    <row r="4837" s="390" customFormat="1" x14ac:dyDescent="0.25"/>
    <row r="4838" s="390" customFormat="1" x14ac:dyDescent="0.25"/>
    <row r="4839" s="390" customFormat="1" x14ac:dyDescent="0.25"/>
    <row r="4840" s="390" customFormat="1" x14ac:dyDescent="0.25"/>
    <row r="4841" s="390" customFormat="1" x14ac:dyDescent="0.25"/>
    <row r="4842" s="390" customFormat="1" x14ac:dyDescent="0.25"/>
    <row r="4843" s="390" customFormat="1" x14ac:dyDescent="0.25"/>
    <row r="4844" s="390" customFormat="1" x14ac:dyDescent="0.25"/>
    <row r="4845" s="390" customFormat="1" x14ac:dyDescent="0.25"/>
    <row r="4846" s="390" customFormat="1" x14ac:dyDescent="0.25"/>
    <row r="4847" s="390" customFormat="1" x14ac:dyDescent="0.25"/>
    <row r="4848" s="390" customFormat="1" x14ac:dyDescent="0.25"/>
    <row r="4849" s="390" customFormat="1" x14ac:dyDescent="0.25"/>
    <row r="4850" s="390" customFormat="1" x14ac:dyDescent="0.25"/>
    <row r="4851" s="390" customFormat="1" x14ac:dyDescent="0.25"/>
    <row r="4852" s="390" customFormat="1" x14ac:dyDescent="0.25"/>
    <row r="4853" s="390" customFormat="1" x14ac:dyDescent="0.25"/>
    <row r="4854" s="390" customFormat="1" x14ac:dyDescent="0.25"/>
    <row r="4855" s="390" customFormat="1" x14ac:dyDescent="0.25"/>
    <row r="4856" s="390" customFormat="1" x14ac:dyDescent="0.25"/>
    <row r="4857" s="390" customFormat="1" x14ac:dyDescent="0.25"/>
    <row r="4858" s="390" customFormat="1" x14ac:dyDescent="0.25"/>
    <row r="4859" s="390" customFormat="1" x14ac:dyDescent="0.25"/>
    <row r="4860" s="390" customFormat="1" x14ac:dyDescent="0.25"/>
    <row r="4861" s="390" customFormat="1" x14ac:dyDescent="0.25"/>
    <row r="4862" s="390" customFormat="1" x14ac:dyDescent="0.25"/>
    <row r="4863" s="390" customFormat="1" x14ac:dyDescent="0.25"/>
    <row r="4864" s="390" customFormat="1" x14ac:dyDescent="0.25"/>
    <row r="4865" s="390" customFormat="1" x14ac:dyDescent="0.25"/>
    <row r="4866" s="390" customFormat="1" x14ac:dyDescent="0.25"/>
    <row r="4867" s="390" customFormat="1" x14ac:dyDescent="0.25"/>
    <row r="4868" s="390" customFormat="1" x14ac:dyDescent="0.25"/>
    <row r="4869" s="390" customFormat="1" x14ac:dyDescent="0.25"/>
    <row r="4870" s="390" customFormat="1" x14ac:dyDescent="0.25"/>
    <row r="4871" s="390" customFormat="1" x14ac:dyDescent="0.25"/>
    <row r="4872" s="390" customFormat="1" x14ac:dyDescent="0.25"/>
    <row r="4873" s="390" customFormat="1" x14ac:dyDescent="0.25"/>
    <row r="4874" s="390" customFormat="1" x14ac:dyDescent="0.25"/>
    <row r="4875" s="390" customFormat="1" x14ac:dyDescent="0.25"/>
    <row r="4876" s="390" customFormat="1" x14ac:dyDescent="0.25"/>
    <row r="4877" s="390" customFormat="1" x14ac:dyDescent="0.25"/>
    <row r="4878" s="390" customFormat="1" x14ac:dyDescent="0.25"/>
    <row r="4879" s="390" customFormat="1" x14ac:dyDescent="0.25"/>
    <row r="4880" s="390" customFormat="1" x14ac:dyDescent="0.25"/>
    <row r="4881" s="390" customFormat="1" x14ac:dyDescent="0.25"/>
    <row r="4882" s="390" customFormat="1" x14ac:dyDescent="0.25"/>
    <row r="4883" s="390" customFormat="1" x14ac:dyDescent="0.25"/>
    <row r="4884" s="390" customFormat="1" x14ac:dyDescent="0.25"/>
    <row r="4885" s="390" customFormat="1" x14ac:dyDescent="0.25"/>
    <row r="4886" s="390" customFormat="1" x14ac:dyDescent="0.25"/>
    <row r="4887" s="390" customFormat="1" x14ac:dyDescent="0.25"/>
    <row r="4888" s="390" customFormat="1" x14ac:dyDescent="0.25"/>
    <row r="4889" s="390" customFormat="1" x14ac:dyDescent="0.25"/>
    <row r="4890" s="390" customFormat="1" x14ac:dyDescent="0.25"/>
    <row r="4891" s="390" customFormat="1" x14ac:dyDescent="0.25"/>
    <row r="4892" s="390" customFormat="1" x14ac:dyDescent="0.25"/>
    <row r="4893" s="390" customFormat="1" x14ac:dyDescent="0.25"/>
    <row r="4894" s="390" customFormat="1" x14ac:dyDescent="0.25"/>
    <row r="4895" s="390" customFormat="1" x14ac:dyDescent="0.25"/>
    <row r="4896" s="390" customFormat="1" x14ac:dyDescent="0.25"/>
    <row r="4897" s="390" customFormat="1" x14ac:dyDescent="0.25"/>
    <row r="4898" s="390" customFormat="1" x14ac:dyDescent="0.25"/>
    <row r="4899" s="390" customFormat="1" x14ac:dyDescent="0.25"/>
    <row r="4900" s="390" customFormat="1" x14ac:dyDescent="0.25"/>
    <row r="4901" s="390" customFormat="1" x14ac:dyDescent="0.25"/>
    <row r="4902" s="390" customFormat="1" x14ac:dyDescent="0.25"/>
    <row r="4903" s="390" customFormat="1" x14ac:dyDescent="0.25"/>
    <row r="4904" s="390" customFormat="1" x14ac:dyDescent="0.25"/>
    <row r="4905" s="390" customFormat="1" x14ac:dyDescent="0.25"/>
    <row r="4906" s="390" customFormat="1" x14ac:dyDescent="0.25"/>
    <row r="4907" s="390" customFormat="1" x14ac:dyDescent="0.25"/>
    <row r="4908" s="390" customFormat="1" x14ac:dyDescent="0.25"/>
    <row r="4909" s="390" customFormat="1" x14ac:dyDescent="0.25"/>
    <row r="4910" s="390" customFormat="1" x14ac:dyDescent="0.25"/>
    <row r="4911" s="390" customFormat="1" x14ac:dyDescent="0.25"/>
    <row r="4912" s="390" customFormat="1" x14ac:dyDescent="0.25"/>
    <row r="4913" s="390" customFormat="1" x14ac:dyDescent="0.25"/>
    <row r="4914" s="390" customFormat="1" x14ac:dyDescent="0.25"/>
    <row r="4915" s="390" customFormat="1" x14ac:dyDescent="0.25"/>
    <row r="4916" s="390" customFormat="1" x14ac:dyDescent="0.25"/>
    <row r="4917" s="390" customFormat="1" x14ac:dyDescent="0.25"/>
    <row r="4918" s="390" customFormat="1" x14ac:dyDescent="0.25"/>
    <row r="4919" s="390" customFormat="1" x14ac:dyDescent="0.25"/>
    <row r="4920" s="390" customFormat="1" x14ac:dyDescent="0.25"/>
    <row r="4921" s="390" customFormat="1" x14ac:dyDescent="0.25"/>
    <row r="4922" s="390" customFormat="1" x14ac:dyDescent="0.25"/>
    <row r="4923" s="390" customFormat="1" x14ac:dyDescent="0.25"/>
    <row r="4924" s="390" customFormat="1" x14ac:dyDescent="0.25"/>
    <row r="4925" s="390" customFormat="1" x14ac:dyDescent="0.25"/>
    <row r="4926" s="390" customFormat="1" x14ac:dyDescent="0.25"/>
    <row r="4927" s="390" customFormat="1" x14ac:dyDescent="0.25"/>
    <row r="4928" s="390" customFormat="1" x14ac:dyDescent="0.25"/>
    <row r="4929" s="390" customFormat="1" x14ac:dyDescent="0.25"/>
    <row r="4930" s="390" customFormat="1" x14ac:dyDescent="0.25"/>
    <row r="4931" s="390" customFormat="1" x14ac:dyDescent="0.25"/>
    <row r="4932" s="390" customFormat="1" x14ac:dyDescent="0.25"/>
    <row r="4933" s="390" customFormat="1" x14ac:dyDescent="0.25"/>
    <row r="4934" s="390" customFormat="1" x14ac:dyDescent="0.25"/>
    <row r="4935" s="390" customFormat="1" x14ac:dyDescent="0.25"/>
    <row r="4936" s="390" customFormat="1" x14ac:dyDescent="0.25"/>
    <row r="4937" s="390" customFormat="1" x14ac:dyDescent="0.25"/>
    <row r="4938" s="390" customFormat="1" x14ac:dyDescent="0.25"/>
    <row r="4939" s="390" customFormat="1" x14ac:dyDescent="0.25"/>
    <row r="4940" s="390" customFormat="1" x14ac:dyDescent="0.25"/>
    <row r="4941" s="390" customFormat="1" x14ac:dyDescent="0.25"/>
    <row r="4942" s="390" customFormat="1" x14ac:dyDescent="0.25"/>
    <row r="4943" s="390" customFormat="1" x14ac:dyDescent="0.25"/>
    <row r="4944" s="390" customFormat="1" x14ac:dyDescent="0.25"/>
    <row r="4945" s="390" customFormat="1" x14ac:dyDescent="0.25"/>
    <row r="4946" s="390" customFormat="1" x14ac:dyDescent="0.25"/>
    <row r="4947" s="390" customFormat="1" x14ac:dyDescent="0.25"/>
    <row r="4948" s="390" customFormat="1" x14ac:dyDescent="0.25"/>
    <row r="4949" s="390" customFormat="1" x14ac:dyDescent="0.25"/>
    <row r="4950" s="390" customFormat="1" x14ac:dyDescent="0.25"/>
    <row r="4951" s="390" customFormat="1" x14ac:dyDescent="0.25"/>
    <row r="4952" s="390" customFormat="1" x14ac:dyDescent="0.25"/>
    <row r="4953" s="390" customFormat="1" x14ac:dyDescent="0.25"/>
    <row r="4954" s="390" customFormat="1" x14ac:dyDescent="0.25"/>
    <row r="4955" s="390" customFormat="1" x14ac:dyDescent="0.25"/>
    <row r="4956" s="390" customFormat="1" x14ac:dyDescent="0.25"/>
    <row r="4957" s="390" customFormat="1" x14ac:dyDescent="0.25"/>
    <row r="4958" s="390" customFormat="1" x14ac:dyDescent="0.25"/>
    <row r="4959" s="390" customFormat="1" x14ac:dyDescent="0.25"/>
    <row r="4960" s="390" customFormat="1" x14ac:dyDescent="0.25"/>
    <row r="4961" s="390" customFormat="1" x14ac:dyDescent="0.25"/>
    <row r="4962" s="390" customFormat="1" x14ac:dyDescent="0.25"/>
    <row r="4963" s="390" customFormat="1" x14ac:dyDescent="0.25"/>
    <row r="4964" s="390" customFormat="1" x14ac:dyDescent="0.25"/>
    <row r="4965" s="390" customFormat="1" x14ac:dyDescent="0.25"/>
    <row r="4966" s="390" customFormat="1" x14ac:dyDescent="0.25"/>
    <row r="4967" s="390" customFormat="1" x14ac:dyDescent="0.25"/>
    <row r="4968" s="390" customFormat="1" x14ac:dyDescent="0.25"/>
    <row r="4969" s="390" customFormat="1" x14ac:dyDescent="0.25"/>
    <row r="4970" s="390" customFormat="1" x14ac:dyDescent="0.25"/>
    <row r="4971" s="390" customFormat="1" x14ac:dyDescent="0.25"/>
    <row r="4972" s="390" customFormat="1" x14ac:dyDescent="0.25"/>
    <row r="4973" s="390" customFormat="1" x14ac:dyDescent="0.25"/>
    <row r="4974" s="390" customFormat="1" x14ac:dyDescent="0.25"/>
    <row r="4975" s="390" customFormat="1" x14ac:dyDescent="0.25"/>
    <row r="4976" s="390" customFormat="1" x14ac:dyDescent="0.25"/>
    <row r="4977" s="390" customFormat="1" x14ac:dyDescent="0.25"/>
    <row r="4978" s="390" customFormat="1" x14ac:dyDescent="0.25"/>
    <row r="4979" s="390" customFormat="1" x14ac:dyDescent="0.25"/>
    <row r="4980" s="390" customFormat="1" x14ac:dyDescent="0.25"/>
    <row r="4981" s="390" customFormat="1" x14ac:dyDescent="0.25"/>
    <row r="4982" s="390" customFormat="1" x14ac:dyDescent="0.25"/>
    <row r="4983" s="390" customFormat="1" x14ac:dyDescent="0.25"/>
    <row r="4984" s="390" customFormat="1" x14ac:dyDescent="0.25"/>
    <row r="4985" s="390" customFormat="1" x14ac:dyDescent="0.25"/>
    <row r="4986" s="390" customFormat="1" x14ac:dyDescent="0.25"/>
    <row r="4987" s="390" customFormat="1" x14ac:dyDescent="0.25"/>
    <row r="4988" s="390" customFormat="1" x14ac:dyDescent="0.25"/>
    <row r="4989" s="390" customFormat="1" x14ac:dyDescent="0.25"/>
    <row r="4990" s="390" customFormat="1" x14ac:dyDescent="0.25"/>
    <row r="4991" s="390" customFormat="1" x14ac:dyDescent="0.25"/>
    <row r="4992" s="390" customFormat="1" x14ac:dyDescent="0.25"/>
    <row r="4993" s="390" customFormat="1" x14ac:dyDescent="0.25"/>
    <row r="4994" s="390" customFormat="1" x14ac:dyDescent="0.25"/>
    <row r="4995" s="390" customFormat="1" x14ac:dyDescent="0.25"/>
    <row r="4996" s="390" customFormat="1" x14ac:dyDescent="0.25"/>
    <row r="4997" s="390" customFormat="1" x14ac:dyDescent="0.25"/>
    <row r="4998" s="390" customFormat="1" x14ac:dyDescent="0.25"/>
    <row r="4999" s="390" customFormat="1" x14ac:dyDescent="0.25"/>
    <row r="5000" s="390" customFormat="1" x14ac:dyDescent="0.25"/>
  </sheetData>
  <sheetProtection formatCells="0" formatColumns="0" formatRows="0" insertColumns="0" insertRows="0" deleteColumns="0" deleteRows="0" sort="0" autoFilter="0"/>
  <mergeCells count="2">
    <mergeCell ref="A7:G7"/>
    <mergeCell ref="A8:F8"/>
  </mergeCells>
  <phoneticPr fontId="12" type="noConversion"/>
  <pageMargins left="0.25" right="0.25" top="0.25" bottom="0.25" header="0.5" footer="0.5"/>
  <pageSetup scale="57" fitToHeight="3"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tabColor indexed="43"/>
    <pageSetUpPr fitToPage="1"/>
  </sheetPr>
  <dimension ref="A1:BB192"/>
  <sheetViews>
    <sheetView showGridLines="0" zoomScale="75" zoomScaleNormal="75" zoomScaleSheetLayoutView="75" workbookViewId="0">
      <selection activeCell="A14" sqref="A14"/>
    </sheetView>
  </sheetViews>
  <sheetFormatPr defaultColWidth="9.1796875" defaultRowHeight="15.5" x14ac:dyDescent="0.25"/>
  <cols>
    <col min="1" max="1" width="25.1796875" style="69" customWidth="1"/>
    <col min="2" max="2" width="18.54296875" style="69" customWidth="1"/>
    <col min="3" max="3" width="18.26953125" style="69" customWidth="1"/>
    <col min="4" max="4" width="17.453125" style="69" customWidth="1"/>
    <col min="5" max="5" width="19.26953125" style="69" customWidth="1"/>
    <col min="6" max="6" width="12.1796875" style="211" customWidth="1"/>
    <col min="7" max="8" width="17.453125" style="211" customWidth="1"/>
    <col min="9" max="9" width="17.7265625" style="211" customWidth="1"/>
    <col min="10" max="10" width="17.81640625" style="69" customWidth="1"/>
    <col min="11" max="11" width="16.54296875" style="69" customWidth="1"/>
    <col min="12" max="12" width="18.54296875" style="69" customWidth="1"/>
    <col min="13" max="13" width="17.26953125" style="69" customWidth="1"/>
    <col min="14" max="14" width="17.7265625" style="69" customWidth="1"/>
    <col min="15" max="16" width="16.54296875" style="69" customWidth="1"/>
    <col min="17" max="17" width="17.54296875" style="69" customWidth="1"/>
    <col min="18" max="18" width="15.81640625" style="69" customWidth="1"/>
    <col min="19" max="19" width="16.7265625" style="69" customWidth="1"/>
    <col min="20" max="20" width="16.54296875" style="69" customWidth="1"/>
    <col min="21" max="21" width="16.7265625" style="69" customWidth="1"/>
    <col min="22" max="22" width="17.54296875" style="69" customWidth="1"/>
    <col min="23" max="23" width="18" style="69" customWidth="1"/>
    <col min="24" max="24" width="12.7265625" style="69" customWidth="1"/>
    <col min="25" max="25" width="16.81640625" style="69" customWidth="1"/>
    <col min="26" max="26" width="9.7265625" style="69" customWidth="1"/>
    <col min="27" max="27" width="14.1796875" style="69" customWidth="1"/>
    <col min="28" max="28" width="9.7265625" style="69" customWidth="1"/>
    <col min="29" max="29" width="14.1796875" style="69" customWidth="1"/>
    <col min="30" max="16384" width="9.1796875" style="69"/>
  </cols>
  <sheetData>
    <row r="1" spans="1:54" s="67" customFormat="1" ht="15" x14ac:dyDescent="0.25">
      <c r="A1" s="999" t="s">
        <v>490</v>
      </c>
      <c r="B1" s="1000"/>
      <c r="C1" s="1001" t="str">
        <f>Cover!B1</f>
        <v>21-0449</v>
      </c>
      <c r="D1" s="1002"/>
      <c r="E1" s="1002"/>
      <c r="F1" s="1003"/>
    </row>
    <row r="2" spans="1:54" s="67" customFormat="1" ht="15" x14ac:dyDescent="0.25">
      <c r="A2" s="1004" t="s">
        <v>1153</v>
      </c>
      <c r="B2" s="1005"/>
      <c r="C2" s="1006"/>
      <c r="D2" s="1007"/>
      <c r="E2" s="1007"/>
      <c r="F2" s="1008"/>
    </row>
    <row r="3" spans="1:54" s="67" customFormat="1" ht="15" x14ac:dyDescent="0.25">
      <c r="A3" s="1004" t="s">
        <v>501</v>
      </c>
      <c r="B3" s="1005"/>
      <c r="C3" s="1009">
        <f>Cover!B2</f>
        <v>23</v>
      </c>
      <c r="D3" s="1010"/>
      <c r="E3" s="1010"/>
      <c r="F3" s="1011"/>
    </row>
    <row r="4" spans="1:54" s="67" customFormat="1" ht="15" x14ac:dyDescent="0.25">
      <c r="A4" s="1004" t="s">
        <v>1146</v>
      </c>
      <c r="B4" s="1005"/>
      <c r="C4" s="1025" t="str">
        <f>Cover!B7</f>
        <v xml:space="preserve">Kingwood Logistics Ltd. by and through ist agent Dachser SE Air &amp; Sea Logistics </v>
      </c>
      <c r="D4" s="1026"/>
      <c r="E4" s="1026"/>
      <c r="F4" s="1027"/>
    </row>
    <row r="5" spans="1:54" s="67" customFormat="1" ht="15" x14ac:dyDescent="0.25">
      <c r="A5" s="1004" t="s">
        <v>507</v>
      </c>
      <c r="B5" s="1005"/>
      <c r="C5" s="1006" t="s">
        <v>340</v>
      </c>
      <c r="D5" s="1007"/>
      <c r="E5" s="1007"/>
      <c r="F5" s="1008"/>
    </row>
    <row r="6" spans="1:54" s="67" customFormat="1" ht="15.75" customHeight="1" x14ac:dyDescent="0.25">
      <c r="A6" s="1004" t="s">
        <v>491</v>
      </c>
      <c r="B6" s="1005"/>
      <c r="C6" s="1006" t="s">
        <v>340</v>
      </c>
      <c r="D6" s="1007"/>
      <c r="E6" s="1007"/>
      <c r="F6" s="1008"/>
    </row>
    <row r="7" spans="1:54" s="67" customFormat="1" ht="15.75" customHeight="1" x14ac:dyDescent="0.25">
      <c r="A7" s="1004" t="s">
        <v>581</v>
      </c>
      <c r="B7" s="1005"/>
      <c r="C7" s="1006" t="s">
        <v>574</v>
      </c>
      <c r="D7" s="1007"/>
      <c r="E7" s="1007"/>
      <c r="F7" s="1008"/>
    </row>
    <row r="8" spans="1:54" ht="2.25" customHeight="1" thickBot="1" x14ac:dyDescent="0.3">
      <c r="A8" s="1016"/>
      <c r="B8" s="1017"/>
      <c r="C8" s="1018"/>
      <c r="D8" s="1019"/>
      <c r="E8" s="1019"/>
      <c r="F8" s="1020"/>
      <c r="G8" s="69"/>
      <c r="H8" s="69"/>
      <c r="I8" s="69"/>
    </row>
    <row r="9" spans="1:54" s="73" customFormat="1" x14ac:dyDescent="0.35">
      <c r="A9" s="219">
        <v>36</v>
      </c>
      <c r="B9" s="1021" t="s">
        <v>81</v>
      </c>
      <c r="C9" s="1021"/>
      <c r="D9" s="1021"/>
      <c r="E9" s="1021"/>
      <c r="F9" s="1021"/>
    </row>
    <row r="10" spans="1:54" s="73" customFormat="1" ht="16" thickBot="1" x14ac:dyDescent="0.3">
      <c r="A10" s="74"/>
      <c r="B10" s="70"/>
      <c r="C10" s="70"/>
      <c r="D10" s="71"/>
      <c r="E10" s="71"/>
      <c r="F10" s="72"/>
      <c r="G10" s="75"/>
      <c r="H10" s="71"/>
      <c r="I10" s="71"/>
      <c r="J10" s="71"/>
    </row>
    <row r="11" spans="1:54" ht="18" thickBot="1" x14ac:dyDescent="0.3">
      <c r="A11" s="76" t="s">
        <v>582</v>
      </c>
      <c r="B11" s="77"/>
      <c r="C11" s="70"/>
      <c r="D11" s="71"/>
      <c r="E11" s="71"/>
      <c r="F11" s="72"/>
      <c r="G11" s="75"/>
      <c r="H11" s="71"/>
      <c r="I11" s="71"/>
      <c r="J11" s="71"/>
    </row>
    <row r="12" spans="1:54" s="78" customFormat="1" ht="16" thickBot="1" x14ac:dyDescent="0.3">
      <c r="A12" s="1012" t="s">
        <v>584</v>
      </c>
      <c r="B12" s="981"/>
      <c r="C12" s="981"/>
      <c r="D12" s="981"/>
      <c r="E12" s="981"/>
      <c r="F12" s="981"/>
      <c r="G12" s="981"/>
      <c r="H12" s="981"/>
      <c r="I12" s="981"/>
      <c r="J12" s="1013"/>
    </row>
    <row r="13" spans="1:54" ht="17.25" customHeight="1" x14ac:dyDescent="0.25">
      <c r="A13" s="3" t="s">
        <v>585</v>
      </c>
      <c r="B13" s="1024" t="s">
        <v>586</v>
      </c>
      <c r="C13" s="1024"/>
      <c r="D13" s="1024"/>
      <c r="E13" s="1024"/>
      <c r="F13" s="1024"/>
      <c r="G13" s="1024"/>
      <c r="H13" s="1024"/>
      <c r="I13" s="1024"/>
      <c r="J13" s="1014" t="s">
        <v>590</v>
      </c>
      <c r="K13" s="1015"/>
      <c r="L13" s="993" t="s">
        <v>591</v>
      </c>
      <c r="M13" s="994"/>
      <c r="N13" s="333" t="s">
        <v>4</v>
      </c>
    </row>
    <row r="14" spans="1:54" s="81" customFormat="1" x14ac:dyDescent="0.25">
      <c r="A14" s="80"/>
      <c r="B14" s="1022"/>
      <c r="C14" s="1023"/>
      <c r="D14" s="1023"/>
      <c r="E14" s="1023"/>
      <c r="F14" s="1023"/>
      <c r="G14" s="1023"/>
      <c r="H14" s="1023"/>
      <c r="I14" s="1023"/>
      <c r="J14" s="995"/>
      <c r="K14" s="996"/>
      <c r="L14" s="997"/>
      <c r="M14" s="998"/>
      <c r="N14" s="332" t="str">
        <f>IF($A14&gt;0,$A14,"")</f>
        <v/>
      </c>
    </row>
    <row r="15" spans="1:54" s="83" customFormat="1" x14ac:dyDescent="0.25">
      <c r="A15" s="82"/>
      <c r="B15" s="1034"/>
      <c r="C15" s="1035"/>
      <c r="D15" s="1035"/>
      <c r="E15" s="1035"/>
      <c r="F15" s="1035"/>
      <c r="G15" s="1035"/>
      <c r="H15" s="1035"/>
      <c r="I15" s="1035"/>
      <c r="J15" s="995"/>
      <c r="K15" s="996"/>
      <c r="L15" s="995"/>
      <c r="M15" s="998"/>
      <c r="N15" s="332" t="str">
        <f>IF($A15&gt;0,$A15,"")</f>
        <v/>
      </c>
      <c r="BB15" s="81"/>
    </row>
    <row r="16" spans="1:54" s="83" customFormat="1" x14ac:dyDescent="0.25">
      <c r="A16" s="82"/>
      <c r="B16" s="1034"/>
      <c r="C16" s="1035"/>
      <c r="D16" s="1035"/>
      <c r="E16" s="1035"/>
      <c r="F16" s="1035"/>
      <c r="G16" s="1035"/>
      <c r="H16" s="1035"/>
      <c r="I16" s="1035"/>
      <c r="J16" s="995"/>
      <c r="K16" s="996"/>
      <c r="L16" s="995"/>
      <c r="M16" s="998"/>
      <c r="N16" s="332" t="str">
        <f>IF($A16&gt;0,$A16,"")</f>
        <v/>
      </c>
      <c r="BB16" s="81"/>
    </row>
    <row r="17" spans="1:54" s="83" customFormat="1" ht="16" thickBot="1" x14ac:dyDescent="0.3">
      <c r="A17" s="84"/>
      <c r="B17" s="1030"/>
      <c r="C17" s="1031"/>
      <c r="D17" s="1031"/>
      <c r="E17" s="1031"/>
      <c r="F17" s="1031"/>
      <c r="G17" s="1031"/>
      <c r="H17" s="1031"/>
      <c r="I17" s="1031"/>
      <c r="J17" s="1042"/>
      <c r="K17" s="1043"/>
      <c r="L17" s="1028"/>
      <c r="M17" s="1029"/>
      <c r="N17" s="332" t="str">
        <f>IF($A17&gt;0,$A17,"")</f>
        <v/>
      </c>
      <c r="BB17" s="81"/>
    </row>
    <row r="18" spans="1:54" s="91" customFormat="1" ht="16" thickBot="1" x14ac:dyDescent="0.3">
      <c r="A18" s="326"/>
      <c r="B18" s="85"/>
      <c r="C18" s="86"/>
      <c r="D18" s="87"/>
      <c r="E18" s="87"/>
      <c r="F18" s="88"/>
      <c r="G18" s="88"/>
      <c r="H18" s="89"/>
      <c r="I18" s="90"/>
      <c r="J18" s="90"/>
      <c r="K18" s="86"/>
      <c r="L18" s="86"/>
      <c r="M18" s="86"/>
      <c r="N18" s="332" t="str">
        <f>IF($A18&gt;0,$A18,"")</f>
        <v/>
      </c>
      <c r="O18" s="86"/>
      <c r="P18" s="86"/>
      <c r="Q18" s="86"/>
      <c r="BB18" s="81"/>
    </row>
    <row r="19" spans="1:54" s="91" customFormat="1" ht="18" thickBot="1" x14ac:dyDescent="0.3">
      <c r="A19" s="76" t="s">
        <v>424</v>
      </c>
      <c r="B19" s="254"/>
      <c r="I19" s="90"/>
      <c r="J19" s="90"/>
      <c r="K19" s="86"/>
      <c r="L19" s="86"/>
      <c r="M19" s="86"/>
      <c r="N19" s="86"/>
      <c r="O19" s="86"/>
      <c r="P19" s="86"/>
      <c r="Q19" s="86"/>
    </row>
    <row r="20" spans="1:54" s="91" customFormat="1" x14ac:dyDescent="0.25">
      <c r="A20" s="259" t="s">
        <v>424</v>
      </c>
      <c r="B20" s="1033" t="s">
        <v>586</v>
      </c>
      <c r="C20" s="979"/>
      <c r="D20" s="979"/>
      <c r="E20" s="979"/>
      <c r="F20" s="979"/>
      <c r="G20" s="979"/>
      <c r="H20" s="980"/>
      <c r="I20" s="90"/>
      <c r="J20" s="90"/>
      <c r="K20" s="86"/>
      <c r="L20" s="86"/>
      <c r="M20" s="86"/>
      <c r="N20" s="86"/>
      <c r="O20" s="86"/>
      <c r="P20" s="86"/>
      <c r="Q20" s="86"/>
    </row>
    <row r="21" spans="1:54" s="94" customFormat="1" x14ac:dyDescent="0.25">
      <c r="A21" s="80"/>
      <c r="B21" s="1022"/>
      <c r="C21" s="1022"/>
      <c r="D21" s="1022"/>
      <c r="E21" s="1022"/>
      <c r="F21" s="1022"/>
      <c r="G21" s="1022"/>
      <c r="H21" s="1032"/>
      <c r="I21" s="220"/>
      <c r="J21" s="92"/>
      <c r="K21" s="93"/>
      <c r="L21" s="93"/>
      <c r="M21" s="93"/>
      <c r="N21" s="93"/>
      <c r="O21" s="93"/>
      <c r="P21" s="93"/>
      <c r="Q21" s="93"/>
    </row>
    <row r="22" spans="1:54" s="94" customFormat="1" x14ac:dyDescent="0.25">
      <c r="A22" s="221"/>
      <c r="B22" s="1022"/>
      <c r="C22" s="1022"/>
      <c r="D22" s="1022"/>
      <c r="E22" s="1022"/>
      <c r="F22" s="1022"/>
      <c r="G22" s="1022"/>
      <c r="H22" s="1032"/>
      <c r="I22" s="92"/>
      <c r="J22" s="92"/>
      <c r="K22" s="93"/>
      <c r="L22" s="93"/>
      <c r="M22" s="93"/>
      <c r="N22" s="93"/>
      <c r="O22" s="93"/>
      <c r="P22" s="93"/>
      <c r="Q22" s="93"/>
    </row>
    <row r="23" spans="1:54" s="94" customFormat="1" x14ac:dyDescent="0.25">
      <c r="A23" s="221"/>
      <c r="B23" s="1036"/>
      <c r="C23" s="1037"/>
      <c r="D23" s="1037"/>
      <c r="E23" s="1037"/>
      <c r="F23" s="1037"/>
      <c r="G23" s="1037"/>
      <c r="H23" s="1038"/>
      <c r="I23" s="92"/>
      <c r="J23" s="92"/>
      <c r="K23" s="93"/>
      <c r="L23" s="93"/>
      <c r="M23" s="93"/>
      <c r="N23" s="93"/>
      <c r="O23" s="93"/>
      <c r="P23" s="93"/>
      <c r="Q23" s="93"/>
    </row>
    <row r="24" spans="1:54" s="94" customFormat="1" ht="16" thickBot="1" x14ac:dyDescent="0.3">
      <c r="A24" s="222"/>
      <c r="B24" s="1039"/>
      <c r="C24" s="1040"/>
      <c r="D24" s="1040"/>
      <c r="E24" s="1040"/>
      <c r="F24" s="1040"/>
      <c r="G24" s="1040"/>
      <c r="H24" s="1041"/>
      <c r="I24" s="92"/>
      <c r="J24" s="92"/>
      <c r="K24" s="93"/>
      <c r="L24" s="93"/>
      <c r="M24" s="93"/>
      <c r="N24" s="93"/>
      <c r="O24" s="93"/>
      <c r="P24" s="93"/>
      <c r="Q24" s="93"/>
    </row>
    <row r="25" spans="1:54" s="91" customFormat="1" ht="16" thickBot="1" x14ac:dyDescent="0.3">
      <c r="A25" s="85"/>
      <c r="B25" s="95"/>
      <c r="C25" s="95"/>
      <c r="D25" s="95"/>
      <c r="E25" s="95"/>
      <c r="F25" s="95"/>
      <c r="G25" s="95"/>
      <c r="H25" s="95"/>
      <c r="I25" s="90"/>
      <c r="J25" s="90"/>
      <c r="K25" s="86"/>
      <c r="L25" s="86"/>
      <c r="M25" s="86"/>
      <c r="N25" s="86"/>
      <c r="O25" s="86"/>
      <c r="P25" s="86"/>
      <c r="Q25" s="86"/>
      <c r="R25" s="86"/>
      <c r="S25" s="86"/>
      <c r="T25" s="86"/>
      <c r="U25" s="86"/>
    </row>
    <row r="26" spans="1:54" s="91" customFormat="1" ht="18" thickBot="1" x14ac:dyDescent="0.3">
      <c r="A26" s="76" t="s">
        <v>592</v>
      </c>
      <c r="B26" s="77"/>
      <c r="I26" s="90"/>
      <c r="J26" s="90"/>
      <c r="K26" s="86"/>
      <c r="L26" s="86"/>
      <c r="M26" s="86"/>
      <c r="N26" s="86"/>
      <c r="O26" s="86"/>
      <c r="P26" s="86"/>
      <c r="Q26" s="86"/>
      <c r="R26" s="86"/>
      <c r="S26" s="86"/>
      <c r="T26" s="86"/>
      <c r="U26" s="86"/>
    </row>
    <row r="27" spans="1:54" s="91" customFormat="1" x14ac:dyDescent="0.25">
      <c r="A27" s="223" t="s">
        <v>170</v>
      </c>
      <c r="B27" s="166"/>
      <c r="C27" s="98"/>
      <c r="D27" s="99"/>
      <c r="E27" s="99"/>
      <c r="F27" s="100"/>
      <c r="G27" s="100"/>
      <c r="H27" s="100"/>
      <c r="I27" s="101"/>
      <c r="J27" s="102"/>
      <c r="K27" s="103"/>
      <c r="L27" s="86"/>
      <c r="M27" s="86"/>
      <c r="N27" s="86"/>
      <c r="O27" s="86"/>
      <c r="P27" s="86"/>
      <c r="Q27" s="86"/>
      <c r="R27" s="86"/>
      <c r="S27" s="86"/>
      <c r="T27" s="86"/>
      <c r="U27" s="86"/>
      <c r="V27" s="86"/>
    </row>
    <row r="28" spans="1:54" s="91" customFormat="1" x14ac:dyDescent="0.25">
      <c r="A28" s="96" t="s">
        <v>594</v>
      </c>
      <c r="B28" s="97"/>
      <c r="C28" s="104"/>
      <c r="D28" s="105"/>
      <c r="E28" s="105"/>
      <c r="F28" s="106"/>
      <c r="G28" s="106"/>
      <c r="H28" s="106"/>
      <c r="I28" s="107"/>
      <c r="J28" s="108"/>
      <c r="K28" s="109"/>
      <c r="L28" s="86"/>
      <c r="M28" s="86"/>
      <c r="N28" s="86"/>
      <c r="O28" s="86"/>
      <c r="P28" s="86"/>
      <c r="Q28" s="86"/>
      <c r="R28" s="86"/>
    </row>
    <row r="29" spans="1:54" s="91" customFormat="1" ht="16" thickBot="1" x14ac:dyDescent="0.3">
      <c r="A29" s="110" t="s">
        <v>175</v>
      </c>
      <c r="B29" s="111"/>
      <c r="C29" s="112"/>
      <c r="D29" s="113"/>
      <c r="E29" s="113"/>
      <c r="F29" s="114"/>
      <c r="G29" s="114"/>
      <c r="H29" s="114"/>
      <c r="I29" s="115"/>
      <c r="J29" s="116"/>
      <c r="K29" s="117"/>
      <c r="L29" s="86"/>
      <c r="M29" s="86"/>
      <c r="N29" s="86"/>
      <c r="O29" s="86"/>
      <c r="P29" s="86"/>
      <c r="Q29" s="86"/>
      <c r="R29" s="86"/>
      <c r="S29" s="118"/>
      <c r="T29" s="118"/>
      <c r="U29" s="118"/>
      <c r="V29" s="86"/>
      <c r="W29" s="86"/>
      <c r="X29" s="86"/>
    </row>
    <row r="30" spans="1:54" s="119" customFormat="1" ht="32.25" customHeight="1" x14ac:dyDescent="0.25">
      <c r="A30" s="1050" t="s">
        <v>595</v>
      </c>
      <c r="B30" s="986" t="s">
        <v>596</v>
      </c>
      <c r="C30" s="986" t="s">
        <v>11</v>
      </c>
      <c r="D30" s="986" t="s">
        <v>12</v>
      </c>
      <c r="E30" s="986" t="s">
        <v>13</v>
      </c>
      <c r="F30" s="986" t="s">
        <v>14</v>
      </c>
      <c r="G30" s="986" t="s">
        <v>15</v>
      </c>
      <c r="H30" s="986" t="s">
        <v>16</v>
      </c>
      <c r="I30" s="986" t="s">
        <v>17</v>
      </c>
      <c r="J30" s="986" t="s">
        <v>18</v>
      </c>
      <c r="K30" s="986" t="s">
        <v>19</v>
      </c>
      <c r="L30" s="986" t="s">
        <v>20</v>
      </c>
      <c r="M30" s="35"/>
      <c r="N30" s="35"/>
      <c r="O30" s="35"/>
      <c r="P30" s="35"/>
      <c r="Q30" s="35"/>
      <c r="R30" s="35"/>
      <c r="S30" s="35"/>
      <c r="T30" s="35"/>
      <c r="U30" s="35"/>
      <c r="V30" s="35"/>
      <c r="W30" s="35"/>
      <c r="X30" s="986" t="s">
        <v>22</v>
      </c>
      <c r="Y30" s="986" t="s">
        <v>23</v>
      </c>
      <c r="Z30" s="986" t="s">
        <v>24</v>
      </c>
      <c r="AA30" s="988" t="s">
        <v>355</v>
      </c>
    </row>
    <row r="31" spans="1:54" s="119" customFormat="1" thickBot="1" x14ac:dyDescent="0.3">
      <c r="A31" s="1051"/>
      <c r="B31" s="987"/>
      <c r="C31" s="987"/>
      <c r="D31" s="987"/>
      <c r="E31" s="987"/>
      <c r="F31" s="987"/>
      <c r="G31" s="1046"/>
      <c r="H31" s="987"/>
      <c r="I31" s="987"/>
      <c r="J31" s="987"/>
      <c r="K31" s="987"/>
      <c r="L31" s="987"/>
      <c r="M31" s="36"/>
      <c r="N31" s="36"/>
      <c r="O31" s="36"/>
      <c r="P31" s="36"/>
      <c r="Q31" s="36"/>
      <c r="R31" s="36"/>
      <c r="S31" s="36"/>
      <c r="T31" s="36"/>
      <c r="U31" s="36"/>
      <c r="V31" s="36"/>
      <c r="W31" s="36"/>
      <c r="X31" s="987"/>
      <c r="Y31" s="987"/>
      <c r="Z31" s="987"/>
      <c r="AA31" s="989"/>
    </row>
    <row r="32" spans="1:54" s="122" customFormat="1" x14ac:dyDescent="0.25">
      <c r="A32" s="61"/>
      <c r="B32" s="49"/>
      <c r="C32" s="225"/>
      <c r="D32" s="225"/>
      <c r="E32" s="225"/>
      <c r="F32" s="225"/>
      <c r="G32" s="120"/>
      <c r="H32" s="225"/>
      <c r="I32" s="260"/>
      <c r="J32" s="260"/>
      <c r="K32" s="260"/>
      <c r="L32" s="260"/>
      <c r="M32" s="120"/>
      <c r="N32" s="120"/>
      <c r="O32" s="120"/>
      <c r="P32" s="226"/>
      <c r="Q32" s="226"/>
      <c r="R32" s="226"/>
      <c r="S32" s="120"/>
      <c r="T32" s="120"/>
      <c r="U32" s="120"/>
      <c r="V32" s="120"/>
      <c r="W32" s="120"/>
      <c r="X32" s="227"/>
      <c r="Y32" s="227"/>
      <c r="Z32" s="120"/>
      <c r="AA32" s="121"/>
    </row>
    <row r="33" spans="1:29" s="122" customFormat="1" x14ac:dyDescent="0.25">
      <c r="A33" s="40"/>
      <c r="B33" s="123"/>
      <c r="C33" s="123"/>
      <c r="D33" s="123"/>
      <c r="E33" s="123"/>
      <c r="F33" s="123"/>
      <c r="G33" s="124"/>
      <c r="H33" s="123"/>
      <c r="I33" s="252"/>
      <c r="J33" s="252"/>
      <c r="K33" s="252"/>
      <c r="L33" s="252"/>
      <c r="M33" s="125"/>
      <c r="N33" s="124"/>
      <c r="O33" s="124"/>
      <c r="P33" s="125"/>
      <c r="Q33" s="125"/>
      <c r="R33" s="125"/>
      <c r="S33" s="124"/>
      <c r="T33" s="124"/>
      <c r="U33" s="124"/>
      <c r="V33" s="124"/>
      <c r="W33" s="124"/>
      <c r="X33" s="126"/>
      <c r="Y33" s="126"/>
      <c r="Z33" s="124"/>
      <c r="AA33" s="127"/>
    </row>
    <row r="34" spans="1:29" s="122" customFormat="1" x14ac:dyDescent="0.25">
      <c r="A34" s="40"/>
      <c r="B34" s="123"/>
      <c r="C34" s="123"/>
      <c r="D34" s="123"/>
      <c r="E34" s="123"/>
      <c r="F34" s="123"/>
      <c r="G34" s="124"/>
      <c r="H34" s="123"/>
      <c r="I34" s="252"/>
      <c r="J34" s="252"/>
      <c r="K34" s="252"/>
      <c r="L34" s="252"/>
      <c r="M34" s="125"/>
      <c r="N34" s="124"/>
      <c r="O34" s="124"/>
      <c r="P34" s="125"/>
      <c r="Q34" s="125"/>
      <c r="R34" s="125"/>
      <c r="S34" s="124"/>
      <c r="T34" s="124"/>
      <c r="U34" s="124"/>
      <c r="V34" s="124"/>
      <c r="W34" s="124"/>
      <c r="X34" s="126"/>
      <c r="Y34" s="126"/>
      <c r="Z34" s="124"/>
      <c r="AA34" s="127"/>
    </row>
    <row r="35" spans="1:29" s="122" customFormat="1" ht="16" thickBot="1" x14ac:dyDescent="0.3">
      <c r="A35" s="9"/>
      <c r="B35" s="128"/>
      <c r="C35" s="128"/>
      <c r="D35" s="128"/>
      <c r="E35" s="128"/>
      <c r="F35" s="128"/>
      <c r="G35" s="129"/>
      <c r="H35" s="128"/>
      <c r="I35" s="253"/>
      <c r="J35" s="253"/>
      <c r="K35" s="253"/>
      <c r="L35" s="253"/>
      <c r="M35" s="129"/>
      <c r="N35" s="129"/>
      <c r="O35" s="129"/>
      <c r="P35" s="130"/>
      <c r="Q35" s="130"/>
      <c r="R35" s="130"/>
      <c r="S35" s="129"/>
      <c r="T35" s="129"/>
      <c r="U35" s="129"/>
      <c r="V35" s="129"/>
      <c r="W35" s="129"/>
      <c r="X35" s="131"/>
      <c r="Y35" s="131"/>
      <c r="Z35" s="129"/>
      <c r="AA35" s="132"/>
    </row>
    <row r="36" spans="1:29" s="70" customFormat="1" x14ac:dyDescent="0.25">
      <c r="A36" s="133"/>
      <c r="B36" s="133"/>
      <c r="C36" s="133"/>
      <c r="D36" s="133"/>
      <c r="E36" s="133"/>
      <c r="F36" s="133"/>
      <c r="G36" s="118"/>
      <c r="H36" s="118"/>
      <c r="I36" s="118"/>
      <c r="J36" s="118"/>
      <c r="K36" s="118"/>
      <c r="L36" s="118"/>
      <c r="M36" s="134"/>
      <c r="N36" s="118"/>
      <c r="O36" s="159"/>
      <c r="P36" s="159"/>
      <c r="Q36" s="159"/>
      <c r="R36" s="159"/>
      <c r="S36" s="159"/>
      <c r="T36" s="159"/>
      <c r="U36" s="159"/>
      <c r="V36" s="159"/>
      <c r="W36" s="93"/>
    </row>
    <row r="37" spans="1:29" s="70" customFormat="1" ht="16" thickBot="1" x14ac:dyDescent="0.3">
      <c r="A37" s="133"/>
      <c r="B37" s="133"/>
      <c r="C37" s="133"/>
      <c r="D37" s="133"/>
      <c r="E37" s="133"/>
      <c r="F37" s="133"/>
      <c r="G37" s="118"/>
      <c r="H37" s="118"/>
      <c r="I37" s="118"/>
      <c r="J37" s="118"/>
      <c r="K37" s="118"/>
      <c r="N37" s="118"/>
      <c r="O37" s="159"/>
      <c r="P37" s="159"/>
      <c r="Q37" s="159"/>
      <c r="R37" s="159"/>
      <c r="S37" s="159"/>
      <c r="T37" s="159"/>
      <c r="U37" s="159"/>
      <c r="V37" s="159"/>
      <c r="W37" s="94"/>
    </row>
    <row r="38" spans="1:29" s="70" customFormat="1" ht="16" thickBot="1" x14ac:dyDescent="0.3">
      <c r="A38" s="135" t="s">
        <v>25</v>
      </c>
      <c r="B38" s="133"/>
      <c r="C38" s="133"/>
      <c r="D38" s="133"/>
      <c r="E38" s="133"/>
      <c r="F38" s="133"/>
      <c r="G38" s="118"/>
      <c r="H38" s="118"/>
      <c r="I38" s="118"/>
      <c r="J38" s="118"/>
      <c r="K38" s="118"/>
      <c r="M38" s="118"/>
      <c r="N38" s="118"/>
      <c r="O38" s="159"/>
      <c r="P38" s="122"/>
      <c r="Q38" s="122"/>
      <c r="R38" s="122"/>
      <c r="S38" s="93"/>
      <c r="T38" s="93"/>
      <c r="U38" s="93"/>
      <c r="V38" s="93"/>
      <c r="W38" s="159"/>
    </row>
    <row r="39" spans="1:29" s="70" customFormat="1" ht="15.75" customHeight="1" x14ac:dyDescent="0.25">
      <c r="A39" s="1050" t="s">
        <v>595</v>
      </c>
      <c r="B39" s="986" t="s">
        <v>596</v>
      </c>
      <c r="C39" s="986" t="s">
        <v>11</v>
      </c>
      <c r="D39" s="986" t="s">
        <v>12</v>
      </c>
      <c r="E39" s="986" t="s">
        <v>13</v>
      </c>
      <c r="F39" s="986" t="s">
        <v>14</v>
      </c>
      <c r="G39" s="986" t="s">
        <v>15</v>
      </c>
      <c r="H39" s="986" t="s">
        <v>16</v>
      </c>
      <c r="I39" s="986" t="s">
        <v>26</v>
      </c>
      <c r="J39" s="986" t="s">
        <v>27</v>
      </c>
      <c r="K39" s="1044" t="s">
        <v>300</v>
      </c>
      <c r="L39" s="10" t="s">
        <v>64</v>
      </c>
      <c r="M39" s="4" t="s">
        <v>65</v>
      </c>
      <c r="N39" s="5" t="s">
        <v>66</v>
      </c>
      <c r="O39" s="35"/>
      <c r="P39" s="35"/>
      <c r="Q39" s="35"/>
      <c r="R39" s="35"/>
      <c r="S39" s="35"/>
      <c r="T39" s="35"/>
      <c r="U39" s="35"/>
      <c r="V39" s="35"/>
      <c r="W39" s="35"/>
      <c r="X39" s="986" t="s">
        <v>22</v>
      </c>
      <c r="Y39" s="986" t="s">
        <v>23</v>
      </c>
      <c r="Z39" s="986" t="s">
        <v>24</v>
      </c>
      <c r="AA39" s="988" t="s">
        <v>355</v>
      </c>
    </row>
    <row r="40" spans="1:29" s="70" customFormat="1" ht="31.75" customHeight="1" thickBot="1" x14ac:dyDescent="0.3">
      <c r="A40" s="1051"/>
      <c r="B40" s="987"/>
      <c r="C40" s="987"/>
      <c r="D40" s="987"/>
      <c r="E40" s="987"/>
      <c r="F40" s="987"/>
      <c r="G40" s="1046"/>
      <c r="H40" s="987"/>
      <c r="I40" s="987"/>
      <c r="J40" s="987"/>
      <c r="K40" s="1045"/>
      <c r="L40" s="6" t="s">
        <v>67</v>
      </c>
      <c r="M40" s="7" t="s">
        <v>68</v>
      </c>
      <c r="N40" s="8" t="s">
        <v>69</v>
      </c>
      <c r="O40" s="261"/>
      <c r="P40" s="36"/>
      <c r="Q40" s="36"/>
      <c r="R40" s="36"/>
      <c r="S40" s="36"/>
      <c r="T40" s="36"/>
      <c r="U40" s="36"/>
      <c r="V40" s="36"/>
      <c r="W40" s="36"/>
      <c r="X40" s="987"/>
      <c r="Y40" s="987"/>
      <c r="Z40" s="987"/>
      <c r="AA40" s="989"/>
    </row>
    <row r="41" spans="1:29" s="136" customFormat="1" x14ac:dyDescent="0.25">
      <c r="A41" s="61"/>
      <c r="B41" s="225"/>
      <c r="C41" s="225"/>
      <c r="D41" s="225"/>
      <c r="E41" s="225"/>
      <c r="F41" s="225"/>
      <c r="G41" s="120"/>
      <c r="H41" s="225"/>
      <c r="I41" s="260"/>
      <c r="J41" s="260"/>
      <c r="K41" s="262"/>
      <c r="L41" s="265"/>
      <c r="M41" s="120"/>
      <c r="N41" s="121"/>
      <c r="O41" s="266"/>
      <c r="P41" s="226"/>
      <c r="Q41" s="226"/>
      <c r="R41" s="226"/>
      <c r="S41" s="120"/>
      <c r="T41" s="120"/>
      <c r="U41" s="120"/>
      <c r="V41" s="120"/>
      <c r="W41" s="120"/>
      <c r="X41" s="227"/>
      <c r="Y41" s="227"/>
      <c r="Z41" s="120"/>
      <c r="AA41" s="121"/>
    </row>
    <row r="42" spans="1:29" s="136" customFormat="1" x14ac:dyDescent="0.25">
      <c r="A42" s="40"/>
      <c r="B42" s="123"/>
      <c r="C42" s="123"/>
      <c r="D42" s="123"/>
      <c r="E42" s="123"/>
      <c r="F42" s="123"/>
      <c r="G42" s="124"/>
      <c r="H42" s="123"/>
      <c r="I42" s="252"/>
      <c r="J42" s="252"/>
      <c r="K42" s="263"/>
      <c r="L42" s="256"/>
      <c r="M42" s="124"/>
      <c r="N42" s="127"/>
      <c r="O42" s="245"/>
      <c r="P42" s="125"/>
      <c r="Q42" s="125"/>
      <c r="R42" s="125"/>
      <c r="S42" s="124"/>
      <c r="T42" s="124"/>
      <c r="U42" s="124"/>
      <c r="V42" s="124"/>
      <c r="W42" s="124"/>
      <c r="X42" s="126"/>
      <c r="Y42" s="126"/>
      <c r="Z42" s="124"/>
      <c r="AA42" s="127"/>
    </row>
    <row r="43" spans="1:29" s="136" customFormat="1" x14ac:dyDescent="0.25">
      <c r="A43" s="40"/>
      <c r="B43" s="123"/>
      <c r="C43" s="123"/>
      <c r="D43" s="123"/>
      <c r="E43" s="123"/>
      <c r="F43" s="123"/>
      <c r="G43" s="124"/>
      <c r="H43" s="123"/>
      <c r="I43" s="252"/>
      <c r="J43" s="252"/>
      <c r="K43" s="263"/>
      <c r="L43" s="256"/>
      <c r="M43" s="124"/>
      <c r="N43" s="127"/>
      <c r="O43" s="245"/>
      <c r="P43" s="125"/>
      <c r="Q43" s="125"/>
      <c r="R43" s="125"/>
      <c r="S43" s="124"/>
      <c r="T43" s="124"/>
      <c r="U43" s="124"/>
      <c r="V43" s="124"/>
      <c r="W43" s="124"/>
      <c r="X43" s="126"/>
      <c r="Y43" s="126"/>
      <c r="Z43" s="124"/>
      <c r="AA43" s="127"/>
    </row>
    <row r="44" spans="1:29" s="136" customFormat="1" ht="16" thickBot="1" x14ac:dyDescent="0.3">
      <c r="A44" s="9"/>
      <c r="B44" s="128"/>
      <c r="C44" s="128"/>
      <c r="D44" s="128"/>
      <c r="E44" s="128"/>
      <c r="F44" s="128"/>
      <c r="G44" s="129"/>
      <c r="H44" s="128"/>
      <c r="I44" s="253"/>
      <c r="J44" s="253"/>
      <c r="K44" s="264"/>
      <c r="L44" s="137"/>
      <c r="M44" s="129"/>
      <c r="N44" s="132"/>
      <c r="O44" s="137"/>
      <c r="P44" s="129"/>
      <c r="Q44" s="129"/>
      <c r="R44" s="129"/>
      <c r="S44" s="129"/>
      <c r="T44" s="129"/>
      <c r="U44" s="129"/>
      <c r="V44" s="129"/>
      <c r="W44" s="129"/>
      <c r="X44" s="131"/>
      <c r="Y44" s="131"/>
      <c r="Z44" s="129"/>
      <c r="AA44" s="132"/>
    </row>
    <row r="45" spans="1:29" s="73" customFormat="1" x14ac:dyDescent="0.25">
      <c r="A45" s="133"/>
      <c r="B45" s="133"/>
      <c r="C45" s="133"/>
      <c r="D45" s="133"/>
      <c r="E45" s="133"/>
      <c r="F45" s="133"/>
      <c r="G45" s="118"/>
      <c r="H45" s="118"/>
      <c r="I45" s="118"/>
      <c r="J45" s="118"/>
      <c r="K45" s="118"/>
      <c r="L45" s="118"/>
      <c r="M45" s="118"/>
      <c r="N45" s="118"/>
      <c r="O45" s="160"/>
      <c r="P45" s="159"/>
      <c r="Q45" s="159"/>
      <c r="R45" s="159"/>
      <c r="S45" s="136"/>
      <c r="T45" s="136"/>
      <c r="U45" s="136"/>
      <c r="V45" s="136"/>
      <c r="W45" s="136"/>
      <c r="X45" s="118"/>
    </row>
    <row r="46" spans="1:29" s="73" customFormat="1" ht="16" thickBot="1" x14ac:dyDescent="0.3">
      <c r="A46" s="133"/>
      <c r="B46" s="133"/>
      <c r="C46" s="133"/>
      <c r="D46" s="133"/>
      <c r="E46" s="133"/>
      <c r="F46" s="133"/>
      <c r="G46" s="118"/>
      <c r="H46" s="118"/>
      <c r="I46" s="118"/>
      <c r="J46" s="118"/>
      <c r="K46" s="118"/>
      <c r="L46" s="118"/>
      <c r="M46" s="118"/>
      <c r="N46" s="118"/>
      <c r="O46" s="160"/>
      <c r="P46" s="159"/>
      <c r="Q46" s="159"/>
      <c r="R46" s="159"/>
      <c r="S46" s="136"/>
      <c r="T46" s="136"/>
      <c r="U46" s="136"/>
      <c r="V46" s="136"/>
      <c r="W46" s="136"/>
      <c r="X46" s="118"/>
    </row>
    <row r="47" spans="1:29" s="70" customFormat="1" ht="16" thickBot="1" x14ac:dyDescent="0.3">
      <c r="A47" s="1059" t="s">
        <v>312</v>
      </c>
      <c r="B47" s="1060"/>
      <c r="C47" s="1060"/>
      <c r="D47" s="1061"/>
      <c r="E47" s="133"/>
      <c r="F47" s="133"/>
      <c r="G47" s="118"/>
      <c r="H47" s="118"/>
      <c r="I47" s="118"/>
      <c r="J47" s="118"/>
      <c r="K47" s="118"/>
      <c r="L47" s="118"/>
      <c r="M47" s="118"/>
      <c r="N47" s="118"/>
      <c r="O47" s="122"/>
      <c r="P47" s="159"/>
      <c r="Q47" s="159"/>
      <c r="R47" s="159"/>
      <c r="S47" s="93"/>
      <c r="T47" s="93"/>
      <c r="U47" s="93"/>
      <c r="V47" s="93"/>
      <c r="W47" s="159"/>
      <c r="X47" s="118"/>
      <c r="Y47" s="118"/>
    </row>
    <row r="48" spans="1:29" s="70" customFormat="1" ht="15.75" customHeight="1" x14ac:dyDescent="0.25">
      <c r="A48" s="1050" t="s">
        <v>595</v>
      </c>
      <c r="B48" s="986" t="s">
        <v>596</v>
      </c>
      <c r="C48" s="986" t="s">
        <v>11</v>
      </c>
      <c r="D48" s="986" t="s">
        <v>12</v>
      </c>
      <c r="E48" s="986" t="s">
        <v>13</v>
      </c>
      <c r="F48" s="986" t="s">
        <v>14</v>
      </c>
      <c r="G48" s="986" t="s">
        <v>15</v>
      </c>
      <c r="H48" s="986" t="s">
        <v>16</v>
      </c>
      <c r="I48" s="986">
        <v>20</v>
      </c>
      <c r="J48" s="986">
        <v>40</v>
      </c>
      <c r="K48" s="986" t="s">
        <v>19</v>
      </c>
      <c r="L48" s="988" t="s">
        <v>20</v>
      </c>
      <c r="M48" s="991" t="s">
        <v>28</v>
      </c>
      <c r="N48" s="258" t="s">
        <v>70</v>
      </c>
      <c r="O48" s="4" t="s">
        <v>65</v>
      </c>
      <c r="P48" s="5" t="s">
        <v>66</v>
      </c>
      <c r="Q48" s="35"/>
      <c r="R48" s="35"/>
      <c r="S48" s="35"/>
      <c r="T48" s="35"/>
      <c r="U48" s="35"/>
      <c r="V48" s="35"/>
      <c r="W48" s="35"/>
      <c r="X48" s="35"/>
      <c r="Y48" s="35"/>
      <c r="Z48" s="986" t="s">
        <v>22</v>
      </c>
      <c r="AA48" s="986" t="s">
        <v>23</v>
      </c>
      <c r="AB48" s="986" t="s">
        <v>24</v>
      </c>
      <c r="AC48" s="988" t="s">
        <v>355</v>
      </c>
    </row>
    <row r="49" spans="1:29" s="70" customFormat="1" ht="45.5" thickBot="1" x14ac:dyDescent="0.3">
      <c r="A49" s="1051"/>
      <c r="B49" s="987"/>
      <c r="C49" s="987"/>
      <c r="D49" s="987"/>
      <c r="E49" s="987"/>
      <c r="F49" s="987"/>
      <c r="G49" s="1046"/>
      <c r="H49" s="987"/>
      <c r="I49" s="987"/>
      <c r="J49" s="987"/>
      <c r="K49" s="987"/>
      <c r="L49" s="989"/>
      <c r="M49" s="992"/>
      <c r="N49" s="41" t="s">
        <v>71</v>
      </c>
      <c r="O49" s="7" t="s">
        <v>68</v>
      </c>
      <c r="P49" s="8" t="s">
        <v>69</v>
      </c>
      <c r="Q49" s="261"/>
      <c r="R49" s="36"/>
      <c r="S49" s="36"/>
      <c r="T49" s="36"/>
      <c r="U49" s="36"/>
      <c r="V49" s="36"/>
      <c r="W49" s="36"/>
      <c r="X49" s="36"/>
      <c r="Y49" s="36"/>
      <c r="Z49" s="990"/>
      <c r="AA49" s="990"/>
      <c r="AB49" s="990"/>
      <c r="AC49" s="989"/>
    </row>
    <row r="50" spans="1:29" s="136" customFormat="1" x14ac:dyDescent="0.25">
      <c r="A50" s="61"/>
      <c r="B50" s="225"/>
      <c r="C50" s="225"/>
      <c r="D50" s="225"/>
      <c r="E50" s="225"/>
      <c r="F50" s="225"/>
      <c r="G50" s="120"/>
      <c r="H50" s="225"/>
      <c r="I50" s="260"/>
      <c r="J50" s="260"/>
      <c r="K50" s="260"/>
      <c r="L50" s="262"/>
      <c r="M50" s="267"/>
      <c r="N50" s="265"/>
      <c r="O50" s="120"/>
      <c r="P50" s="121"/>
      <c r="Q50" s="266"/>
      <c r="R50" s="226"/>
      <c r="S50" s="226"/>
      <c r="T50" s="226"/>
      <c r="U50" s="226"/>
      <c r="V50" s="226"/>
      <c r="W50" s="120"/>
      <c r="X50" s="120"/>
      <c r="Y50" s="120"/>
      <c r="Z50" s="227"/>
      <c r="AA50" s="227"/>
      <c r="AB50" s="120"/>
      <c r="AC50" s="121"/>
    </row>
    <row r="51" spans="1:29" s="136" customFormat="1" x14ac:dyDescent="0.25">
      <c r="A51" s="40"/>
      <c r="B51" s="123"/>
      <c r="C51" s="123"/>
      <c r="D51" s="123"/>
      <c r="E51" s="123"/>
      <c r="F51" s="123"/>
      <c r="G51" s="124"/>
      <c r="H51" s="123"/>
      <c r="I51" s="252"/>
      <c r="J51" s="252"/>
      <c r="K51" s="252"/>
      <c r="L51" s="263"/>
      <c r="M51" s="268"/>
      <c r="N51" s="256"/>
      <c r="O51" s="124"/>
      <c r="P51" s="127"/>
      <c r="Q51" s="245"/>
      <c r="R51" s="125"/>
      <c r="S51" s="125"/>
      <c r="T51" s="125"/>
      <c r="U51" s="125"/>
      <c r="V51" s="125"/>
      <c r="W51" s="124"/>
      <c r="X51" s="124"/>
      <c r="Y51" s="124"/>
      <c r="Z51" s="126"/>
      <c r="AA51" s="126"/>
      <c r="AB51" s="124"/>
      <c r="AC51" s="127"/>
    </row>
    <row r="52" spans="1:29" s="136" customFormat="1" x14ac:dyDescent="0.25">
      <c r="A52" s="40"/>
      <c r="B52" s="123"/>
      <c r="C52" s="123"/>
      <c r="D52" s="123"/>
      <c r="E52" s="123"/>
      <c r="F52" s="123"/>
      <c r="G52" s="124"/>
      <c r="H52" s="123"/>
      <c r="I52" s="252"/>
      <c r="J52" s="252"/>
      <c r="K52" s="252"/>
      <c r="L52" s="263"/>
      <c r="M52" s="268"/>
      <c r="N52" s="256"/>
      <c r="O52" s="124"/>
      <c r="P52" s="127"/>
      <c r="Q52" s="245"/>
      <c r="R52" s="125"/>
      <c r="S52" s="125"/>
      <c r="T52" s="125"/>
      <c r="U52" s="125"/>
      <c r="V52" s="125"/>
      <c r="W52" s="124"/>
      <c r="X52" s="124"/>
      <c r="Y52" s="124"/>
      <c r="Z52" s="126"/>
      <c r="AA52" s="126"/>
      <c r="AB52" s="124"/>
      <c r="AC52" s="127"/>
    </row>
    <row r="53" spans="1:29" s="136" customFormat="1" ht="16" thickBot="1" x14ac:dyDescent="0.3">
      <c r="A53" s="9"/>
      <c r="B53" s="128"/>
      <c r="C53" s="128"/>
      <c r="D53" s="128"/>
      <c r="E53" s="128"/>
      <c r="F53" s="128"/>
      <c r="G53" s="129"/>
      <c r="H53" s="128"/>
      <c r="I53" s="253"/>
      <c r="J53" s="253"/>
      <c r="K53" s="253"/>
      <c r="L53" s="264"/>
      <c r="M53" s="161"/>
      <c r="N53" s="137"/>
      <c r="O53" s="129"/>
      <c r="P53" s="132"/>
      <c r="Q53" s="137"/>
      <c r="R53" s="129"/>
      <c r="S53" s="129"/>
      <c r="T53" s="129"/>
      <c r="U53" s="129"/>
      <c r="V53" s="129"/>
      <c r="W53" s="129"/>
      <c r="X53" s="129"/>
      <c r="Y53" s="129"/>
      <c r="Z53" s="131"/>
      <c r="AA53" s="131"/>
      <c r="AB53" s="129"/>
      <c r="AC53" s="132"/>
    </row>
    <row r="54" spans="1:29" s="70" customFormat="1" x14ac:dyDescent="0.25">
      <c r="A54" s="133"/>
      <c r="B54" s="133"/>
      <c r="C54" s="133"/>
      <c r="D54" s="133"/>
      <c r="E54" s="133"/>
      <c r="F54" s="133"/>
      <c r="G54" s="118"/>
      <c r="H54" s="118"/>
      <c r="I54" s="118"/>
      <c r="J54" s="118"/>
      <c r="K54" s="118"/>
      <c r="M54" s="118"/>
      <c r="V54" s="118"/>
      <c r="W54" s="118"/>
    </row>
    <row r="55" spans="1:29" s="70" customFormat="1" x14ac:dyDescent="0.25">
      <c r="A55" s="133"/>
      <c r="B55" s="133"/>
      <c r="C55" s="133"/>
      <c r="D55" s="133"/>
      <c r="E55" s="133"/>
      <c r="F55" s="118"/>
      <c r="G55" s="118"/>
      <c r="H55" s="118"/>
      <c r="I55" s="118"/>
      <c r="J55" s="118"/>
      <c r="K55" s="134"/>
      <c r="L55" s="118"/>
      <c r="M55" s="118"/>
      <c r="N55" s="118"/>
      <c r="S55" s="118"/>
      <c r="T55" s="118"/>
      <c r="U55" s="118"/>
    </row>
    <row r="56" spans="1:29" s="85" customFormat="1" ht="16" thickBot="1" x14ac:dyDescent="0.3">
      <c r="A56" s="133"/>
      <c r="B56" s="133"/>
      <c r="C56" s="133"/>
      <c r="D56" s="133"/>
      <c r="E56" s="118"/>
      <c r="F56" s="118"/>
      <c r="G56" s="118"/>
      <c r="H56" s="118"/>
      <c r="I56" s="118"/>
      <c r="J56" s="134"/>
      <c r="K56" s="134"/>
      <c r="L56" s="134"/>
      <c r="M56" s="134"/>
      <c r="R56" s="134"/>
    </row>
    <row r="57" spans="1:29" s="85" customFormat="1" ht="18" thickBot="1" x14ac:dyDescent="0.3">
      <c r="A57" s="1047" t="s">
        <v>29</v>
      </c>
      <c r="B57" s="1048"/>
      <c r="C57" s="1049"/>
      <c r="D57" s="133"/>
      <c r="E57" s="133"/>
      <c r="F57" s="118"/>
      <c r="G57" s="118"/>
      <c r="H57" s="118"/>
      <c r="I57" s="118"/>
      <c r="J57" s="118"/>
      <c r="K57" s="134"/>
      <c r="L57" s="134"/>
      <c r="M57" s="134"/>
      <c r="N57" s="134"/>
      <c r="S57" s="134"/>
      <c r="T57" s="134"/>
      <c r="U57" s="134"/>
    </row>
    <row r="58" spans="1:29" s="85" customFormat="1" ht="16" thickBot="1" x14ac:dyDescent="0.3">
      <c r="A58" s="1056" t="s">
        <v>593</v>
      </c>
      <c r="B58" s="1057"/>
      <c r="C58" s="1058"/>
      <c r="D58" s="133"/>
      <c r="E58" s="133"/>
      <c r="F58" s="133"/>
      <c r="G58" s="118"/>
      <c r="H58" s="118"/>
      <c r="I58" s="118"/>
      <c r="J58" s="118"/>
      <c r="K58" s="118"/>
      <c r="L58" s="134"/>
      <c r="N58" s="134"/>
      <c r="O58" s="134"/>
      <c r="V58" s="134"/>
    </row>
    <row r="59" spans="1:29" s="85" customFormat="1" x14ac:dyDescent="0.25">
      <c r="A59" s="138" t="s">
        <v>30</v>
      </c>
      <c r="B59" s="139"/>
      <c r="C59" s="140" t="s">
        <v>158</v>
      </c>
      <c r="D59" s="141"/>
      <c r="E59" s="141"/>
      <c r="F59" s="142"/>
      <c r="G59" s="142"/>
      <c r="H59" s="141"/>
      <c r="I59" s="142"/>
      <c r="J59" s="141"/>
      <c r="K59" s="143"/>
      <c r="L59" s="144"/>
      <c r="N59" s="134"/>
      <c r="O59" s="134"/>
      <c r="P59" s="134"/>
    </row>
    <row r="60" spans="1:29" s="85" customFormat="1" x14ac:dyDescent="0.25">
      <c r="A60" s="145" t="s">
        <v>594</v>
      </c>
      <c r="B60" s="146"/>
      <c r="C60" s="146"/>
      <c r="D60" s="147"/>
      <c r="E60" s="147"/>
      <c r="F60" s="148"/>
      <c r="G60" s="148"/>
      <c r="H60" s="147"/>
      <c r="I60" s="148"/>
      <c r="J60" s="147"/>
      <c r="K60" s="149"/>
      <c r="L60" s="150"/>
      <c r="N60" s="134"/>
      <c r="O60" s="134"/>
      <c r="P60" s="134"/>
    </row>
    <row r="61" spans="1:29" s="85" customFormat="1" ht="16" thickBot="1" x14ac:dyDescent="0.3">
      <c r="A61" s="68" t="s">
        <v>176</v>
      </c>
      <c r="B61" s="151"/>
      <c r="C61" s="151"/>
      <c r="D61" s="152"/>
      <c r="E61" s="152"/>
      <c r="F61" s="153"/>
      <c r="G61" s="153"/>
      <c r="H61" s="152"/>
      <c r="I61" s="153"/>
      <c r="J61" s="152"/>
      <c r="K61" s="154"/>
      <c r="L61" s="155"/>
      <c r="N61" s="134"/>
      <c r="O61" s="134"/>
      <c r="P61" s="134"/>
    </row>
    <row r="62" spans="1:29" s="85" customFormat="1" ht="16" thickBot="1" x14ac:dyDescent="0.3">
      <c r="A62" s="156"/>
      <c r="B62" s="157"/>
      <c r="C62" s="158"/>
      <c r="D62" s="133"/>
      <c r="E62" s="133"/>
      <c r="F62" s="133"/>
      <c r="G62" s="133"/>
      <c r="H62" s="118"/>
      <c r="I62" s="118"/>
      <c r="J62" s="118"/>
      <c r="K62" s="118"/>
      <c r="L62" s="118"/>
      <c r="M62" s="134"/>
      <c r="O62" s="134"/>
      <c r="P62" s="134"/>
      <c r="Q62" s="118"/>
    </row>
    <row r="63" spans="1:29" s="15" customFormat="1" ht="45.5" thickBot="1" x14ac:dyDescent="0.3">
      <c r="A63" s="11" t="s">
        <v>31</v>
      </c>
      <c r="B63" s="1052" t="s">
        <v>596</v>
      </c>
      <c r="C63" s="1053"/>
      <c r="D63" s="1054"/>
      <c r="E63" s="12" t="s">
        <v>11</v>
      </c>
      <c r="F63" s="12" t="s">
        <v>14</v>
      </c>
      <c r="G63" s="12" t="s">
        <v>293</v>
      </c>
      <c r="H63" s="12" t="s">
        <v>32</v>
      </c>
      <c r="I63" s="12" t="s">
        <v>16</v>
      </c>
      <c r="J63" s="12" t="s">
        <v>17</v>
      </c>
      <c r="K63" s="12" t="s">
        <v>18</v>
      </c>
      <c r="L63" s="12" t="s">
        <v>19</v>
      </c>
      <c r="M63" s="12" t="s">
        <v>20</v>
      </c>
      <c r="N63" s="269" t="s">
        <v>126</v>
      </c>
      <c r="O63" s="12" t="s">
        <v>97</v>
      </c>
      <c r="P63" s="16" t="s">
        <v>313</v>
      </c>
      <c r="Q63" s="14"/>
      <c r="R63" s="14"/>
      <c r="S63" s="14"/>
      <c r="T63" s="14"/>
      <c r="U63" s="14"/>
    </row>
    <row r="64" spans="1:29" s="293" customFormat="1" x14ac:dyDescent="0.25">
      <c r="A64" s="266"/>
      <c r="B64" s="879"/>
      <c r="C64" s="1071"/>
      <c r="D64" s="1071"/>
      <c r="E64" s="226"/>
      <c r="F64" s="226"/>
      <c r="G64" s="226"/>
      <c r="H64" s="226"/>
      <c r="I64" s="226"/>
      <c r="J64" s="270"/>
      <c r="K64" s="260"/>
      <c r="L64" s="260"/>
      <c r="M64" s="296"/>
      <c r="N64" s="49"/>
      <c r="O64" s="226"/>
      <c r="P64" s="271"/>
      <c r="Q64" s="159"/>
      <c r="R64" s="159"/>
      <c r="S64" s="159"/>
      <c r="T64" s="159"/>
      <c r="U64" s="159"/>
      <c r="V64" s="160"/>
      <c r="W64" s="160"/>
      <c r="X64" s="160"/>
    </row>
    <row r="65" spans="1:24" s="293" customFormat="1" x14ac:dyDescent="0.25">
      <c r="A65" s="245"/>
      <c r="B65" s="907"/>
      <c r="C65" s="1065"/>
      <c r="D65" s="1065"/>
      <c r="E65" s="125"/>
      <c r="F65" s="125"/>
      <c r="G65" s="125"/>
      <c r="H65" s="125"/>
      <c r="I65" s="125"/>
      <c r="J65" s="272"/>
      <c r="K65" s="252"/>
      <c r="L65" s="252"/>
      <c r="M65" s="297"/>
      <c r="N65" s="21"/>
      <c r="O65" s="125"/>
      <c r="P65" s="273"/>
      <c r="Q65" s="159"/>
      <c r="R65" s="159"/>
      <c r="S65" s="159"/>
      <c r="T65" s="159"/>
      <c r="U65" s="159"/>
      <c r="V65" s="160"/>
      <c r="W65" s="160"/>
      <c r="X65" s="160"/>
    </row>
    <row r="66" spans="1:24" s="293" customFormat="1" x14ac:dyDescent="0.25">
      <c r="A66" s="245"/>
      <c r="B66" s="907"/>
      <c r="C66" s="1065"/>
      <c r="D66" s="1065"/>
      <c r="E66" s="125"/>
      <c r="F66" s="125"/>
      <c r="G66" s="125"/>
      <c r="H66" s="125"/>
      <c r="I66" s="125"/>
      <c r="J66" s="272"/>
      <c r="K66" s="252"/>
      <c r="L66" s="252"/>
      <c r="M66" s="297"/>
      <c r="N66" s="21"/>
      <c r="O66" s="125"/>
      <c r="P66" s="273"/>
      <c r="Q66" s="159"/>
      <c r="R66" s="159"/>
      <c r="S66" s="159"/>
      <c r="T66" s="159"/>
      <c r="U66" s="159"/>
      <c r="V66" s="160"/>
      <c r="W66" s="160"/>
      <c r="X66" s="160"/>
    </row>
    <row r="67" spans="1:24" s="293" customFormat="1" ht="16" thickBot="1" x14ac:dyDescent="0.3">
      <c r="A67" s="294"/>
      <c r="B67" s="910"/>
      <c r="C67" s="1055"/>
      <c r="D67" s="1055"/>
      <c r="E67" s="130"/>
      <c r="F67" s="130"/>
      <c r="G67" s="130"/>
      <c r="H67" s="130"/>
      <c r="I67" s="130"/>
      <c r="J67" s="255"/>
      <c r="K67" s="253"/>
      <c r="L67" s="253"/>
      <c r="M67" s="295"/>
      <c r="N67" s="29"/>
      <c r="O67" s="129"/>
      <c r="P67" s="132"/>
      <c r="Q67" s="159"/>
      <c r="R67" s="159"/>
      <c r="S67" s="159"/>
      <c r="T67" s="159"/>
      <c r="U67" s="159"/>
      <c r="V67" s="160"/>
      <c r="W67" s="160"/>
      <c r="X67" s="160"/>
    </row>
    <row r="68" spans="1:24" s="85" customFormat="1" x14ac:dyDescent="0.25">
      <c r="A68" s="158"/>
      <c r="B68" s="158"/>
      <c r="C68" s="162"/>
      <c r="D68" s="162"/>
      <c r="E68" s="158"/>
      <c r="F68" s="158"/>
      <c r="G68" s="158"/>
      <c r="H68" s="158"/>
      <c r="I68" s="158"/>
      <c r="J68" s="158"/>
      <c r="K68" s="158"/>
      <c r="L68" s="158"/>
      <c r="M68" s="158"/>
      <c r="O68" s="118"/>
      <c r="P68" s="118"/>
      <c r="Q68" s="118"/>
      <c r="R68" s="118"/>
      <c r="S68" s="118"/>
      <c r="T68" s="118"/>
      <c r="U68" s="118"/>
      <c r="V68" s="134"/>
      <c r="W68" s="134"/>
      <c r="X68" s="134"/>
    </row>
    <row r="69" spans="1:24" s="85" customFormat="1" ht="16" thickBot="1" x14ac:dyDescent="0.3">
      <c r="A69" s="133"/>
      <c r="B69" s="133"/>
      <c r="C69" s="133"/>
      <c r="D69" s="133"/>
      <c r="E69" s="133"/>
      <c r="F69" s="133"/>
      <c r="G69" s="133"/>
      <c r="H69" s="133"/>
      <c r="I69" s="118"/>
      <c r="J69" s="118"/>
      <c r="K69" s="118"/>
      <c r="L69" s="118"/>
      <c r="M69" s="118"/>
      <c r="N69" s="134"/>
      <c r="O69" s="134"/>
      <c r="P69" s="134"/>
      <c r="Q69" s="134"/>
      <c r="R69" s="134"/>
      <c r="S69" s="134"/>
      <c r="T69" s="134"/>
      <c r="U69" s="134"/>
      <c r="V69" s="134"/>
      <c r="W69" s="118"/>
    </row>
    <row r="70" spans="1:24" s="85" customFormat="1" ht="18" thickBot="1" x14ac:dyDescent="0.3">
      <c r="A70" s="1047" t="s">
        <v>34</v>
      </c>
      <c r="B70" s="1048"/>
      <c r="C70" s="1049"/>
      <c r="D70" s="163"/>
      <c r="E70" s="133"/>
      <c r="F70" s="133"/>
      <c r="G70" s="133"/>
      <c r="H70" s="133"/>
      <c r="I70" s="118"/>
      <c r="J70" s="118"/>
      <c r="K70" s="118"/>
      <c r="L70" s="118"/>
      <c r="M70" s="118"/>
      <c r="N70" s="134"/>
      <c r="O70" s="134"/>
      <c r="P70" s="134"/>
      <c r="Q70" s="134"/>
      <c r="R70" s="134"/>
      <c r="S70" s="134"/>
      <c r="T70" s="134"/>
      <c r="U70" s="134"/>
      <c r="V70" s="134"/>
      <c r="W70" s="118"/>
    </row>
    <row r="71" spans="1:24" s="85" customFormat="1" ht="16" thickBot="1" x14ac:dyDescent="0.3">
      <c r="A71" s="1056" t="s">
        <v>593</v>
      </c>
      <c r="B71" s="1057"/>
      <c r="C71" s="1058"/>
      <c r="D71" s="164"/>
      <c r="E71" s="164"/>
      <c r="F71" s="164"/>
      <c r="G71" s="164"/>
      <c r="H71" s="165"/>
      <c r="I71" s="165"/>
      <c r="J71" s="164"/>
      <c r="K71" s="165"/>
      <c r="L71" s="164"/>
      <c r="M71" s="118"/>
      <c r="N71" s="134"/>
      <c r="O71" s="134"/>
      <c r="P71" s="134"/>
      <c r="Q71" s="134"/>
      <c r="R71" s="134"/>
      <c r="S71" s="134"/>
      <c r="T71" s="134"/>
      <c r="U71" s="134"/>
      <c r="V71" s="134"/>
      <c r="W71" s="118"/>
    </row>
    <row r="72" spans="1:24" s="85" customFormat="1" x14ac:dyDescent="0.25">
      <c r="A72" s="138" t="s">
        <v>30</v>
      </c>
      <c r="B72" s="166"/>
      <c r="C72" s="140" t="s">
        <v>158</v>
      </c>
      <c r="D72" s="140"/>
      <c r="E72" s="141"/>
      <c r="F72" s="141"/>
      <c r="G72" s="141"/>
      <c r="H72" s="142"/>
      <c r="I72" s="142"/>
      <c r="J72" s="141"/>
      <c r="K72" s="142"/>
      <c r="L72" s="274"/>
      <c r="M72" s="118"/>
      <c r="N72" s="134"/>
      <c r="O72" s="134"/>
      <c r="P72" s="134"/>
      <c r="Q72" s="134"/>
      <c r="R72" s="134"/>
      <c r="S72" s="134"/>
      <c r="T72" s="134"/>
      <c r="U72" s="134"/>
      <c r="V72" s="134"/>
      <c r="W72" s="118"/>
    </row>
    <row r="73" spans="1:24" s="85" customFormat="1" x14ac:dyDescent="0.25">
      <c r="A73" s="145" t="s">
        <v>35</v>
      </c>
      <c r="B73" s="147"/>
      <c r="C73" s="147"/>
      <c r="D73" s="147"/>
      <c r="E73" s="147"/>
      <c r="F73" s="147"/>
      <c r="G73" s="147"/>
      <c r="H73" s="148"/>
      <c r="I73" s="148"/>
      <c r="J73" s="147"/>
      <c r="K73" s="148"/>
      <c r="L73" s="275"/>
      <c r="M73" s="118"/>
      <c r="N73" s="134"/>
      <c r="O73" s="134"/>
      <c r="P73" s="134"/>
      <c r="Q73" s="134"/>
      <c r="R73" s="134"/>
      <c r="S73" s="134"/>
      <c r="T73" s="134"/>
      <c r="U73" s="134"/>
      <c r="V73" s="134"/>
      <c r="W73" s="118"/>
    </row>
    <row r="74" spans="1:24" s="85" customFormat="1" ht="16" thickBot="1" x14ac:dyDescent="0.3">
      <c r="A74" s="68" t="s">
        <v>177</v>
      </c>
      <c r="B74" s="152"/>
      <c r="C74" s="152"/>
      <c r="D74" s="152"/>
      <c r="E74" s="152"/>
      <c r="F74" s="152"/>
      <c r="G74" s="152"/>
      <c r="H74" s="153"/>
      <c r="I74" s="153"/>
      <c r="J74" s="152"/>
      <c r="K74" s="153"/>
      <c r="L74" s="276"/>
      <c r="M74" s="118"/>
      <c r="N74" s="134"/>
      <c r="O74" s="134"/>
      <c r="P74" s="134"/>
      <c r="Q74" s="134"/>
      <c r="R74" s="134"/>
      <c r="S74" s="134"/>
      <c r="T74" s="134"/>
      <c r="U74" s="134"/>
      <c r="V74" s="134"/>
      <c r="W74" s="118"/>
    </row>
    <row r="75" spans="1:24" s="85" customFormat="1" ht="16" thickBot="1" x14ac:dyDescent="0.3">
      <c r="A75" s="167"/>
      <c r="E75" s="164"/>
      <c r="F75" s="164"/>
      <c r="G75" s="164"/>
      <c r="H75" s="165"/>
      <c r="I75" s="157"/>
      <c r="J75" s="164"/>
      <c r="K75" s="165"/>
      <c r="L75" s="164"/>
      <c r="M75" s="118"/>
      <c r="N75" s="134"/>
      <c r="O75" s="134"/>
      <c r="P75" s="134"/>
      <c r="Q75" s="134"/>
      <c r="R75" s="118"/>
      <c r="V75" s="168"/>
      <c r="W75" s="168"/>
    </row>
    <row r="76" spans="1:24" s="15" customFormat="1" ht="45.5" thickBot="1" x14ac:dyDescent="0.3">
      <c r="A76" s="11" t="s">
        <v>31</v>
      </c>
      <c r="B76" s="1052" t="s">
        <v>13</v>
      </c>
      <c r="C76" s="1053"/>
      <c r="D76" s="1054"/>
      <c r="E76" s="12" t="s">
        <v>12</v>
      </c>
      <c r="F76" s="12" t="s">
        <v>14</v>
      </c>
      <c r="G76" s="12" t="s">
        <v>280</v>
      </c>
      <c r="H76" s="12" t="s">
        <v>32</v>
      </c>
      <c r="I76" s="12" t="s">
        <v>16</v>
      </c>
      <c r="J76" s="12" t="s">
        <v>17</v>
      </c>
      <c r="K76" s="12" t="s">
        <v>18</v>
      </c>
      <c r="L76" s="12" t="s">
        <v>19</v>
      </c>
      <c r="M76" s="12" t="s">
        <v>20</v>
      </c>
      <c r="N76" s="269" t="s">
        <v>126</v>
      </c>
      <c r="O76" s="12" t="s">
        <v>95</v>
      </c>
      <c r="P76" s="16" t="s">
        <v>313</v>
      </c>
      <c r="Q76" s="14"/>
      <c r="R76" s="14"/>
      <c r="S76" s="14"/>
      <c r="T76" s="14"/>
      <c r="U76" s="14"/>
      <c r="V76" s="14"/>
      <c r="W76" s="13"/>
    </row>
    <row r="77" spans="1:24" s="293" customFormat="1" x14ac:dyDescent="0.25">
      <c r="A77" s="266"/>
      <c r="B77" s="879"/>
      <c r="C77" s="1071"/>
      <c r="D77" s="1071"/>
      <c r="E77" s="226"/>
      <c r="F77" s="226"/>
      <c r="G77" s="226"/>
      <c r="H77" s="226"/>
      <c r="I77" s="226"/>
      <c r="J77" s="260"/>
      <c r="K77" s="260"/>
      <c r="L77" s="260"/>
      <c r="M77" s="260"/>
      <c r="N77" s="49"/>
      <c r="O77" s="226"/>
      <c r="P77" s="271"/>
      <c r="Q77" s="160"/>
      <c r="R77" s="160"/>
      <c r="S77" s="160"/>
      <c r="T77" s="160"/>
      <c r="U77" s="160"/>
      <c r="V77" s="160"/>
      <c r="W77" s="159"/>
    </row>
    <row r="78" spans="1:24" s="293" customFormat="1" x14ac:dyDescent="0.25">
      <c r="A78" s="245"/>
      <c r="B78" s="907"/>
      <c r="C78" s="1065"/>
      <c r="D78" s="1065"/>
      <c r="E78" s="125"/>
      <c r="F78" s="125"/>
      <c r="G78" s="125"/>
      <c r="H78" s="125"/>
      <c r="I78" s="125"/>
      <c r="J78" s="252"/>
      <c r="K78" s="252"/>
      <c r="L78" s="252"/>
      <c r="M78" s="252"/>
      <c r="N78" s="21"/>
      <c r="O78" s="125"/>
      <c r="P78" s="273"/>
      <c r="Q78" s="160"/>
      <c r="R78" s="160"/>
      <c r="S78" s="160"/>
      <c r="T78" s="160"/>
      <c r="U78" s="160"/>
      <c r="V78" s="160"/>
      <c r="W78" s="159"/>
    </row>
    <row r="79" spans="1:24" s="293" customFormat="1" x14ac:dyDescent="0.25">
      <c r="A79" s="245"/>
      <c r="B79" s="907"/>
      <c r="C79" s="1065"/>
      <c r="D79" s="1065"/>
      <c r="E79" s="125"/>
      <c r="F79" s="125"/>
      <c r="G79" s="125"/>
      <c r="H79" s="125"/>
      <c r="I79" s="125"/>
      <c r="J79" s="252"/>
      <c r="K79" s="252"/>
      <c r="L79" s="252"/>
      <c r="M79" s="252"/>
      <c r="N79" s="21"/>
      <c r="O79" s="125"/>
      <c r="P79" s="273"/>
      <c r="Q79" s="160"/>
      <c r="R79" s="160"/>
      <c r="S79" s="160"/>
      <c r="T79" s="160"/>
      <c r="U79" s="160"/>
      <c r="V79" s="160"/>
      <c r="W79" s="159"/>
    </row>
    <row r="80" spans="1:24" s="293" customFormat="1" ht="16" thickBot="1" x14ac:dyDescent="0.3">
      <c r="A80" s="294"/>
      <c r="B80" s="910"/>
      <c r="C80" s="1055"/>
      <c r="D80" s="1055"/>
      <c r="E80" s="130"/>
      <c r="F80" s="130"/>
      <c r="G80" s="130"/>
      <c r="H80" s="130"/>
      <c r="I80" s="130"/>
      <c r="J80" s="253"/>
      <c r="K80" s="253"/>
      <c r="L80" s="253"/>
      <c r="M80" s="253"/>
      <c r="N80" s="29"/>
      <c r="O80" s="129"/>
      <c r="P80" s="132"/>
      <c r="Q80" s="160"/>
      <c r="R80" s="160"/>
      <c r="S80" s="160"/>
      <c r="T80" s="160"/>
      <c r="U80" s="160"/>
      <c r="V80" s="160"/>
      <c r="W80" s="159"/>
    </row>
    <row r="81" spans="1:22" s="85" customFormat="1" ht="16" thickBot="1" x14ac:dyDescent="0.3">
      <c r="A81" s="133"/>
      <c r="B81" s="133"/>
      <c r="C81" s="133"/>
      <c r="D81" s="133"/>
      <c r="E81" s="133"/>
      <c r="F81" s="133"/>
      <c r="G81" s="133"/>
      <c r="H81" s="118"/>
      <c r="I81" s="118"/>
      <c r="J81" s="118"/>
      <c r="K81" s="118"/>
      <c r="L81" s="118"/>
      <c r="M81" s="134"/>
      <c r="N81" s="134"/>
      <c r="O81" s="134"/>
      <c r="P81" s="134"/>
      <c r="Q81" s="134"/>
      <c r="R81" s="134"/>
      <c r="S81" s="134"/>
      <c r="T81" s="134"/>
      <c r="U81" s="134"/>
      <c r="V81" s="118"/>
    </row>
    <row r="82" spans="1:22" s="70" customFormat="1" ht="16" thickBot="1" x14ac:dyDescent="0.3">
      <c r="A82" s="1059" t="s">
        <v>36</v>
      </c>
      <c r="B82" s="1066"/>
      <c r="C82" s="1066"/>
      <c r="D82" s="1066"/>
      <c r="E82" s="1066"/>
      <c r="F82" s="1066"/>
      <c r="G82" s="1066"/>
      <c r="H82" s="1066"/>
      <c r="I82" s="1067"/>
      <c r="J82" s="169"/>
      <c r="K82" s="118"/>
      <c r="L82" s="134"/>
      <c r="M82" s="134"/>
      <c r="N82" s="134"/>
      <c r="O82" s="134"/>
      <c r="P82" s="134"/>
      <c r="Q82" s="134"/>
      <c r="R82" s="134"/>
      <c r="S82" s="118"/>
      <c r="T82" s="118"/>
      <c r="U82" s="118"/>
    </row>
    <row r="83" spans="1:22" s="70" customFormat="1" ht="16" thickBot="1" x14ac:dyDescent="0.3">
      <c r="A83" s="1072" t="s">
        <v>37</v>
      </c>
      <c r="B83" s="1073"/>
      <c r="C83" s="1073"/>
      <c r="D83" s="1073"/>
      <c r="E83" s="1073"/>
      <c r="F83" s="1073"/>
      <c r="G83" s="1073"/>
      <c r="H83" s="1073"/>
      <c r="I83" s="1074"/>
      <c r="J83" s="170"/>
      <c r="K83" s="118"/>
      <c r="L83" s="134"/>
      <c r="M83" s="134"/>
      <c r="N83" s="134"/>
      <c r="O83" s="134"/>
      <c r="P83" s="134"/>
      <c r="Q83" s="134"/>
      <c r="R83" s="134"/>
      <c r="S83" s="118"/>
      <c r="T83" s="118"/>
      <c r="U83" s="118"/>
    </row>
    <row r="84" spans="1:22" s="298" customFormat="1" ht="15.75" customHeight="1" thickBot="1" x14ac:dyDescent="0.3">
      <c r="A84" s="415" t="s">
        <v>301</v>
      </c>
      <c r="B84" s="973" t="s">
        <v>1038</v>
      </c>
      <c r="C84" s="974"/>
      <c r="D84" s="974"/>
      <c r="E84" s="974"/>
      <c r="F84" s="974"/>
      <c r="G84" s="974"/>
      <c r="H84" s="974"/>
      <c r="I84" s="975"/>
      <c r="J84" s="171"/>
      <c r="K84" s="172"/>
      <c r="L84" s="173"/>
      <c r="M84" s="173"/>
      <c r="N84" s="173"/>
      <c r="O84" s="173"/>
      <c r="P84" s="173"/>
      <c r="Q84" s="173"/>
      <c r="R84" s="173"/>
      <c r="S84" s="172"/>
      <c r="T84" s="172"/>
      <c r="U84" s="172"/>
    </row>
    <row r="85" spans="1:22" s="70" customFormat="1" ht="16" thickBot="1" x14ac:dyDescent="0.3">
      <c r="A85" s="175"/>
      <c r="B85" s="169"/>
      <c r="C85" s="169"/>
      <c r="D85" s="169"/>
      <c r="E85" s="169"/>
      <c r="F85" s="176"/>
      <c r="G85" s="176"/>
      <c r="H85" s="176"/>
      <c r="I85" s="176"/>
      <c r="J85" s="176"/>
      <c r="K85" s="118"/>
      <c r="L85" s="134"/>
      <c r="M85" s="134"/>
      <c r="N85" s="134"/>
      <c r="O85" s="134"/>
      <c r="P85" s="134"/>
      <c r="Q85" s="118"/>
    </row>
    <row r="86" spans="1:22" s="70" customFormat="1" ht="16.5" customHeight="1" thickBot="1" x14ac:dyDescent="0.3">
      <c r="A86" s="1081" t="s">
        <v>217</v>
      </c>
      <c r="B86" s="1082"/>
      <c r="C86" s="1082"/>
      <c r="D86" s="1082"/>
      <c r="E86" s="1082"/>
      <c r="F86" s="1082"/>
      <c r="G86" s="1082"/>
      <c r="H86" s="1078" t="s">
        <v>229</v>
      </c>
      <c r="I86" s="1075" t="s">
        <v>595</v>
      </c>
      <c r="J86" s="1075" t="s">
        <v>218</v>
      </c>
      <c r="K86" s="1075" t="s">
        <v>23</v>
      </c>
      <c r="L86" s="1075" t="s">
        <v>307</v>
      </c>
      <c r="M86" s="1062" t="s">
        <v>84</v>
      </c>
      <c r="N86" s="134"/>
      <c r="O86" s="118"/>
      <c r="P86" s="85"/>
      <c r="Q86" s="168"/>
      <c r="R86" s="168"/>
    </row>
    <row r="87" spans="1:22" s="74" customFormat="1" ht="16" thickBot="1" x14ac:dyDescent="0.3">
      <c r="A87" s="1068" t="s">
        <v>466</v>
      </c>
      <c r="B87" s="1069"/>
      <c r="C87" s="1069"/>
      <c r="D87" s="1069"/>
      <c r="E87" s="1069"/>
      <c r="F87" s="1069"/>
      <c r="G87" s="1070"/>
      <c r="H87" s="1079"/>
      <c r="I87" s="1076"/>
      <c r="J87" s="1076"/>
      <c r="K87" s="1076"/>
      <c r="L87" s="1076"/>
      <c r="M87" s="1063"/>
      <c r="N87" s="177"/>
      <c r="O87" s="177"/>
      <c r="P87" s="177"/>
      <c r="Q87" s="177"/>
      <c r="R87" s="177"/>
    </row>
    <row r="88" spans="1:22" s="74" customFormat="1" ht="15.75" customHeight="1" thickBot="1" x14ac:dyDescent="0.3">
      <c r="A88" s="1068" t="s">
        <v>356</v>
      </c>
      <c r="B88" s="1069"/>
      <c r="C88" s="1069"/>
      <c r="D88" s="1069"/>
      <c r="E88" s="1069"/>
      <c r="F88" s="1069"/>
      <c r="G88" s="1070"/>
      <c r="H88" s="1080"/>
      <c r="I88" s="1077"/>
      <c r="J88" s="1077"/>
      <c r="K88" s="1077"/>
      <c r="L88" s="1077"/>
      <c r="M88" s="1064"/>
      <c r="N88" s="177"/>
      <c r="O88" s="177"/>
      <c r="P88" s="177"/>
      <c r="Q88" s="177"/>
      <c r="R88" s="177"/>
    </row>
    <row r="89" spans="1:22" s="122" customFormat="1" x14ac:dyDescent="0.25">
      <c r="A89" s="178" t="s">
        <v>90</v>
      </c>
      <c r="B89" s="969" t="str">
        <f>IF($A89="","",VLOOKUP($A89,Listes!$A$3:$C$175,2,FALSE))</f>
        <v>Origin THC / Origin Receiving Charge</v>
      </c>
      <c r="C89" s="969"/>
      <c r="D89" s="969"/>
      <c r="E89" s="1084"/>
      <c r="F89" s="1084"/>
      <c r="G89" s="1084"/>
      <c r="H89" s="179"/>
      <c r="I89" s="180"/>
      <c r="J89" s="180"/>
      <c r="K89" s="180"/>
      <c r="L89" s="180"/>
      <c r="M89" s="181"/>
      <c r="N89" s="160"/>
      <c r="O89" s="160"/>
      <c r="P89" s="160"/>
      <c r="Q89" s="160"/>
      <c r="R89" s="159"/>
    </row>
    <row r="90" spans="1:22" s="122" customFormat="1" ht="15.75" customHeight="1" x14ac:dyDescent="0.25">
      <c r="A90" s="182" t="s">
        <v>237</v>
      </c>
      <c r="B90" s="881" t="str">
        <f>IF($A90="","",VLOOKUP($A90,Listes!$A$3:$C$175,2,FALSE))</f>
        <v>Bunker Adjustment Factor</v>
      </c>
      <c r="C90" s="881"/>
      <c r="D90" s="881"/>
      <c r="E90" s="1083"/>
      <c r="F90" s="1083"/>
      <c r="G90" s="1083"/>
      <c r="H90" s="66"/>
      <c r="I90" s="183"/>
      <c r="J90" s="183"/>
      <c r="K90" s="183"/>
      <c r="L90" s="183"/>
      <c r="M90" s="184"/>
      <c r="N90" s="160"/>
      <c r="O90" s="160"/>
      <c r="P90" s="160"/>
      <c r="Q90" s="160"/>
      <c r="R90" s="159"/>
    </row>
    <row r="91" spans="1:22" s="122" customFormat="1" ht="15.75" customHeight="1" x14ac:dyDescent="0.25">
      <c r="A91" s="182" t="s">
        <v>98</v>
      </c>
      <c r="B91" s="881" t="str">
        <f>IF($A91="","",VLOOKUP($A91,Listes!$A$3:$C$175,2,FALSE))</f>
        <v>Panama Canal Surcharge</v>
      </c>
      <c r="C91" s="881"/>
      <c r="D91" s="881"/>
      <c r="E91" s="1083"/>
      <c r="F91" s="1083"/>
      <c r="G91" s="1083"/>
      <c r="H91" s="66"/>
      <c r="I91" s="183"/>
      <c r="J91" s="183"/>
      <c r="K91" s="183"/>
      <c r="L91" s="183"/>
      <c r="M91" s="184"/>
      <c r="N91" s="160"/>
      <c r="O91" s="160"/>
      <c r="P91" s="160"/>
      <c r="Q91" s="160"/>
      <c r="R91" s="159"/>
    </row>
    <row r="92" spans="1:22" s="122" customFormat="1" ht="15.75" customHeight="1" x14ac:dyDescent="0.25">
      <c r="A92" s="182" t="s">
        <v>267</v>
      </c>
      <c r="B92" s="881" t="str">
        <f>IF($A92="","",VLOOKUP($A92,Listes!$A$3:$C$175,2,FALSE))</f>
        <v>Carrier Security Charge</v>
      </c>
      <c r="C92" s="881"/>
      <c r="D92" s="881"/>
      <c r="E92" s="1083"/>
      <c r="F92" s="1083"/>
      <c r="G92" s="1083"/>
      <c r="H92" s="66"/>
      <c r="I92" s="183"/>
      <c r="J92" s="183"/>
      <c r="K92" s="183"/>
      <c r="L92" s="183"/>
      <c r="M92" s="184"/>
      <c r="N92" s="160"/>
      <c r="O92" s="160"/>
      <c r="P92" s="160"/>
      <c r="Q92" s="160"/>
      <c r="R92" s="159"/>
    </row>
    <row r="93" spans="1:22" s="122" customFormat="1" ht="15.75" customHeight="1" x14ac:dyDescent="0.25">
      <c r="A93" s="182" t="s">
        <v>804</v>
      </c>
      <c r="B93" s="881" t="e">
        <f>IF($A93="","",VLOOKUP($A93,Listes!$A$3:$C$175,2,FALSE))</f>
        <v>#N/A</v>
      </c>
      <c r="C93" s="881"/>
      <c r="D93" s="881"/>
      <c r="E93" s="1083"/>
      <c r="F93" s="1083"/>
      <c r="G93" s="1083"/>
      <c r="H93" s="66"/>
      <c r="I93" s="183"/>
      <c r="J93" s="183"/>
      <c r="K93" s="183"/>
      <c r="L93" s="183"/>
      <c r="M93" s="184"/>
      <c r="N93" s="160"/>
      <c r="O93" s="160"/>
      <c r="P93" s="160"/>
      <c r="Q93" s="160"/>
      <c r="R93" s="159"/>
    </row>
    <row r="94" spans="1:22" s="122" customFormat="1" ht="15.75" customHeight="1" x14ac:dyDescent="0.25">
      <c r="A94" s="182" t="s">
        <v>207</v>
      </c>
      <c r="B94" s="881" t="str">
        <f>IF($A94="","",VLOOKUP($A94,Listes!$A$3:$C$175,2,FALSE))</f>
        <v>Documentation Fee</v>
      </c>
      <c r="C94" s="881"/>
      <c r="D94" s="881"/>
      <c r="E94" s="1083"/>
      <c r="F94" s="1083"/>
      <c r="G94" s="1083"/>
      <c r="H94" s="66"/>
      <c r="I94" s="183"/>
      <c r="J94" s="183"/>
      <c r="K94" s="183"/>
      <c r="L94" s="183"/>
      <c r="M94" s="184"/>
      <c r="N94" s="160"/>
      <c r="O94" s="160"/>
      <c r="P94" s="160"/>
      <c r="Q94" s="160"/>
      <c r="R94" s="159"/>
    </row>
    <row r="95" spans="1:22" s="122" customFormat="1" ht="15.75" customHeight="1" x14ac:dyDescent="0.25">
      <c r="A95" s="182" t="s">
        <v>113</v>
      </c>
      <c r="B95" s="881" t="str">
        <f>IF($A95="","",VLOOKUP($A95,Listes!$A$3:$C$175,2,FALSE))</f>
        <v>Reefer Consumption Surcharge</v>
      </c>
      <c r="C95" s="881"/>
      <c r="D95" s="881"/>
      <c r="E95" s="1083"/>
      <c r="F95" s="1083"/>
      <c r="G95" s="1083"/>
      <c r="H95" s="66"/>
      <c r="I95" s="183"/>
      <c r="J95" s="183"/>
      <c r="K95" s="183"/>
      <c r="L95" s="183"/>
      <c r="M95" s="184"/>
      <c r="N95" s="160"/>
      <c r="O95" s="160"/>
      <c r="P95" s="160"/>
      <c r="Q95" s="160"/>
      <c r="R95" s="159"/>
    </row>
    <row r="96" spans="1:22" s="122" customFormat="1" ht="15.75" customHeight="1" x14ac:dyDescent="0.25">
      <c r="A96" s="182" t="s">
        <v>83</v>
      </c>
      <c r="B96" s="881" t="str">
        <f>IF($A96="","",VLOOKUP($A96,Listes!$A$3:$C$175,2,FALSE))</f>
        <v>General Rate Increase</v>
      </c>
      <c r="C96" s="881"/>
      <c r="D96" s="881"/>
      <c r="E96" s="1083"/>
      <c r="F96" s="1083"/>
      <c r="G96" s="1083"/>
      <c r="H96" s="66"/>
      <c r="I96" s="183"/>
      <c r="J96" s="183"/>
      <c r="K96" s="183"/>
      <c r="L96" s="183"/>
      <c r="M96" s="184"/>
      <c r="N96" s="160"/>
      <c r="O96" s="160"/>
      <c r="P96" s="160"/>
      <c r="Q96" s="160"/>
      <c r="R96" s="159"/>
    </row>
    <row r="97" spans="1:21" s="122" customFormat="1" ht="15.75" customHeight="1" x14ac:dyDescent="0.25">
      <c r="A97" s="182" t="s">
        <v>88</v>
      </c>
      <c r="B97" s="881" t="str">
        <f>IF($A97="","",VLOOKUP($A97,Listes!$A$3:$C$175,2,FALSE))</f>
        <v>Peak Season</v>
      </c>
      <c r="C97" s="881"/>
      <c r="D97" s="881"/>
      <c r="E97" s="1083"/>
      <c r="F97" s="1083"/>
      <c r="G97" s="1083"/>
      <c r="H97" s="66"/>
      <c r="I97" s="183"/>
      <c r="J97" s="183"/>
      <c r="K97" s="183"/>
      <c r="L97" s="183"/>
      <c r="M97" s="184"/>
      <c r="N97" s="160"/>
      <c r="O97" s="160"/>
      <c r="P97" s="160"/>
      <c r="Q97" s="160"/>
      <c r="R97" s="159"/>
    </row>
    <row r="98" spans="1:21" s="122" customFormat="1" ht="15.75" customHeight="1" x14ac:dyDescent="0.25">
      <c r="A98" s="182" t="s">
        <v>264</v>
      </c>
      <c r="B98" s="881" t="str">
        <f>IF($A98="","",VLOOKUP($A98,Listes!$A$3:$C$175,2,FALSE))</f>
        <v>Hazardous Fees (Ocean)</v>
      </c>
      <c r="C98" s="881"/>
      <c r="D98" s="881"/>
      <c r="E98" s="1083"/>
      <c r="F98" s="1083"/>
      <c r="G98" s="1083"/>
      <c r="H98" s="66"/>
      <c r="I98" s="183"/>
      <c r="J98" s="183"/>
      <c r="K98" s="183"/>
      <c r="L98" s="183"/>
      <c r="M98" s="184"/>
      <c r="N98" s="160"/>
      <c r="O98" s="160"/>
      <c r="P98" s="160"/>
      <c r="Q98" s="160"/>
      <c r="R98" s="159"/>
    </row>
    <row r="99" spans="1:21" s="122" customFormat="1" ht="15.75" customHeight="1" x14ac:dyDescent="0.25">
      <c r="A99" s="182" t="s">
        <v>487</v>
      </c>
      <c r="B99" s="971" t="str">
        <f>IF($A99="","",VLOOKUP($A99,Listes!$A$3:$C$175,2,FALSE))</f>
        <v>Inland Hazardous Charge Precarriage</v>
      </c>
      <c r="C99" s="1108"/>
      <c r="D99" s="972"/>
      <c r="E99" s="1109" t="s">
        <v>52</v>
      </c>
      <c r="F99" s="1110"/>
      <c r="G99" s="1111"/>
      <c r="H99" s="66"/>
      <c r="I99" s="183"/>
      <c r="J99" s="183"/>
      <c r="K99" s="183"/>
      <c r="L99" s="183"/>
      <c r="M99" s="184"/>
      <c r="N99" s="160"/>
      <c r="O99" s="160"/>
      <c r="P99" s="160"/>
      <c r="Q99" s="160"/>
      <c r="R99" s="159"/>
    </row>
    <row r="100" spans="1:21" s="122" customFormat="1" ht="15.75" customHeight="1" x14ac:dyDescent="0.25">
      <c r="A100" s="182" t="s">
        <v>484</v>
      </c>
      <c r="B100" s="971" t="str">
        <f>IF($A100="","",VLOOKUP($A100,Listes!$A$3:$C$175,2,FALSE))</f>
        <v>Inland Hazardous Charge Oncarriage</v>
      </c>
      <c r="C100" s="1108"/>
      <c r="D100" s="972"/>
      <c r="E100" s="1109" t="s">
        <v>52</v>
      </c>
      <c r="F100" s="1110"/>
      <c r="G100" s="1111"/>
      <c r="H100" s="66"/>
      <c r="I100" s="183"/>
      <c r="J100" s="183"/>
      <c r="K100" s="183"/>
      <c r="L100" s="183"/>
      <c r="M100" s="184"/>
      <c r="N100" s="160"/>
      <c r="O100" s="160"/>
      <c r="P100" s="160"/>
      <c r="Q100" s="160"/>
      <c r="R100" s="159"/>
    </row>
    <row r="101" spans="1:21" s="122" customFormat="1" ht="15.75" customHeight="1" x14ac:dyDescent="0.25">
      <c r="A101" s="182" t="s">
        <v>281</v>
      </c>
      <c r="B101" s="881" t="str">
        <f>IF($A101="","",VLOOKUP($A101,Listes!$A$3:$C$175,2,FALSE))</f>
        <v>Origin Terminal Security Charge</v>
      </c>
      <c r="C101" s="881"/>
      <c r="D101" s="881"/>
      <c r="E101" s="1083"/>
      <c r="F101" s="1083"/>
      <c r="G101" s="1083"/>
      <c r="H101" s="66"/>
      <c r="I101" s="183"/>
      <c r="J101" s="183"/>
      <c r="K101" s="183"/>
      <c r="L101" s="183"/>
      <c r="M101" s="184"/>
      <c r="N101" s="160"/>
      <c r="O101" s="160"/>
      <c r="P101" s="160"/>
      <c r="Q101" s="160"/>
      <c r="R101" s="159"/>
    </row>
    <row r="102" spans="1:21" s="122" customFormat="1" ht="15.75" customHeight="1" x14ac:dyDescent="0.25">
      <c r="A102" s="182" t="s">
        <v>282</v>
      </c>
      <c r="B102" s="881" t="str">
        <f>IF($A102="","",VLOOKUP($A102,Listes!$A$3:$C$175,2,FALSE))</f>
        <v>Destination Terminal Security Charge</v>
      </c>
      <c r="C102" s="881"/>
      <c r="D102" s="881"/>
      <c r="E102" s="1083"/>
      <c r="F102" s="1083"/>
      <c r="G102" s="1083"/>
      <c r="H102" s="66"/>
      <c r="I102" s="183"/>
      <c r="J102" s="183"/>
      <c r="K102" s="183"/>
      <c r="L102" s="183"/>
      <c r="M102" s="184"/>
      <c r="N102" s="160"/>
      <c r="O102" s="160"/>
      <c r="P102" s="160"/>
      <c r="Q102" s="160"/>
      <c r="R102" s="159"/>
    </row>
    <row r="103" spans="1:21" s="122" customFormat="1" ht="15.75" customHeight="1" x14ac:dyDescent="0.25">
      <c r="A103" s="182" t="s">
        <v>150</v>
      </c>
      <c r="B103" s="881" t="str">
        <f>IF($A103="","",VLOOKUP($A103,Listes!$A$3:$C$175,2,FALSE))</f>
        <v>Open Top</v>
      </c>
      <c r="C103" s="881"/>
      <c r="D103" s="881"/>
      <c r="E103" s="1083"/>
      <c r="F103" s="1083"/>
      <c r="G103" s="1083"/>
      <c r="H103" s="66"/>
      <c r="I103" s="183"/>
      <c r="J103" s="183"/>
      <c r="K103" s="183"/>
      <c r="L103" s="183"/>
      <c r="M103" s="184"/>
      <c r="N103" s="160"/>
      <c r="O103" s="160"/>
      <c r="P103" s="160"/>
      <c r="Q103" s="160"/>
      <c r="R103" s="159"/>
    </row>
    <row r="104" spans="1:21" s="122" customFormat="1" ht="15.75" customHeight="1" x14ac:dyDescent="0.25">
      <c r="A104" s="182" t="s">
        <v>72</v>
      </c>
      <c r="B104" s="881" t="str">
        <f>IF($A104="","",VLOOKUP($A104,Listes!$A$3:$C$175,2,FALSE))</f>
        <v>Flat Rack</v>
      </c>
      <c r="C104" s="881"/>
      <c r="D104" s="881"/>
      <c r="E104" s="1083"/>
      <c r="F104" s="1083"/>
      <c r="G104" s="1083"/>
      <c r="H104" s="66"/>
      <c r="I104" s="183"/>
      <c r="J104" s="183"/>
      <c r="K104" s="183"/>
      <c r="L104" s="183"/>
      <c r="M104" s="184"/>
      <c r="N104" s="160"/>
      <c r="O104" s="160"/>
      <c r="P104" s="160"/>
      <c r="Q104" s="160"/>
      <c r="R104" s="159"/>
    </row>
    <row r="105" spans="1:21" s="122" customFormat="1" ht="156" customHeight="1" thickBot="1" x14ac:dyDescent="0.3">
      <c r="A105" s="185" t="s">
        <v>94</v>
      </c>
      <c r="B105" s="1092" t="str">
        <f>IF($A105="","",VLOOKUP($A105,Listes!$A$3:$C$175,2,FALSE))</f>
        <v>Garments on Hanger Additional</v>
      </c>
      <c r="C105" s="1093"/>
      <c r="D105" s="1094"/>
      <c r="E105" s="1089"/>
      <c r="F105" s="1089"/>
      <c r="G105" s="1089"/>
      <c r="H105" s="65"/>
      <c r="I105" s="186"/>
      <c r="J105" s="186"/>
      <c r="K105" s="186"/>
      <c r="L105" s="186"/>
      <c r="M105" s="224"/>
      <c r="N105" s="160"/>
      <c r="O105" s="160"/>
      <c r="P105" s="160"/>
      <c r="Q105" s="160"/>
      <c r="R105" s="159"/>
    </row>
    <row r="106" spans="1:21" s="70" customFormat="1" ht="16" thickBot="1" x14ac:dyDescent="0.3">
      <c r="A106" s="1104" t="s">
        <v>219</v>
      </c>
      <c r="B106" s="1105"/>
      <c r="C106" s="1105"/>
      <c r="D106" s="1105"/>
      <c r="E106" s="1106"/>
      <c r="F106" s="1106"/>
      <c r="G106" s="1106"/>
      <c r="H106" s="1106"/>
      <c r="I106" s="1107"/>
      <c r="J106" s="169"/>
      <c r="K106" s="118"/>
      <c r="L106" s="134"/>
      <c r="M106" s="134"/>
      <c r="N106" s="134"/>
      <c r="O106" s="134"/>
      <c r="P106" s="134"/>
      <c r="Q106" s="118"/>
    </row>
    <row r="107" spans="1:21" s="70" customFormat="1" ht="16" thickBot="1" x14ac:dyDescent="0.3">
      <c r="A107" s="1086" t="s">
        <v>568</v>
      </c>
      <c r="B107" s="1087"/>
      <c r="C107" s="1087"/>
      <c r="D107" s="1087"/>
      <c r="E107" s="1087"/>
      <c r="F107" s="1087"/>
      <c r="G107" s="1087"/>
      <c r="H107" s="1087"/>
      <c r="I107" s="1088"/>
      <c r="J107" s="169"/>
      <c r="K107" s="134"/>
      <c r="L107" s="134"/>
      <c r="M107" s="134"/>
      <c r="N107" s="134"/>
      <c r="O107" s="118"/>
    </row>
    <row r="108" spans="1:21" s="70" customFormat="1" ht="16" thickBot="1" x14ac:dyDescent="0.3">
      <c r="A108" s="187"/>
      <c r="B108" s="187"/>
      <c r="C108" s="188"/>
      <c r="D108" s="189"/>
      <c r="E108" s="170"/>
      <c r="F108" s="170"/>
      <c r="G108" s="170"/>
      <c r="H108" s="170"/>
      <c r="I108" s="170"/>
      <c r="J108" s="189"/>
      <c r="K108" s="169"/>
      <c r="L108" s="118"/>
      <c r="M108" s="134"/>
      <c r="N108" s="134"/>
      <c r="O108" s="134"/>
      <c r="P108" s="134"/>
      <c r="Q108" s="134"/>
      <c r="R108" s="118"/>
    </row>
    <row r="109" spans="1:21" s="70" customFormat="1" ht="15.65" customHeight="1" x14ac:dyDescent="0.25">
      <c r="A109" s="1097" t="s">
        <v>502</v>
      </c>
      <c r="B109" s="1098"/>
      <c r="C109" s="1098"/>
      <c r="D109" s="1098"/>
      <c r="E109" s="1095" t="s">
        <v>294</v>
      </c>
      <c r="F109" s="1095">
        <v>20</v>
      </c>
      <c r="G109" s="1095">
        <v>40</v>
      </c>
      <c r="H109" s="1095" t="s">
        <v>19</v>
      </c>
      <c r="I109" s="1095" t="s">
        <v>20</v>
      </c>
      <c r="J109" s="1113" t="s">
        <v>302</v>
      </c>
      <c r="K109" s="1113" t="s">
        <v>33</v>
      </c>
      <c r="L109" s="1099" t="s">
        <v>220</v>
      </c>
      <c r="M109" s="189"/>
      <c r="N109" s="134"/>
      <c r="O109" s="134"/>
      <c r="P109" s="134"/>
      <c r="Q109" s="134"/>
      <c r="R109" s="134"/>
      <c r="S109" s="134"/>
      <c r="T109" s="134"/>
      <c r="U109" s="134"/>
    </row>
    <row r="110" spans="1:21" s="70" customFormat="1" x14ac:dyDescent="0.25">
      <c r="A110" s="17" t="s">
        <v>221</v>
      </c>
      <c r="B110" s="18" t="s">
        <v>11</v>
      </c>
      <c r="C110" s="18" t="s">
        <v>12</v>
      </c>
      <c r="D110" s="18" t="s">
        <v>222</v>
      </c>
      <c r="E110" s="1096"/>
      <c r="F110" s="1096"/>
      <c r="G110" s="1096"/>
      <c r="H110" s="1096"/>
      <c r="I110" s="1096"/>
      <c r="J110" s="1114"/>
      <c r="K110" s="1114"/>
      <c r="L110" s="1100"/>
      <c r="M110" s="189"/>
      <c r="N110" s="134"/>
      <c r="O110" s="134"/>
      <c r="P110" s="134"/>
      <c r="Q110" s="134"/>
      <c r="R110" s="134"/>
      <c r="S110" s="134"/>
      <c r="T110" s="134"/>
      <c r="U110" s="134"/>
    </row>
    <row r="111" spans="1:21" s="122" customFormat="1" x14ac:dyDescent="0.25">
      <c r="A111" s="19"/>
      <c r="B111" s="20"/>
      <c r="C111" s="20"/>
      <c r="D111" s="20"/>
      <c r="E111" s="20"/>
      <c r="F111" s="252"/>
      <c r="G111" s="252"/>
      <c r="H111" s="252"/>
      <c r="I111" s="252"/>
      <c r="J111" s="20"/>
      <c r="K111" s="21"/>
      <c r="L111" s="22"/>
      <c r="M111" s="190"/>
      <c r="N111" s="160"/>
      <c r="O111" s="160"/>
      <c r="P111" s="160"/>
      <c r="Q111" s="160"/>
      <c r="R111" s="160"/>
      <c r="S111" s="160"/>
      <c r="T111" s="160"/>
      <c r="U111" s="160"/>
    </row>
    <row r="112" spans="1:21" s="122" customFormat="1" x14ac:dyDescent="0.25">
      <c r="A112" s="23"/>
      <c r="B112" s="20"/>
      <c r="C112" s="20"/>
      <c r="D112" s="20"/>
      <c r="E112" s="20"/>
      <c r="F112" s="252"/>
      <c r="G112" s="252"/>
      <c r="H112" s="252"/>
      <c r="I112" s="252"/>
      <c r="J112" s="24"/>
      <c r="K112" s="21"/>
      <c r="L112" s="25"/>
      <c r="M112" s="191"/>
      <c r="N112" s="160"/>
      <c r="O112" s="160"/>
      <c r="P112" s="160"/>
      <c r="Q112" s="160"/>
      <c r="R112" s="160"/>
      <c r="S112" s="160"/>
      <c r="T112" s="160"/>
      <c r="U112" s="160"/>
    </row>
    <row r="113" spans="1:23" s="122" customFormat="1" x14ac:dyDescent="0.25">
      <c r="A113" s="23"/>
      <c r="B113" s="20"/>
      <c r="C113" s="20"/>
      <c r="D113" s="20"/>
      <c r="E113" s="20"/>
      <c r="F113" s="252"/>
      <c r="G113" s="252"/>
      <c r="H113" s="252"/>
      <c r="I113" s="252"/>
      <c r="J113" s="24"/>
      <c r="K113" s="21"/>
      <c r="L113" s="25"/>
      <c r="M113" s="191"/>
      <c r="N113" s="160"/>
      <c r="O113" s="160"/>
      <c r="P113" s="160"/>
      <c r="Q113" s="160"/>
      <c r="R113" s="160"/>
      <c r="S113" s="160"/>
      <c r="T113" s="160"/>
      <c r="U113" s="160"/>
    </row>
    <row r="114" spans="1:23" s="122" customFormat="1" ht="16" thickBot="1" x14ac:dyDescent="0.3">
      <c r="A114" s="26"/>
      <c r="B114" s="27"/>
      <c r="C114" s="27"/>
      <c r="D114" s="27"/>
      <c r="E114" s="27"/>
      <c r="F114" s="253"/>
      <c r="G114" s="253"/>
      <c r="H114" s="253"/>
      <c r="I114" s="253"/>
      <c r="J114" s="28"/>
      <c r="K114" s="29"/>
      <c r="L114" s="30"/>
      <c r="M114" s="191"/>
      <c r="N114" s="160"/>
      <c r="O114" s="160"/>
      <c r="P114" s="160"/>
      <c r="Q114" s="160"/>
      <c r="R114" s="160"/>
      <c r="S114" s="160"/>
      <c r="T114" s="160"/>
      <c r="U114" s="160"/>
    </row>
    <row r="115" spans="1:23" s="122" customFormat="1" x14ac:dyDescent="0.25">
      <c r="A115" s="31"/>
      <c r="B115" s="32"/>
      <c r="C115" s="32"/>
      <c r="D115" s="32"/>
      <c r="E115" s="32"/>
      <c r="F115" s="32"/>
      <c r="G115" s="32"/>
      <c r="H115" s="32"/>
      <c r="I115" s="32"/>
      <c r="J115" s="33"/>
      <c r="K115" s="33"/>
      <c r="L115" s="34"/>
      <c r="M115" s="191"/>
      <c r="N115" s="160"/>
      <c r="O115" s="160"/>
      <c r="P115" s="160"/>
      <c r="Q115" s="160"/>
      <c r="R115" s="160"/>
      <c r="S115" s="160"/>
      <c r="T115" s="160"/>
      <c r="U115" s="160"/>
    </row>
    <row r="116" spans="1:23" s="70" customFormat="1" ht="15.65" hidden="1" customHeight="1" x14ac:dyDescent="0.25">
      <c r="A116" s="1115" t="s">
        <v>567</v>
      </c>
      <c r="B116" s="1112"/>
      <c r="C116" s="1112"/>
      <c r="D116" s="1112"/>
      <c r="E116" s="1091" t="s">
        <v>294</v>
      </c>
      <c r="F116" s="1091">
        <v>20</v>
      </c>
      <c r="G116" s="1091">
        <v>40</v>
      </c>
      <c r="H116" s="1091" t="s">
        <v>19</v>
      </c>
      <c r="I116" s="1091" t="s">
        <v>20</v>
      </c>
      <c r="J116" s="1090" t="s">
        <v>302</v>
      </c>
      <c r="K116" s="1090" t="s">
        <v>33</v>
      </c>
      <c r="L116" s="1085" t="s">
        <v>220</v>
      </c>
      <c r="M116" s="1085" t="s">
        <v>23</v>
      </c>
      <c r="N116" s="169"/>
      <c r="O116" s="118"/>
      <c r="P116" s="134"/>
      <c r="Q116" s="134"/>
      <c r="R116" s="134"/>
      <c r="S116" s="134"/>
      <c r="T116" s="134"/>
      <c r="U116" s="134"/>
      <c r="V116" s="134"/>
      <c r="W116" s="134"/>
    </row>
    <row r="117" spans="1:23" s="70" customFormat="1" hidden="1" x14ac:dyDescent="0.25">
      <c r="A117" s="355" t="s">
        <v>221</v>
      </c>
      <c r="B117" s="355" t="s">
        <v>11</v>
      </c>
      <c r="C117" s="355" t="s">
        <v>12</v>
      </c>
      <c r="D117" s="355" t="s">
        <v>222</v>
      </c>
      <c r="E117" s="1112"/>
      <c r="F117" s="1112"/>
      <c r="G117" s="1112"/>
      <c r="H117" s="1112"/>
      <c r="I117" s="1112"/>
      <c r="J117" s="1091"/>
      <c r="K117" s="1091"/>
      <c r="L117" s="1085"/>
      <c r="M117" s="1085"/>
      <c r="N117" s="169"/>
      <c r="O117" s="118"/>
      <c r="P117" s="134"/>
      <c r="Q117" s="134"/>
      <c r="R117" s="134"/>
      <c r="S117" s="134"/>
      <c r="T117" s="134"/>
      <c r="U117" s="134"/>
      <c r="V117" s="134"/>
      <c r="W117" s="134"/>
    </row>
    <row r="118" spans="1:23" s="122" customFormat="1" hidden="1" x14ac:dyDescent="0.25">
      <c r="A118" s="353"/>
      <c r="B118" s="348"/>
      <c r="C118" s="348"/>
      <c r="D118" s="348"/>
      <c r="E118" s="348"/>
      <c r="F118" s="349"/>
      <c r="G118" s="349"/>
      <c r="H118" s="349"/>
      <c r="I118" s="349"/>
      <c r="J118" s="350"/>
      <c r="K118" s="351"/>
      <c r="L118" s="352"/>
      <c r="M118" s="352"/>
      <c r="N118" s="192"/>
      <c r="O118" s="159"/>
      <c r="P118" s="160"/>
      <c r="Q118" s="160"/>
      <c r="R118" s="160"/>
      <c r="S118" s="160"/>
      <c r="T118" s="160"/>
      <c r="U118" s="160"/>
      <c r="V118" s="160"/>
      <c r="W118" s="160"/>
    </row>
    <row r="119" spans="1:23" s="122" customFormat="1" hidden="1" x14ac:dyDescent="0.25">
      <c r="A119" s="353"/>
      <c r="B119" s="348"/>
      <c r="C119" s="348"/>
      <c r="D119" s="348"/>
      <c r="E119" s="348"/>
      <c r="F119" s="349"/>
      <c r="G119" s="349"/>
      <c r="H119" s="349"/>
      <c r="I119" s="349"/>
      <c r="J119" s="350"/>
      <c r="K119" s="351"/>
      <c r="L119" s="352"/>
      <c r="M119" s="352"/>
      <c r="N119" s="192"/>
      <c r="O119" s="159"/>
      <c r="P119" s="160"/>
      <c r="Q119" s="160"/>
      <c r="R119" s="160"/>
      <c r="S119" s="160"/>
      <c r="T119" s="160"/>
      <c r="U119" s="160"/>
      <c r="V119" s="160"/>
      <c r="W119" s="160"/>
    </row>
    <row r="120" spans="1:23" s="122" customFormat="1" hidden="1" x14ac:dyDescent="0.25">
      <c r="A120" s="353"/>
      <c r="B120" s="348"/>
      <c r="C120" s="348"/>
      <c r="D120" s="348"/>
      <c r="E120" s="348"/>
      <c r="F120" s="349"/>
      <c r="G120" s="349"/>
      <c r="H120" s="349"/>
      <c r="I120" s="349"/>
      <c r="J120" s="350"/>
      <c r="K120" s="351"/>
      <c r="L120" s="352"/>
      <c r="M120" s="352"/>
      <c r="N120" s="192"/>
      <c r="O120" s="159"/>
      <c r="P120" s="160"/>
      <c r="Q120" s="160"/>
      <c r="R120" s="160"/>
      <c r="S120" s="160"/>
      <c r="T120" s="160"/>
      <c r="U120" s="160"/>
      <c r="V120" s="160"/>
      <c r="W120" s="160"/>
    </row>
    <row r="121" spans="1:23" s="122" customFormat="1" hidden="1" x14ac:dyDescent="0.25">
      <c r="A121" s="353"/>
      <c r="B121" s="348"/>
      <c r="C121" s="348"/>
      <c r="D121" s="348"/>
      <c r="E121" s="348"/>
      <c r="F121" s="349"/>
      <c r="G121" s="349"/>
      <c r="H121" s="349"/>
      <c r="I121" s="349"/>
      <c r="J121" s="350"/>
      <c r="K121" s="351"/>
      <c r="L121" s="354"/>
      <c r="M121" s="354"/>
      <c r="N121" s="191"/>
      <c r="O121" s="159"/>
      <c r="P121" s="160"/>
      <c r="Q121" s="160"/>
      <c r="R121" s="160"/>
      <c r="S121" s="160"/>
      <c r="T121" s="160"/>
      <c r="U121" s="160"/>
      <c r="V121" s="160"/>
      <c r="W121" s="160"/>
    </row>
    <row r="122" spans="1:23" s="70" customFormat="1" x14ac:dyDescent="0.25">
      <c r="A122" s="85"/>
      <c r="B122" s="193"/>
      <c r="C122" s="193"/>
      <c r="D122" s="193"/>
      <c r="E122" s="193"/>
      <c r="F122" s="194"/>
      <c r="G122" s="162"/>
      <c r="H122" s="195"/>
      <c r="I122" s="195"/>
      <c r="J122" s="176"/>
      <c r="K122" s="118"/>
      <c r="L122" s="134"/>
      <c r="M122" s="134"/>
      <c r="N122" s="134"/>
      <c r="O122" s="134"/>
      <c r="P122" s="134"/>
      <c r="Q122" s="134"/>
    </row>
    <row r="123" spans="1:23" s="85" customFormat="1" ht="16" thickBot="1" x14ac:dyDescent="0.3">
      <c r="A123" s="196"/>
      <c r="B123" s="197"/>
      <c r="C123" s="198"/>
      <c r="D123" s="198"/>
      <c r="E123" s="169"/>
      <c r="F123" s="176"/>
      <c r="G123" s="176"/>
      <c r="H123" s="176"/>
      <c r="I123" s="176"/>
      <c r="J123" s="170"/>
      <c r="K123" s="118"/>
      <c r="L123" s="134"/>
      <c r="M123" s="134"/>
      <c r="N123" s="134"/>
      <c r="O123" s="134"/>
      <c r="P123" s="134"/>
      <c r="Q123" s="134"/>
      <c r="R123" s="134"/>
      <c r="S123" s="118"/>
      <c r="T123" s="118"/>
      <c r="U123" s="118"/>
    </row>
    <row r="124" spans="1:23" s="85" customFormat="1" ht="16" thickBot="1" x14ac:dyDescent="0.3">
      <c r="A124" s="1059" t="s">
        <v>223</v>
      </c>
      <c r="B124" s="1066"/>
      <c r="C124" s="1066"/>
      <c r="D124" s="1066"/>
      <c r="E124" s="1067"/>
      <c r="F124" s="176"/>
      <c r="G124" s="176"/>
      <c r="H124" s="176"/>
      <c r="I124" s="176"/>
      <c r="J124" s="170"/>
      <c r="K124" s="118"/>
      <c r="L124" s="134"/>
      <c r="M124" s="134"/>
      <c r="N124" s="134"/>
      <c r="O124" s="134"/>
      <c r="P124" s="134"/>
      <c r="Q124" s="134"/>
      <c r="R124" s="134"/>
      <c r="S124" s="118"/>
      <c r="T124" s="118"/>
      <c r="U124" s="118"/>
    </row>
    <row r="125" spans="1:23" s="70" customFormat="1" ht="16" thickBot="1" x14ac:dyDescent="0.3">
      <c r="A125" s="199"/>
      <c r="B125" s="85"/>
      <c r="C125" s="85"/>
      <c r="D125" s="85"/>
      <c r="E125" s="85"/>
      <c r="F125" s="194"/>
      <c r="G125" s="85"/>
      <c r="H125" s="200"/>
      <c r="I125" s="194"/>
      <c r="J125" s="194"/>
      <c r="K125" s="118"/>
      <c r="L125" s="134"/>
      <c r="M125" s="134"/>
      <c r="N125" s="134"/>
      <c r="O125" s="134"/>
      <c r="P125" s="134"/>
      <c r="Q125" s="134"/>
      <c r="R125" s="134"/>
      <c r="S125" s="118"/>
      <c r="T125" s="118"/>
      <c r="U125" s="118"/>
    </row>
    <row r="126" spans="1:23" s="70" customFormat="1" ht="16" thickBot="1" x14ac:dyDescent="0.3">
      <c r="A126" s="1101" t="s">
        <v>224</v>
      </c>
      <c r="B126" s="1102"/>
      <c r="C126" s="1102"/>
      <c r="D126" s="1102"/>
      <c r="E126" s="1102"/>
      <c r="F126" s="1103"/>
      <c r="G126" s="85"/>
      <c r="H126" s="200"/>
      <c r="I126" s="194"/>
      <c r="J126" s="194"/>
      <c r="K126" s="118"/>
      <c r="L126" s="134"/>
      <c r="M126" s="134"/>
      <c r="N126" s="134"/>
      <c r="O126" s="134"/>
      <c r="P126" s="134"/>
      <c r="Q126" s="134"/>
      <c r="R126" s="134"/>
      <c r="S126" s="118"/>
      <c r="T126" s="118"/>
      <c r="U126" s="118"/>
    </row>
    <row r="127" spans="1:23" s="70" customFormat="1" ht="16.5" customHeight="1" x14ac:dyDescent="0.25">
      <c r="A127" s="970" t="s">
        <v>225</v>
      </c>
      <c r="B127" s="1116"/>
      <c r="C127" s="1116"/>
      <c r="D127" s="1116"/>
      <c r="E127" s="1116"/>
      <c r="F127" s="1000"/>
      <c r="G127" s="85"/>
      <c r="H127" s="201"/>
      <c r="I127" s="170"/>
      <c r="J127" s="170"/>
      <c r="K127" s="118"/>
      <c r="L127" s="134"/>
      <c r="M127" s="134"/>
      <c r="N127" s="134"/>
      <c r="O127" s="134"/>
      <c r="P127" s="134"/>
      <c r="Q127" s="134"/>
      <c r="R127" s="134"/>
      <c r="S127" s="118"/>
      <c r="T127" s="118"/>
      <c r="U127" s="118"/>
    </row>
    <row r="128" spans="1:23" ht="16" thickBot="1" x14ac:dyDescent="0.3">
      <c r="A128" s="982" t="s">
        <v>226</v>
      </c>
      <c r="B128" s="1087"/>
      <c r="C128" s="1087"/>
      <c r="D128" s="1087"/>
      <c r="E128" s="1087"/>
      <c r="F128" s="1088"/>
      <c r="G128" s="176"/>
      <c r="H128" s="176"/>
      <c r="I128" s="176"/>
      <c r="J128" s="169"/>
      <c r="K128" s="169"/>
      <c r="L128" s="169"/>
      <c r="M128" s="169"/>
      <c r="N128" s="169"/>
      <c r="O128" s="169"/>
      <c r="P128" s="169"/>
      <c r="Q128" s="169"/>
      <c r="R128" s="169"/>
      <c r="S128" s="169"/>
      <c r="T128" s="169"/>
      <c r="U128" s="169"/>
    </row>
    <row r="129" spans="1:21" x14ac:dyDescent="0.25">
      <c r="A129" s="277" t="s">
        <v>227</v>
      </c>
      <c r="B129" s="3" t="s">
        <v>228</v>
      </c>
      <c r="C129" s="79" t="s">
        <v>229</v>
      </c>
      <c r="D129" s="202" t="s">
        <v>230</v>
      </c>
      <c r="E129" s="176"/>
      <c r="F129" s="176"/>
      <c r="G129" s="176"/>
      <c r="H129" s="169"/>
      <c r="I129" s="169"/>
      <c r="J129" s="169"/>
      <c r="K129" s="169"/>
      <c r="L129" s="169"/>
      <c r="M129" s="169"/>
      <c r="N129" s="169"/>
      <c r="O129" s="169"/>
      <c r="P129" s="169"/>
      <c r="Q129" s="169"/>
      <c r="R129" s="169"/>
    </row>
    <row r="130" spans="1:21" s="192" customFormat="1" x14ac:dyDescent="0.25">
      <c r="A130" s="203"/>
      <c r="B130" s="204"/>
      <c r="C130" s="205"/>
      <c r="D130" s="206"/>
      <c r="E130" s="191"/>
      <c r="F130" s="191"/>
      <c r="G130" s="191"/>
    </row>
    <row r="131" spans="1:21" s="192" customFormat="1" x14ac:dyDescent="0.25">
      <c r="A131" s="203"/>
      <c r="B131" s="204"/>
      <c r="C131" s="205"/>
      <c r="D131" s="206"/>
      <c r="E131" s="191"/>
      <c r="F131" s="191"/>
      <c r="G131" s="191"/>
    </row>
    <row r="132" spans="1:21" s="192" customFormat="1" ht="16" thickBot="1" x14ac:dyDescent="0.3">
      <c r="A132" s="207"/>
      <c r="B132" s="208"/>
      <c r="C132" s="209"/>
      <c r="D132" s="210"/>
      <c r="E132" s="191"/>
      <c r="F132" s="191"/>
      <c r="G132" s="191"/>
    </row>
    <row r="133" spans="1:21" ht="16" thickBot="1" x14ac:dyDescent="0.3"/>
    <row r="134" spans="1:21" s="70" customFormat="1" ht="16" thickBot="1" x14ac:dyDescent="0.3">
      <c r="A134" s="1059" t="s">
        <v>231</v>
      </c>
      <c r="B134" s="1066"/>
      <c r="C134" s="1066"/>
      <c r="D134" s="1066"/>
      <c r="E134" s="1066"/>
      <c r="F134" s="1066"/>
      <c r="G134" s="1066"/>
      <c r="H134" s="1066"/>
      <c r="I134" s="1067"/>
      <c r="J134" s="169"/>
      <c r="K134" s="118"/>
      <c r="L134" s="134"/>
      <c r="M134" s="134"/>
      <c r="N134" s="134"/>
      <c r="O134" s="134"/>
      <c r="P134" s="134"/>
      <c r="Q134" s="134"/>
      <c r="R134" s="134"/>
      <c r="S134" s="118"/>
      <c r="T134" s="118"/>
      <c r="U134" s="118"/>
    </row>
    <row r="135" spans="1:21" s="70" customFormat="1" ht="16" thickBot="1" x14ac:dyDescent="0.3">
      <c r="A135" s="212" t="s">
        <v>232</v>
      </c>
      <c r="B135" s="213"/>
      <c r="C135" s="214"/>
      <c r="D135" s="214"/>
      <c r="E135" s="214"/>
      <c r="F135" s="214"/>
      <c r="G135" s="215"/>
      <c r="H135" s="216"/>
      <c r="I135" s="217"/>
      <c r="J135" s="170"/>
      <c r="K135" s="118"/>
      <c r="L135" s="134"/>
      <c r="M135" s="134"/>
      <c r="N135" s="134"/>
      <c r="O135" s="134"/>
      <c r="P135" s="134"/>
      <c r="Q135" s="134"/>
      <c r="R135" s="134"/>
      <c r="S135" s="118"/>
      <c r="T135" s="118"/>
      <c r="U135" s="118"/>
    </row>
    <row r="136" spans="1:21" s="174" customFormat="1" x14ac:dyDescent="0.25">
      <c r="A136" s="228"/>
      <c r="B136" s="1117"/>
      <c r="C136" s="1118"/>
      <c r="D136" s="1118"/>
      <c r="E136" s="1118"/>
      <c r="F136" s="1118"/>
      <c r="G136" s="1118"/>
      <c r="H136" s="1118"/>
      <c r="I136" s="1119"/>
      <c r="J136" s="171"/>
      <c r="K136" s="172"/>
      <c r="L136" s="173"/>
      <c r="M136" s="173"/>
      <c r="N136" s="173"/>
      <c r="O136" s="173"/>
      <c r="P136" s="173"/>
      <c r="Q136" s="173"/>
      <c r="R136" s="173"/>
      <c r="S136" s="172"/>
      <c r="T136" s="172"/>
      <c r="U136" s="172"/>
    </row>
    <row r="137" spans="1:21" s="218" customFormat="1" x14ac:dyDescent="0.25">
      <c r="A137" s="278"/>
      <c r="B137" s="933"/>
      <c r="C137" s="1026"/>
      <c r="D137" s="1026"/>
      <c r="E137" s="1026"/>
      <c r="F137" s="1026"/>
      <c r="G137" s="1026"/>
      <c r="H137" s="1026"/>
      <c r="I137" s="1027"/>
    </row>
    <row r="138" spans="1:21" s="218" customFormat="1" x14ac:dyDescent="0.25">
      <c r="A138" s="278"/>
      <c r="B138" s="933"/>
      <c r="C138" s="1026"/>
      <c r="D138" s="1026"/>
      <c r="E138" s="1026"/>
      <c r="F138" s="1026"/>
      <c r="G138" s="1026"/>
      <c r="H138" s="1026"/>
      <c r="I138" s="1027"/>
    </row>
    <row r="139" spans="1:21" s="218" customFormat="1" x14ac:dyDescent="0.25">
      <c r="A139" s="278"/>
      <c r="B139" s="933"/>
      <c r="C139" s="1026"/>
      <c r="D139" s="1026"/>
      <c r="E139" s="1026"/>
      <c r="F139" s="1026"/>
      <c r="G139" s="1026"/>
      <c r="H139" s="1026"/>
      <c r="I139" s="1027"/>
    </row>
    <row r="140" spans="1:21" s="218" customFormat="1" x14ac:dyDescent="0.25">
      <c r="A140" s="278"/>
      <c r="B140" s="933"/>
      <c r="C140" s="1026"/>
      <c r="D140" s="1026"/>
      <c r="E140" s="1026"/>
      <c r="F140" s="1026"/>
      <c r="G140" s="1026"/>
      <c r="H140" s="1026"/>
      <c r="I140" s="1027"/>
    </row>
    <row r="141" spans="1:21" s="218" customFormat="1" x14ac:dyDescent="0.25">
      <c r="A141" s="278"/>
      <c r="B141" s="933"/>
      <c r="C141" s="1026"/>
      <c r="D141" s="1026"/>
      <c r="E141" s="1026"/>
      <c r="F141" s="1026"/>
      <c r="G141" s="1026"/>
      <c r="H141" s="1026"/>
      <c r="I141" s="1027"/>
    </row>
    <row r="142" spans="1:21" s="218" customFormat="1" x14ac:dyDescent="0.25">
      <c r="A142" s="278"/>
      <c r="B142" s="933"/>
      <c r="C142" s="1026"/>
      <c r="D142" s="1026"/>
      <c r="E142" s="1026"/>
      <c r="F142" s="1026"/>
      <c r="G142" s="1026"/>
      <c r="H142" s="1026"/>
      <c r="I142" s="1027"/>
    </row>
    <row r="143" spans="1:21" s="218" customFormat="1" x14ac:dyDescent="0.25">
      <c r="A143" s="278"/>
      <c r="B143" s="933"/>
      <c r="C143" s="1026"/>
      <c r="D143" s="1026"/>
      <c r="E143" s="1026"/>
      <c r="F143" s="1026"/>
      <c r="G143" s="1026"/>
      <c r="H143" s="1026"/>
      <c r="I143" s="1027"/>
    </row>
    <row r="144" spans="1:21" s="218" customFormat="1" x14ac:dyDescent="0.25">
      <c r="A144" s="278"/>
      <c r="B144" s="933"/>
      <c r="C144" s="1026"/>
      <c r="D144" s="1026"/>
      <c r="E144" s="1026"/>
      <c r="F144" s="1026"/>
      <c r="G144" s="1026"/>
      <c r="H144" s="1026"/>
      <c r="I144" s="1027"/>
    </row>
    <row r="145" spans="1:13" s="218" customFormat="1" x14ac:dyDescent="0.25">
      <c r="A145" s="278"/>
      <c r="B145" s="933"/>
      <c r="C145" s="1026"/>
      <c r="D145" s="1026"/>
      <c r="E145" s="1026"/>
      <c r="F145" s="1026"/>
      <c r="G145" s="1026"/>
      <c r="H145" s="1026"/>
      <c r="I145" s="1027"/>
    </row>
    <row r="146" spans="1:13" s="218" customFormat="1" x14ac:dyDescent="0.25">
      <c r="A146" s="278"/>
      <c r="B146" s="933"/>
      <c r="C146" s="1026"/>
      <c r="D146" s="1026"/>
      <c r="E146" s="1026"/>
      <c r="F146" s="1026"/>
      <c r="G146" s="1026"/>
      <c r="H146" s="1026"/>
      <c r="I146" s="1027"/>
    </row>
    <row r="147" spans="1:13" s="218" customFormat="1" x14ac:dyDescent="0.25">
      <c r="A147" s="278"/>
      <c r="B147" s="933"/>
      <c r="C147" s="1026"/>
      <c r="D147" s="1026"/>
      <c r="E147" s="1026"/>
      <c r="F147" s="1026"/>
      <c r="G147" s="1026"/>
      <c r="H147" s="1026"/>
      <c r="I147" s="1027"/>
    </row>
    <row r="148" spans="1:13" s="218" customFormat="1" x14ac:dyDescent="0.25">
      <c r="A148" s="278"/>
      <c r="B148" s="933"/>
      <c r="C148" s="1026"/>
      <c r="D148" s="1026"/>
      <c r="E148" s="1026"/>
      <c r="F148" s="1026"/>
      <c r="G148" s="1026"/>
      <c r="H148" s="1026"/>
      <c r="I148" s="1027"/>
    </row>
    <row r="149" spans="1:13" s="218" customFormat="1" x14ac:dyDescent="0.25">
      <c r="A149" s="278"/>
      <c r="B149" s="933"/>
      <c r="C149" s="1026"/>
      <c r="D149" s="1026"/>
      <c r="E149" s="1026"/>
      <c r="F149" s="1026"/>
      <c r="G149" s="1026"/>
      <c r="H149" s="1026"/>
      <c r="I149" s="1027"/>
    </row>
    <row r="150" spans="1:13" s="218" customFormat="1" ht="16" thickBot="1" x14ac:dyDescent="0.3">
      <c r="A150" s="279"/>
      <c r="B150" s="939"/>
      <c r="C150" s="1127"/>
      <c r="D150" s="1127"/>
      <c r="E150" s="1127"/>
      <c r="F150" s="1127"/>
      <c r="G150" s="1127"/>
      <c r="H150" s="1127"/>
      <c r="I150" s="1128"/>
    </row>
    <row r="152" spans="1:13" s="218" customFormat="1" x14ac:dyDescent="0.25">
      <c r="F152" s="320"/>
      <c r="G152" s="320"/>
      <c r="H152" s="320"/>
      <c r="I152" s="320"/>
    </row>
    <row r="153" spans="1:13" s="218" customFormat="1" ht="16" thickBot="1" x14ac:dyDescent="0.3">
      <c r="F153" s="320"/>
      <c r="G153" s="320"/>
      <c r="H153" s="320"/>
      <c r="I153" s="320"/>
    </row>
    <row r="154" spans="1:13" s="218" customFormat="1" ht="16" thickBot="1" x14ac:dyDescent="0.3">
      <c r="A154" s="1101" t="s">
        <v>3</v>
      </c>
      <c r="B154" s="1129"/>
      <c r="F154" s="320"/>
      <c r="G154" s="320"/>
      <c r="H154" s="320"/>
      <c r="I154" s="320"/>
    </row>
    <row r="155" spans="1:13" s="330" customFormat="1" ht="16" thickBot="1" x14ac:dyDescent="0.3">
      <c r="A155" s="321"/>
      <c r="B155" s="321"/>
      <c r="F155" s="331"/>
      <c r="G155" s="331"/>
      <c r="H155" s="331"/>
      <c r="I155" s="331"/>
    </row>
    <row r="156" spans="1:13" s="218" customFormat="1" ht="15.75" customHeight="1" thickBot="1" x14ac:dyDescent="0.3">
      <c r="A156" s="1056" t="s">
        <v>2</v>
      </c>
      <c r="B156" s="1057"/>
      <c r="C156" s="1057"/>
      <c r="D156" s="1057"/>
      <c r="E156" s="1057"/>
      <c r="F156" s="1057"/>
      <c r="G156" s="1058"/>
      <c r="H156" s="320"/>
      <c r="I156" s="320"/>
    </row>
    <row r="157" spans="1:13" s="330" customFormat="1" ht="15.75" customHeight="1" thickBot="1" x14ac:dyDescent="0.3">
      <c r="A157" s="321"/>
      <c r="B157" s="321"/>
      <c r="C157" s="321"/>
      <c r="D157" s="321"/>
      <c r="E157" s="321"/>
      <c r="F157" s="321"/>
      <c r="G157" s="321"/>
      <c r="H157" s="331"/>
      <c r="I157" s="331"/>
    </row>
    <row r="158" spans="1:13" s="218" customFormat="1" ht="15.75" customHeight="1" thickBot="1" x14ac:dyDescent="0.3">
      <c r="A158" s="1122" t="s">
        <v>1</v>
      </c>
      <c r="B158" s="1123"/>
      <c r="C158" s="1123"/>
      <c r="D158" s="1123"/>
      <c r="E158" s="1124"/>
      <c r="F158" s="322"/>
      <c r="G158" s="322"/>
      <c r="H158" s="320"/>
      <c r="I158" s="320"/>
    </row>
    <row r="159" spans="1:13" s="218" customFormat="1" x14ac:dyDescent="0.25">
      <c r="A159" s="1125" t="s">
        <v>595</v>
      </c>
      <c r="B159" s="1120" t="s">
        <v>432</v>
      </c>
      <c r="C159" s="1075" t="s">
        <v>0</v>
      </c>
      <c r="D159" s="1075" t="s">
        <v>578</v>
      </c>
      <c r="E159" s="1120" t="s">
        <v>431</v>
      </c>
      <c r="F159" s="1075" t="s">
        <v>441</v>
      </c>
      <c r="G159" s="1075" t="s">
        <v>426</v>
      </c>
      <c r="H159" s="1075" t="s">
        <v>596</v>
      </c>
      <c r="I159" s="1075" t="s">
        <v>11</v>
      </c>
      <c r="J159" s="1075" t="s">
        <v>12</v>
      </c>
      <c r="K159" s="1075" t="s">
        <v>13</v>
      </c>
      <c r="L159" s="1075" t="s">
        <v>579</v>
      </c>
      <c r="M159" s="1062"/>
    </row>
    <row r="160" spans="1:13" s="218" customFormat="1" ht="32.25" customHeight="1" thickBot="1" x14ac:dyDescent="0.3">
      <c r="A160" s="1126"/>
      <c r="B160" s="1121"/>
      <c r="C160" s="1077"/>
      <c r="D160" s="1077"/>
      <c r="E160" s="1121"/>
      <c r="F160" s="1077"/>
      <c r="G160" s="1077"/>
      <c r="H160" s="1077"/>
      <c r="I160" s="1077"/>
      <c r="J160" s="1077"/>
      <c r="K160" s="1077"/>
      <c r="L160" s="1077"/>
      <c r="M160" s="1064"/>
    </row>
    <row r="161" spans="1:22" s="218" customFormat="1" x14ac:dyDescent="0.25">
      <c r="A161" s="327"/>
      <c r="B161" s="323"/>
      <c r="C161" s="315"/>
      <c r="D161" s="323"/>
      <c r="E161" s="323"/>
      <c r="F161" s="323"/>
      <c r="G161" s="323"/>
      <c r="H161" s="323"/>
      <c r="I161" s="323"/>
      <c r="J161" s="323"/>
      <c r="K161" s="323"/>
      <c r="L161" s="967"/>
      <c r="M161" s="968"/>
    </row>
    <row r="162" spans="1:22" s="218" customFormat="1" x14ac:dyDescent="0.25">
      <c r="A162" s="328"/>
      <c r="B162" s="324"/>
      <c r="C162" s="314"/>
      <c r="D162" s="324"/>
      <c r="E162" s="324"/>
      <c r="F162" s="324"/>
      <c r="G162" s="324"/>
      <c r="H162" s="324"/>
      <c r="I162" s="324"/>
      <c r="J162" s="324"/>
      <c r="K162" s="324"/>
      <c r="L162" s="954"/>
      <c r="M162" s="955"/>
    </row>
    <row r="163" spans="1:22" s="218" customFormat="1" x14ac:dyDescent="0.25">
      <c r="A163" s="328"/>
      <c r="B163" s="324"/>
      <c r="C163" s="314"/>
      <c r="D163" s="324"/>
      <c r="E163" s="324"/>
      <c r="F163" s="324"/>
      <c r="G163" s="324"/>
      <c r="H163" s="324"/>
      <c r="I163" s="324"/>
      <c r="J163" s="324"/>
      <c r="K163" s="324"/>
      <c r="L163" s="954"/>
      <c r="M163" s="955"/>
    </row>
    <row r="164" spans="1:22" s="218" customFormat="1" x14ac:dyDescent="0.25">
      <c r="A164" s="328"/>
      <c r="B164" s="324"/>
      <c r="C164" s="314"/>
      <c r="D164" s="324"/>
      <c r="E164" s="324"/>
      <c r="F164" s="324"/>
      <c r="G164" s="324"/>
      <c r="H164" s="324"/>
      <c r="I164" s="324"/>
      <c r="J164" s="324"/>
      <c r="K164" s="324"/>
      <c r="L164" s="954"/>
      <c r="M164" s="955"/>
    </row>
    <row r="165" spans="1:22" s="218" customFormat="1" x14ac:dyDescent="0.25">
      <c r="A165" s="328"/>
      <c r="B165" s="324"/>
      <c r="C165" s="314"/>
      <c r="D165" s="324"/>
      <c r="E165" s="324"/>
      <c r="F165" s="324"/>
      <c r="G165" s="324"/>
      <c r="H165" s="324"/>
      <c r="I165" s="324"/>
      <c r="J165" s="324"/>
      <c r="K165" s="324"/>
      <c r="L165" s="954"/>
      <c r="M165" s="955"/>
    </row>
    <row r="166" spans="1:22" s="218" customFormat="1" ht="16" thickBot="1" x14ac:dyDescent="0.3">
      <c r="A166" s="329"/>
      <c r="B166" s="325"/>
      <c r="C166" s="319"/>
      <c r="D166" s="325"/>
      <c r="E166" s="325"/>
      <c r="F166" s="325"/>
      <c r="G166" s="325"/>
      <c r="H166" s="325"/>
      <c r="I166" s="325"/>
      <c r="J166" s="325"/>
      <c r="K166" s="325"/>
      <c r="L166" s="956"/>
      <c r="M166" s="957"/>
    </row>
    <row r="167" spans="1:22" s="218" customFormat="1" x14ac:dyDescent="0.25">
      <c r="F167" s="320"/>
      <c r="G167" s="320"/>
      <c r="H167" s="320"/>
      <c r="I167" s="320"/>
    </row>
    <row r="168" spans="1:22" s="218" customFormat="1" ht="16" hidden="1" thickBot="1" x14ac:dyDescent="0.3">
      <c r="F168" s="320"/>
      <c r="G168" s="320"/>
      <c r="H168" s="320"/>
      <c r="I168" s="320"/>
    </row>
    <row r="169" spans="1:22" s="218" customFormat="1" ht="16" hidden="1" thickBot="1" x14ac:dyDescent="0.3">
      <c r="A169" s="1056" t="s">
        <v>747</v>
      </c>
      <c r="B169" s="1057"/>
      <c r="C169" s="1057"/>
      <c r="D169" s="1057"/>
      <c r="E169" s="1057"/>
      <c r="F169" s="1057"/>
      <c r="G169" s="1058"/>
      <c r="H169" s="320"/>
      <c r="I169" s="320"/>
    </row>
    <row r="170" spans="1:22" s="192" customFormat="1" ht="16" hidden="1" thickBot="1" x14ac:dyDescent="0.3">
      <c r="F170" s="191"/>
      <c r="G170" s="191"/>
      <c r="H170" s="191"/>
      <c r="I170" s="191"/>
    </row>
    <row r="171" spans="1:22" s="218" customFormat="1" ht="16" hidden="1" thickBot="1" x14ac:dyDescent="0.3">
      <c r="A171" s="1122" t="s">
        <v>1</v>
      </c>
      <c r="B171" s="1123"/>
      <c r="C171" s="1123"/>
      <c r="D171" s="1123"/>
      <c r="E171" s="1123"/>
      <c r="F171" s="1123"/>
      <c r="G171" s="1123"/>
      <c r="H171" s="1124"/>
      <c r="I171" s="320"/>
    </row>
    <row r="172" spans="1:22" s="218" customFormat="1" ht="16.5" hidden="1" customHeight="1" thickBot="1" x14ac:dyDescent="0.3">
      <c r="A172" s="1125" t="s">
        <v>595</v>
      </c>
      <c r="B172" s="1120" t="s">
        <v>432</v>
      </c>
      <c r="C172" s="1075" t="s">
        <v>0</v>
      </c>
      <c r="D172" s="1075" t="s">
        <v>578</v>
      </c>
      <c r="E172" s="1120" t="s">
        <v>431</v>
      </c>
      <c r="F172" s="1075" t="s">
        <v>43</v>
      </c>
      <c r="G172" s="1130" t="s">
        <v>746</v>
      </c>
      <c r="H172" s="1130"/>
      <c r="I172" s="1130"/>
      <c r="J172" s="1130"/>
      <c r="K172" s="1130"/>
      <c r="L172" s="1130"/>
      <c r="M172" s="1130"/>
      <c r="N172" s="1130"/>
      <c r="O172" s="1075" t="s">
        <v>441</v>
      </c>
      <c r="P172" s="1075" t="s">
        <v>426</v>
      </c>
      <c r="Q172" s="1075" t="s">
        <v>596</v>
      </c>
      <c r="R172" s="1075" t="s">
        <v>11</v>
      </c>
      <c r="S172" s="1075" t="s">
        <v>12</v>
      </c>
      <c r="T172" s="1075" t="s">
        <v>13</v>
      </c>
      <c r="U172" s="1075" t="s">
        <v>579</v>
      </c>
      <c r="V172" s="1062"/>
    </row>
    <row r="173" spans="1:22" s="218" customFormat="1" ht="16" hidden="1" thickBot="1" x14ac:dyDescent="0.3">
      <c r="A173" s="1126"/>
      <c r="B173" s="1121"/>
      <c r="C173" s="1077"/>
      <c r="D173" s="1077"/>
      <c r="E173" s="1121"/>
      <c r="F173" s="1077"/>
      <c r="G173" s="12" t="s">
        <v>437</v>
      </c>
      <c r="H173" s="12" t="s">
        <v>44</v>
      </c>
      <c r="I173" s="12" t="s">
        <v>438</v>
      </c>
      <c r="J173" s="12" t="s">
        <v>45</v>
      </c>
      <c r="K173" s="12" t="s">
        <v>439</v>
      </c>
      <c r="L173" s="12" t="s">
        <v>46</v>
      </c>
      <c r="M173" s="12" t="s">
        <v>440</v>
      </c>
      <c r="N173" s="12" t="s">
        <v>47</v>
      </c>
      <c r="O173" s="1077"/>
      <c r="P173" s="1077"/>
      <c r="Q173" s="1077"/>
      <c r="R173" s="1077"/>
      <c r="S173" s="1077"/>
      <c r="T173" s="1077"/>
      <c r="U173" s="1077"/>
      <c r="V173" s="1064"/>
    </row>
    <row r="174" spans="1:22" s="218" customFormat="1" hidden="1" x14ac:dyDescent="0.25">
      <c r="A174" s="327"/>
      <c r="B174" s="323"/>
      <c r="C174" s="315"/>
      <c r="D174" s="323"/>
      <c r="E174" s="323"/>
      <c r="F174" s="345"/>
      <c r="G174" s="323"/>
      <c r="H174" s="323"/>
      <c r="I174" s="323"/>
      <c r="J174" s="323"/>
      <c r="K174" s="323"/>
      <c r="L174" s="323"/>
      <c r="M174" s="323"/>
      <c r="N174" s="323"/>
      <c r="O174" s="323"/>
      <c r="P174" s="323"/>
      <c r="Q174" s="323"/>
      <c r="R174" s="323"/>
      <c r="S174" s="323"/>
      <c r="T174" s="323"/>
      <c r="U174" s="965"/>
      <c r="V174" s="966"/>
    </row>
    <row r="175" spans="1:22" s="218" customFormat="1" hidden="1" x14ac:dyDescent="0.25">
      <c r="A175" s="328"/>
      <c r="B175" s="324"/>
      <c r="C175" s="314"/>
      <c r="D175" s="324"/>
      <c r="E175" s="324"/>
      <c r="F175" s="346"/>
      <c r="G175" s="324"/>
      <c r="H175" s="324"/>
      <c r="I175" s="324"/>
      <c r="J175" s="324"/>
      <c r="K175" s="324"/>
      <c r="L175" s="324"/>
      <c r="M175" s="324"/>
      <c r="N175" s="324"/>
      <c r="O175" s="324"/>
      <c r="P175" s="324"/>
      <c r="Q175" s="324"/>
      <c r="R175" s="324"/>
      <c r="S175" s="324"/>
      <c r="T175" s="324"/>
      <c r="U175" s="959"/>
      <c r="V175" s="960"/>
    </row>
    <row r="176" spans="1:22" s="218" customFormat="1" hidden="1" x14ac:dyDescent="0.25">
      <c r="A176" s="328"/>
      <c r="B176" s="324"/>
      <c r="C176" s="314"/>
      <c r="D176" s="324"/>
      <c r="E176" s="324"/>
      <c r="F176" s="346"/>
      <c r="G176" s="324"/>
      <c r="H176" s="324"/>
      <c r="I176" s="324"/>
      <c r="J176" s="324"/>
      <c r="K176" s="324"/>
      <c r="L176" s="324"/>
      <c r="M176" s="324"/>
      <c r="N176" s="324"/>
      <c r="O176" s="324"/>
      <c r="P176" s="324"/>
      <c r="Q176" s="324"/>
      <c r="R176" s="324"/>
      <c r="S176" s="324"/>
      <c r="T176" s="324"/>
      <c r="U176" s="959"/>
      <c r="V176" s="960"/>
    </row>
    <row r="177" spans="1:22" s="218" customFormat="1" hidden="1" x14ac:dyDescent="0.25">
      <c r="A177" s="328"/>
      <c r="B177" s="324"/>
      <c r="C177" s="314"/>
      <c r="D177" s="324"/>
      <c r="E177" s="324"/>
      <c r="F177" s="346"/>
      <c r="G177" s="324"/>
      <c r="H177" s="324"/>
      <c r="I177" s="324"/>
      <c r="J177" s="324"/>
      <c r="K177" s="324"/>
      <c r="L177" s="324"/>
      <c r="M177" s="324"/>
      <c r="N177" s="324"/>
      <c r="O177" s="324"/>
      <c r="P177" s="324"/>
      <c r="Q177" s="324"/>
      <c r="R177" s="324"/>
      <c r="S177" s="324"/>
      <c r="T177" s="324"/>
      <c r="U177" s="959"/>
      <c r="V177" s="960"/>
    </row>
    <row r="178" spans="1:22" s="218" customFormat="1" hidden="1" x14ac:dyDescent="0.25">
      <c r="A178" s="328"/>
      <c r="B178" s="324"/>
      <c r="C178" s="314"/>
      <c r="D178" s="324"/>
      <c r="E178" s="324"/>
      <c r="F178" s="346"/>
      <c r="G178" s="324"/>
      <c r="H178" s="324"/>
      <c r="I178" s="324"/>
      <c r="J178" s="324"/>
      <c r="K178" s="324"/>
      <c r="L178" s="324"/>
      <c r="M178" s="324"/>
      <c r="N178" s="324"/>
      <c r="O178" s="324"/>
      <c r="P178" s="324"/>
      <c r="Q178" s="324"/>
      <c r="R178" s="324"/>
      <c r="S178" s="324"/>
      <c r="T178" s="324"/>
      <c r="U178" s="959"/>
      <c r="V178" s="960"/>
    </row>
    <row r="179" spans="1:22" s="218" customFormat="1" ht="16" hidden="1" thickBot="1" x14ac:dyDescent="0.3">
      <c r="A179" s="329"/>
      <c r="B179" s="325"/>
      <c r="C179" s="319"/>
      <c r="D179" s="325"/>
      <c r="E179" s="325"/>
      <c r="F179" s="347"/>
      <c r="G179" s="325"/>
      <c r="H179" s="325"/>
      <c r="I179" s="325"/>
      <c r="J179" s="325"/>
      <c r="K179" s="325"/>
      <c r="L179" s="325"/>
      <c r="M179" s="325"/>
      <c r="N179" s="325"/>
      <c r="O179" s="325"/>
      <c r="P179" s="325"/>
      <c r="Q179" s="325"/>
      <c r="R179" s="325"/>
      <c r="S179" s="325"/>
      <c r="T179" s="325"/>
      <c r="U179" s="961"/>
      <c r="V179" s="962"/>
    </row>
    <row r="180" spans="1:22" s="218" customFormat="1" hidden="1" x14ac:dyDescent="0.25">
      <c r="F180" s="320"/>
      <c r="G180" s="320"/>
      <c r="H180" s="320"/>
      <c r="I180" s="320"/>
    </row>
    <row r="181" spans="1:22" s="218" customFormat="1" x14ac:dyDescent="0.25">
      <c r="F181" s="320"/>
      <c r="G181" s="320"/>
      <c r="H181" s="320"/>
      <c r="I181" s="320"/>
    </row>
    <row r="182" spans="1:22" s="218" customFormat="1" ht="16" thickBot="1" x14ac:dyDescent="0.3">
      <c r="F182" s="320"/>
      <c r="G182" s="320"/>
      <c r="H182" s="320"/>
      <c r="I182" s="320"/>
    </row>
    <row r="183" spans="1:22" ht="16" thickBot="1" x14ac:dyDescent="0.3">
      <c r="A183" s="282" t="s">
        <v>459</v>
      </c>
      <c r="B183" s="283" t="s">
        <v>460</v>
      </c>
    </row>
    <row r="184" spans="1:22" x14ac:dyDescent="0.25">
      <c r="A184" s="3" t="s">
        <v>461</v>
      </c>
      <c r="B184" s="286"/>
      <c r="F184" s="69"/>
      <c r="G184" s="69"/>
      <c r="H184" s="69"/>
      <c r="I184" s="69"/>
    </row>
    <row r="185" spans="1:22" x14ac:dyDescent="0.25">
      <c r="A185" s="284" t="s">
        <v>66</v>
      </c>
      <c r="B185" s="287"/>
      <c r="F185" s="69"/>
      <c r="G185" s="69"/>
      <c r="H185" s="69"/>
      <c r="I185" s="69"/>
    </row>
    <row r="186" spans="1:22" x14ac:dyDescent="0.25">
      <c r="A186" s="284" t="s">
        <v>261</v>
      </c>
      <c r="B186" s="287"/>
      <c r="F186" s="69"/>
      <c r="G186" s="69"/>
      <c r="H186" s="69"/>
      <c r="I186" s="69"/>
    </row>
    <row r="187" spans="1:22" x14ac:dyDescent="0.25">
      <c r="A187" s="284" t="s">
        <v>262</v>
      </c>
      <c r="B187" s="287"/>
      <c r="F187" s="69"/>
      <c r="G187" s="69"/>
      <c r="H187" s="69"/>
      <c r="I187" s="69"/>
    </row>
    <row r="188" spans="1:22" x14ac:dyDescent="0.25">
      <c r="A188" s="284" t="s">
        <v>263</v>
      </c>
      <c r="B188" s="287"/>
      <c r="F188" s="69"/>
      <c r="G188" s="69"/>
      <c r="H188" s="69"/>
      <c r="I188" s="69"/>
    </row>
    <row r="189" spans="1:22" x14ac:dyDescent="0.25">
      <c r="A189" s="284" t="s">
        <v>287</v>
      </c>
      <c r="B189" s="287"/>
      <c r="F189" s="69"/>
      <c r="G189" s="69"/>
      <c r="H189" s="69"/>
      <c r="I189" s="69"/>
    </row>
    <row r="190" spans="1:22" x14ac:dyDescent="0.25">
      <c r="A190" s="289" t="s">
        <v>285</v>
      </c>
      <c r="B190" s="290"/>
      <c r="F190" s="69"/>
      <c r="G190" s="69"/>
      <c r="H190" s="69"/>
      <c r="I190" s="69"/>
    </row>
    <row r="191" spans="1:22" x14ac:dyDescent="0.25">
      <c r="A191" s="289" t="s">
        <v>462</v>
      </c>
      <c r="B191" s="290"/>
      <c r="F191" s="69"/>
      <c r="G191" s="69"/>
      <c r="H191" s="69"/>
      <c r="I191" s="69"/>
    </row>
    <row r="192" spans="1:22" ht="16" thickBot="1" x14ac:dyDescent="0.3">
      <c r="A192" s="285" t="s">
        <v>465</v>
      </c>
      <c r="B192" s="288" t="s">
        <v>52</v>
      </c>
      <c r="F192" s="69"/>
      <c r="G192" s="69"/>
      <c r="H192" s="69"/>
      <c r="I192" s="69"/>
    </row>
  </sheetData>
  <sheetProtection formatCells="0" formatColumns="0" formatRows="0" insertColumns="0" insertRows="0" deleteColumns="0" deleteRows="0" sort="0" autoFilter="0"/>
  <dataConsolidate>
    <dataRefs count="2">
      <dataRef ref="B9" sheet="APPENDIX B-1  (FE - USWC)" r:id="rId1"/>
      <dataRef ref="A14:A18" sheet="APPENDIX B-1  (FE - USWC)" r:id="rId2"/>
    </dataRefs>
  </dataConsolidate>
  <mergeCells count="231">
    <mergeCell ref="L165:M165"/>
    <mergeCell ref="U179:V179"/>
    <mergeCell ref="U177:V177"/>
    <mergeCell ref="U178:V178"/>
    <mergeCell ref="A171:H171"/>
    <mergeCell ref="A169:G169"/>
    <mergeCell ref="U176:V176"/>
    <mergeCell ref="Q172:Q173"/>
    <mergeCell ref="E172:E173"/>
    <mergeCell ref="U174:V174"/>
    <mergeCell ref="L166:M166"/>
    <mergeCell ref="F172:F173"/>
    <mergeCell ref="A172:A173"/>
    <mergeCell ref="B172:B173"/>
    <mergeCell ref="C172:C173"/>
    <mergeCell ref="D172:D173"/>
    <mergeCell ref="G172:N172"/>
    <mergeCell ref="S172:S173"/>
    <mergeCell ref="U175:V175"/>
    <mergeCell ref="R172:R173"/>
    <mergeCell ref="O172:O173"/>
    <mergeCell ref="P172:P173"/>
    <mergeCell ref="U172:V173"/>
    <mergeCell ref="T172:T173"/>
    <mergeCell ref="L163:M163"/>
    <mergeCell ref="L164:M164"/>
    <mergeCell ref="L161:M161"/>
    <mergeCell ref="L162:M162"/>
    <mergeCell ref="K159:K160"/>
    <mergeCell ref="L159:M160"/>
    <mergeCell ref="A158:E158"/>
    <mergeCell ref="B145:I145"/>
    <mergeCell ref="B149:I149"/>
    <mergeCell ref="H159:H160"/>
    <mergeCell ref="A159:A160"/>
    <mergeCell ref="I159:I160"/>
    <mergeCell ref="J159:J160"/>
    <mergeCell ref="F159:F160"/>
    <mergeCell ref="G159:G160"/>
    <mergeCell ref="B150:I150"/>
    <mergeCell ref="A154:B154"/>
    <mergeCell ref="A156:G156"/>
    <mergeCell ref="B143:I143"/>
    <mergeCell ref="B144:I144"/>
    <mergeCell ref="B159:B160"/>
    <mergeCell ref="C159:C160"/>
    <mergeCell ref="D159:D160"/>
    <mergeCell ref="E159:E160"/>
    <mergeCell ref="B148:I148"/>
    <mergeCell ref="B147:I147"/>
    <mergeCell ref="B142:I142"/>
    <mergeCell ref="B146:I146"/>
    <mergeCell ref="B141:I141"/>
    <mergeCell ref="K116:K117"/>
    <mergeCell ref="L116:L117"/>
    <mergeCell ref="F109:F110"/>
    <mergeCell ref="G116:G117"/>
    <mergeCell ref="G109:G110"/>
    <mergeCell ref="E109:E110"/>
    <mergeCell ref="J109:J110"/>
    <mergeCell ref="K109:K110"/>
    <mergeCell ref="H116:H117"/>
    <mergeCell ref="F116:F117"/>
    <mergeCell ref="E116:E117"/>
    <mergeCell ref="A116:D116"/>
    <mergeCell ref="I116:I117"/>
    <mergeCell ref="A127:F127"/>
    <mergeCell ref="B137:I137"/>
    <mergeCell ref="B138:I138"/>
    <mergeCell ref="B136:I136"/>
    <mergeCell ref="B140:I140"/>
    <mergeCell ref="A134:I134"/>
    <mergeCell ref="A128:F128"/>
    <mergeCell ref="B139:I139"/>
    <mergeCell ref="B101:D101"/>
    <mergeCell ref="E101:G101"/>
    <mergeCell ref="B105:D105"/>
    <mergeCell ref="B95:D95"/>
    <mergeCell ref="H109:H110"/>
    <mergeCell ref="I109:I110"/>
    <mergeCell ref="A109:D109"/>
    <mergeCell ref="L109:L110"/>
    <mergeCell ref="A126:F126"/>
    <mergeCell ref="A124:E124"/>
    <mergeCell ref="E104:G104"/>
    <mergeCell ref="A106:I106"/>
    <mergeCell ref="B99:D99"/>
    <mergeCell ref="E99:G99"/>
    <mergeCell ref="B98:D98"/>
    <mergeCell ref="B100:D100"/>
    <mergeCell ref="E100:G100"/>
    <mergeCell ref="E95:G95"/>
    <mergeCell ref="E96:G96"/>
    <mergeCell ref="E98:G98"/>
    <mergeCell ref="E97:G97"/>
    <mergeCell ref="B97:D97"/>
    <mergeCell ref="B96:D96"/>
    <mergeCell ref="M116:M117"/>
    <mergeCell ref="A107:I107"/>
    <mergeCell ref="B102:D102"/>
    <mergeCell ref="E102:G102"/>
    <mergeCell ref="B103:D103"/>
    <mergeCell ref="E103:G103"/>
    <mergeCell ref="E105:G105"/>
    <mergeCell ref="J116:J117"/>
    <mergeCell ref="B104:D104"/>
    <mergeCell ref="B89:D89"/>
    <mergeCell ref="E90:G90"/>
    <mergeCell ref="K86:K88"/>
    <mergeCell ref="E94:G94"/>
    <mergeCell ref="B94:D94"/>
    <mergeCell ref="B91:D91"/>
    <mergeCell ref="B90:D90"/>
    <mergeCell ref="E89:G89"/>
    <mergeCell ref="E93:G93"/>
    <mergeCell ref="E91:G91"/>
    <mergeCell ref="B92:D92"/>
    <mergeCell ref="E92:G92"/>
    <mergeCell ref="B93:D93"/>
    <mergeCell ref="M86:M88"/>
    <mergeCell ref="B79:D79"/>
    <mergeCell ref="B80:D80"/>
    <mergeCell ref="A82:I82"/>
    <mergeCell ref="A87:G87"/>
    <mergeCell ref="G48:G49"/>
    <mergeCell ref="H48:H49"/>
    <mergeCell ref="A48:A49"/>
    <mergeCell ref="B64:D64"/>
    <mergeCell ref="B65:D65"/>
    <mergeCell ref="A71:C71"/>
    <mergeCell ref="B66:D66"/>
    <mergeCell ref="A83:I83"/>
    <mergeCell ref="B76:D76"/>
    <mergeCell ref="B78:D78"/>
    <mergeCell ref="B77:D77"/>
    <mergeCell ref="L86:L88"/>
    <mergeCell ref="I86:I88"/>
    <mergeCell ref="A88:G88"/>
    <mergeCell ref="H86:H88"/>
    <mergeCell ref="A86:G86"/>
    <mergeCell ref="J86:J88"/>
    <mergeCell ref="F48:F49"/>
    <mergeCell ref="D48:D49"/>
    <mergeCell ref="B48:B49"/>
    <mergeCell ref="I48:I49"/>
    <mergeCell ref="A70:C70"/>
    <mergeCell ref="B84:I84"/>
    <mergeCell ref="E39:E40"/>
    <mergeCell ref="H30:H31"/>
    <mergeCell ref="I39:I40"/>
    <mergeCell ref="C30:C31"/>
    <mergeCell ref="I30:I31"/>
    <mergeCell ref="A30:A31"/>
    <mergeCell ref="B63:D63"/>
    <mergeCell ref="C48:C49"/>
    <mergeCell ref="B67:D67"/>
    <mergeCell ref="D39:D40"/>
    <mergeCell ref="E30:E31"/>
    <mergeCell ref="A57:C57"/>
    <mergeCell ref="A58:C58"/>
    <mergeCell ref="E48:E49"/>
    <mergeCell ref="B30:B31"/>
    <mergeCell ref="A39:A40"/>
    <mergeCell ref="A47:D47"/>
    <mergeCell ref="L17:M17"/>
    <mergeCell ref="J15:K15"/>
    <mergeCell ref="L15:M15"/>
    <mergeCell ref="C39:C40"/>
    <mergeCell ref="D30:D31"/>
    <mergeCell ref="L16:M16"/>
    <mergeCell ref="J16:K16"/>
    <mergeCell ref="B17:I17"/>
    <mergeCell ref="B21:H21"/>
    <mergeCell ref="B20:H20"/>
    <mergeCell ref="B16:I16"/>
    <mergeCell ref="B15:I15"/>
    <mergeCell ref="B23:H23"/>
    <mergeCell ref="B22:H22"/>
    <mergeCell ref="B24:H24"/>
    <mergeCell ref="F30:F31"/>
    <mergeCell ref="J17:K17"/>
    <mergeCell ref="J39:J40"/>
    <mergeCell ref="K39:K40"/>
    <mergeCell ref="G30:G31"/>
    <mergeCell ref="F39:F40"/>
    <mergeCell ref="G39:G40"/>
    <mergeCell ref="H39:H40"/>
    <mergeCell ref="B39:B40"/>
    <mergeCell ref="L13:M13"/>
    <mergeCell ref="J14:K14"/>
    <mergeCell ref="L14:M14"/>
    <mergeCell ref="A1:B1"/>
    <mergeCell ref="C1:F1"/>
    <mergeCell ref="A2:B2"/>
    <mergeCell ref="C2:F2"/>
    <mergeCell ref="A3:B3"/>
    <mergeCell ref="C3:F3"/>
    <mergeCell ref="A12:J12"/>
    <mergeCell ref="J13:K13"/>
    <mergeCell ref="A7:B7"/>
    <mergeCell ref="C7:F7"/>
    <mergeCell ref="A8:B8"/>
    <mergeCell ref="C8:F8"/>
    <mergeCell ref="B9:F9"/>
    <mergeCell ref="B14:I14"/>
    <mergeCell ref="B13:I13"/>
    <mergeCell ref="A4:B4"/>
    <mergeCell ref="C4:F4"/>
    <mergeCell ref="A5:B5"/>
    <mergeCell ref="C5:F5"/>
    <mergeCell ref="A6:B6"/>
    <mergeCell ref="C6:F6"/>
    <mergeCell ref="Y30:Y31"/>
    <mergeCell ref="Z30:Z31"/>
    <mergeCell ref="Y39:Y40"/>
    <mergeCell ref="Z39:Z40"/>
    <mergeCell ref="J30:J31"/>
    <mergeCell ref="K30:K31"/>
    <mergeCell ref="L30:L31"/>
    <mergeCell ref="X30:X31"/>
    <mergeCell ref="AC48:AC49"/>
    <mergeCell ref="AA48:AA49"/>
    <mergeCell ref="AB48:AB49"/>
    <mergeCell ref="AA30:AA31"/>
    <mergeCell ref="AA39:AA40"/>
    <mergeCell ref="X39:X40"/>
    <mergeCell ref="J48:J49"/>
    <mergeCell ref="M48:M49"/>
    <mergeCell ref="Z48:Z49"/>
    <mergeCell ref="L48:L49"/>
    <mergeCell ref="K48:K49"/>
  </mergeCells>
  <phoneticPr fontId="12" type="noConversion"/>
  <dataValidations count="33">
    <dataValidation type="list" allowBlank="1" showInputMessage="1" showErrorMessage="1" sqref="B184:B192" xr:uid="{00000000-0002-0000-0600-000000000000}">
      <formula1>Autom</formula1>
    </dataValidation>
    <dataValidation type="list" showInputMessage="1" showErrorMessage="1" sqref="C161:C166 C174:C179" xr:uid="{00000000-0002-0000-0600-000001000000}">
      <formula1>IF($B161="I",DDTARIFFUS,DDTARIFF)</formula1>
    </dataValidation>
    <dataValidation type="list" allowBlank="1" showInputMessage="1" showErrorMessage="1" sqref="B174:B179 B161:B166" xr:uid="{00000000-0002-0000-0600-000002000000}">
      <formula1>EXPIMP</formula1>
    </dataValidation>
    <dataValidation type="list" allowBlank="1" showInputMessage="1" showErrorMessage="1" sqref="O174:O179 F161:F166" xr:uid="{00000000-0002-0000-0600-000003000000}">
      <formula1>EQTYPE</formula1>
    </dataValidation>
    <dataValidation type="list" allowBlank="1" showInputMessage="1" showErrorMessage="1" sqref="P174:P179 G161:G166" xr:uid="{00000000-0002-0000-0600-000004000000}">
      <formula1>OPREEFER</formula1>
    </dataValidation>
    <dataValidation type="list" allowBlank="1" showInputMessage="1" showErrorMessage="1" sqref="F174:F179" xr:uid="{00000000-0002-0000-0600-000005000000}">
      <formula1>CURRENCY</formula1>
    </dataValidation>
    <dataValidation type="whole" allowBlank="1" showInputMessage="1" showErrorMessage="1" error="Only whole numbers can be entered into this field" sqref="D161:D166 D174:D179" xr:uid="{00000000-0002-0000-0600-000006000000}">
      <formula1>1</formula1>
      <formula2>99</formula2>
    </dataValidation>
    <dataValidation type="list" showInputMessage="1" showErrorMessage="1" sqref="E174:E179 E161:E166" xr:uid="{00000000-0002-0000-0600-000007000000}">
      <formula1>DAYS</formula1>
    </dataValidation>
    <dataValidation type="whole" allowBlank="1" showInputMessage="1" showErrorMessage="1" error="Only whole numbers may be entered into this field_x000a_" sqref="G174:G179 M174:M179 K174:K179 I174:I179" xr:uid="{00000000-0002-0000-0600-000008000000}">
      <formula1>1</formula1>
      <formula2>99</formula2>
    </dataValidation>
    <dataValidation type="decimal" allowBlank="1" showInputMessage="1" showErrorMessage="1" error="Only numbers may be entered into this field" sqref="H174:H179 N174:N179 L174:L179 J174:J179" xr:uid="{00000000-0002-0000-0600-000009000000}">
      <formula1>1</formula1>
      <formula2>1000000000</formula2>
    </dataValidation>
    <dataValidation type="list" showInputMessage="1" showErrorMessage="1" sqref="K111:K114 K118:K121 N64:N67 A41:A44 A50:A53 A32:A35 N77:N80" xr:uid="{00000000-0002-0000-0600-00000A000000}">
      <formula1>$A$14:$A$18</formula1>
    </dataValidation>
    <dataValidation type="list" allowBlank="1" showInputMessage="1" showErrorMessage="1" sqref="J111:J114 J118:J121" xr:uid="{00000000-0002-0000-0600-00000B000000}">
      <formula1>GRIPSS</formula1>
    </dataValidation>
    <dataValidation type="decimal" allowBlank="1" showInputMessage="1" showErrorMessage="1" sqref="F118:I121 F111:I114 I32:L35 I41:K44 J77:M80 I50:L53" xr:uid="{00000000-0002-0000-0600-00000C000000}">
      <formula1>0</formula1>
      <formula2>999999999999999</formula2>
    </dataValidation>
    <dataValidation type="list" allowBlank="1" showInputMessage="1" showErrorMessage="1" sqref="E111:E114 E118:E121" xr:uid="{00000000-0002-0000-0600-00000D000000}">
      <formula1>GRIPSS_EQ</formula1>
    </dataValidation>
    <dataValidation type="list" allowBlank="1" showInputMessage="1" showErrorMessage="1" sqref="I89:I105" xr:uid="{00000000-0002-0000-0600-00000E000000}">
      <formula1>$A$14:$A$18</formula1>
    </dataValidation>
    <dataValidation type="list" allowBlank="1" showErrorMessage="1" sqref="A89:A105" xr:uid="{00000000-0002-0000-0600-00000F000000}">
      <formula1>Charges</formula1>
    </dataValidation>
    <dataValidation type="date" allowBlank="1" showInputMessage="1" showErrorMessage="1" sqref="X32:Y35 J89:K105" xr:uid="{00000000-0002-0000-0600-000010000000}">
      <formula1>10101</formula1>
      <formula2>311299</formula2>
    </dataValidation>
    <dataValidation allowBlank="1" showInputMessage="1" showErrorMessage="1" promptTitle="Acceptable Values:" prompt="- Applicable _x000a_- Not applicable _x000a_- Included_x000a_- Amount and OSPF for cases of fixed per D40 OSPF_x000a_    (example-  &quot;375 OSPF&quot;)" sqref="E89:G105" xr:uid="{00000000-0002-0000-0600-000011000000}"/>
    <dataValidation type="list" allowBlank="1" showInputMessage="1" showErrorMessage="1" errorTitle="Pick up the list" promptTitle="Blank = ALL" sqref="H89:H105" xr:uid="{00000000-0002-0000-0600-000012000000}">
      <formula1>Type_note2</formula1>
    </dataValidation>
    <dataValidation type="list" showDropDown="1" showErrorMessage="1" sqref="O63:P63 O76:P76" xr:uid="{00000000-0002-0000-0600-000013000000}">
      <formula1>Charges</formula1>
    </dataValidation>
    <dataValidation type="list" allowBlank="1" showInputMessage="1" showErrorMessage="1" sqref="O64:P67 O77:P80" xr:uid="{00000000-0002-0000-0600-000014000000}">
      <formula1 xml:space="preserve"> droppull</formula1>
    </dataValidation>
    <dataValidation type="list" allowBlank="1" showInputMessage="1" showErrorMessage="1" sqref="L41:L44 G64:G67 P50:P53 N41:N44 G77:G80" xr:uid="{00000000-0002-0000-0600-000015000000}">
      <formula1>YesNo</formula1>
    </dataValidation>
    <dataValidation type="list" allowBlank="1" showInputMessage="1" showErrorMessage="1" sqref="M50:M53" xr:uid="{00000000-0002-0000-0600-000016000000}">
      <formula1>Equip</formula1>
    </dataValidation>
    <dataValidation type="list" allowBlank="1" showInputMessage="1" showErrorMessage="1" sqref="F64:F67 F77:F80" xr:uid="{00000000-0002-0000-0600-000017000000}">
      <formula1>ArbMode</formula1>
    </dataValidation>
    <dataValidation type="list" allowBlank="1" showInputMessage="1" showErrorMessage="1" sqref="G41:G44 G50:G53 G32:G35" xr:uid="{00000000-0002-0000-0600-000018000000}">
      <formula1>SDD</formula1>
    </dataValidation>
    <dataValidation type="list" allowBlank="1" showInputMessage="1" showErrorMessage="1" sqref="M31:W31 Q49:Y49" xr:uid="{00000000-0002-0000-0600-000019000000}">
      <formula1>Container</formula1>
    </dataValidation>
    <dataValidation type="list" allowBlank="1" showInputMessage="1" showErrorMessage="1" sqref="O40:W40" xr:uid="{00000000-0002-0000-0600-00001A000000}">
      <formula1>Reefer</formula1>
    </dataValidation>
    <dataValidation type="list" allowBlank="1" showInputMessage="1" showErrorMessage="1" sqref="F32:F35 F50:F53 F41:F44" xr:uid="{00000000-0002-0000-0600-00001B000000}">
      <formula1>Mode</formula1>
    </dataValidation>
    <dataValidation type="list" allowBlank="1" showInputMessage="1" showErrorMessage="1" sqref="M41:M44 O50:O53" xr:uid="{00000000-0002-0000-0600-00001C000000}">
      <formula1>ShipperOwn</formula1>
    </dataValidation>
    <dataValidation type="list" allowBlank="1" showInputMessage="1" showErrorMessage="1" sqref="N50:N53" xr:uid="{00000000-0002-0000-0600-00001D000000}">
      <formula1>OOG</formula1>
    </dataValidation>
    <dataValidation type="list" allowBlank="1" showErrorMessage="1" sqref="M30:W30 Q48:Y48 O39:W39" xr:uid="{00000000-0002-0000-0600-00001E000000}">
      <formula1>Exceptions</formula1>
    </dataValidation>
    <dataValidation type="list" allowBlank="1" showInputMessage="1" showErrorMessage="1" sqref="AA32:AA35 AC50:AC53 AA41:AA44" xr:uid="{00000000-0002-0000-0600-00001F000000}">
      <formula1>CST</formula1>
    </dataValidation>
    <dataValidation type="list" showInputMessage="1" showErrorMessage="1" sqref="A161:A166 A174:A179" xr:uid="{00000000-0002-0000-0600-000020000000}">
      <formula1>BULLET</formula1>
    </dataValidation>
  </dataValidations>
  <pageMargins left="0.25" right="0.25" top="0.25" bottom="0.25" header="0.5" footer="0"/>
  <pageSetup scale="28" fitToHeight="3" orientation="landscape" r:id="rId3"/>
  <headerFooter alignWithMargins="0"/>
  <rowBreaks count="1" manualBreakCount="1">
    <brk id="84" max="16383" man="1"/>
  </rowBreaks>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27">
    <pageSetUpPr fitToPage="1"/>
  </sheetPr>
  <dimension ref="A1:H559"/>
  <sheetViews>
    <sheetView zoomScale="115" zoomScaleNormal="115" zoomScaleSheetLayoutView="100" workbookViewId="0">
      <pane ySplit="2" topLeftCell="A80" activePane="bottomLeft" state="frozen"/>
      <selection activeCell="B1" sqref="B1"/>
      <selection pane="bottomLeft" activeCell="A88" sqref="A88"/>
    </sheetView>
  </sheetViews>
  <sheetFormatPr defaultColWidth="11.453125" defaultRowHeight="12.5" x14ac:dyDescent="0.25"/>
  <cols>
    <col min="1" max="1" width="31.453125" style="2" customWidth="1"/>
    <col min="2" max="2" width="50.26953125" style="2" customWidth="1"/>
    <col min="3" max="3" width="11.453125" style="2" customWidth="1"/>
    <col min="4" max="4" width="14.26953125" style="2" bestFit="1" customWidth="1"/>
    <col min="5" max="5" width="14.26953125" style="2" customWidth="1"/>
    <col min="6" max="6" width="11.453125" style="2" customWidth="1"/>
    <col min="7" max="7" width="5.26953125" style="2" customWidth="1"/>
    <col min="8" max="8" width="21.26953125" style="2" bestFit="1" customWidth="1"/>
    <col min="9" max="16384" width="11.453125" style="2"/>
  </cols>
  <sheetData>
    <row r="1" spans="1:8" ht="13" thickBot="1" x14ac:dyDescent="0.3">
      <c r="A1" s="2" t="s">
        <v>308</v>
      </c>
      <c r="B1" s="365" t="s">
        <v>1043</v>
      </c>
    </row>
    <row r="2" spans="1:8" ht="13.5" thickBot="1" x14ac:dyDescent="0.35">
      <c r="A2" s="1131" t="s">
        <v>79</v>
      </c>
      <c r="B2" s="1132"/>
      <c r="C2" s="1133"/>
      <c r="D2" s="60" t="s">
        <v>303</v>
      </c>
      <c r="E2" s="52" t="s">
        <v>334</v>
      </c>
      <c r="F2" s="53" t="s">
        <v>322</v>
      </c>
      <c r="H2" s="280" t="s">
        <v>204</v>
      </c>
    </row>
    <row r="3" spans="1:8" s="246" customFormat="1" x14ac:dyDescent="0.25">
      <c r="A3" s="358" t="s">
        <v>874</v>
      </c>
      <c r="B3" s="50" t="s">
        <v>105</v>
      </c>
      <c r="C3" s="58" t="s">
        <v>104</v>
      </c>
      <c r="D3" s="56" t="s">
        <v>305</v>
      </c>
      <c r="E3" s="51" t="s">
        <v>333</v>
      </c>
      <c r="F3" s="54" t="s">
        <v>323</v>
      </c>
      <c r="H3" s="400" t="s">
        <v>874</v>
      </c>
    </row>
    <row r="4" spans="1:8" s="246" customFormat="1" x14ac:dyDescent="0.25">
      <c r="A4" s="55" t="s">
        <v>103</v>
      </c>
      <c r="B4" s="50" t="s">
        <v>102</v>
      </c>
      <c r="C4" s="58" t="s">
        <v>256</v>
      </c>
      <c r="D4" s="56" t="s">
        <v>305</v>
      </c>
      <c r="E4" s="51" t="s">
        <v>333</v>
      </c>
      <c r="F4" s="54" t="s">
        <v>323</v>
      </c>
      <c r="H4" s="417" t="s">
        <v>103</v>
      </c>
    </row>
    <row r="5" spans="1:8" s="246" customFormat="1" x14ac:dyDescent="0.25">
      <c r="A5" s="55" t="s">
        <v>349</v>
      </c>
      <c r="B5" s="50" t="s">
        <v>349</v>
      </c>
      <c r="C5" s="58" t="s">
        <v>350</v>
      </c>
      <c r="D5" s="56" t="s">
        <v>305</v>
      </c>
      <c r="E5" s="51" t="s">
        <v>333</v>
      </c>
      <c r="F5" s="54" t="s">
        <v>323</v>
      </c>
      <c r="H5" s="395" t="s">
        <v>349</v>
      </c>
    </row>
    <row r="6" spans="1:8" s="307" customFormat="1" ht="25" x14ac:dyDescent="0.25">
      <c r="A6" s="55" t="s">
        <v>179</v>
      </c>
      <c r="B6" s="50" t="s">
        <v>180</v>
      </c>
      <c r="C6" s="58" t="s">
        <v>183</v>
      </c>
      <c r="D6" s="362" t="s">
        <v>306</v>
      </c>
      <c r="E6" s="51" t="s">
        <v>333</v>
      </c>
      <c r="F6" s="54" t="s">
        <v>323</v>
      </c>
      <c r="G6" s="246"/>
      <c r="H6" s="395" t="s">
        <v>179</v>
      </c>
    </row>
    <row r="7" spans="1:8" s="246" customFormat="1" ht="12" customHeight="1" x14ac:dyDescent="0.25">
      <c r="A7" s="55" t="s">
        <v>178</v>
      </c>
      <c r="B7" s="50" t="s">
        <v>182</v>
      </c>
      <c r="C7" s="58" t="s">
        <v>184</v>
      </c>
      <c r="D7" s="56" t="s">
        <v>305</v>
      </c>
      <c r="E7" s="51" t="s">
        <v>333</v>
      </c>
      <c r="F7" s="54" t="s">
        <v>323</v>
      </c>
      <c r="H7" s="395" t="s">
        <v>178</v>
      </c>
    </row>
    <row r="8" spans="1:8" s="246" customFormat="1" x14ac:dyDescent="0.25">
      <c r="A8" s="55" t="s">
        <v>235</v>
      </c>
      <c r="B8" s="359" t="s">
        <v>870</v>
      </c>
      <c r="C8" s="58" t="s">
        <v>236</v>
      </c>
      <c r="D8" s="56" t="s">
        <v>305</v>
      </c>
      <c r="E8" s="51" t="s">
        <v>333</v>
      </c>
      <c r="F8" s="54" t="s">
        <v>323</v>
      </c>
      <c r="H8" s="395" t="s">
        <v>235</v>
      </c>
    </row>
    <row r="9" spans="1:8" s="246" customFormat="1" x14ac:dyDescent="0.25">
      <c r="A9" s="55" t="s">
        <v>468</v>
      </c>
      <c r="B9" s="50" t="s">
        <v>469</v>
      </c>
      <c r="C9" s="58" t="s">
        <v>470</v>
      </c>
      <c r="D9" s="56" t="s">
        <v>305</v>
      </c>
      <c r="E9" s="51" t="s">
        <v>333</v>
      </c>
      <c r="F9" s="54" t="s">
        <v>323</v>
      </c>
      <c r="H9" s="395" t="s">
        <v>468</v>
      </c>
    </row>
    <row r="10" spans="1:8" s="246" customFormat="1" x14ac:dyDescent="0.25">
      <c r="A10" s="55" t="s">
        <v>237</v>
      </c>
      <c r="B10" s="50" t="s">
        <v>238</v>
      </c>
      <c r="C10" s="58" t="s">
        <v>239</v>
      </c>
      <c r="D10" s="56" t="s">
        <v>305</v>
      </c>
      <c r="E10" s="51" t="s">
        <v>333</v>
      </c>
      <c r="F10" s="54" t="s">
        <v>323</v>
      </c>
      <c r="H10" s="395" t="s">
        <v>237</v>
      </c>
    </row>
    <row r="11" spans="1:8" s="246" customFormat="1" x14ac:dyDescent="0.25">
      <c r="A11" s="55" t="s">
        <v>357</v>
      </c>
      <c r="B11" s="50" t="s">
        <v>358</v>
      </c>
      <c r="C11" s="58" t="s">
        <v>360</v>
      </c>
      <c r="D11" s="56" t="s">
        <v>305</v>
      </c>
      <c r="E11" s="51" t="s">
        <v>333</v>
      </c>
      <c r="F11" s="54" t="s">
        <v>323</v>
      </c>
      <c r="H11" s="395" t="s">
        <v>357</v>
      </c>
    </row>
    <row r="12" spans="1:8" s="246" customFormat="1" x14ac:dyDescent="0.25">
      <c r="A12" s="55" t="s">
        <v>474</v>
      </c>
      <c r="B12" s="50" t="s">
        <v>475</v>
      </c>
      <c r="C12" s="58" t="s">
        <v>476</v>
      </c>
      <c r="D12" s="56" t="s">
        <v>305</v>
      </c>
      <c r="E12" s="51" t="s">
        <v>333</v>
      </c>
      <c r="F12" s="54" t="s">
        <v>323</v>
      </c>
      <c r="H12" s="395" t="s">
        <v>474</v>
      </c>
    </row>
    <row r="13" spans="1:8" s="246" customFormat="1" x14ac:dyDescent="0.25">
      <c r="A13" s="358" t="s">
        <v>284</v>
      </c>
      <c r="B13" s="359" t="s">
        <v>828</v>
      </c>
      <c r="C13" s="360" t="s">
        <v>829</v>
      </c>
      <c r="D13" s="362" t="s">
        <v>305</v>
      </c>
      <c r="E13" s="363" t="s">
        <v>333</v>
      </c>
      <c r="F13" s="364" t="s">
        <v>324</v>
      </c>
      <c r="H13" s="395" t="s">
        <v>284</v>
      </c>
    </row>
    <row r="14" spans="1:8" s="307" customFormat="1" x14ac:dyDescent="0.25">
      <c r="A14" s="358" t="s">
        <v>824</v>
      </c>
      <c r="B14" s="359" t="s">
        <v>871</v>
      </c>
      <c r="C14" s="58" t="s">
        <v>260</v>
      </c>
      <c r="D14" s="56" t="s">
        <v>305</v>
      </c>
      <c r="E14" s="51" t="s">
        <v>333</v>
      </c>
      <c r="F14" s="54" t="s">
        <v>324</v>
      </c>
      <c r="G14" s="246"/>
      <c r="H14" s="396" t="s">
        <v>824</v>
      </c>
    </row>
    <row r="15" spans="1:8" s="246" customFormat="1" x14ac:dyDescent="0.25">
      <c r="A15" s="358" t="s">
        <v>965</v>
      </c>
      <c r="B15" s="359" t="s">
        <v>965</v>
      </c>
      <c r="C15" s="58" t="s">
        <v>240</v>
      </c>
      <c r="D15" s="56" t="s">
        <v>305</v>
      </c>
      <c r="E15" s="51" t="s">
        <v>333</v>
      </c>
      <c r="F15" s="54" t="s">
        <v>323</v>
      </c>
      <c r="H15" s="396" t="s">
        <v>965</v>
      </c>
    </row>
    <row r="16" spans="1:8" s="246" customFormat="1" x14ac:dyDescent="0.25">
      <c r="A16" s="55" t="s">
        <v>87</v>
      </c>
      <c r="B16" s="359" t="s">
        <v>872</v>
      </c>
      <c r="C16" s="58" t="s">
        <v>89</v>
      </c>
      <c r="D16" s="56" t="s">
        <v>305</v>
      </c>
      <c r="E16" s="51" t="s">
        <v>333</v>
      </c>
      <c r="F16" s="54" t="s">
        <v>323</v>
      </c>
      <c r="H16" s="395" t="s">
        <v>87</v>
      </c>
    </row>
    <row r="17" spans="1:8" s="246" customFormat="1" x14ac:dyDescent="0.25">
      <c r="A17" s="358" t="s">
        <v>1036</v>
      </c>
      <c r="B17" s="359" t="s">
        <v>1036</v>
      </c>
      <c r="C17" s="360" t="s">
        <v>1037</v>
      </c>
      <c r="D17" s="362" t="s">
        <v>305</v>
      </c>
      <c r="E17" s="363" t="s">
        <v>333</v>
      </c>
      <c r="F17" s="364" t="s">
        <v>323</v>
      </c>
      <c r="H17" s="396" t="s">
        <v>1036</v>
      </c>
    </row>
    <row r="18" spans="1:8" s="246" customFormat="1" x14ac:dyDescent="0.25">
      <c r="A18" s="55" t="s">
        <v>535</v>
      </c>
      <c r="B18" s="50" t="s">
        <v>536</v>
      </c>
      <c r="C18" s="58" t="s">
        <v>537</v>
      </c>
      <c r="D18" s="56" t="s">
        <v>305</v>
      </c>
      <c r="E18" s="51" t="s">
        <v>333</v>
      </c>
      <c r="F18" s="54" t="s">
        <v>323</v>
      </c>
      <c r="H18" s="395" t="s">
        <v>535</v>
      </c>
    </row>
    <row r="19" spans="1:8" s="246" customFormat="1" x14ac:dyDescent="0.25">
      <c r="A19" s="358" t="s">
        <v>1014</v>
      </c>
      <c r="B19" s="361" t="s">
        <v>1017</v>
      </c>
      <c r="C19" s="360" t="s">
        <v>1015</v>
      </c>
      <c r="D19" s="362" t="s">
        <v>306</v>
      </c>
      <c r="E19" s="363" t="s">
        <v>333</v>
      </c>
      <c r="F19" s="364" t="s">
        <v>323</v>
      </c>
      <c r="G19" s="390"/>
      <c r="H19" s="396" t="s">
        <v>1014</v>
      </c>
    </row>
    <row r="20" spans="1:8" s="390" customFormat="1" ht="25" x14ac:dyDescent="0.25">
      <c r="A20" s="358" t="s">
        <v>1012</v>
      </c>
      <c r="B20" s="361" t="s">
        <v>1016</v>
      </c>
      <c r="C20" s="360" t="s">
        <v>1013</v>
      </c>
      <c r="D20" s="362" t="s">
        <v>305</v>
      </c>
      <c r="E20" s="363" t="s">
        <v>333</v>
      </c>
      <c r="F20" s="364" t="s">
        <v>323</v>
      </c>
      <c r="H20" s="396" t="s">
        <v>1012</v>
      </c>
    </row>
    <row r="21" spans="1:8" s="390" customFormat="1" x14ac:dyDescent="0.25">
      <c r="A21" s="55" t="s">
        <v>514</v>
      </c>
      <c r="B21" s="361" t="s">
        <v>873</v>
      </c>
      <c r="C21" s="58" t="s">
        <v>260</v>
      </c>
      <c r="D21" s="56" t="s">
        <v>305</v>
      </c>
      <c r="E21" s="51" t="s">
        <v>333</v>
      </c>
      <c r="F21" s="54" t="s">
        <v>324</v>
      </c>
      <c r="G21" s="246"/>
      <c r="H21" s="395" t="s">
        <v>514</v>
      </c>
    </row>
    <row r="22" spans="1:8" s="246" customFormat="1" ht="11.25" customHeight="1" x14ac:dyDescent="0.25">
      <c r="A22" s="55" t="s">
        <v>249</v>
      </c>
      <c r="B22" s="50" t="s">
        <v>250</v>
      </c>
      <c r="C22" s="58" t="s">
        <v>251</v>
      </c>
      <c r="D22" s="56" t="s">
        <v>305</v>
      </c>
      <c r="E22" s="51" t="s">
        <v>333</v>
      </c>
      <c r="F22" s="54" t="s">
        <v>323</v>
      </c>
      <c r="H22" s="395" t="s">
        <v>249</v>
      </c>
    </row>
    <row r="23" spans="1:8" s="246" customFormat="1" x14ac:dyDescent="0.25">
      <c r="A23" s="358" t="s">
        <v>856</v>
      </c>
      <c r="B23" s="359" t="s">
        <v>857</v>
      </c>
      <c r="C23" s="360" t="s">
        <v>775</v>
      </c>
      <c r="D23" s="56" t="s">
        <v>305</v>
      </c>
      <c r="E23" s="51" t="s">
        <v>333</v>
      </c>
      <c r="F23" s="54" t="s">
        <v>323</v>
      </c>
      <c r="H23" s="396" t="s">
        <v>856</v>
      </c>
    </row>
    <row r="24" spans="1:8" s="246" customFormat="1" x14ac:dyDescent="0.25">
      <c r="A24" s="358" t="s">
        <v>205</v>
      </c>
      <c r="B24" s="359" t="s">
        <v>863</v>
      </c>
      <c r="C24" s="360" t="s">
        <v>206</v>
      </c>
      <c r="D24" s="362" t="s">
        <v>306</v>
      </c>
      <c r="E24" s="363" t="s">
        <v>333</v>
      </c>
      <c r="F24" s="364" t="s">
        <v>323</v>
      </c>
      <c r="G24" s="390"/>
      <c r="H24" s="396" t="s">
        <v>205</v>
      </c>
    </row>
    <row r="25" spans="1:8" s="390" customFormat="1" ht="25" x14ac:dyDescent="0.25">
      <c r="A25" s="55" t="s">
        <v>9</v>
      </c>
      <c r="B25" s="55" t="s">
        <v>9</v>
      </c>
      <c r="C25" s="58" t="s">
        <v>10</v>
      </c>
      <c r="D25" s="56" t="s">
        <v>306</v>
      </c>
      <c r="E25" s="51" t="s">
        <v>333</v>
      </c>
      <c r="F25" s="54" t="s">
        <v>323</v>
      </c>
      <c r="G25" s="246"/>
      <c r="H25" s="395" t="s">
        <v>9</v>
      </c>
    </row>
    <row r="26" spans="1:8" s="366" customFormat="1" x14ac:dyDescent="0.25">
      <c r="A26" s="55" t="s">
        <v>703</v>
      </c>
      <c r="B26" s="50" t="s">
        <v>704</v>
      </c>
      <c r="C26" s="58" t="s">
        <v>705</v>
      </c>
      <c r="D26" s="56" t="s">
        <v>305</v>
      </c>
      <c r="E26" s="51" t="s">
        <v>333</v>
      </c>
      <c r="F26" s="54" t="s">
        <v>323</v>
      </c>
      <c r="G26" s="246"/>
      <c r="H26" s="395" t="s">
        <v>703</v>
      </c>
    </row>
    <row r="27" spans="1:8" s="246" customFormat="1" x14ac:dyDescent="0.25">
      <c r="A27" s="55" t="s">
        <v>529</v>
      </c>
      <c r="B27" s="50" t="s">
        <v>530</v>
      </c>
      <c r="C27" s="58" t="s">
        <v>531</v>
      </c>
      <c r="D27" s="56" t="s">
        <v>305</v>
      </c>
      <c r="E27" s="51" t="s">
        <v>333</v>
      </c>
      <c r="F27" s="54" t="s">
        <v>323</v>
      </c>
      <c r="G27" s="390"/>
      <c r="H27" s="395" t="s">
        <v>529</v>
      </c>
    </row>
    <row r="28" spans="1:8" s="246" customFormat="1" x14ac:dyDescent="0.25">
      <c r="A28" s="55" t="s">
        <v>267</v>
      </c>
      <c r="B28" s="50" t="s">
        <v>268</v>
      </c>
      <c r="C28" s="58" t="s">
        <v>269</v>
      </c>
      <c r="D28" s="56" t="s">
        <v>305</v>
      </c>
      <c r="E28" s="51" t="s">
        <v>333</v>
      </c>
      <c r="F28" s="54" t="s">
        <v>323</v>
      </c>
      <c r="H28" s="395" t="s">
        <v>267</v>
      </c>
    </row>
    <row r="29" spans="1:8" s="366" customFormat="1" x14ac:dyDescent="0.25">
      <c r="A29" s="358" t="s">
        <v>847</v>
      </c>
      <c r="B29" s="359" t="s">
        <v>846</v>
      </c>
      <c r="C29" s="360" t="s">
        <v>858</v>
      </c>
      <c r="D29" s="362" t="s">
        <v>306</v>
      </c>
      <c r="E29" s="363" t="s">
        <v>333</v>
      </c>
      <c r="F29" s="364" t="s">
        <v>323</v>
      </c>
      <c r="G29" s="246"/>
      <c r="H29" s="396" t="s">
        <v>847</v>
      </c>
    </row>
    <row r="30" spans="1:8" s="246" customFormat="1" x14ac:dyDescent="0.25">
      <c r="A30" s="55" t="s">
        <v>317</v>
      </c>
      <c r="B30" s="50" t="s">
        <v>106</v>
      </c>
      <c r="C30" s="58" t="s">
        <v>255</v>
      </c>
      <c r="D30" s="56" t="s">
        <v>305</v>
      </c>
      <c r="E30" s="51" t="s">
        <v>333</v>
      </c>
      <c r="F30" s="54" t="s">
        <v>323</v>
      </c>
      <c r="H30" s="395" t="s">
        <v>317</v>
      </c>
    </row>
    <row r="31" spans="1:8" s="246" customFormat="1" x14ac:dyDescent="0.25">
      <c r="A31" s="55" t="s">
        <v>318</v>
      </c>
      <c r="B31" s="50" t="s">
        <v>320</v>
      </c>
      <c r="C31" s="58" t="s">
        <v>319</v>
      </c>
      <c r="D31" s="56" t="s">
        <v>305</v>
      </c>
      <c r="E31" s="51" t="s">
        <v>333</v>
      </c>
      <c r="F31" s="54" t="s">
        <v>323</v>
      </c>
      <c r="H31" s="395" t="s">
        <v>318</v>
      </c>
    </row>
    <row r="32" spans="1:8" s="246" customFormat="1" x14ac:dyDescent="0.25">
      <c r="A32" s="358" t="s">
        <v>936</v>
      </c>
      <c r="B32" s="359" t="s">
        <v>936</v>
      </c>
      <c r="C32" s="360" t="s">
        <v>932</v>
      </c>
      <c r="D32" s="362" t="s">
        <v>306</v>
      </c>
      <c r="E32" s="51" t="s">
        <v>333</v>
      </c>
      <c r="F32" s="54" t="s">
        <v>323</v>
      </c>
      <c r="H32" s="396" t="s">
        <v>929</v>
      </c>
    </row>
    <row r="33" spans="1:8" s="246" customFormat="1" x14ac:dyDescent="0.25">
      <c r="A33" s="358" t="s">
        <v>930</v>
      </c>
      <c r="B33" s="359" t="s">
        <v>930</v>
      </c>
      <c r="C33" s="360" t="s">
        <v>933</v>
      </c>
      <c r="D33" s="56" t="s">
        <v>305</v>
      </c>
      <c r="E33" s="51" t="s">
        <v>333</v>
      </c>
      <c r="F33" s="54" t="s">
        <v>323</v>
      </c>
      <c r="H33" s="396" t="s">
        <v>930</v>
      </c>
    </row>
    <row r="34" spans="1:8" s="246" customFormat="1" x14ac:dyDescent="0.25">
      <c r="A34" s="358" t="s">
        <v>974</v>
      </c>
      <c r="B34" s="359" t="s">
        <v>975</v>
      </c>
      <c r="C34" s="360" t="s">
        <v>976</v>
      </c>
      <c r="D34" s="362" t="s">
        <v>305</v>
      </c>
      <c r="E34" s="51" t="s">
        <v>333</v>
      </c>
      <c r="F34" s="54" t="s">
        <v>323</v>
      </c>
      <c r="H34" s="396" t="s">
        <v>974</v>
      </c>
    </row>
    <row r="35" spans="1:8" s="246" customFormat="1" x14ac:dyDescent="0.25">
      <c r="A35" s="358" t="s">
        <v>977</v>
      </c>
      <c r="B35" s="359" t="s">
        <v>980</v>
      </c>
      <c r="C35" s="360" t="s">
        <v>983</v>
      </c>
      <c r="D35" s="362" t="s">
        <v>305</v>
      </c>
      <c r="E35" s="51" t="s">
        <v>333</v>
      </c>
      <c r="F35" s="54" t="s">
        <v>323</v>
      </c>
      <c r="H35" s="396" t="s">
        <v>977</v>
      </c>
    </row>
    <row r="36" spans="1:8" s="246" customFormat="1" x14ac:dyDescent="0.25">
      <c r="A36" s="358" t="s">
        <v>978</v>
      </c>
      <c r="B36" s="359" t="s">
        <v>981</v>
      </c>
      <c r="C36" s="360" t="s">
        <v>984</v>
      </c>
      <c r="D36" s="362" t="s">
        <v>305</v>
      </c>
      <c r="E36" s="51" t="s">
        <v>333</v>
      </c>
      <c r="F36" s="54" t="s">
        <v>323</v>
      </c>
      <c r="H36" s="396" t="s">
        <v>978</v>
      </c>
    </row>
    <row r="37" spans="1:8" s="246" customFormat="1" x14ac:dyDescent="0.25">
      <c r="A37" s="358" t="s">
        <v>979</v>
      </c>
      <c r="B37" s="359" t="s">
        <v>982</v>
      </c>
      <c r="C37" s="360" t="s">
        <v>985</v>
      </c>
      <c r="D37" s="362" t="s">
        <v>305</v>
      </c>
      <c r="E37" s="51" t="s">
        <v>333</v>
      </c>
      <c r="F37" s="54" t="s">
        <v>323</v>
      </c>
      <c r="H37" s="396" t="s">
        <v>979</v>
      </c>
    </row>
    <row r="38" spans="1:8" s="246" customFormat="1" x14ac:dyDescent="0.25">
      <c r="A38" s="358" t="s">
        <v>998</v>
      </c>
      <c r="B38" s="359" t="s">
        <v>999</v>
      </c>
      <c r="C38" s="360" t="s">
        <v>986</v>
      </c>
      <c r="D38" s="362" t="s">
        <v>305</v>
      </c>
      <c r="E38" s="363" t="s">
        <v>333</v>
      </c>
      <c r="F38" s="364" t="s">
        <v>323</v>
      </c>
      <c r="G38" s="390"/>
      <c r="H38" s="396" t="s">
        <v>998</v>
      </c>
    </row>
    <row r="39" spans="1:8" s="246" customFormat="1" x14ac:dyDescent="0.25">
      <c r="A39" s="55" t="s">
        <v>216</v>
      </c>
      <c r="B39" s="359" t="s">
        <v>876</v>
      </c>
      <c r="C39" s="360" t="s">
        <v>821</v>
      </c>
      <c r="D39" s="56" t="s">
        <v>305</v>
      </c>
      <c r="E39" s="51" t="s">
        <v>333</v>
      </c>
      <c r="F39" s="54" t="s">
        <v>324</v>
      </c>
      <c r="G39" s="367"/>
      <c r="H39" s="395" t="s">
        <v>216</v>
      </c>
    </row>
    <row r="40" spans="1:8" s="246" customFormat="1" x14ac:dyDescent="0.25">
      <c r="A40" s="358" t="s">
        <v>1030</v>
      </c>
      <c r="B40" s="359" t="s">
        <v>1031</v>
      </c>
      <c r="C40" s="360" t="s">
        <v>1032</v>
      </c>
      <c r="D40" s="362" t="s">
        <v>305</v>
      </c>
      <c r="E40" s="363" t="s">
        <v>333</v>
      </c>
      <c r="F40" s="364" t="s">
        <v>323</v>
      </c>
      <c r="G40" s="367"/>
      <c r="H40" s="396" t="s">
        <v>1030</v>
      </c>
    </row>
    <row r="41" spans="1:8" s="366" customFormat="1" x14ac:dyDescent="0.25">
      <c r="A41" s="55" t="s">
        <v>329</v>
      </c>
      <c r="B41" s="50" t="s">
        <v>330</v>
      </c>
      <c r="C41" s="58" t="s">
        <v>331</v>
      </c>
      <c r="D41" s="56" t="s">
        <v>305</v>
      </c>
      <c r="E41" s="51" t="s">
        <v>333</v>
      </c>
      <c r="F41" s="54" t="s">
        <v>324</v>
      </c>
      <c r="G41" s="390"/>
      <c r="H41" s="395" t="s">
        <v>329</v>
      </c>
    </row>
    <row r="42" spans="1:8" s="366" customFormat="1" x14ac:dyDescent="0.25">
      <c r="A42" s="358" t="s">
        <v>987</v>
      </c>
      <c r="B42" s="359" t="s">
        <v>988</v>
      </c>
      <c r="C42" s="360" t="s">
        <v>989</v>
      </c>
      <c r="D42" s="362" t="s">
        <v>305</v>
      </c>
      <c r="E42" s="363" t="s">
        <v>333</v>
      </c>
      <c r="F42" s="364" t="s">
        <v>324</v>
      </c>
      <c r="G42" s="246"/>
      <c r="H42" s="396" t="s">
        <v>987</v>
      </c>
    </row>
    <row r="43" spans="1:8" s="366" customFormat="1" x14ac:dyDescent="0.25">
      <c r="A43" s="358" t="s">
        <v>283</v>
      </c>
      <c r="B43" s="359" t="s">
        <v>875</v>
      </c>
      <c r="C43" s="360" t="s">
        <v>822</v>
      </c>
      <c r="D43" s="362" t="s">
        <v>305</v>
      </c>
      <c r="E43" s="363" t="s">
        <v>333</v>
      </c>
      <c r="F43" s="364" t="s">
        <v>324</v>
      </c>
      <c r="G43" s="390"/>
      <c r="H43" s="396" t="s">
        <v>283</v>
      </c>
    </row>
    <row r="44" spans="1:8" s="246" customFormat="1" x14ac:dyDescent="0.25">
      <c r="A44" s="358" t="s">
        <v>1004</v>
      </c>
      <c r="B44" s="359" t="s">
        <v>1005</v>
      </c>
      <c r="C44" s="360" t="s">
        <v>1006</v>
      </c>
      <c r="D44" s="362" t="s">
        <v>306</v>
      </c>
      <c r="E44" s="363" t="s">
        <v>333</v>
      </c>
      <c r="F44" s="364" t="s">
        <v>323</v>
      </c>
      <c r="G44" s="390"/>
      <c r="H44" s="396" t="s">
        <v>1007</v>
      </c>
    </row>
    <row r="45" spans="1:8" s="390" customFormat="1" x14ac:dyDescent="0.25">
      <c r="A45" s="358" t="s">
        <v>1000</v>
      </c>
      <c r="B45" s="359" t="s">
        <v>1001</v>
      </c>
      <c r="C45" s="360" t="s">
        <v>1002</v>
      </c>
      <c r="D45" s="362" t="s">
        <v>305</v>
      </c>
      <c r="E45" s="363" t="s">
        <v>333</v>
      </c>
      <c r="F45" s="364" t="s">
        <v>323</v>
      </c>
      <c r="H45" s="396" t="s">
        <v>1003</v>
      </c>
    </row>
    <row r="46" spans="1:8" s="390" customFormat="1" ht="87.5" x14ac:dyDescent="0.25">
      <c r="A46" s="358" t="s">
        <v>764</v>
      </c>
      <c r="B46" s="359" t="s">
        <v>877</v>
      </c>
      <c r="C46" s="360" t="s">
        <v>763</v>
      </c>
      <c r="D46" s="362" t="s">
        <v>306</v>
      </c>
      <c r="E46" s="363" t="s">
        <v>321</v>
      </c>
      <c r="F46" s="364" t="s">
        <v>323</v>
      </c>
      <c r="G46" s="246"/>
      <c r="H46" s="396" t="s">
        <v>764</v>
      </c>
    </row>
    <row r="47" spans="1:8" s="246" customFormat="1" ht="87.5" x14ac:dyDescent="0.25">
      <c r="A47" s="358" t="s">
        <v>762</v>
      </c>
      <c r="B47" s="359" t="s">
        <v>877</v>
      </c>
      <c r="C47" s="360" t="s">
        <v>765</v>
      </c>
      <c r="D47" s="362" t="s">
        <v>305</v>
      </c>
      <c r="E47" s="363" t="s">
        <v>321</v>
      </c>
      <c r="F47" s="364" t="s">
        <v>323</v>
      </c>
      <c r="H47" s="396" t="s">
        <v>762</v>
      </c>
    </row>
    <row r="48" spans="1:8" s="246" customFormat="1" x14ac:dyDescent="0.25">
      <c r="A48" s="55" t="s">
        <v>701</v>
      </c>
      <c r="B48" s="50" t="s">
        <v>702</v>
      </c>
      <c r="C48" s="360" t="s">
        <v>791</v>
      </c>
      <c r="D48" s="56" t="s">
        <v>305</v>
      </c>
      <c r="E48" s="51" t="s">
        <v>333</v>
      </c>
      <c r="F48" s="54" t="s">
        <v>323</v>
      </c>
      <c r="H48" s="395" t="s">
        <v>701</v>
      </c>
    </row>
    <row r="49" spans="1:8" s="246" customFormat="1" x14ac:dyDescent="0.25">
      <c r="A49" s="55" t="s">
        <v>233</v>
      </c>
      <c r="B49" s="359" t="s">
        <v>833</v>
      </c>
      <c r="C49" s="58" t="s">
        <v>272</v>
      </c>
      <c r="D49" s="56" t="s">
        <v>306</v>
      </c>
      <c r="E49" s="51" t="s">
        <v>333</v>
      </c>
      <c r="F49" s="54" t="s">
        <v>323</v>
      </c>
      <c r="H49" s="395" t="s">
        <v>233</v>
      </c>
    </row>
    <row r="50" spans="1:8" s="246" customFormat="1" x14ac:dyDescent="0.25">
      <c r="A50" s="55" t="s">
        <v>21</v>
      </c>
      <c r="B50" s="50" t="s">
        <v>241</v>
      </c>
      <c r="C50" s="58" t="s">
        <v>242</v>
      </c>
      <c r="D50" s="56" t="s">
        <v>305</v>
      </c>
      <c r="E50" s="51" t="s">
        <v>333</v>
      </c>
      <c r="F50" s="54" t="s">
        <v>323</v>
      </c>
      <c r="H50" s="395" t="s">
        <v>21</v>
      </c>
    </row>
    <row r="51" spans="1:8" s="246" customFormat="1" ht="25" x14ac:dyDescent="0.25">
      <c r="A51" s="55" t="s">
        <v>162</v>
      </c>
      <c r="B51" s="50" t="s">
        <v>163</v>
      </c>
      <c r="C51" s="58" t="s">
        <v>243</v>
      </c>
      <c r="D51" s="56" t="s">
        <v>305</v>
      </c>
      <c r="E51" s="51" t="s">
        <v>333</v>
      </c>
      <c r="F51" s="54" t="s">
        <v>323</v>
      </c>
      <c r="H51" s="395" t="s">
        <v>162</v>
      </c>
    </row>
    <row r="52" spans="1:8" s="246" customFormat="1" x14ac:dyDescent="0.25">
      <c r="A52" s="358" t="s">
        <v>991</v>
      </c>
      <c r="B52" s="359" t="s">
        <v>993</v>
      </c>
      <c r="C52" s="58" t="s">
        <v>259</v>
      </c>
      <c r="D52" s="362" t="s">
        <v>306</v>
      </c>
      <c r="E52" s="51" t="s">
        <v>333</v>
      </c>
      <c r="F52" s="54" t="s">
        <v>323</v>
      </c>
      <c r="H52" s="396" t="s">
        <v>995</v>
      </c>
    </row>
    <row r="53" spans="1:8" s="246" customFormat="1" x14ac:dyDescent="0.25">
      <c r="A53" s="358" t="s">
        <v>990</v>
      </c>
      <c r="B53" s="359" t="s">
        <v>992</v>
      </c>
      <c r="C53" s="360" t="s">
        <v>994</v>
      </c>
      <c r="D53" s="56" t="s">
        <v>305</v>
      </c>
      <c r="E53" s="51" t="s">
        <v>333</v>
      </c>
      <c r="F53" s="54" t="s">
        <v>323</v>
      </c>
      <c r="H53" s="396" t="s">
        <v>996</v>
      </c>
    </row>
    <row r="54" spans="1:8" s="246" customFormat="1" x14ac:dyDescent="0.25">
      <c r="A54" s="55" t="s">
        <v>481</v>
      </c>
      <c r="B54" s="50" t="s">
        <v>481</v>
      </c>
      <c r="C54" s="58" t="s">
        <v>482</v>
      </c>
      <c r="D54" s="56" t="s">
        <v>305</v>
      </c>
      <c r="E54" s="51" t="s">
        <v>333</v>
      </c>
      <c r="F54" s="54" t="s">
        <v>323</v>
      </c>
      <c r="H54" s="395" t="s">
        <v>483</v>
      </c>
    </row>
    <row r="55" spans="1:8" s="246" customFormat="1" ht="25" x14ac:dyDescent="0.25">
      <c r="A55" s="55" t="s">
        <v>471</v>
      </c>
      <c r="B55" s="359" t="s">
        <v>879</v>
      </c>
      <c r="C55" s="58" t="s">
        <v>472</v>
      </c>
      <c r="D55" s="56" t="s">
        <v>305</v>
      </c>
      <c r="E55" s="51" t="s">
        <v>333</v>
      </c>
      <c r="F55" s="54" t="s">
        <v>323</v>
      </c>
      <c r="G55" s="390"/>
      <c r="H55" s="395" t="s">
        <v>471</v>
      </c>
    </row>
    <row r="56" spans="1:8" s="246" customFormat="1" x14ac:dyDescent="0.25">
      <c r="A56" s="55" t="s">
        <v>587</v>
      </c>
      <c r="B56" s="50" t="s">
        <v>588</v>
      </c>
      <c r="C56" s="58" t="s">
        <v>589</v>
      </c>
      <c r="D56" s="56" t="s">
        <v>305</v>
      </c>
      <c r="E56" s="51" t="s">
        <v>333</v>
      </c>
      <c r="F56" s="54" t="s">
        <v>323</v>
      </c>
      <c r="H56" s="395" t="s">
        <v>587</v>
      </c>
    </row>
    <row r="57" spans="1:8" s="246" customFormat="1" x14ac:dyDescent="0.25">
      <c r="A57" s="358" t="s">
        <v>823</v>
      </c>
      <c r="B57" s="359" t="s">
        <v>878</v>
      </c>
      <c r="C57" s="360" t="s">
        <v>822</v>
      </c>
      <c r="D57" s="56" t="s">
        <v>305</v>
      </c>
      <c r="E57" s="51" t="s">
        <v>333</v>
      </c>
      <c r="F57" s="54" t="s">
        <v>324</v>
      </c>
      <c r="H57" s="396" t="s">
        <v>823</v>
      </c>
    </row>
    <row r="58" spans="1:8" s="246" customFormat="1" x14ac:dyDescent="0.25">
      <c r="A58" s="358" t="s">
        <v>1008</v>
      </c>
      <c r="B58" s="359" t="s">
        <v>1008</v>
      </c>
      <c r="C58" s="360" t="s">
        <v>1009</v>
      </c>
      <c r="D58" s="362" t="s">
        <v>306</v>
      </c>
      <c r="E58" s="363" t="s">
        <v>333</v>
      </c>
      <c r="F58" s="364" t="s">
        <v>323</v>
      </c>
      <c r="G58" s="390"/>
      <c r="H58" s="396" t="s">
        <v>1008</v>
      </c>
    </row>
    <row r="59" spans="1:8" s="390" customFormat="1" x14ac:dyDescent="0.25">
      <c r="A59" s="358" t="s">
        <v>805</v>
      </c>
      <c r="B59" s="359" t="s">
        <v>806</v>
      </c>
      <c r="C59" s="360" t="s">
        <v>86</v>
      </c>
      <c r="D59" s="362" t="s">
        <v>305</v>
      </c>
      <c r="E59" s="363" t="s">
        <v>333</v>
      </c>
      <c r="F59" s="364" t="s">
        <v>324</v>
      </c>
      <c r="G59" s="246"/>
      <c r="H59" s="396" t="s">
        <v>805</v>
      </c>
    </row>
    <row r="60" spans="1:8" s="246" customFormat="1" ht="25" x14ac:dyDescent="0.25">
      <c r="A60" s="55" t="s">
        <v>473</v>
      </c>
      <c r="B60" s="50" t="s">
        <v>199</v>
      </c>
      <c r="C60" s="58" t="s">
        <v>201</v>
      </c>
      <c r="D60" s="56" t="s">
        <v>306</v>
      </c>
      <c r="E60" s="51" t="s">
        <v>333</v>
      </c>
      <c r="F60" s="54" t="s">
        <v>323</v>
      </c>
      <c r="H60" s="395" t="s">
        <v>473</v>
      </c>
    </row>
    <row r="61" spans="1:8" s="246" customFormat="1" ht="25" x14ac:dyDescent="0.25">
      <c r="A61" s="55" t="s">
        <v>197</v>
      </c>
      <c r="B61" s="50" t="s">
        <v>198</v>
      </c>
      <c r="C61" s="58" t="s">
        <v>200</v>
      </c>
      <c r="D61" s="56" t="s">
        <v>305</v>
      </c>
      <c r="E61" s="51" t="s">
        <v>333</v>
      </c>
      <c r="F61" s="54" t="s">
        <v>323</v>
      </c>
      <c r="H61" s="55" t="s">
        <v>197</v>
      </c>
    </row>
    <row r="62" spans="1:8" s="246" customFormat="1" x14ac:dyDescent="0.25">
      <c r="A62" s="358" t="s">
        <v>1023</v>
      </c>
      <c r="B62" s="359" t="s">
        <v>1021</v>
      </c>
      <c r="C62" s="360" t="s">
        <v>785</v>
      </c>
      <c r="D62" s="56" t="s">
        <v>305</v>
      </c>
      <c r="E62" s="51" t="s">
        <v>333</v>
      </c>
      <c r="F62" s="54" t="s">
        <v>323</v>
      </c>
      <c r="G62" s="2"/>
      <c r="H62" s="396" t="s">
        <v>1023</v>
      </c>
    </row>
    <row r="63" spans="1:8" s="246" customFormat="1" x14ac:dyDescent="0.25">
      <c r="A63" s="358" t="s">
        <v>1024</v>
      </c>
      <c r="B63" s="359" t="s">
        <v>1022</v>
      </c>
      <c r="C63" s="360" t="s">
        <v>277</v>
      </c>
      <c r="D63" s="56" t="s">
        <v>305</v>
      </c>
      <c r="E63" s="51" t="s">
        <v>333</v>
      </c>
      <c r="F63" s="54" t="s">
        <v>323</v>
      </c>
      <c r="G63" s="2"/>
      <c r="H63" s="396" t="s">
        <v>1024</v>
      </c>
    </row>
    <row r="64" spans="1:8" s="246" customFormat="1" x14ac:dyDescent="0.25">
      <c r="A64" s="56" t="s">
        <v>298</v>
      </c>
      <c r="B64" s="359" t="s">
        <v>880</v>
      </c>
      <c r="C64" s="58" t="s">
        <v>299</v>
      </c>
      <c r="D64" s="56" t="s">
        <v>305</v>
      </c>
      <c r="E64" s="51" t="s">
        <v>333</v>
      </c>
      <c r="F64" s="54" t="s">
        <v>323</v>
      </c>
      <c r="H64" s="312" t="s">
        <v>298</v>
      </c>
    </row>
    <row r="65" spans="1:8" s="246" customFormat="1" x14ac:dyDescent="0.25">
      <c r="A65" s="57" t="s">
        <v>99</v>
      </c>
      <c r="B65" s="51" t="s">
        <v>100</v>
      </c>
      <c r="C65" s="58" t="s">
        <v>101</v>
      </c>
      <c r="D65" s="56" t="s">
        <v>305</v>
      </c>
      <c r="E65" s="51" t="s">
        <v>333</v>
      </c>
      <c r="F65" s="54" t="s">
        <v>323</v>
      </c>
      <c r="H65" s="397" t="s">
        <v>99</v>
      </c>
    </row>
    <row r="66" spans="1:8" s="246" customFormat="1" x14ac:dyDescent="0.25">
      <c r="A66" s="55" t="s">
        <v>72</v>
      </c>
      <c r="B66" s="50" t="s">
        <v>261</v>
      </c>
      <c r="C66" s="58" t="s">
        <v>381</v>
      </c>
      <c r="D66" s="56" t="s">
        <v>305</v>
      </c>
      <c r="E66" s="51" t="s">
        <v>333</v>
      </c>
      <c r="F66" s="54" t="s">
        <v>323</v>
      </c>
      <c r="H66" s="395" t="s">
        <v>72</v>
      </c>
    </row>
    <row r="67" spans="1:8" s="246" customFormat="1" x14ac:dyDescent="0.25">
      <c r="A67" s="358" t="s">
        <v>859</v>
      </c>
      <c r="B67" s="359" t="s">
        <v>860</v>
      </c>
      <c r="C67" s="360" t="s">
        <v>861</v>
      </c>
      <c r="D67" s="362" t="s">
        <v>305</v>
      </c>
      <c r="E67" s="363" t="s">
        <v>333</v>
      </c>
      <c r="F67" s="364" t="s">
        <v>323</v>
      </c>
      <c r="H67" s="396" t="s">
        <v>862</v>
      </c>
    </row>
    <row r="68" spans="1:8" s="246" customFormat="1" x14ac:dyDescent="0.25">
      <c r="A68" s="55" t="s">
        <v>748</v>
      </c>
      <c r="B68" s="50" t="s">
        <v>749</v>
      </c>
      <c r="C68" s="58" t="s">
        <v>360</v>
      </c>
      <c r="D68" s="56" t="s">
        <v>306</v>
      </c>
      <c r="E68" s="51" t="s">
        <v>333</v>
      </c>
      <c r="F68" s="54" t="s">
        <v>323</v>
      </c>
      <c r="H68" s="395" t="s">
        <v>748</v>
      </c>
    </row>
    <row r="69" spans="1:8" s="246" customFormat="1" ht="25" x14ac:dyDescent="0.25">
      <c r="A69" s="55" t="s">
        <v>492</v>
      </c>
      <c r="B69" s="50" t="s">
        <v>493</v>
      </c>
      <c r="C69" s="58" t="s">
        <v>181</v>
      </c>
      <c r="D69" s="56" t="s">
        <v>306</v>
      </c>
      <c r="E69" s="51" t="s">
        <v>333</v>
      </c>
      <c r="F69" s="54" t="s">
        <v>323</v>
      </c>
      <c r="H69" s="395" t="s">
        <v>492</v>
      </c>
    </row>
    <row r="70" spans="1:8" s="246" customFormat="1" x14ac:dyDescent="0.25">
      <c r="A70" s="55" t="s">
        <v>376</v>
      </c>
      <c r="B70" s="359" t="s">
        <v>376</v>
      </c>
      <c r="C70" s="360" t="s">
        <v>786</v>
      </c>
      <c r="D70" s="56" t="s">
        <v>305</v>
      </c>
      <c r="E70" s="51" t="s">
        <v>333</v>
      </c>
      <c r="F70" s="54" t="s">
        <v>323</v>
      </c>
      <c r="H70" s="396" t="s">
        <v>376</v>
      </c>
    </row>
    <row r="71" spans="1:8" s="246" customFormat="1" x14ac:dyDescent="0.25">
      <c r="A71" s="55" t="s">
        <v>552</v>
      </c>
      <c r="B71" s="412" t="s">
        <v>552</v>
      </c>
      <c r="C71" s="58" t="s">
        <v>553</v>
      </c>
      <c r="D71" s="56" t="s">
        <v>305</v>
      </c>
      <c r="E71" s="51" t="s">
        <v>333</v>
      </c>
      <c r="F71" s="54" t="s">
        <v>323</v>
      </c>
      <c r="H71" s="395" t="s">
        <v>552</v>
      </c>
    </row>
    <row r="72" spans="1:8" s="246" customFormat="1" x14ac:dyDescent="0.25">
      <c r="A72" s="358" t="s">
        <v>881</v>
      </c>
      <c r="B72" s="359" t="s">
        <v>881</v>
      </c>
      <c r="C72" s="58" t="s">
        <v>360</v>
      </c>
      <c r="D72" s="56" t="s">
        <v>305</v>
      </c>
      <c r="E72" s="51" t="s">
        <v>333</v>
      </c>
      <c r="F72" s="54" t="s">
        <v>323</v>
      </c>
      <c r="H72" s="396" t="s">
        <v>881</v>
      </c>
    </row>
    <row r="73" spans="1:8" s="246" customFormat="1" x14ac:dyDescent="0.25">
      <c r="A73" s="358" t="s">
        <v>94</v>
      </c>
      <c r="B73" s="359" t="s">
        <v>787</v>
      </c>
      <c r="C73" s="360" t="s">
        <v>119</v>
      </c>
      <c r="D73" s="56" t="s">
        <v>305</v>
      </c>
      <c r="E73" s="51" t="s">
        <v>333</v>
      </c>
      <c r="F73" s="54" t="s">
        <v>323</v>
      </c>
      <c r="H73" s="396" t="s">
        <v>94</v>
      </c>
    </row>
    <row r="74" spans="1:8" s="246" customFormat="1" x14ac:dyDescent="0.25">
      <c r="A74" s="358" t="s">
        <v>760</v>
      </c>
      <c r="B74" s="359" t="s">
        <v>760</v>
      </c>
      <c r="C74" s="360" t="s">
        <v>761</v>
      </c>
      <c r="D74" s="56" t="s">
        <v>305</v>
      </c>
      <c r="E74" s="51" t="s">
        <v>333</v>
      </c>
      <c r="F74" s="54" t="s">
        <v>323</v>
      </c>
      <c r="H74" s="396" t="s">
        <v>760</v>
      </c>
    </row>
    <row r="75" spans="1:8" s="246" customFormat="1" x14ac:dyDescent="0.25">
      <c r="A75" s="55" t="s">
        <v>361</v>
      </c>
      <c r="B75" s="359" t="s">
        <v>883</v>
      </c>
      <c r="C75" s="58" t="s">
        <v>362</v>
      </c>
      <c r="D75" s="56" t="s">
        <v>305</v>
      </c>
      <c r="E75" s="51" t="s">
        <v>333</v>
      </c>
      <c r="F75" s="54" t="s">
        <v>323</v>
      </c>
      <c r="H75" s="396" t="s">
        <v>361</v>
      </c>
    </row>
    <row r="76" spans="1:8" s="246" customFormat="1" x14ac:dyDescent="0.25">
      <c r="A76" s="358" t="s">
        <v>908</v>
      </c>
      <c r="B76" s="359" t="s">
        <v>884</v>
      </c>
      <c r="C76" s="58" t="s">
        <v>265</v>
      </c>
      <c r="D76" s="56" t="s">
        <v>305</v>
      </c>
      <c r="E76" s="51" t="s">
        <v>333</v>
      </c>
      <c r="F76" s="54" t="s">
        <v>323</v>
      </c>
      <c r="H76" s="396" t="s">
        <v>908</v>
      </c>
    </row>
    <row r="77" spans="1:8" s="246" customFormat="1" x14ac:dyDescent="0.25">
      <c r="A77" s="55" t="s">
        <v>533</v>
      </c>
      <c r="B77" s="50" t="s">
        <v>532</v>
      </c>
      <c r="C77" s="58" t="s">
        <v>534</v>
      </c>
      <c r="D77" s="56" t="s">
        <v>276</v>
      </c>
      <c r="E77" s="51" t="s">
        <v>333</v>
      </c>
      <c r="F77" s="54" t="s">
        <v>323</v>
      </c>
      <c r="H77" s="395" t="s">
        <v>533</v>
      </c>
    </row>
    <row r="78" spans="1:8" s="246" customFormat="1" x14ac:dyDescent="0.25">
      <c r="A78" s="55" t="s">
        <v>315</v>
      </c>
      <c r="B78" s="50" t="s">
        <v>171</v>
      </c>
      <c r="C78" s="58" t="s">
        <v>316</v>
      </c>
      <c r="D78" s="56" t="s">
        <v>305</v>
      </c>
      <c r="E78" s="51" t="s">
        <v>333</v>
      </c>
      <c r="F78" s="54" t="s">
        <v>323</v>
      </c>
      <c r="H78" s="395" t="s">
        <v>315</v>
      </c>
    </row>
    <row r="79" spans="1:8" s="246" customFormat="1" x14ac:dyDescent="0.25">
      <c r="A79" s="358" t="s">
        <v>843</v>
      </c>
      <c r="B79" s="359" t="s">
        <v>844</v>
      </c>
      <c r="C79" s="360" t="s">
        <v>845</v>
      </c>
      <c r="D79" s="362" t="s">
        <v>306</v>
      </c>
      <c r="E79" s="363" t="s">
        <v>333</v>
      </c>
      <c r="F79" s="364" t="s">
        <v>323</v>
      </c>
      <c r="H79" s="398" t="s">
        <v>843</v>
      </c>
    </row>
    <row r="80" spans="1:8" s="246" customFormat="1" x14ac:dyDescent="0.25">
      <c r="A80" s="358" t="s">
        <v>842</v>
      </c>
      <c r="B80" s="359" t="s">
        <v>885</v>
      </c>
      <c r="C80" s="360" t="s">
        <v>774</v>
      </c>
      <c r="D80" s="362" t="s">
        <v>305</v>
      </c>
      <c r="E80" s="363" t="s">
        <v>333</v>
      </c>
      <c r="F80" s="364" t="s">
        <v>323</v>
      </c>
      <c r="H80" s="398" t="s">
        <v>842</v>
      </c>
    </row>
    <row r="81" spans="1:8" s="246" customFormat="1" x14ac:dyDescent="0.25">
      <c r="A81" s="358" t="s">
        <v>827</v>
      </c>
      <c r="B81" s="359" t="s">
        <v>886</v>
      </c>
      <c r="C81" s="360" t="s">
        <v>829</v>
      </c>
      <c r="D81" s="362" t="s">
        <v>305</v>
      </c>
      <c r="E81" s="363" t="s">
        <v>333</v>
      </c>
      <c r="F81" s="364" t="s">
        <v>324</v>
      </c>
      <c r="H81" s="396" t="s">
        <v>827</v>
      </c>
    </row>
    <row r="82" spans="1:8" s="246" customFormat="1" ht="27" customHeight="1" x14ac:dyDescent="0.25">
      <c r="A82" s="358" t="s">
        <v>852</v>
      </c>
      <c r="B82" s="359" t="s">
        <v>852</v>
      </c>
      <c r="C82" s="360" t="s">
        <v>853</v>
      </c>
      <c r="D82" s="362" t="s">
        <v>306</v>
      </c>
      <c r="E82" s="363" t="s">
        <v>333</v>
      </c>
      <c r="F82" s="364" t="s">
        <v>323</v>
      </c>
      <c r="H82" s="396" t="s">
        <v>852</v>
      </c>
    </row>
    <row r="83" spans="1:8" s="246" customFormat="1" ht="25" x14ac:dyDescent="0.25">
      <c r="A83" s="358" t="s">
        <v>906</v>
      </c>
      <c r="B83" s="359" t="s">
        <v>887</v>
      </c>
      <c r="C83" s="58" t="s">
        <v>96</v>
      </c>
      <c r="D83" s="56" t="s">
        <v>305</v>
      </c>
      <c r="E83" s="51" t="s">
        <v>333</v>
      </c>
      <c r="F83" s="54" t="s">
        <v>323</v>
      </c>
      <c r="H83" s="396" t="s">
        <v>906</v>
      </c>
    </row>
    <row r="84" spans="1:8" s="246" customFormat="1" ht="25" x14ac:dyDescent="0.25">
      <c r="A84" s="358" t="s">
        <v>907</v>
      </c>
      <c r="B84" s="359" t="s">
        <v>888</v>
      </c>
      <c r="C84" s="58" t="s">
        <v>257</v>
      </c>
      <c r="D84" s="56" t="s">
        <v>305</v>
      </c>
      <c r="E84" s="51" t="s">
        <v>333</v>
      </c>
      <c r="F84" s="54" t="s">
        <v>323</v>
      </c>
      <c r="H84" s="396" t="s">
        <v>907</v>
      </c>
    </row>
    <row r="85" spans="1:8" s="246" customFormat="1" x14ac:dyDescent="0.25">
      <c r="A85" s="55" t="s">
        <v>289</v>
      </c>
      <c r="B85" s="50" t="s">
        <v>289</v>
      </c>
      <c r="C85" s="58" t="s">
        <v>354</v>
      </c>
      <c r="D85" s="56" t="s">
        <v>305</v>
      </c>
      <c r="E85" s="51" t="s">
        <v>333</v>
      </c>
      <c r="F85" s="54" t="s">
        <v>323</v>
      </c>
      <c r="H85" s="395" t="s">
        <v>289</v>
      </c>
    </row>
    <row r="86" spans="1:8" s="246" customFormat="1" x14ac:dyDescent="0.25">
      <c r="A86" s="55" t="s">
        <v>750</v>
      </c>
      <c r="B86" s="50" t="s">
        <v>750</v>
      </c>
      <c r="C86" s="58" t="s">
        <v>751</v>
      </c>
      <c r="D86" s="56" t="s">
        <v>306</v>
      </c>
      <c r="E86" s="51" t="s">
        <v>333</v>
      </c>
      <c r="F86" s="54" t="s">
        <v>323</v>
      </c>
      <c r="H86" s="397" t="s">
        <v>750</v>
      </c>
    </row>
    <row r="87" spans="1:8" s="246" customFormat="1" ht="25" x14ac:dyDescent="0.25">
      <c r="A87" s="358" t="s">
        <v>939</v>
      </c>
      <c r="B87" s="363" t="s">
        <v>939</v>
      </c>
      <c r="C87" s="360" t="s">
        <v>769</v>
      </c>
      <c r="D87" s="362" t="s">
        <v>306</v>
      </c>
      <c r="E87" s="363" t="s">
        <v>333</v>
      </c>
      <c r="F87" s="364" t="s">
        <v>323</v>
      </c>
      <c r="H87" s="396" t="s">
        <v>939</v>
      </c>
    </row>
    <row r="88" spans="1:8" s="246" customFormat="1" ht="25" x14ac:dyDescent="0.25">
      <c r="A88" s="358" t="s">
        <v>937</v>
      </c>
      <c r="B88" s="359" t="s">
        <v>937</v>
      </c>
      <c r="C88" s="360" t="s">
        <v>938</v>
      </c>
      <c r="D88" s="56" t="s">
        <v>305</v>
      </c>
      <c r="E88" s="51" t="s">
        <v>333</v>
      </c>
      <c r="F88" s="54" t="s">
        <v>323</v>
      </c>
      <c r="H88" s="396" t="s">
        <v>937</v>
      </c>
    </row>
    <row r="89" spans="1:8" s="246" customFormat="1" x14ac:dyDescent="0.25">
      <c r="A89" s="57" t="s">
        <v>108</v>
      </c>
      <c r="B89" s="363" t="s">
        <v>889</v>
      </c>
      <c r="C89" s="59" t="s">
        <v>110</v>
      </c>
      <c r="D89" s="56" t="s">
        <v>305</v>
      </c>
      <c r="E89" s="51" t="s">
        <v>333</v>
      </c>
      <c r="F89" s="54" t="s">
        <v>323</v>
      </c>
      <c r="H89" s="397" t="s">
        <v>108</v>
      </c>
    </row>
    <row r="90" spans="1:8" s="246" customFormat="1" x14ac:dyDescent="0.25">
      <c r="A90" s="55" t="s">
        <v>107</v>
      </c>
      <c r="B90" s="363" t="s">
        <v>890</v>
      </c>
      <c r="C90" s="58" t="s">
        <v>109</v>
      </c>
      <c r="D90" s="56" t="s">
        <v>305</v>
      </c>
      <c r="E90" s="51" t="s">
        <v>333</v>
      </c>
      <c r="F90" s="54" t="s">
        <v>323</v>
      </c>
      <c r="H90" s="395" t="s">
        <v>107</v>
      </c>
    </row>
    <row r="91" spans="1:8" s="390" customFormat="1" x14ac:dyDescent="0.25">
      <c r="A91" s="55" t="s">
        <v>202</v>
      </c>
      <c r="B91" s="51" t="s">
        <v>203</v>
      </c>
      <c r="C91" s="360" t="s">
        <v>838</v>
      </c>
      <c r="D91" s="56" t="s">
        <v>305</v>
      </c>
      <c r="E91" s="51" t="s">
        <v>333</v>
      </c>
      <c r="F91" s="54" t="s">
        <v>323</v>
      </c>
      <c r="G91" s="246"/>
      <c r="H91" s="395" t="s">
        <v>202</v>
      </c>
    </row>
    <row r="92" spans="1:8" s="246" customFormat="1" x14ac:dyDescent="0.25">
      <c r="A92" s="358" t="s">
        <v>1033</v>
      </c>
      <c r="B92" s="363" t="s">
        <v>1035</v>
      </c>
      <c r="C92" s="360" t="s">
        <v>1034</v>
      </c>
      <c r="D92" s="56" t="s">
        <v>305</v>
      </c>
      <c r="E92" s="51" t="s">
        <v>333</v>
      </c>
      <c r="F92" s="54" t="s">
        <v>323</v>
      </c>
      <c r="H92" s="396" t="s">
        <v>1033</v>
      </c>
    </row>
    <row r="93" spans="1:8" s="246" customFormat="1" x14ac:dyDescent="0.25">
      <c r="A93" s="358" t="s">
        <v>1010</v>
      </c>
      <c r="B93" s="363" t="s">
        <v>1010</v>
      </c>
      <c r="C93" s="360" t="s">
        <v>1011</v>
      </c>
      <c r="D93" s="362" t="s">
        <v>305</v>
      </c>
      <c r="E93" s="363" t="s">
        <v>333</v>
      </c>
      <c r="F93" s="364" t="s">
        <v>323</v>
      </c>
      <c r="G93" s="390"/>
      <c r="H93" s="396" t="s">
        <v>1010</v>
      </c>
    </row>
    <row r="94" spans="1:8" s="246" customFormat="1" x14ac:dyDescent="0.25">
      <c r="A94" s="55" t="s">
        <v>359</v>
      </c>
      <c r="B94" s="50" t="s">
        <v>359</v>
      </c>
      <c r="C94" s="58" t="s">
        <v>759</v>
      </c>
      <c r="D94" s="56" t="s">
        <v>305</v>
      </c>
      <c r="E94" s="51" t="s">
        <v>333</v>
      </c>
      <c r="F94" s="54" t="s">
        <v>323</v>
      </c>
      <c r="H94" s="395" t="s">
        <v>359</v>
      </c>
    </row>
    <row r="95" spans="1:8" s="246" customFormat="1" x14ac:dyDescent="0.25">
      <c r="A95" s="358" t="s">
        <v>970</v>
      </c>
      <c r="B95" s="359" t="s">
        <v>968</v>
      </c>
      <c r="C95" s="360" t="s">
        <v>969</v>
      </c>
      <c r="D95" s="362" t="s">
        <v>305</v>
      </c>
      <c r="E95" s="363" t="s">
        <v>333</v>
      </c>
      <c r="F95" s="364" t="s">
        <v>323</v>
      </c>
      <c r="H95" s="396" t="s">
        <v>970</v>
      </c>
    </row>
    <row r="96" spans="1:8" s="246" customFormat="1" x14ac:dyDescent="0.25">
      <c r="A96" s="358" t="s">
        <v>1018</v>
      </c>
      <c r="B96" s="359" t="s">
        <v>1019</v>
      </c>
      <c r="C96" s="360" t="s">
        <v>1020</v>
      </c>
      <c r="D96" s="362" t="s">
        <v>306</v>
      </c>
      <c r="E96" s="363" t="s">
        <v>333</v>
      </c>
      <c r="F96" s="364" t="s">
        <v>323</v>
      </c>
      <c r="H96" s="396" t="s">
        <v>1018</v>
      </c>
    </row>
    <row r="97" spans="1:8" s="366" customFormat="1" x14ac:dyDescent="0.25">
      <c r="A97" s="358" t="s">
        <v>825</v>
      </c>
      <c r="B97" s="359" t="s">
        <v>891</v>
      </c>
      <c r="C97" s="360" t="s">
        <v>826</v>
      </c>
      <c r="D97" s="362" t="s">
        <v>306</v>
      </c>
      <c r="E97" s="51" t="s">
        <v>333</v>
      </c>
      <c r="F97" s="54" t="s">
        <v>323</v>
      </c>
      <c r="G97" s="246"/>
      <c r="H97" s="396" t="s">
        <v>825</v>
      </c>
    </row>
    <row r="98" spans="1:8" s="366" customFormat="1" x14ac:dyDescent="0.25">
      <c r="A98" s="358" t="s">
        <v>934</v>
      </c>
      <c r="B98" s="359" t="s">
        <v>935</v>
      </c>
      <c r="C98" s="360" t="s">
        <v>931</v>
      </c>
      <c r="D98" s="362" t="s">
        <v>306</v>
      </c>
      <c r="E98" s="51" t="s">
        <v>333</v>
      </c>
      <c r="F98" s="54" t="s">
        <v>323</v>
      </c>
      <c r="G98" s="390"/>
      <c r="H98" s="396" t="s">
        <v>928</v>
      </c>
    </row>
    <row r="99" spans="1:8" s="366" customFormat="1" x14ac:dyDescent="0.25">
      <c r="A99" s="358" t="s">
        <v>788</v>
      </c>
      <c r="B99" s="359" t="s">
        <v>789</v>
      </c>
      <c r="C99" s="360" t="s">
        <v>790</v>
      </c>
      <c r="D99" s="362" t="s">
        <v>306</v>
      </c>
      <c r="E99" s="363" t="s">
        <v>333</v>
      </c>
      <c r="F99" s="364" t="s">
        <v>323</v>
      </c>
      <c r="G99" s="390"/>
      <c r="H99" s="396" t="s">
        <v>788</v>
      </c>
    </row>
    <row r="100" spans="1:8" s="366" customFormat="1" x14ac:dyDescent="0.25">
      <c r="A100" s="358" t="s">
        <v>941</v>
      </c>
      <c r="B100" s="359" t="s">
        <v>943</v>
      </c>
      <c r="C100" s="360" t="s">
        <v>845</v>
      </c>
      <c r="D100" s="362" t="s">
        <v>306</v>
      </c>
      <c r="E100" s="51" t="s">
        <v>333</v>
      </c>
      <c r="F100" s="54" t="s">
        <v>323</v>
      </c>
      <c r="G100" s="390"/>
      <c r="H100" s="396" t="s">
        <v>945</v>
      </c>
    </row>
    <row r="101" spans="1:8" s="366" customFormat="1" ht="27.75" customHeight="1" x14ac:dyDescent="0.25">
      <c r="A101" s="358" t="s">
        <v>997</v>
      </c>
      <c r="B101" s="359" t="s">
        <v>960</v>
      </c>
      <c r="C101" s="360" t="s">
        <v>957</v>
      </c>
      <c r="D101" s="362" t="s">
        <v>305</v>
      </c>
      <c r="E101" s="51" t="s">
        <v>333</v>
      </c>
      <c r="F101" s="54" t="s">
        <v>323</v>
      </c>
      <c r="G101" s="390"/>
      <c r="H101" s="396" t="s">
        <v>962</v>
      </c>
    </row>
    <row r="102" spans="1:8" s="366" customFormat="1" ht="25" x14ac:dyDescent="0.25">
      <c r="A102" s="55" t="s">
        <v>484</v>
      </c>
      <c r="B102" s="50" t="s">
        <v>485</v>
      </c>
      <c r="C102" s="58" t="s">
        <v>486</v>
      </c>
      <c r="D102" s="362" t="s">
        <v>306</v>
      </c>
      <c r="E102" s="51" t="s">
        <v>333</v>
      </c>
      <c r="F102" s="54" t="s">
        <v>323</v>
      </c>
      <c r="G102" s="390"/>
      <c r="H102" s="395" t="s">
        <v>484</v>
      </c>
    </row>
    <row r="103" spans="1:8" s="366" customFormat="1" x14ac:dyDescent="0.25">
      <c r="A103" s="55" t="s">
        <v>377</v>
      </c>
      <c r="B103" s="359" t="s">
        <v>892</v>
      </c>
      <c r="C103" s="58" t="s">
        <v>378</v>
      </c>
      <c r="D103" s="362" t="s">
        <v>306</v>
      </c>
      <c r="E103" s="51" t="s">
        <v>333</v>
      </c>
      <c r="F103" s="54" t="s">
        <v>323</v>
      </c>
      <c r="G103" s="390"/>
      <c r="H103" s="395" t="s">
        <v>377</v>
      </c>
    </row>
    <row r="104" spans="1:8" s="366" customFormat="1" x14ac:dyDescent="0.25">
      <c r="A104" s="55" t="s">
        <v>70</v>
      </c>
      <c r="B104" s="50" t="s">
        <v>285</v>
      </c>
      <c r="C104" s="58" t="s">
        <v>286</v>
      </c>
      <c r="D104" s="56" t="s">
        <v>305</v>
      </c>
      <c r="E104" s="51" t="s">
        <v>333</v>
      </c>
      <c r="F104" s="54" t="s">
        <v>323</v>
      </c>
      <c r="G104" s="390"/>
      <c r="H104" s="395" t="s">
        <v>70</v>
      </c>
    </row>
    <row r="105" spans="1:8" s="366" customFormat="1" ht="15.75" customHeight="1" x14ac:dyDescent="0.25">
      <c r="A105" s="358" t="s">
        <v>770</v>
      </c>
      <c r="B105" s="359" t="s">
        <v>770</v>
      </c>
      <c r="C105" s="360" t="s">
        <v>771</v>
      </c>
      <c r="D105" s="362" t="s">
        <v>305</v>
      </c>
      <c r="E105" s="363" t="s">
        <v>333</v>
      </c>
      <c r="F105" s="364" t="s">
        <v>323</v>
      </c>
      <c r="G105" s="390"/>
      <c r="H105" s="396" t="s">
        <v>770</v>
      </c>
    </row>
    <row r="106" spans="1:8" s="366" customFormat="1" x14ac:dyDescent="0.25">
      <c r="A106" s="55" t="s">
        <v>150</v>
      </c>
      <c r="B106" s="50" t="s">
        <v>262</v>
      </c>
      <c r="C106" s="58" t="s">
        <v>382</v>
      </c>
      <c r="D106" s="56" t="s">
        <v>305</v>
      </c>
      <c r="E106" s="51" t="s">
        <v>333</v>
      </c>
      <c r="F106" s="54" t="s">
        <v>323</v>
      </c>
      <c r="G106" s="390"/>
      <c r="H106" s="395" t="s">
        <v>150</v>
      </c>
    </row>
    <row r="107" spans="1:8" s="366" customFormat="1" x14ac:dyDescent="0.25">
      <c r="A107" s="55" t="s">
        <v>90</v>
      </c>
      <c r="B107" s="50" t="s">
        <v>752</v>
      </c>
      <c r="C107" s="58" t="s">
        <v>118</v>
      </c>
      <c r="D107" s="56" t="s">
        <v>305</v>
      </c>
      <c r="E107" s="51" t="s">
        <v>333</v>
      </c>
      <c r="F107" s="54" t="s">
        <v>323</v>
      </c>
      <c r="G107" s="390"/>
      <c r="H107" s="395" t="s">
        <v>90</v>
      </c>
    </row>
    <row r="108" spans="1:8" s="366" customFormat="1" x14ac:dyDescent="0.25">
      <c r="A108" s="358" t="s">
        <v>839</v>
      </c>
      <c r="B108" s="359" t="s">
        <v>840</v>
      </c>
      <c r="C108" s="360" t="s">
        <v>841</v>
      </c>
      <c r="D108" s="362" t="s">
        <v>306</v>
      </c>
      <c r="E108" s="363" t="s">
        <v>333</v>
      </c>
      <c r="F108" s="364" t="s">
        <v>323</v>
      </c>
      <c r="G108" s="390"/>
      <c r="H108" s="398" t="s">
        <v>839</v>
      </c>
    </row>
    <row r="109" spans="1:8" s="366" customFormat="1" x14ac:dyDescent="0.25">
      <c r="A109" s="358" t="s">
        <v>971</v>
      </c>
      <c r="B109" s="359" t="s">
        <v>966</v>
      </c>
      <c r="C109" s="360" t="s">
        <v>967</v>
      </c>
      <c r="D109" s="56" t="s">
        <v>305</v>
      </c>
      <c r="E109" s="51" t="s">
        <v>333</v>
      </c>
      <c r="F109" s="54" t="s">
        <v>323</v>
      </c>
      <c r="G109" s="390"/>
      <c r="H109" s="396" t="s">
        <v>971</v>
      </c>
    </row>
    <row r="110" spans="1:8" s="366" customFormat="1" x14ac:dyDescent="0.25">
      <c r="A110" s="358" t="s">
        <v>972</v>
      </c>
      <c r="B110" s="359" t="s">
        <v>973</v>
      </c>
      <c r="C110" s="360" t="s">
        <v>316</v>
      </c>
      <c r="D110" s="362" t="s">
        <v>305</v>
      </c>
      <c r="E110" s="51" t="s">
        <v>333</v>
      </c>
      <c r="F110" s="54" t="s">
        <v>323</v>
      </c>
      <c r="G110" s="390"/>
      <c r="H110" s="396" t="s">
        <v>972</v>
      </c>
    </row>
    <row r="111" spans="1:8" s="366" customFormat="1" ht="26.25" customHeight="1" x14ac:dyDescent="0.25">
      <c r="A111" s="358" t="s">
        <v>1177</v>
      </c>
      <c r="B111" s="359" t="s">
        <v>1177</v>
      </c>
      <c r="C111" s="360" t="s">
        <v>1178</v>
      </c>
      <c r="D111" s="56" t="s">
        <v>305</v>
      </c>
      <c r="E111" s="51" t="s">
        <v>333</v>
      </c>
      <c r="F111" s="54" t="s">
        <v>323</v>
      </c>
      <c r="G111" s="390"/>
      <c r="H111" s="396" t="s">
        <v>1177</v>
      </c>
    </row>
    <row r="112" spans="1:8" s="366" customFormat="1" ht="26.25" customHeight="1" x14ac:dyDescent="0.25">
      <c r="A112" s="55" t="s">
        <v>98</v>
      </c>
      <c r="B112" s="50" t="s">
        <v>253</v>
      </c>
      <c r="C112" s="58" t="s">
        <v>458</v>
      </c>
      <c r="D112" s="56" t="s">
        <v>305</v>
      </c>
      <c r="E112" s="51" t="s">
        <v>333</v>
      </c>
      <c r="F112" s="54" t="s">
        <v>323</v>
      </c>
      <c r="G112" s="390"/>
      <c r="H112" s="395" t="s">
        <v>98</v>
      </c>
    </row>
    <row r="113" spans="1:8" s="366" customFormat="1" ht="25" x14ac:dyDescent="0.25">
      <c r="A113" s="358" t="s">
        <v>213</v>
      </c>
      <c r="B113" s="359" t="s">
        <v>214</v>
      </c>
      <c r="C113" s="360" t="s">
        <v>215</v>
      </c>
      <c r="D113" s="362" t="s">
        <v>305</v>
      </c>
      <c r="E113" s="363" t="s">
        <v>333</v>
      </c>
      <c r="F113" s="364" t="s">
        <v>323</v>
      </c>
      <c r="G113" s="390"/>
      <c r="H113" s="395" t="s">
        <v>213</v>
      </c>
    </row>
    <row r="114" spans="1:8" s="366" customFormat="1" x14ac:dyDescent="0.25">
      <c r="A114" s="358" t="s">
        <v>946</v>
      </c>
      <c r="B114" s="359" t="s">
        <v>947</v>
      </c>
      <c r="C114" s="360" t="s">
        <v>948</v>
      </c>
      <c r="D114" s="362" t="s">
        <v>305</v>
      </c>
      <c r="E114" s="51" t="s">
        <v>333</v>
      </c>
      <c r="F114" s="54" t="s">
        <v>323</v>
      </c>
      <c r="G114" s="390"/>
      <c r="H114" s="396" t="s">
        <v>949</v>
      </c>
    </row>
    <row r="115" spans="1:8" s="366" customFormat="1" x14ac:dyDescent="0.25">
      <c r="A115" s="358" t="s">
        <v>782</v>
      </c>
      <c r="B115" s="359" t="s">
        <v>819</v>
      </c>
      <c r="C115" s="360" t="s">
        <v>270</v>
      </c>
      <c r="D115" s="362" t="s">
        <v>305</v>
      </c>
      <c r="E115" s="363" t="s">
        <v>333</v>
      </c>
      <c r="F115" s="364" t="s">
        <v>323</v>
      </c>
      <c r="G115" s="390"/>
      <c r="H115" s="396" t="s">
        <v>782</v>
      </c>
    </row>
    <row r="116" spans="1:8" s="366" customFormat="1" x14ac:dyDescent="0.25">
      <c r="A116" s="358" t="s">
        <v>779</v>
      </c>
      <c r="B116" s="359" t="s">
        <v>780</v>
      </c>
      <c r="C116" s="360" t="s">
        <v>781</v>
      </c>
      <c r="D116" s="362" t="s">
        <v>305</v>
      </c>
      <c r="E116" s="363" t="s">
        <v>333</v>
      </c>
      <c r="F116" s="364" t="s">
        <v>323</v>
      </c>
      <c r="G116" s="390"/>
      <c r="H116" s="396" t="s">
        <v>779</v>
      </c>
    </row>
    <row r="117" spans="1:8" s="366" customFormat="1" x14ac:dyDescent="0.25">
      <c r="A117" s="358" t="s">
        <v>273</v>
      </c>
      <c r="B117" s="359" t="s">
        <v>274</v>
      </c>
      <c r="C117" s="360" t="s">
        <v>275</v>
      </c>
      <c r="D117" s="362" t="s">
        <v>276</v>
      </c>
      <c r="E117" s="363" t="s">
        <v>333</v>
      </c>
      <c r="F117" s="364" t="s">
        <v>323</v>
      </c>
      <c r="G117" s="390"/>
      <c r="H117" s="396" t="s">
        <v>273</v>
      </c>
    </row>
    <row r="118" spans="1:8" s="366" customFormat="1" x14ac:dyDescent="0.25">
      <c r="A118" s="358" t="s">
        <v>351</v>
      </c>
      <c r="B118" s="359" t="s">
        <v>351</v>
      </c>
      <c r="C118" s="360" t="s">
        <v>352</v>
      </c>
      <c r="D118" s="362" t="s">
        <v>305</v>
      </c>
      <c r="E118" s="363" t="s">
        <v>333</v>
      </c>
      <c r="F118" s="364" t="s">
        <v>323</v>
      </c>
      <c r="G118" s="390"/>
      <c r="H118" s="396" t="s">
        <v>351</v>
      </c>
    </row>
    <row r="119" spans="1:8" s="366" customFormat="1" x14ac:dyDescent="0.25">
      <c r="A119" s="358" t="s">
        <v>768</v>
      </c>
      <c r="B119" s="359" t="s">
        <v>766</v>
      </c>
      <c r="C119" s="360" t="s">
        <v>767</v>
      </c>
      <c r="D119" s="362" t="s">
        <v>276</v>
      </c>
      <c r="E119" s="363" t="s">
        <v>333</v>
      </c>
      <c r="F119" s="364" t="s">
        <v>323</v>
      </c>
      <c r="G119" s="390"/>
      <c r="H119" s="396" t="s">
        <v>768</v>
      </c>
    </row>
    <row r="120" spans="1:8" s="366" customFormat="1" x14ac:dyDescent="0.25">
      <c r="A120" s="358" t="s">
        <v>697</v>
      </c>
      <c r="B120" s="359" t="s">
        <v>697</v>
      </c>
      <c r="C120" s="360" t="s">
        <v>698</v>
      </c>
      <c r="D120" s="362" t="s">
        <v>305</v>
      </c>
      <c r="E120" s="363" t="s">
        <v>333</v>
      </c>
      <c r="F120" s="364" t="s">
        <v>323</v>
      </c>
      <c r="G120" s="390"/>
      <c r="H120" s="396" t="s">
        <v>697</v>
      </c>
    </row>
    <row r="121" spans="1:8" s="366" customFormat="1" x14ac:dyDescent="0.25">
      <c r="A121" s="358" t="s">
        <v>1025</v>
      </c>
      <c r="B121" s="359" t="s">
        <v>1026</v>
      </c>
      <c r="C121" s="360" t="s">
        <v>362</v>
      </c>
      <c r="D121" s="362" t="s">
        <v>305</v>
      </c>
      <c r="E121" s="363" t="s">
        <v>333</v>
      </c>
      <c r="F121" s="364" t="s">
        <v>323</v>
      </c>
      <c r="G121" s="390"/>
      <c r="H121" s="396" t="s">
        <v>1025</v>
      </c>
    </row>
    <row r="122" spans="1:8" s="366" customFormat="1" x14ac:dyDescent="0.25">
      <c r="A122" s="358" t="s">
        <v>1027</v>
      </c>
      <c r="B122" s="359" t="s">
        <v>1028</v>
      </c>
      <c r="C122" s="360" t="s">
        <v>1029</v>
      </c>
      <c r="D122" s="362" t="s">
        <v>305</v>
      </c>
      <c r="E122" s="363" t="s">
        <v>333</v>
      </c>
      <c r="F122" s="364" t="s">
        <v>323</v>
      </c>
      <c r="G122" s="390"/>
      <c r="H122" s="396" t="s">
        <v>1027</v>
      </c>
    </row>
    <row r="123" spans="1:8" s="366" customFormat="1" x14ac:dyDescent="0.25">
      <c r="A123" s="358" t="s">
        <v>940</v>
      </c>
      <c r="B123" s="359" t="s">
        <v>942</v>
      </c>
      <c r="C123" s="360" t="s">
        <v>774</v>
      </c>
      <c r="D123" s="56" t="s">
        <v>305</v>
      </c>
      <c r="E123" s="51" t="s">
        <v>333</v>
      </c>
      <c r="F123" s="54" t="s">
        <v>323</v>
      </c>
      <c r="G123" s="390"/>
      <c r="H123" s="396" t="s">
        <v>944</v>
      </c>
    </row>
    <row r="124" spans="1:8" s="366" customFormat="1" ht="25" x14ac:dyDescent="0.25">
      <c r="A124" s="358" t="s">
        <v>958</v>
      </c>
      <c r="B124" s="359" t="s">
        <v>959</v>
      </c>
      <c r="C124" s="360" t="s">
        <v>956</v>
      </c>
      <c r="D124" s="362" t="s">
        <v>305</v>
      </c>
      <c r="E124" s="51" t="s">
        <v>333</v>
      </c>
      <c r="F124" s="54" t="s">
        <v>323</v>
      </c>
      <c r="G124" s="390"/>
      <c r="H124" s="396" t="s">
        <v>961</v>
      </c>
    </row>
    <row r="125" spans="1:8" s="366" customFormat="1" ht="12.75" customHeight="1" x14ac:dyDescent="0.25">
      <c r="A125" s="358" t="s">
        <v>487</v>
      </c>
      <c r="B125" s="359" t="s">
        <v>488</v>
      </c>
      <c r="C125" s="360" t="s">
        <v>489</v>
      </c>
      <c r="D125" s="362" t="s">
        <v>305</v>
      </c>
      <c r="E125" s="363" t="s">
        <v>333</v>
      </c>
      <c r="F125" s="364" t="s">
        <v>323</v>
      </c>
      <c r="G125" s="390"/>
      <c r="H125" s="396" t="s">
        <v>487</v>
      </c>
    </row>
    <row r="126" spans="1:8" s="366" customFormat="1" x14ac:dyDescent="0.25">
      <c r="A126" s="358" t="s">
        <v>379</v>
      </c>
      <c r="B126" s="359" t="s">
        <v>893</v>
      </c>
      <c r="C126" s="360" t="s">
        <v>380</v>
      </c>
      <c r="D126" s="362" t="s">
        <v>305</v>
      </c>
      <c r="E126" s="363" t="s">
        <v>333</v>
      </c>
      <c r="F126" s="364" t="s">
        <v>323</v>
      </c>
      <c r="G126" s="390"/>
      <c r="H126" s="396" t="s">
        <v>379</v>
      </c>
    </row>
    <row r="127" spans="1:8" s="366" customFormat="1" x14ac:dyDescent="0.25">
      <c r="A127" s="358" t="s">
        <v>92</v>
      </c>
      <c r="B127" s="359" t="s">
        <v>159</v>
      </c>
      <c r="C127" s="360" t="s">
        <v>93</v>
      </c>
      <c r="D127" s="362" t="s">
        <v>305</v>
      </c>
      <c r="E127" s="363" t="s">
        <v>333</v>
      </c>
      <c r="F127" s="364" t="s">
        <v>323</v>
      </c>
      <c r="G127" s="390"/>
      <c r="H127" s="396" t="s">
        <v>92</v>
      </c>
    </row>
    <row r="128" spans="1:8" s="366" customFormat="1" x14ac:dyDescent="0.25">
      <c r="A128" s="358" t="s">
        <v>1179</v>
      </c>
      <c r="B128" s="359" t="s">
        <v>1180</v>
      </c>
      <c r="C128" s="360" t="s">
        <v>1181</v>
      </c>
      <c r="D128" s="362" t="s">
        <v>306</v>
      </c>
      <c r="E128" s="363" t="s">
        <v>333</v>
      </c>
      <c r="F128" s="364" t="s">
        <v>323</v>
      </c>
      <c r="G128" s="390"/>
      <c r="H128" s="396" t="s">
        <v>1179</v>
      </c>
    </row>
    <row r="129" spans="1:8" s="366" customFormat="1" x14ac:dyDescent="0.25">
      <c r="A129" s="358" t="s">
        <v>776</v>
      </c>
      <c r="B129" s="359" t="s">
        <v>777</v>
      </c>
      <c r="C129" s="360" t="s">
        <v>778</v>
      </c>
      <c r="D129" s="362" t="s">
        <v>305</v>
      </c>
      <c r="E129" s="363" t="s">
        <v>333</v>
      </c>
      <c r="F129" s="364" t="s">
        <v>323</v>
      </c>
      <c r="G129" s="390"/>
      <c r="H129" s="396" t="s">
        <v>776</v>
      </c>
    </row>
    <row r="130" spans="1:8" s="366" customFormat="1" x14ac:dyDescent="0.25">
      <c r="A130" s="358" t="s">
        <v>784</v>
      </c>
      <c r="B130" s="359" t="s">
        <v>820</v>
      </c>
      <c r="C130" s="360" t="s">
        <v>271</v>
      </c>
      <c r="D130" s="362" t="s">
        <v>305</v>
      </c>
      <c r="E130" s="363" t="s">
        <v>333</v>
      </c>
      <c r="F130" s="364" t="s">
        <v>323</v>
      </c>
      <c r="G130" s="390"/>
      <c r="H130" s="396" t="s">
        <v>784</v>
      </c>
    </row>
    <row r="131" spans="1:8" s="366" customFormat="1" x14ac:dyDescent="0.25">
      <c r="A131" s="358" t="s">
        <v>88</v>
      </c>
      <c r="B131" s="359" t="s">
        <v>894</v>
      </c>
      <c r="C131" s="360" t="s">
        <v>335</v>
      </c>
      <c r="D131" s="362" t="s">
        <v>305</v>
      </c>
      <c r="E131" s="363" t="s">
        <v>333</v>
      </c>
      <c r="F131" s="364" t="s">
        <v>323</v>
      </c>
      <c r="G131" s="390"/>
      <c r="H131" s="396" t="s">
        <v>88</v>
      </c>
    </row>
    <row r="132" spans="1:8" s="366" customFormat="1" x14ac:dyDescent="0.25">
      <c r="A132" s="358" t="s">
        <v>807</v>
      </c>
      <c r="B132" s="359" t="s">
        <v>895</v>
      </c>
      <c r="C132" s="360" t="s">
        <v>808</v>
      </c>
      <c r="D132" s="362" t="s">
        <v>305</v>
      </c>
      <c r="E132" s="363" t="s">
        <v>333</v>
      </c>
      <c r="F132" s="364" t="s">
        <v>323</v>
      </c>
      <c r="G132" s="390"/>
      <c r="H132" s="396" t="s">
        <v>807</v>
      </c>
    </row>
    <row r="133" spans="1:8" s="366" customFormat="1" x14ac:dyDescent="0.25">
      <c r="A133" s="358" t="s">
        <v>950</v>
      </c>
      <c r="B133" s="359" t="s">
        <v>951</v>
      </c>
      <c r="C133" s="360" t="s">
        <v>952</v>
      </c>
      <c r="D133" s="362" t="s">
        <v>305</v>
      </c>
      <c r="E133" s="363" t="s">
        <v>333</v>
      </c>
      <c r="F133" s="364" t="s">
        <v>323</v>
      </c>
      <c r="G133" s="390"/>
      <c r="H133" s="396" t="s">
        <v>950</v>
      </c>
    </row>
    <row r="134" spans="1:8" s="366" customFormat="1" x14ac:dyDescent="0.25">
      <c r="A134" s="358" t="s">
        <v>1040</v>
      </c>
      <c r="B134" s="359" t="s">
        <v>1041</v>
      </c>
      <c r="C134" s="360" t="s">
        <v>1042</v>
      </c>
      <c r="D134" s="362" t="s">
        <v>305</v>
      </c>
      <c r="E134" s="363" t="s">
        <v>333</v>
      </c>
      <c r="F134" s="364" t="s">
        <v>323</v>
      </c>
      <c r="G134" s="390"/>
      <c r="H134" s="396" t="s">
        <v>1040</v>
      </c>
    </row>
    <row r="135" spans="1:8" s="366" customFormat="1" ht="25" x14ac:dyDescent="0.25">
      <c r="A135" s="358" t="s">
        <v>373</v>
      </c>
      <c r="B135" s="359" t="s">
        <v>374</v>
      </c>
      <c r="C135" s="360" t="s">
        <v>375</v>
      </c>
      <c r="D135" s="362" t="s">
        <v>305</v>
      </c>
      <c r="E135" s="363" t="s">
        <v>333</v>
      </c>
      <c r="F135" s="364" t="s">
        <v>323</v>
      </c>
      <c r="G135" s="390"/>
      <c r="H135" s="396" t="s">
        <v>373</v>
      </c>
    </row>
    <row r="136" spans="1:8" s="366" customFormat="1" x14ac:dyDescent="0.25">
      <c r="A136" s="358" t="s">
        <v>113</v>
      </c>
      <c r="B136" s="359" t="s">
        <v>114</v>
      </c>
      <c r="C136" s="360" t="s">
        <v>115</v>
      </c>
      <c r="D136" s="362" t="s">
        <v>305</v>
      </c>
      <c r="E136" s="363" t="s">
        <v>333</v>
      </c>
      <c r="F136" s="364" t="s">
        <v>323</v>
      </c>
      <c r="G136" s="390"/>
      <c r="H136" s="396" t="s">
        <v>113</v>
      </c>
    </row>
    <row r="137" spans="1:8" s="366" customFormat="1" x14ac:dyDescent="0.25">
      <c r="A137" s="358" t="s">
        <v>263</v>
      </c>
      <c r="B137" s="359" t="s">
        <v>263</v>
      </c>
      <c r="C137" s="360" t="s">
        <v>383</v>
      </c>
      <c r="D137" s="362" t="s">
        <v>305</v>
      </c>
      <c r="E137" s="363" t="s">
        <v>333</v>
      </c>
      <c r="F137" s="364" t="s">
        <v>323</v>
      </c>
      <c r="G137" s="390"/>
      <c r="H137" s="396" t="s">
        <v>263</v>
      </c>
    </row>
    <row r="138" spans="1:8" s="246" customFormat="1" x14ac:dyDescent="0.25">
      <c r="A138" s="358" t="s">
        <v>111</v>
      </c>
      <c r="B138" s="359" t="s">
        <v>112</v>
      </c>
      <c r="C138" s="360" t="s">
        <v>116</v>
      </c>
      <c r="D138" s="362" t="s">
        <v>305</v>
      </c>
      <c r="E138" s="363" t="s">
        <v>333</v>
      </c>
      <c r="F138" s="364" t="s">
        <v>323</v>
      </c>
      <c r="G138" s="390"/>
      <c r="H138" s="396" t="s">
        <v>111</v>
      </c>
    </row>
    <row r="139" spans="1:8" s="246" customFormat="1" x14ac:dyDescent="0.25">
      <c r="A139" s="358" t="s">
        <v>120</v>
      </c>
      <c r="B139" s="359" t="s">
        <v>121</v>
      </c>
      <c r="C139" s="360" t="s">
        <v>122</v>
      </c>
      <c r="D139" s="362" t="s">
        <v>305</v>
      </c>
      <c r="E139" s="363" t="s">
        <v>333</v>
      </c>
      <c r="F139" s="364" t="s">
        <v>323</v>
      </c>
      <c r="H139" s="396" t="s">
        <v>120</v>
      </c>
    </row>
    <row r="140" spans="1:8" s="246" customFormat="1" x14ac:dyDescent="0.25">
      <c r="A140" s="358" t="s">
        <v>772</v>
      </c>
      <c r="B140" s="359" t="s">
        <v>772</v>
      </c>
      <c r="C140" s="360" t="s">
        <v>773</v>
      </c>
      <c r="D140" s="362" t="s">
        <v>305</v>
      </c>
      <c r="E140" s="363" t="s">
        <v>333</v>
      </c>
      <c r="F140" s="364" t="s">
        <v>323</v>
      </c>
      <c r="H140" s="396" t="s">
        <v>772</v>
      </c>
    </row>
    <row r="141" spans="1:8" s="366" customFormat="1" x14ac:dyDescent="0.25">
      <c r="A141" s="358" t="s">
        <v>896</v>
      </c>
      <c r="B141" s="359" t="s">
        <v>896</v>
      </c>
      <c r="C141" s="360" t="s">
        <v>774</v>
      </c>
      <c r="D141" s="362" t="s">
        <v>305</v>
      </c>
      <c r="E141" s="363" t="s">
        <v>333</v>
      </c>
      <c r="F141" s="364" t="s">
        <v>323</v>
      </c>
      <c r="G141" s="246"/>
      <c r="H141" s="396" t="s">
        <v>896</v>
      </c>
    </row>
    <row r="142" spans="1:8" s="366" customFormat="1" x14ac:dyDescent="0.25">
      <c r="A142" s="358" t="s">
        <v>905</v>
      </c>
      <c r="B142" s="359" t="s">
        <v>897</v>
      </c>
      <c r="C142" s="360" t="s">
        <v>297</v>
      </c>
      <c r="D142" s="362" t="s">
        <v>305</v>
      </c>
      <c r="E142" s="363" t="s">
        <v>333</v>
      </c>
      <c r="F142" s="364" t="s">
        <v>323</v>
      </c>
      <c r="G142" s="390"/>
      <c r="H142" s="396" t="s">
        <v>905</v>
      </c>
    </row>
    <row r="143" spans="1:8" s="366" customFormat="1" x14ac:dyDescent="0.25">
      <c r="A143" s="358" t="s">
        <v>694</v>
      </c>
      <c r="B143" s="359" t="s">
        <v>695</v>
      </c>
      <c r="C143" s="360" t="s">
        <v>696</v>
      </c>
      <c r="D143" s="362" t="s">
        <v>276</v>
      </c>
      <c r="E143" s="363" t="s">
        <v>333</v>
      </c>
      <c r="F143" s="364" t="s">
        <v>323</v>
      </c>
      <c r="G143" s="390"/>
      <c r="H143" s="396" t="s">
        <v>694</v>
      </c>
    </row>
    <row r="144" spans="1:8" s="366" customFormat="1" x14ac:dyDescent="0.25">
      <c r="A144" s="358" t="s">
        <v>915</v>
      </c>
      <c r="B144" s="361" t="s">
        <v>917</v>
      </c>
      <c r="C144" s="360" t="s">
        <v>915</v>
      </c>
      <c r="D144" s="362" t="s">
        <v>276</v>
      </c>
      <c r="E144" s="363" t="s">
        <v>333</v>
      </c>
      <c r="F144" s="364" t="s">
        <v>323</v>
      </c>
      <c r="G144" s="246"/>
      <c r="H144" s="396" t="s">
        <v>915</v>
      </c>
    </row>
    <row r="145" spans="1:8" s="366" customFormat="1" x14ac:dyDescent="0.25">
      <c r="A145" s="358" t="s">
        <v>916</v>
      </c>
      <c r="B145" s="361" t="s">
        <v>918</v>
      </c>
      <c r="C145" s="360" t="s">
        <v>916</v>
      </c>
      <c r="D145" s="362" t="s">
        <v>276</v>
      </c>
      <c r="E145" s="363" t="s">
        <v>333</v>
      </c>
      <c r="F145" s="364" t="s">
        <v>323</v>
      </c>
      <c r="G145" s="246"/>
      <c r="H145" s="396" t="s">
        <v>916</v>
      </c>
    </row>
    <row r="146" spans="1:8" s="366" customFormat="1" x14ac:dyDescent="0.25">
      <c r="A146" s="358" t="s">
        <v>754</v>
      </c>
      <c r="B146" s="359" t="s">
        <v>755</v>
      </c>
      <c r="C146" s="360" t="s">
        <v>753</v>
      </c>
      <c r="D146" s="362" t="s">
        <v>276</v>
      </c>
      <c r="E146" s="363" t="s">
        <v>333</v>
      </c>
      <c r="F146" s="364" t="s">
        <v>323</v>
      </c>
      <c r="G146" s="390"/>
      <c r="H146" s="396" t="s">
        <v>754</v>
      </c>
    </row>
    <row r="147" spans="1:8" s="366" customFormat="1" x14ac:dyDescent="0.25">
      <c r="A147" s="358" t="s">
        <v>756</v>
      </c>
      <c r="B147" s="359" t="s">
        <v>757</v>
      </c>
      <c r="C147" s="360" t="s">
        <v>758</v>
      </c>
      <c r="D147" s="362" t="s">
        <v>276</v>
      </c>
      <c r="E147" s="363" t="s">
        <v>333</v>
      </c>
      <c r="F147" s="364" t="s">
        <v>323</v>
      </c>
      <c r="G147" s="390"/>
      <c r="H147" s="396" t="s">
        <v>756</v>
      </c>
    </row>
    <row r="148" spans="1:8" s="366" customFormat="1" x14ac:dyDescent="0.25">
      <c r="A148" s="358" t="s">
        <v>809</v>
      </c>
      <c r="B148" s="359" t="s">
        <v>810</v>
      </c>
      <c r="C148" s="360" t="s">
        <v>811</v>
      </c>
      <c r="D148" s="362" t="s">
        <v>276</v>
      </c>
      <c r="E148" s="363" t="s">
        <v>333</v>
      </c>
      <c r="F148" s="364" t="s">
        <v>323</v>
      </c>
      <c r="G148" s="390"/>
      <c r="H148" s="396" t="s">
        <v>809</v>
      </c>
    </row>
    <row r="149" spans="1:8" x14ac:dyDescent="0.25">
      <c r="A149" s="358" t="s">
        <v>812</v>
      </c>
      <c r="B149" s="359" t="s">
        <v>813</v>
      </c>
      <c r="C149" s="360" t="s">
        <v>814</v>
      </c>
      <c r="D149" s="362" t="s">
        <v>276</v>
      </c>
      <c r="E149" s="363" t="s">
        <v>333</v>
      </c>
      <c r="F149" s="364" t="s">
        <v>323</v>
      </c>
      <c r="G149" s="390"/>
      <c r="H149" s="396" t="s">
        <v>812</v>
      </c>
    </row>
    <row r="150" spans="1:8" x14ac:dyDescent="0.25">
      <c r="A150" s="358" t="s">
        <v>830</v>
      </c>
      <c r="B150" s="359" t="s">
        <v>831</v>
      </c>
      <c r="C150" s="360" t="s">
        <v>832</v>
      </c>
      <c r="D150" s="362" t="s">
        <v>276</v>
      </c>
      <c r="E150" s="363" t="s">
        <v>333</v>
      </c>
      <c r="F150" s="364" t="s">
        <v>323</v>
      </c>
      <c r="G150" s="390"/>
      <c r="H150" s="396" t="s">
        <v>830</v>
      </c>
    </row>
    <row r="151" spans="1:8" x14ac:dyDescent="0.25">
      <c r="A151" s="358" t="s">
        <v>866</v>
      </c>
      <c r="B151" s="359" t="s">
        <v>864</v>
      </c>
      <c r="C151" s="360" t="s">
        <v>868</v>
      </c>
      <c r="D151" s="362" t="s">
        <v>276</v>
      </c>
      <c r="E151" s="363" t="s">
        <v>333</v>
      </c>
      <c r="F151" s="364" t="s">
        <v>323</v>
      </c>
      <c r="G151" s="390"/>
      <c r="H151" s="396" t="s">
        <v>866</v>
      </c>
    </row>
    <row r="152" spans="1:8" x14ac:dyDescent="0.25">
      <c r="A152" s="358" t="s">
        <v>867</v>
      </c>
      <c r="B152" s="359" t="s">
        <v>865</v>
      </c>
      <c r="C152" s="360" t="s">
        <v>869</v>
      </c>
      <c r="D152" s="362" t="s">
        <v>276</v>
      </c>
      <c r="E152" s="363" t="s">
        <v>333</v>
      </c>
      <c r="F152" s="364" t="s">
        <v>323</v>
      </c>
      <c r="G152" s="246"/>
      <c r="H152" s="396" t="s">
        <v>867</v>
      </c>
    </row>
    <row r="153" spans="1:8" x14ac:dyDescent="0.25">
      <c r="A153" s="358" t="s">
        <v>912</v>
      </c>
      <c r="B153" s="359" t="s">
        <v>913</v>
      </c>
      <c r="C153" s="360" t="s">
        <v>914</v>
      </c>
      <c r="D153" s="362" t="s">
        <v>276</v>
      </c>
      <c r="E153" s="363" t="s">
        <v>333</v>
      </c>
      <c r="F153" s="364" t="s">
        <v>323</v>
      </c>
      <c r="G153" s="246"/>
      <c r="H153" s="396" t="s">
        <v>912</v>
      </c>
    </row>
    <row r="154" spans="1:8" x14ac:dyDescent="0.25">
      <c r="A154" s="358" t="s">
        <v>363</v>
      </c>
      <c r="B154" s="359" t="s">
        <v>363</v>
      </c>
      <c r="C154" s="360" t="s">
        <v>364</v>
      </c>
      <c r="D154" s="362" t="s">
        <v>305</v>
      </c>
      <c r="E154" s="363" t="s">
        <v>333</v>
      </c>
      <c r="F154" s="364" t="s">
        <v>323</v>
      </c>
      <c r="G154" s="246"/>
      <c r="H154" s="399" t="s">
        <v>363</v>
      </c>
    </row>
    <row r="155" spans="1:8" x14ac:dyDescent="0.25">
      <c r="A155" s="358" t="s">
        <v>282</v>
      </c>
      <c r="B155" s="359" t="s">
        <v>91</v>
      </c>
      <c r="C155" s="360" t="s">
        <v>304</v>
      </c>
      <c r="D155" s="362" t="s">
        <v>306</v>
      </c>
      <c r="E155" s="359" t="s">
        <v>333</v>
      </c>
      <c r="F155" s="364" t="s">
        <v>323</v>
      </c>
      <c r="G155" s="246"/>
      <c r="H155" s="399" t="s">
        <v>282</v>
      </c>
    </row>
    <row r="156" spans="1:8" x14ac:dyDescent="0.25">
      <c r="A156" s="358" t="s">
        <v>281</v>
      </c>
      <c r="B156" s="359" t="s">
        <v>898</v>
      </c>
      <c r="C156" s="360" t="s">
        <v>266</v>
      </c>
      <c r="D156" s="362" t="s">
        <v>305</v>
      </c>
      <c r="E156" s="359" t="s">
        <v>333</v>
      </c>
      <c r="F156" s="364" t="s">
        <v>323</v>
      </c>
      <c r="G156" s="246"/>
      <c r="H156" s="396" t="s">
        <v>281</v>
      </c>
    </row>
    <row r="157" spans="1:8" x14ac:dyDescent="0.25">
      <c r="A157" s="358" t="s">
        <v>815</v>
      </c>
      <c r="B157" s="359" t="s">
        <v>816</v>
      </c>
      <c r="C157" s="360" t="s">
        <v>817</v>
      </c>
      <c r="D157" s="362" t="s">
        <v>305</v>
      </c>
      <c r="E157" s="359" t="s">
        <v>333</v>
      </c>
      <c r="F157" s="364" t="s">
        <v>323</v>
      </c>
      <c r="G157" s="246"/>
      <c r="H157" s="396" t="s">
        <v>815</v>
      </c>
    </row>
    <row r="158" spans="1:8" ht="25" x14ac:dyDescent="0.25">
      <c r="A158" s="358" t="s">
        <v>1170</v>
      </c>
      <c r="B158" s="359" t="s">
        <v>1169</v>
      </c>
      <c r="C158" s="360" t="s">
        <v>1168</v>
      </c>
      <c r="D158" s="362" t="s">
        <v>305</v>
      </c>
      <c r="E158" s="363" t="s">
        <v>321</v>
      </c>
      <c r="F158" s="364" t="s">
        <v>323</v>
      </c>
      <c r="G158" s="246"/>
      <c r="H158" s="396" t="s">
        <v>1170</v>
      </c>
    </row>
    <row r="159" spans="1:8" ht="25" x14ac:dyDescent="0.25">
      <c r="A159" s="358" t="s">
        <v>1171</v>
      </c>
      <c r="B159" s="359" t="s">
        <v>1166</v>
      </c>
      <c r="C159" s="360" t="s">
        <v>1167</v>
      </c>
      <c r="D159" s="362" t="s">
        <v>305</v>
      </c>
      <c r="E159" s="363" t="s">
        <v>321</v>
      </c>
      <c r="F159" s="364" t="s">
        <v>323</v>
      </c>
      <c r="G159" s="246"/>
      <c r="H159" s="396" t="s">
        <v>1171</v>
      </c>
    </row>
    <row r="160" spans="1:8" ht="25" x14ac:dyDescent="0.25">
      <c r="A160" s="55" t="s">
        <v>477</v>
      </c>
      <c r="B160" s="50" t="s">
        <v>478</v>
      </c>
      <c r="C160" s="58" t="s">
        <v>479</v>
      </c>
      <c r="D160" s="56" t="s">
        <v>305</v>
      </c>
      <c r="E160" s="50" t="s">
        <v>333</v>
      </c>
      <c r="F160" s="54" t="s">
        <v>323</v>
      </c>
      <c r="G160" s="246"/>
      <c r="H160" s="396" t="s">
        <v>477</v>
      </c>
    </row>
    <row r="161" spans="1:8" x14ac:dyDescent="0.25">
      <c r="A161" s="55" t="s">
        <v>365</v>
      </c>
      <c r="B161" s="50" t="s">
        <v>366</v>
      </c>
      <c r="C161" s="58" t="s">
        <v>254</v>
      </c>
      <c r="D161" s="56" t="s">
        <v>305</v>
      </c>
      <c r="E161" s="51" t="s">
        <v>333</v>
      </c>
      <c r="F161" s="54" t="s">
        <v>323</v>
      </c>
      <c r="G161" s="246"/>
      <c r="H161" s="395" t="s">
        <v>365</v>
      </c>
    </row>
    <row r="162" spans="1:8" x14ac:dyDescent="0.25">
      <c r="A162" s="55" t="s">
        <v>287</v>
      </c>
      <c r="B162" s="50" t="s">
        <v>287</v>
      </c>
      <c r="C162" s="58" t="s">
        <v>288</v>
      </c>
      <c r="D162" s="56" t="s">
        <v>305</v>
      </c>
      <c r="E162" s="51" t="s">
        <v>333</v>
      </c>
      <c r="F162" s="54" t="s">
        <v>323</v>
      </c>
      <c r="G162" s="246"/>
      <c r="H162" s="395" t="s">
        <v>287</v>
      </c>
    </row>
    <row r="163" spans="1:8" x14ac:dyDescent="0.25">
      <c r="A163" s="358" t="s">
        <v>854</v>
      </c>
      <c r="B163" s="359" t="s">
        <v>899</v>
      </c>
      <c r="C163" s="360" t="s">
        <v>855</v>
      </c>
      <c r="D163" s="362" t="s">
        <v>305</v>
      </c>
      <c r="E163" s="363" t="s">
        <v>333</v>
      </c>
      <c r="F163" s="364" t="s">
        <v>323</v>
      </c>
      <c r="G163" s="246"/>
      <c r="H163" s="396" t="s">
        <v>854</v>
      </c>
    </row>
    <row r="164" spans="1:8" x14ac:dyDescent="0.25">
      <c r="A164" s="358" t="s">
        <v>963</v>
      </c>
      <c r="B164" s="359" t="s">
        <v>964</v>
      </c>
      <c r="C164" s="360" t="s">
        <v>855</v>
      </c>
      <c r="D164" s="362" t="s">
        <v>305</v>
      </c>
      <c r="E164" s="363" t="s">
        <v>333</v>
      </c>
      <c r="F164" s="364" t="s">
        <v>323</v>
      </c>
      <c r="G164" s="246"/>
      <c r="H164" s="396" t="s">
        <v>964</v>
      </c>
    </row>
    <row r="165" spans="1:8" ht="25" x14ac:dyDescent="0.25">
      <c r="A165" s="358" t="s">
        <v>371</v>
      </c>
      <c r="B165" s="359" t="s">
        <v>900</v>
      </c>
      <c r="C165" s="360" t="s">
        <v>367</v>
      </c>
      <c r="D165" s="362" t="s">
        <v>306</v>
      </c>
      <c r="E165" s="363" t="s">
        <v>333</v>
      </c>
      <c r="F165" s="364" t="s">
        <v>323</v>
      </c>
      <c r="G165" s="246"/>
      <c r="H165" s="396" t="s">
        <v>371</v>
      </c>
    </row>
    <row r="166" spans="1:8" ht="25" x14ac:dyDescent="0.25">
      <c r="A166" s="358" t="s">
        <v>372</v>
      </c>
      <c r="B166" s="359" t="s">
        <v>901</v>
      </c>
      <c r="C166" s="360" t="s">
        <v>258</v>
      </c>
      <c r="D166" s="362" t="s">
        <v>305</v>
      </c>
      <c r="E166" s="363" t="s">
        <v>333</v>
      </c>
      <c r="F166" s="364" t="s">
        <v>323</v>
      </c>
      <c r="G166" s="246"/>
      <c r="H166" s="396" t="s">
        <v>372</v>
      </c>
    </row>
    <row r="167" spans="1:8" x14ac:dyDescent="0.25">
      <c r="A167" s="358" t="s">
        <v>132</v>
      </c>
      <c r="B167" s="359" t="s">
        <v>132</v>
      </c>
      <c r="C167" s="360" t="s">
        <v>133</v>
      </c>
      <c r="D167" s="362" t="s">
        <v>305</v>
      </c>
      <c r="E167" s="363" t="s">
        <v>333</v>
      </c>
      <c r="F167" s="364" t="s">
        <v>323</v>
      </c>
      <c r="G167" s="246"/>
      <c r="H167" s="396" t="s">
        <v>132</v>
      </c>
    </row>
    <row r="168" spans="1:8" x14ac:dyDescent="0.25">
      <c r="A168" s="55" t="s">
        <v>699</v>
      </c>
      <c r="B168" s="50" t="s">
        <v>699</v>
      </c>
      <c r="C168" s="58" t="s">
        <v>700</v>
      </c>
      <c r="D168" s="56" t="s">
        <v>306</v>
      </c>
      <c r="E168" s="51" t="s">
        <v>333</v>
      </c>
      <c r="F168" s="54" t="s">
        <v>323</v>
      </c>
      <c r="G168" s="246"/>
      <c r="H168" s="396" t="s">
        <v>699</v>
      </c>
    </row>
    <row r="169" spans="1:8" x14ac:dyDescent="0.25">
      <c r="A169" s="358" t="s">
        <v>783</v>
      </c>
      <c r="B169" s="359" t="s">
        <v>783</v>
      </c>
      <c r="C169" s="360" t="s">
        <v>117</v>
      </c>
      <c r="D169" s="362" t="s">
        <v>305</v>
      </c>
      <c r="E169" s="363" t="s">
        <v>333</v>
      </c>
      <c r="F169" s="364" t="s">
        <v>323</v>
      </c>
      <c r="H169" s="396" t="s">
        <v>783</v>
      </c>
    </row>
    <row r="170" spans="1:8" x14ac:dyDescent="0.25">
      <c r="A170" s="55" t="s">
        <v>278</v>
      </c>
      <c r="B170" s="50" t="s">
        <v>278</v>
      </c>
      <c r="C170" s="58" t="s">
        <v>279</v>
      </c>
      <c r="D170" s="56" t="s">
        <v>305</v>
      </c>
      <c r="E170" s="51" t="s">
        <v>333</v>
      </c>
      <c r="F170" s="54" t="s">
        <v>323</v>
      </c>
      <c r="H170" s="395" t="s">
        <v>278</v>
      </c>
    </row>
    <row r="171" spans="1:8" x14ac:dyDescent="0.25">
      <c r="A171" s="358" t="s">
        <v>818</v>
      </c>
      <c r="B171" s="359" t="s">
        <v>902</v>
      </c>
      <c r="C171" s="360" t="s">
        <v>353</v>
      </c>
      <c r="D171" s="56" t="s">
        <v>305</v>
      </c>
      <c r="E171" s="51" t="s">
        <v>333</v>
      </c>
      <c r="F171" s="54" t="s">
        <v>323</v>
      </c>
      <c r="H171" s="396" t="s">
        <v>818</v>
      </c>
    </row>
    <row r="172" spans="1:8" x14ac:dyDescent="0.25">
      <c r="A172" s="682" t="s">
        <v>939</v>
      </c>
      <c r="B172" s="683" t="s">
        <v>939</v>
      </c>
      <c r="C172" s="684" t="s">
        <v>769</v>
      </c>
      <c r="D172" s="685" t="s">
        <v>306</v>
      </c>
      <c r="E172" s="683" t="s">
        <v>333</v>
      </c>
      <c r="F172" s="686" t="s">
        <v>323</v>
      </c>
      <c r="H172" s="396"/>
    </row>
    <row r="173" spans="1:8" x14ac:dyDescent="0.25">
      <c r="A173" s="682" t="s">
        <v>937</v>
      </c>
      <c r="B173" s="687" t="s">
        <v>937</v>
      </c>
      <c r="C173" s="684" t="s">
        <v>938</v>
      </c>
      <c r="D173" s="685" t="s">
        <v>305</v>
      </c>
      <c r="E173" s="683" t="s">
        <v>333</v>
      </c>
      <c r="F173" s="686" t="s">
        <v>323</v>
      </c>
      <c r="H173" s="396"/>
    </row>
    <row r="174" spans="1:8" x14ac:dyDescent="0.25">
      <c r="A174" s="358" t="s">
        <v>904</v>
      </c>
      <c r="B174" s="359" t="s">
        <v>903</v>
      </c>
      <c r="C174" s="360" t="s">
        <v>353</v>
      </c>
      <c r="D174" s="56" t="s">
        <v>305</v>
      </c>
      <c r="E174" s="51" t="s">
        <v>333</v>
      </c>
      <c r="F174" s="54" t="s">
        <v>323</v>
      </c>
      <c r="H174" s="396" t="s">
        <v>904</v>
      </c>
    </row>
    <row r="175" spans="1:8" ht="13" thickBot="1" x14ac:dyDescent="0.3">
      <c r="A175" s="409" t="s">
        <v>83</v>
      </c>
      <c r="B175" s="410" t="s">
        <v>882</v>
      </c>
      <c r="C175" s="411" t="s">
        <v>290</v>
      </c>
      <c r="D175" s="406" t="s">
        <v>305</v>
      </c>
      <c r="E175" s="407" t="s">
        <v>333</v>
      </c>
      <c r="F175" s="408" t="s">
        <v>323</v>
      </c>
      <c r="H175" s="396"/>
    </row>
    <row r="176" spans="1:8" x14ac:dyDescent="0.25">
      <c r="F176" s="37"/>
      <c r="H176" s="396"/>
    </row>
    <row r="177" spans="2:8" ht="13" thickBot="1" x14ac:dyDescent="0.3">
      <c r="H177" s="396"/>
    </row>
    <row r="178" spans="2:8" ht="13" x14ac:dyDescent="0.3">
      <c r="B178" s="38" t="s">
        <v>48</v>
      </c>
      <c r="H178" s="396"/>
    </row>
    <row r="179" spans="2:8" x14ac:dyDescent="0.25">
      <c r="B179" s="39" t="s">
        <v>49</v>
      </c>
      <c r="H179" s="396"/>
    </row>
    <row r="180" spans="2:8" x14ac:dyDescent="0.25">
      <c r="B180" s="39" t="s">
        <v>580</v>
      </c>
      <c r="H180" s="396"/>
    </row>
    <row r="181" spans="2:8" x14ac:dyDescent="0.25">
      <c r="B181" s="39" t="s">
        <v>50</v>
      </c>
      <c r="H181" s="396"/>
    </row>
    <row r="182" spans="2:8" ht="13" thickBot="1" x14ac:dyDescent="0.3">
      <c r="B182" s="257" t="s">
        <v>51</v>
      </c>
      <c r="H182" s="396"/>
    </row>
    <row r="183" spans="2:8" ht="13" thickBot="1" x14ac:dyDescent="0.3">
      <c r="H183" s="405"/>
    </row>
    <row r="184" spans="2:8" ht="13" x14ac:dyDescent="0.3">
      <c r="B184" s="1"/>
      <c r="H184" s="246"/>
    </row>
    <row r="186" spans="2:8" hidden="1" x14ac:dyDescent="0.25"/>
    <row r="188" spans="2:8" ht="13.5" thickBot="1" x14ac:dyDescent="0.35">
      <c r="B188" s="1" t="s">
        <v>78</v>
      </c>
    </row>
    <row r="189" spans="2:8" ht="15.5" x14ac:dyDescent="0.35">
      <c r="B189" s="48" t="s">
        <v>234</v>
      </c>
    </row>
    <row r="190" spans="2:8" ht="15.5" x14ac:dyDescent="0.35">
      <c r="B190" s="42" t="s">
        <v>85</v>
      </c>
    </row>
    <row r="191" spans="2:8" ht="15.5" x14ac:dyDescent="0.35">
      <c r="B191" s="42" t="s">
        <v>384</v>
      </c>
    </row>
    <row r="192" spans="2:8" ht="15.5" x14ac:dyDescent="0.35">
      <c r="B192" s="42" t="s">
        <v>291</v>
      </c>
    </row>
    <row r="193" spans="1:8" ht="15.5" x14ac:dyDescent="0.35">
      <c r="B193" s="42" t="s">
        <v>292</v>
      </c>
    </row>
    <row r="194" spans="1:8" ht="15.5" x14ac:dyDescent="0.35">
      <c r="B194" s="42" t="s">
        <v>75</v>
      </c>
    </row>
    <row r="195" spans="1:8" ht="15.5" x14ac:dyDescent="0.35">
      <c r="B195" s="42" t="s">
        <v>76</v>
      </c>
    </row>
    <row r="196" spans="1:8" ht="15.5" x14ac:dyDescent="0.35">
      <c r="B196" s="42" t="s">
        <v>295</v>
      </c>
    </row>
    <row r="197" spans="1:8" s="246" customFormat="1" ht="15.5" x14ac:dyDescent="0.35">
      <c r="A197" s="2"/>
      <c r="B197" s="42" t="s">
        <v>480</v>
      </c>
      <c r="C197" s="2"/>
      <c r="D197" s="2"/>
      <c r="E197" s="2"/>
      <c r="F197" s="2"/>
      <c r="H197" s="2"/>
    </row>
    <row r="198" spans="1:8" s="246" customFormat="1" ht="15.5" x14ac:dyDescent="0.35">
      <c r="A198" s="2"/>
      <c r="B198" s="42" t="s">
        <v>77</v>
      </c>
      <c r="C198" s="2"/>
      <c r="D198" s="2"/>
      <c r="E198" s="2"/>
      <c r="F198" s="2"/>
      <c r="H198" s="2"/>
    </row>
    <row r="199" spans="1:8" s="246" customFormat="1" ht="16" thickBot="1" x14ac:dyDescent="0.4">
      <c r="A199" s="2"/>
      <c r="B199" s="43" t="s">
        <v>208</v>
      </c>
      <c r="C199" s="2"/>
      <c r="D199" s="2"/>
      <c r="E199" s="2"/>
      <c r="F199" s="2"/>
      <c r="H199" s="2"/>
    </row>
    <row r="200" spans="1:8" s="246" customFormat="1" x14ac:dyDescent="0.25">
      <c r="A200" s="2"/>
      <c r="B200" s="2"/>
      <c r="C200" s="2"/>
      <c r="D200" s="2"/>
      <c r="E200" s="2"/>
      <c r="F200" s="2"/>
      <c r="H200" s="2"/>
    </row>
    <row r="201" spans="1:8" s="246" customFormat="1" ht="13" thickBot="1" x14ac:dyDescent="0.3">
      <c r="A201" s="2"/>
      <c r="B201" s="2"/>
      <c r="C201" s="2"/>
      <c r="D201" s="2"/>
      <c r="E201" s="2"/>
      <c r="F201" s="2"/>
      <c r="H201" s="2"/>
    </row>
    <row r="202" spans="1:8" s="246" customFormat="1" ht="15.5" x14ac:dyDescent="0.35">
      <c r="A202" s="2"/>
      <c r="B202" s="45" t="s">
        <v>25</v>
      </c>
      <c r="C202" s="2"/>
      <c r="D202" s="2"/>
      <c r="E202" s="2"/>
      <c r="F202" s="2"/>
      <c r="H202" s="2"/>
    </row>
    <row r="203" spans="1:8" s="246" customFormat="1" ht="15.5" x14ac:dyDescent="0.35">
      <c r="A203" s="2"/>
      <c r="B203" s="42" t="s">
        <v>85</v>
      </c>
      <c r="C203" s="2"/>
      <c r="D203" s="2"/>
      <c r="E203" s="2"/>
      <c r="F203" s="2"/>
      <c r="H203" s="2"/>
    </row>
    <row r="204" spans="1:8" s="246" customFormat="1" ht="15.5" x14ac:dyDescent="0.35">
      <c r="A204" s="2"/>
      <c r="B204" s="42" t="s">
        <v>384</v>
      </c>
      <c r="C204" s="2"/>
      <c r="D204" s="2"/>
      <c r="E204" s="2"/>
      <c r="F204" s="2"/>
      <c r="H204" s="2"/>
    </row>
    <row r="205" spans="1:8" s="246" customFormat="1" ht="15.5" x14ac:dyDescent="0.35">
      <c r="A205" s="2"/>
      <c r="B205" s="42" t="s">
        <v>32</v>
      </c>
      <c r="C205" s="2"/>
      <c r="D205" s="2"/>
      <c r="E205" s="2"/>
      <c r="F205" s="2"/>
      <c r="H205" s="2"/>
    </row>
    <row r="206" spans="1:8" s="246" customFormat="1" ht="15.5" x14ac:dyDescent="0.35">
      <c r="A206" s="2"/>
      <c r="B206" s="42" t="s">
        <v>82</v>
      </c>
      <c r="C206" s="2"/>
      <c r="D206" s="2"/>
      <c r="E206" s="2"/>
      <c r="F206" s="2"/>
      <c r="H206" s="2"/>
    </row>
    <row r="207" spans="1:8" s="246" customFormat="1" ht="15.5" x14ac:dyDescent="0.35">
      <c r="A207" s="2"/>
      <c r="B207" s="42" t="s">
        <v>80</v>
      </c>
      <c r="C207" s="2"/>
      <c r="D207" s="2"/>
      <c r="E207" s="2"/>
      <c r="F207" s="2"/>
      <c r="H207" s="2"/>
    </row>
    <row r="208" spans="1:8" s="246" customFormat="1" ht="15.5" x14ac:dyDescent="0.35">
      <c r="A208" s="2"/>
      <c r="B208" s="42" t="s">
        <v>296</v>
      </c>
      <c r="C208" s="2"/>
      <c r="D208" s="2"/>
      <c r="E208" s="2"/>
      <c r="F208" s="2"/>
      <c r="H208" s="2"/>
    </row>
    <row r="209" spans="1:8" s="246" customFormat="1" ht="16" thickBot="1" x14ac:dyDescent="0.4">
      <c r="A209" s="2"/>
      <c r="B209" s="43" t="s">
        <v>208</v>
      </c>
      <c r="C209" s="2"/>
      <c r="D209" s="2"/>
      <c r="E209" s="2"/>
      <c r="F209" s="2"/>
      <c r="H209" s="2"/>
    </row>
    <row r="210" spans="1:8" s="246" customFormat="1" ht="13" thickBot="1" x14ac:dyDescent="0.3">
      <c r="A210" s="2"/>
      <c r="B210" s="2"/>
      <c r="C210" s="2"/>
      <c r="D210" s="2"/>
      <c r="E210" s="2"/>
      <c r="F210" s="2"/>
      <c r="H210" s="2"/>
    </row>
    <row r="211" spans="1:8" s="246" customFormat="1" ht="15.5" x14ac:dyDescent="0.35">
      <c r="A211" s="2"/>
      <c r="B211" s="45" t="s">
        <v>311</v>
      </c>
      <c r="C211" s="2"/>
      <c r="D211" s="2"/>
      <c r="E211" s="2"/>
      <c r="F211" s="2"/>
      <c r="H211" s="2"/>
    </row>
    <row r="212" spans="1:8" s="246" customFormat="1" ht="15.5" x14ac:dyDescent="0.35">
      <c r="B212" s="46" t="s">
        <v>443</v>
      </c>
      <c r="H212" s="2"/>
    </row>
    <row r="213" spans="1:8" s="246" customFormat="1" ht="15.5" x14ac:dyDescent="0.35">
      <c r="B213" s="46" t="s">
        <v>444</v>
      </c>
      <c r="H213" s="2"/>
    </row>
    <row r="214" spans="1:8" s="246" customFormat="1" ht="15.5" x14ac:dyDescent="0.35">
      <c r="B214" s="46" t="s">
        <v>63</v>
      </c>
      <c r="H214" s="2"/>
    </row>
    <row r="215" spans="1:8" s="246" customFormat="1" ht="15.5" x14ac:dyDescent="0.35">
      <c r="B215" s="46" t="s">
        <v>347</v>
      </c>
      <c r="H215" s="2"/>
    </row>
    <row r="216" spans="1:8" ht="15.5" x14ac:dyDescent="0.35">
      <c r="A216" s="246"/>
      <c r="B216" s="46" t="s">
        <v>422</v>
      </c>
      <c r="C216" s="246"/>
      <c r="D216" s="246"/>
      <c r="E216" s="246"/>
      <c r="F216" s="246"/>
    </row>
    <row r="217" spans="1:8" ht="15.5" x14ac:dyDescent="0.35">
      <c r="A217" s="246"/>
      <c r="B217" s="46" t="s">
        <v>423</v>
      </c>
      <c r="C217" s="246"/>
      <c r="D217" s="246"/>
      <c r="E217" s="246"/>
      <c r="F217" s="246"/>
    </row>
    <row r="218" spans="1:8" ht="15.5" x14ac:dyDescent="0.35">
      <c r="A218" s="246"/>
      <c r="B218" s="46" t="s">
        <v>445</v>
      </c>
      <c r="C218" s="246"/>
      <c r="D218" s="246"/>
      <c r="E218" s="246"/>
      <c r="F218" s="246"/>
    </row>
    <row r="219" spans="1:8" ht="15.5" x14ac:dyDescent="0.35">
      <c r="A219" s="246"/>
      <c r="B219" s="46" t="s">
        <v>348</v>
      </c>
      <c r="C219" s="246"/>
      <c r="D219" s="246"/>
      <c r="E219" s="246"/>
      <c r="F219" s="246"/>
    </row>
    <row r="220" spans="1:8" ht="15.5" x14ac:dyDescent="0.35">
      <c r="A220" s="246"/>
      <c r="B220" s="46" t="s">
        <v>446</v>
      </c>
      <c r="C220" s="246"/>
      <c r="D220" s="246"/>
      <c r="E220" s="246"/>
      <c r="F220" s="246"/>
    </row>
    <row r="221" spans="1:8" ht="15.5" x14ac:dyDescent="0.35">
      <c r="A221" s="246"/>
      <c r="B221" s="46" t="s">
        <v>447</v>
      </c>
      <c r="C221" s="246"/>
      <c r="D221" s="246"/>
      <c r="E221" s="246"/>
      <c r="F221" s="246"/>
      <c r="H221" s="246"/>
    </row>
    <row r="222" spans="1:8" ht="15.5" x14ac:dyDescent="0.35">
      <c r="A222" s="246"/>
      <c r="B222" s="46" t="s">
        <v>448</v>
      </c>
      <c r="C222" s="246"/>
      <c r="D222" s="246"/>
      <c r="E222" s="246"/>
      <c r="F222" s="246"/>
      <c r="H222" s="246"/>
    </row>
    <row r="223" spans="1:8" ht="15.5" x14ac:dyDescent="0.35">
      <c r="A223" s="246"/>
      <c r="B223" s="46" t="s">
        <v>449</v>
      </c>
      <c r="C223" s="246"/>
      <c r="D223" s="246"/>
      <c r="E223" s="246"/>
      <c r="F223" s="246"/>
      <c r="H223" s="246"/>
    </row>
    <row r="224" spans="1:8" ht="15.5" x14ac:dyDescent="0.35">
      <c r="A224" s="246"/>
      <c r="B224" s="46" t="s">
        <v>450</v>
      </c>
      <c r="C224" s="246"/>
      <c r="D224" s="246"/>
      <c r="E224" s="246"/>
      <c r="F224" s="246"/>
      <c r="H224" s="246"/>
    </row>
    <row r="225" spans="1:8" ht="15.5" x14ac:dyDescent="0.35">
      <c r="A225" s="246"/>
      <c r="B225" s="46" t="s">
        <v>210</v>
      </c>
      <c r="C225" s="246"/>
      <c r="D225" s="246"/>
      <c r="E225" s="246"/>
      <c r="F225" s="246"/>
      <c r="H225" s="246"/>
    </row>
    <row r="226" spans="1:8" ht="15.5" x14ac:dyDescent="0.35">
      <c r="A226" s="246"/>
      <c r="B226" s="46" t="s">
        <v>211</v>
      </c>
      <c r="C226" s="246"/>
      <c r="D226" s="246"/>
      <c r="E226" s="246"/>
      <c r="F226" s="246"/>
      <c r="H226" s="246"/>
    </row>
    <row r="227" spans="1:8" ht="15.5" x14ac:dyDescent="0.35">
      <c r="A227" s="246"/>
      <c r="B227" s="46" t="s">
        <v>212</v>
      </c>
      <c r="C227" s="246"/>
      <c r="D227" s="246"/>
      <c r="E227" s="246"/>
      <c r="F227" s="246"/>
      <c r="H227" s="246"/>
    </row>
    <row r="228" spans="1:8" ht="15.5" x14ac:dyDescent="0.35">
      <c r="A228" s="246"/>
      <c r="B228" s="46" t="s">
        <v>209</v>
      </c>
      <c r="C228" s="246"/>
      <c r="D228" s="246"/>
      <c r="E228" s="246"/>
      <c r="F228" s="246"/>
      <c r="H228" s="246"/>
    </row>
    <row r="229" spans="1:8" ht="15.5" x14ac:dyDescent="0.35">
      <c r="A229" s="246"/>
      <c r="B229" s="299" t="s">
        <v>467</v>
      </c>
      <c r="C229" s="246"/>
      <c r="D229" s="246"/>
      <c r="E229" s="246"/>
      <c r="F229" s="246"/>
      <c r="H229" s="246"/>
    </row>
    <row r="230" spans="1:8" ht="15.5" x14ac:dyDescent="0.35">
      <c r="A230" s="246"/>
      <c r="B230" s="46" t="s">
        <v>208</v>
      </c>
      <c r="C230" s="246"/>
      <c r="D230" s="246"/>
      <c r="E230" s="246"/>
      <c r="F230" s="246"/>
      <c r="H230" s="246"/>
    </row>
    <row r="231" spans="1:8" ht="15.5" x14ac:dyDescent="0.35">
      <c r="B231" s="46" t="s">
        <v>309</v>
      </c>
      <c r="H231" s="246"/>
    </row>
    <row r="232" spans="1:8" ht="15.5" x14ac:dyDescent="0.35">
      <c r="B232" s="46" t="s">
        <v>314</v>
      </c>
      <c r="H232" s="246"/>
    </row>
    <row r="233" spans="1:8" ht="15.5" x14ac:dyDescent="0.35">
      <c r="B233" s="46" t="s">
        <v>263</v>
      </c>
      <c r="H233" s="246"/>
    </row>
    <row r="234" spans="1:8" ht="16" thickBot="1" x14ac:dyDescent="0.4">
      <c r="B234" s="47" t="s">
        <v>310</v>
      </c>
      <c r="H234" s="246"/>
    </row>
    <row r="235" spans="1:8" ht="16" thickBot="1" x14ac:dyDescent="0.4">
      <c r="B235" s="44"/>
      <c r="H235" s="246"/>
    </row>
    <row r="236" spans="1:8" ht="15.5" x14ac:dyDescent="0.35">
      <c r="B236" s="45" t="s">
        <v>336</v>
      </c>
      <c r="H236" s="246"/>
    </row>
    <row r="237" spans="1:8" ht="15.5" x14ac:dyDescent="0.35">
      <c r="B237" s="46" t="s">
        <v>52</v>
      </c>
      <c r="H237" s="246"/>
    </row>
    <row r="238" spans="1:8" ht="16" thickBot="1" x14ac:dyDescent="0.4">
      <c r="B238" s="47" t="s">
        <v>54</v>
      </c>
      <c r="H238" s="246"/>
    </row>
    <row r="239" spans="1:8" ht="13" thickBot="1" x14ac:dyDescent="0.3">
      <c r="H239" s="246"/>
    </row>
    <row r="240" spans="1:8" ht="15.5" x14ac:dyDescent="0.35">
      <c r="B240" s="48" t="s">
        <v>127</v>
      </c>
    </row>
    <row r="241" spans="2:2" ht="15.5" x14ac:dyDescent="0.35">
      <c r="B241" s="42" t="s">
        <v>53</v>
      </c>
    </row>
    <row r="242" spans="2:2" ht="15.5" x14ac:dyDescent="0.35">
      <c r="B242" s="42" t="s">
        <v>55</v>
      </c>
    </row>
    <row r="243" spans="2:2" ht="15.5" x14ac:dyDescent="0.35">
      <c r="B243" s="46" t="s">
        <v>128</v>
      </c>
    </row>
    <row r="244" spans="2:2" ht="15.5" x14ac:dyDescent="0.35">
      <c r="B244" s="46" t="s">
        <v>129</v>
      </c>
    </row>
    <row r="245" spans="2:2" ht="15.5" x14ac:dyDescent="0.35">
      <c r="B245" s="46" t="s">
        <v>385</v>
      </c>
    </row>
    <row r="246" spans="2:2" ht="15.5" x14ac:dyDescent="0.35">
      <c r="B246" s="46" t="s">
        <v>386</v>
      </c>
    </row>
    <row r="247" spans="2:2" ht="15.5" x14ac:dyDescent="0.35">
      <c r="B247" s="46" t="s">
        <v>387</v>
      </c>
    </row>
    <row r="248" spans="2:2" ht="15.5" x14ac:dyDescent="0.35">
      <c r="B248" s="46" t="s">
        <v>135</v>
      </c>
    </row>
    <row r="249" spans="2:2" ht="15.5" x14ac:dyDescent="0.35">
      <c r="B249" s="46" t="s">
        <v>130</v>
      </c>
    </row>
    <row r="250" spans="2:2" ht="15.5" x14ac:dyDescent="0.35">
      <c r="B250" s="46" t="s">
        <v>131</v>
      </c>
    </row>
    <row r="251" spans="2:2" ht="15.5" x14ac:dyDescent="0.35">
      <c r="B251" s="46" t="s">
        <v>134</v>
      </c>
    </row>
    <row r="252" spans="2:2" ht="15.5" x14ac:dyDescent="0.35">
      <c r="B252" s="46" t="s">
        <v>388</v>
      </c>
    </row>
    <row r="253" spans="2:2" ht="15.5" x14ac:dyDescent="0.35">
      <c r="B253" s="46" t="s">
        <v>389</v>
      </c>
    </row>
    <row r="254" spans="2:2" ht="15.5" x14ac:dyDescent="0.35">
      <c r="B254" s="46" t="s">
        <v>390</v>
      </c>
    </row>
    <row r="255" spans="2:2" ht="15.5" x14ac:dyDescent="0.35">
      <c r="B255" s="46" t="s">
        <v>342</v>
      </c>
    </row>
    <row r="256" spans="2:2" ht="15.5" x14ac:dyDescent="0.35">
      <c r="B256" s="46" t="s">
        <v>136</v>
      </c>
    </row>
    <row r="257" spans="2:2" ht="15.5" x14ac:dyDescent="0.35">
      <c r="B257" s="46" t="s">
        <v>344</v>
      </c>
    </row>
    <row r="258" spans="2:2" ht="15.5" x14ac:dyDescent="0.35">
      <c r="B258" s="46" t="s">
        <v>137</v>
      </c>
    </row>
    <row r="259" spans="2:2" ht="15.5" x14ac:dyDescent="0.35">
      <c r="B259" s="46" t="s">
        <v>391</v>
      </c>
    </row>
    <row r="260" spans="2:2" ht="15.5" x14ac:dyDescent="0.35">
      <c r="B260" s="46" t="s">
        <v>392</v>
      </c>
    </row>
    <row r="261" spans="2:2" ht="15.5" x14ac:dyDescent="0.35">
      <c r="B261" s="46" t="s">
        <v>393</v>
      </c>
    </row>
    <row r="262" spans="2:2" ht="15.5" x14ac:dyDescent="0.35">
      <c r="B262" s="46" t="s">
        <v>141</v>
      </c>
    </row>
    <row r="263" spans="2:2" ht="15.5" x14ac:dyDescent="0.35">
      <c r="B263" s="46" t="s">
        <v>138</v>
      </c>
    </row>
    <row r="264" spans="2:2" ht="15.5" x14ac:dyDescent="0.35">
      <c r="B264" s="46" t="s">
        <v>139</v>
      </c>
    </row>
    <row r="265" spans="2:2" ht="15.5" x14ac:dyDescent="0.35">
      <c r="B265" s="46" t="s">
        <v>140</v>
      </c>
    </row>
    <row r="266" spans="2:2" ht="15.5" x14ac:dyDescent="0.35">
      <c r="B266" s="46" t="s">
        <v>394</v>
      </c>
    </row>
    <row r="267" spans="2:2" ht="15.5" x14ac:dyDescent="0.35">
      <c r="B267" s="46" t="s">
        <v>395</v>
      </c>
    </row>
    <row r="268" spans="2:2" ht="15.5" x14ac:dyDescent="0.35">
      <c r="B268" s="46" t="s">
        <v>396</v>
      </c>
    </row>
    <row r="269" spans="2:2" ht="15.5" x14ac:dyDescent="0.35">
      <c r="B269" s="46" t="s">
        <v>397</v>
      </c>
    </row>
    <row r="270" spans="2:2" ht="15.5" x14ac:dyDescent="0.35">
      <c r="B270" s="46" t="s">
        <v>398</v>
      </c>
    </row>
    <row r="271" spans="2:2" ht="15.5" x14ac:dyDescent="0.35">
      <c r="B271" s="46" t="s">
        <v>399</v>
      </c>
    </row>
    <row r="272" spans="2:2" ht="15.5" x14ac:dyDescent="0.35">
      <c r="B272" s="46" t="s">
        <v>400</v>
      </c>
    </row>
    <row r="273" spans="2:2" ht="15.5" x14ac:dyDescent="0.35">
      <c r="B273" s="46" t="s">
        <v>401</v>
      </c>
    </row>
    <row r="274" spans="2:2" ht="15.5" x14ac:dyDescent="0.35">
      <c r="B274" s="46" t="s">
        <v>402</v>
      </c>
    </row>
    <row r="275" spans="2:2" ht="15.5" x14ac:dyDescent="0.35">
      <c r="B275" s="46" t="s">
        <v>403</v>
      </c>
    </row>
    <row r="276" spans="2:2" ht="15.5" x14ac:dyDescent="0.35">
      <c r="B276" s="46" t="s">
        <v>404</v>
      </c>
    </row>
    <row r="277" spans="2:2" ht="15.5" x14ac:dyDescent="0.35">
      <c r="B277" s="46" t="s">
        <v>405</v>
      </c>
    </row>
    <row r="278" spans="2:2" ht="15.5" x14ac:dyDescent="0.35">
      <c r="B278" s="46" t="s">
        <v>406</v>
      </c>
    </row>
    <row r="279" spans="2:2" ht="15.5" x14ac:dyDescent="0.35">
      <c r="B279" s="46" t="s">
        <v>407</v>
      </c>
    </row>
    <row r="280" spans="2:2" ht="15.5" x14ac:dyDescent="0.35">
      <c r="B280" s="46" t="s">
        <v>408</v>
      </c>
    </row>
    <row r="281" spans="2:2" ht="15.5" x14ac:dyDescent="0.35">
      <c r="B281" s="46" t="s">
        <v>409</v>
      </c>
    </row>
    <row r="282" spans="2:2" ht="15.5" x14ac:dyDescent="0.35">
      <c r="B282" s="46" t="s">
        <v>410</v>
      </c>
    </row>
    <row r="283" spans="2:2" ht="15.5" x14ac:dyDescent="0.35">
      <c r="B283" s="46" t="s">
        <v>411</v>
      </c>
    </row>
    <row r="284" spans="2:2" ht="15.5" x14ac:dyDescent="0.35">
      <c r="B284" s="46" t="s">
        <v>412</v>
      </c>
    </row>
    <row r="285" spans="2:2" ht="15.5" x14ac:dyDescent="0.35">
      <c r="B285" s="46" t="s">
        <v>413</v>
      </c>
    </row>
    <row r="286" spans="2:2" ht="15.5" x14ac:dyDescent="0.35">
      <c r="B286" s="46" t="s">
        <v>414</v>
      </c>
    </row>
    <row r="287" spans="2:2" ht="15.5" x14ac:dyDescent="0.35">
      <c r="B287" s="46" t="s">
        <v>415</v>
      </c>
    </row>
    <row r="288" spans="2:2" ht="15.5" x14ac:dyDescent="0.35">
      <c r="B288" s="46" t="s">
        <v>414</v>
      </c>
    </row>
    <row r="289" spans="2:2" ht="16" thickBot="1" x14ac:dyDescent="0.4">
      <c r="B289" s="47" t="s">
        <v>416</v>
      </c>
    </row>
    <row r="290" spans="2:2" ht="13" thickBot="1" x14ac:dyDescent="0.3"/>
    <row r="291" spans="2:2" ht="15.5" x14ac:dyDescent="0.35">
      <c r="B291" s="45" t="s">
        <v>325</v>
      </c>
    </row>
    <row r="292" spans="2:2" ht="15.5" x14ac:dyDescent="0.35">
      <c r="B292" s="46" t="s">
        <v>57</v>
      </c>
    </row>
    <row r="293" spans="2:2" ht="16" thickBot="1" x14ac:dyDescent="0.4">
      <c r="B293" s="47" t="s">
        <v>59</v>
      </c>
    </row>
    <row r="294" spans="2:2" ht="13" thickBot="1" x14ac:dyDescent="0.3"/>
    <row r="295" spans="2:2" ht="15.5" x14ac:dyDescent="0.35">
      <c r="B295" s="48" t="s">
        <v>142</v>
      </c>
    </row>
    <row r="296" spans="2:2" ht="15.5" x14ac:dyDescent="0.35">
      <c r="B296" s="42" t="s">
        <v>341</v>
      </c>
    </row>
    <row r="297" spans="2:2" ht="15.5" x14ac:dyDescent="0.35">
      <c r="B297" s="46" t="s">
        <v>343</v>
      </c>
    </row>
    <row r="298" spans="2:2" ht="13" thickBot="1" x14ac:dyDescent="0.3"/>
    <row r="299" spans="2:2" ht="15.5" x14ac:dyDescent="0.35">
      <c r="B299" s="48" t="s">
        <v>70</v>
      </c>
    </row>
    <row r="300" spans="2:2" ht="15.5" x14ac:dyDescent="0.35">
      <c r="B300" s="42" t="s">
        <v>143</v>
      </c>
    </row>
    <row r="301" spans="2:2" ht="16" thickBot="1" x14ac:dyDescent="0.4">
      <c r="B301" s="47" t="s">
        <v>70</v>
      </c>
    </row>
    <row r="302" spans="2:2" ht="13" thickBot="1" x14ac:dyDescent="0.3"/>
    <row r="303" spans="2:2" ht="15.5" x14ac:dyDescent="0.35">
      <c r="B303" s="48" t="s">
        <v>144</v>
      </c>
    </row>
    <row r="304" spans="2:2" ht="15.5" x14ac:dyDescent="0.35">
      <c r="B304" s="42" t="s">
        <v>56</v>
      </c>
    </row>
    <row r="305" spans="2:3" ht="15.5" x14ac:dyDescent="0.35">
      <c r="B305" s="46" t="s">
        <v>517</v>
      </c>
    </row>
    <row r="306" spans="2:3" ht="15.5" x14ac:dyDescent="0.35">
      <c r="B306" s="46" t="s">
        <v>58</v>
      </c>
    </row>
    <row r="307" spans="2:3" ht="15.5" x14ac:dyDescent="0.35">
      <c r="B307" s="247" t="s">
        <v>60</v>
      </c>
    </row>
    <row r="308" spans="2:3" ht="15.5" x14ac:dyDescent="0.35">
      <c r="B308" s="247" t="s">
        <v>417</v>
      </c>
    </row>
    <row r="309" spans="2:3" ht="15.5" x14ac:dyDescent="0.35">
      <c r="B309" s="247" t="s">
        <v>418</v>
      </c>
    </row>
    <row r="310" spans="2:3" ht="16" thickBot="1" x14ac:dyDescent="0.4">
      <c r="B310" s="47" t="s">
        <v>419</v>
      </c>
    </row>
    <row r="311" spans="2:3" ht="13" thickBot="1" x14ac:dyDescent="0.3"/>
    <row r="312" spans="2:3" ht="15.5" x14ac:dyDescent="0.35">
      <c r="B312" s="45" t="s">
        <v>145</v>
      </c>
    </row>
    <row r="313" spans="2:3" ht="15.5" x14ac:dyDescent="0.35">
      <c r="B313" s="46" t="s">
        <v>146</v>
      </c>
    </row>
    <row r="314" spans="2:3" ht="15.5" x14ac:dyDescent="0.35">
      <c r="B314" s="46" t="s">
        <v>346</v>
      </c>
    </row>
    <row r="315" spans="2:3" ht="15.5" x14ac:dyDescent="0.35">
      <c r="B315" s="46" t="s">
        <v>62</v>
      </c>
    </row>
    <row r="316" spans="2:3" ht="16" thickBot="1" x14ac:dyDescent="0.4">
      <c r="B316" s="47" t="s">
        <v>224</v>
      </c>
      <c r="C316" s="248"/>
    </row>
    <row r="317" spans="2:3" ht="13" thickBot="1" x14ac:dyDescent="0.3"/>
    <row r="318" spans="2:3" ht="15.5" x14ac:dyDescent="0.35">
      <c r="B318" s="45" t="s">
        <v>147</v>
      </c>
    </row>
    <row r="319" spans="2:3" ht="15.5" x14ac:dyDescent="0.35">
      <c r="B319" s="46" t="s">
        <v>148</v>
      </c>
    </row>
    <row r="320" spans="2:3" ht="15.5" x14ac:dyDescent="0.35">
      <c r="B320" s="46" t="s">
        <v>339</v>
      </c>
    </row>
    <row r="321" spans="2:2" ht="15.5" x14ac:dyDescent="0.35">
      <c r="B321" s="46" t="s">
        <v>72</v>
      </c>
    </row>
    <row r="322" spans="2:2" ht="15.5" x14ac:dyDescent="0.35">
      <c r="B322" s="46" t="s">
        <v>172</v>
      </c>
    </row>
    <row r="323" spans="2:2" ht="15.5" x14ac:dyDescent="0.35">
      <c r="B323" s="46" t="s">
        <v>244</v>
      </c>
    </row>
    <row r="324" spans="2:2" ht="15.5" x14ac:dyDescent="0.35">
      <c r="B324" s="46" t="s">
        <v>149</v>
      </c>
    </row>
    <row r="325" spans="2:2" ht="15.5" x14ac:dyDescent="0.35">
      <c r="B325" s="46" t="s">
        <v>150</v>
      </c>
    </row>
    <row r="326" spans="2:2" ht="15.5" x14ac:dyDescent="0.35">
      <c r="B326" s="62" t="s">
        <v>174</v>
      </c>
    </row>
    <row r="327" spans="2:2" ht="15.5" x14ac:dyDescent="0.35">
      <c r="B327" s="46" t="s">
        <v>151</v>
      </c>
    </row>
    <row r="328" spans="2:2" ht="15.5" x14ac:dyDescent="0.35">
      <c r="B328" s="46" t="s">
        <v>152</v>
      </c>
    </row>
    <row r="329" spans="2:2" ht="15.5" x14ac:dyDescent="0.35">
      <c r="B329" s="46" t="s">
        <v>954</v>
      </c>
    </row>
    <row r="330" spans="2:2" ht="15.5" x14ac:dyDescent="0.35">
      <c r="B330" s="46" t="s">
        <v>153</v>
      </c>
    </row>
    <row r="331" spans="2:2" ht="15.5" x14ac:dyDescent="0.35">
      <c r="B331" s="46" t="s">
        <v>154</v>
      </c>
    </row>
    <row r="332" spans="2:2" ht="15.5" x14ac:dyDescent="0.35">
      <c r="B332" s="46" t="s">
        <v>61</v>
      </c>
    </row>
    <row r="333" spans="2:2" ht="15.5" x14ac:dyDescent="0.35">
      <c r="B333" s="46" t="s">
        <v>953</v>
      </c>
    </row>
    <row r="334" spans="2:2" ht="15.5" x14ac:dyDescent="0.35">
      <c r="B334" s="46" t="s">
        <v>955</v>
      </c>
    </row>
    <row r="335" spans="2:2" ht="15.5" x14ac:dyDescent="0.35">
      <c r="B335" s="46" t="s">
        <v>155</v>
      </c>
    </row>
    <row r="336" spans="2:2" ht="15.5" x14ac:dyDescent="0.35">
      <c r="B336" s="46" t="s">
        <v>156</v>
      </c>
    </row>
    <row r="337" spans="2:2" ht="15.5" x14ac:dyDescent="0.35">
      <c r="B337" s="247" t="s">
        <v>157</v>
      </c>
    </row>
    <row r="338" spans="2:2" ht="16" thickBot="1" x14ac:dyDescent="0.4">
      <c r="B338" s="292">
        <v>53</v>
      </c>
    </row>
    <row r="339" spans="2:2" ht="13" thickBot="1" x14ac:dyDescent="0.3"/>
    <row r="340" spans="2:2" ht="15.5" x14ac:dyDescent="0.35">
      <c r="B340" s="63" t="s">
        <v>164</v>
      </c>
    </row>
    <row r="341" spans="2:2" x14ac:dyDescent="0.25">
      <c r="B341" s="39"/>
    </row>
    <row r="342" spans="2:2" ht="15.5" x14ac:dyDescent="0.35">
      <c r="B342" s="62" t="s">
        <v>165</v>
      </c>
    </row>
    <row r="343" spans="2:2" ht="16" thickBot="1" x14ac:dyDescent="0.4">
      <c r="B343" s="64" t="s">
        <v>166</v>
      </c>
    </row>
    <row r="344" spans="2:2" ht="13" thickBot="1" x14ac:dyDescent="0.3"/>
    <row r="345" spans="2:2" ht="15.5" x14ac:dyDescent="0.35">
      <c r="B345" s="249" t="s">
        <v>420</v>
      </c>
    </row>
    <row r="346" spans="2:2" ht="15.5" x14ac:dyDescent="0.35">
      <c r="B346" s="250"/>
    </row>
    <row r="347" spans="2:2" ht="16" thickBot="1" x14ac:dyDescent="0.4">
      <c r="B347" s="251" t="s">
        <v>421</v>
      </c>
    </row>
    <row r="349" spans="2:2" ht="13" thickBot="1" x14ac:dyDescent="0.3"/>
    <row r="350" spans="2:2" ht="15.5" x14ac:dyDescent="0.35">
      <c r="B350" s="45" t="s">
        <v>459</v>
      </c>
    </row>
    <row r="351" spans="2:2" ht="15.5" x14ac:dyDescent="0.35">
      <c r="B351" s="46" t="s">
        <v>52</v>
      </c>
    </row>
    <row r="352" spans="2:2" ht="16" thickBot="1" x14ac:dyDescent="0.4">
      <c r="B352" s="47" t="s">
        <v>54</v>
      </c>
    </row>
    <row r="354" spans="2:2" ht="13" thickBot="1" x14ac:dyDescent="0.3"/>
    <row r="355" spans="2:2" ht="15.5" x14ac:dyDescent="0.35">
      <c r="B355" s="45" t="s">
        <v>463</v>
      </c>
    </row>
    <row r="356" spans="2:2" ht="15.5" x14ac:dyDescent="0.35">
      <c r="B356" s="46" t="s">
        <v>148</v>
      </c>
    </row>
    <row r="357" spans="2:2" ht="15.5" x14ac:dyDescent="0.35">
      <c r="B357" s="46" t="s">
        <v>72</v>
      </c>
    </row>
    <row r="358" spans="2:2" ht="15.5" x14ac:dyDescent="0.35">
      <c r="B358" s="46" t="s">
        <v>172</v>
      </c>
    </row>
    <row r="359" spans="2:2" ht="15.5" x14ac:dyDescent="0.35">
      <c r="B359" s="46" t="s">
        <v>173</v>
      </c>
    </row>
    <row r="360" spans="2:2" ht="15.5" x14ac:dyDescent="0.35">
      <c r="B360" s="46" t="s">
        <v>149</v>
      </c>
    </row>
    <row r="361" spans="2:2" ht="15.5" x14ac:dyDescent="0.35">
      <c r="B361" s="46" t="s">
        <v>150</v>
      </c>
    </row>
    <row r="362" spans="2:2" ht="15.5" x14ac:dyDescent="0.35">
      <c r="B362" s="62" t="s">
        <v>174</v>
      </c>
    </row>
    <row r="363" spans="2:2" ht="15.5" x14ac:dyDescent="0.35">
      <c r="B363" s="46" t="s">
        <v>151</v>
      </c>
    </row>
    <row r="364" spans="2:2" ht="15.5" x14ac:dyDescent="0.35">
      <c r="B364" s="46" t="s">
        <v>152</v>
      </c>
    </row>
    <row r="365" spans="2:2" ht="15.5" x14ac:dyDescent="0.35">
      <c r="B365" s="46" t="s">
        <v>345</v>
      </c>
    </row>
    <row r="366" spans="2:2" ht="15.5" x14ac:dyDescent="0.35">
      <c r="B366" s="46" t="s">
        <v>153</v>
      </c>
    </row>
    <row r="367" spans="2:2" ht="15.5" x14ac:dyDescent="0.35">
      <c r="B367" s="46" t="s">
        <v>154</v>
      </c>
    </row>
    <row r="368" spans="2:2" ht="15.5" x14ac:dyDescent="0.35">
      <c r="B368" s="46" t="s">
        <v>61</v>
      </c>
    </row>
    <row r="369" spans="2:2" ht="15.5" x14ac:dyDescent="0.35">
      <c r="B369" s="46" t="s">
        <v>155</v>
      </c>
    </row>
    <row r="370" spans="2:2" ht="15.5" x14ac:dyDescent="0.35">
      <c r="B370" s="46" t="s">
        <v>156</v>
      </c>
    </row>
    <row r="371" spans="2:2" ht="16" thickBot="1" x14ac:dyDescent="0.4">
      <c r="B371" s="47" t="s">
        <v>157</v>
      </c>
    </row>
    <row r="373" spans="2:2" ht="13" thickBot="1" x14ac:dyDescent="0.3"/>
    <row r="374" spans="2:2" ht="15.5" x14ac:dyDescent="0.35">
      <c r="B374" s="45" t="s">
        <v>355</v>
      </c>
    </row>
    <row r="375" spans="2:2" ht="15.5" x14ac:dyDescent="0.35">
      <c r="B375" s="46"/>
    </row>
    <row r="376" spans="2:2" ht="15.5" x14ac:dyDescent="0.35">
      <c r="B376" s="46" t="s">
        <v>417</v>
      </c>
    </row>
    <row r="377" spans="2:2" ht="15.5" x14ac:dyDescent="0.35">
      <c r="B377" s="46" t="s">
        <v>326</v>
      </c>
    </row>
    <row r="378" spans="2:2" ht="15.5" x14ac:dyDescent="0.35">
      <c r="B378" s="46" t="s">
        <v>327</v>
      </c>
    </row>
    <row r="379" spans="2:2" ht="15.5" x14ac:dyDescent="0.35">
      <c r="B379" s="46" t="s">
        <v>57</v>
      </c>
    </row>
    <row r="380" spans="2:2" ht="15.5" x14ac:dyDescent="0.35">
      <c r="B380" s="247" t="s">
        <v>328</v>
      </c>
    </row>
    <row r="381" spans="2:2" ht="16" thickBot="1" x14ac:dyDescent="0.4">
      <c r="B381" s="47" t="s">
        <v>59</v>
      </c>
    </row>
    <row r="383" spans="2:2" ht="13" thickBot="1" x14ac:dyDescent="0.3"/>
    <row r="384" spans="2:2" ht="13" x14ac:dyDescent="0.3">
      <c r="B384" s="309" t="s">
        <v>427</v>
      </c>
    </row>
    <row r="385" spans="2:2" x14ac:dyDescent="0.25">
      <c r="B385" s="308" t="s">
        <v>326</v>
      </c>
    </row>
    <row r="386" spans="2:2" ht="13" thickBot="1" x14ac:dyDescent="0.3">
      <c r="B386" s="310" t="s">
        <v>327</v>
      </c>
    </row>
    <row r="388" spans="2:2" ht="13" thickBot="1" x14ac:dyDescent="0.3"/>
    <row r="389" spans="2:2" ht="13" x14ac:dyDescent="0.3">
      <c r="B389" s="309" t="s">
        <v>428</v>
      </c>
    </row>
    <row r="390" spans="2:2" x14ac:dyDescent="0.25">
      <c r="B390" s="308" t="s">
        <v>429</v>
      </c>
    </row>
    <row r="391" spans="2:2" ht="13" thickBot="1" x14ac:dyDescent="0.3">
      <c r="B391" s="310" t="s">
        <v>430</v>
      </c>
    </row>
    <row r="393" spans="2:2" ht="13" thickBot="1" x14ac:dyDescent="0.3"/>
    <row r="394" spans="2:2" ht="13" x14ac:dyDescent="0.3">
      <c r="B394" s="311" t="s">
        <v>5</v>
      </c>
    </row>
    <row r="395" spans="2:2" x14ac:dyDescent="0.25">
      <c r="B395" s="308" t="s">
        <v>6</v>
      </c>
    </row>
    <row r="396" spans="2:2" x14ac:dyDescent="0.25">
      <c r="B396" s="402" t="s">
        <v>925</v>
      </c>
    </row>
    <row r="397" spans="2:2" x14ac:dyDescent="0.25">
      <c r="B397" s="357" t="s">
        <v>7</v>
      </c>
    </row>
    <row r="398" spans="2:2" ht="13" thickBot="1" x14ac:dyDescent="0.3">
      <c r="B398" s="310" t="s">
        <v>515</v>
      </c>
    </row>
    <row r="400" spans="2:2" ht="13" thickBot="1" x14ac:dyDescent="0.3"/>
    <row r="401" spans="2:2" ht="13" x14ac:dyDescent="0.3">
      <c r="B401" s="311" t="s">
        <v>926</v>
      </c>
    </row>
    <row r="402" spans="2:2" x14ac:dyDescent="0.25">
      <c r="B402" s="308" t="s">
        <v>6</v>
      </c>
    </row>
    <row r="403" spans="2:2" x14ac:dyDescent="0.25">
      <c r="B403" s="402" t="s">
        <v>923</v>
      </c>
    </row>
    <row r="404" spans="2:2" ht="13" thickBot="1" x14ac:dyDescent="0.3">
      <c r="B404" s="403" t="s">
        <v>924</v>
      </c>
    </row>
    <row r="405" spans="2:2" ht="13" thickBot="1" x14ac:dyDescent="0.3"/>
    <row r="406" spans="2:2" ht="13" x14ac:dyDescent="0.3">
      <c r="B406" s="311" t="s">
        <v>927</v>
      </c>
    </row>
    <row r="407" spans="2:2" x14ac:dyDescent="0.25">
      <c r="B407" s="308" t="s">
        <v>6</v>
      </c>
    </row>
    <row r="408" spans="2:2" x14ac:dyDescent="0.25">
      <c r="B408" s="402" t="s">
        <v>8</v>
      </c>
    </row>
    <row r="410" spans="2:2" ht="13" thickBot="1" x14ac:dyDescent="0.3"/>
    <row r="411" spans="2:2" ht="13" x14ac:dyDescent="0.3">
      <c r="B411" s="311" t="s">
        <v>433</v>
      </c>
    </row>
    <row r="412" spans="2:2" x14ac:dyDescent="0.25">
      <c r="B412" s="312" t="s">
        <v>434</v>
      </c>
    </row>
    <row r="413" spans="2:2" x14ac:dyDescent="0.25">
      <c r="B413" s="312" t="s">
        <v>58</v>
      </c>
    </row>
    <row r="414" spans="2:2" x14ac:dyDescent="0.25">
      <c r="B414" s="312" t="s">
        <v>150</v>
      </c>
    </row>
    <row r="415" spans="2:2" ht="13" thickBot="1" x14ac:dyDescent="0.3">
      <c r="B415" s="313" t="s">
        <v>72</v>
      </c>
    </row>
    <row r="417" spans="1:2" ht="13" thickBot="1" x14ac:dyDescent="0.3"/>
    <row r="418" spans="1:2" ht="13" x14ac:dyDescent="0.3">
      <c r="B418" s="311" t="s">
        <v>435</v>
      </c>
    </row>
    <row r="419" spans="1:2" x14ac:dyDescent="0.25">
      <c r="B419" s="308"/>
    </row>
    <row r="420" spans="1:2" ht="13" thickBot="1" x14ac:dyDescent="0.3">
      <c r="B420" s="310" t="s">
        <v>436</v>
      </c>
    </row>
    <row r="422" spans="1:2" ht="13" thickBot="1" x14ac:dyDescent="0.3"/>
    <row r="423" spans="1:2" ht="13" x14ac:dyDescent="0.3">
      <c r="A423" s="316"/>
      <c r="B423" s="318" t="s">
        <v>43</v>
      </c>
    </row>
    <row r="424" spans="1:2" x14ac:dyDescent="0.25">
      <c r="A424" s="317"/>
      <c r="B424" s="308" t="s">
        <v>598</v>
      </c>
    </row>
    <row r="425" spans="1:2" x14ac:dyDescent="0.25">
      <c r="A425" s="317"/>
      <c r="B425" s="308" t="s">
        <v>599</v>
      </c>
    </row>
    <row r="426" spans="1:2" x14ac:dyDescent="0.25">
      <c r="A426" s="317"/>
      <c r="B426" s="308" t="s">
        <v>600</v>
      </c>
    </row>
    <row r="427" spans="1:2" x14ac:dyDescent="0.25">
      <c r="A427" s="317"/>
      <c r="B427" s="308" t="s">
        <v>601</v>
      </c>
    </row>
    <row r="428" spans="1:2" x14ac:dyDescent="0.25">
      <c r="A428" s="317"/>
      <c r="B428" s="308" t="s">
        <v>602</v>
      </c>
    </row>
    <row r="429" spans="1:2" x14ac:dyDescent="0.25">
      <c r="A429" s="317"/>
      <c r="B429" s="308" t="s">
        <v>603</v>
      </c>
    </row>
    <row r="430" spans="1:2" x14ac:dyDescent="0.25">
      <c r="A430" s="317"/>
      <c r="B430" s="308" t="s">
        <v>604</v>
      </c>
    </row>
    <row r="431" spans="1:2" x14ac:dyDescent="0.25">
      <c r="A431" s="317"/>
      <c r="B431" s="308" t="s">
        <v>605</v>
      </c>
    </row>
    <row r="432" spans="1:2" x14ac:dyDescent="0.25">
      <c r="A432" s="317"/>
      <c r="B432" s="308" t="s">
        <v>606</v>
      </c>
    </row>
    <row r="433" spans="1:2" x14ac:dyDescent="0.25">
      <c r="A433" s="317"/>
      <c r="B433" s="308" t="s">
        <v>607</v>
      </c>
    </row>
    <row r="434" spans="1:2" x14ac:dyDescent="0.25">
      <c r="A434" s="317"/>
      <c r="B434" s="308" t="s">
        <v>608</v>
      </c>
    </row>
    <row r="435" spans="1:2" x14ac:dyDescent="0.25">
      <c r="A435" s="317"/>
      <c r="B435" s="308" t="s">
        <v>609</v>
      </c>
    </row>
    <row r="436" spans="1:2" x14ac:dyDescent="0.25">
      <c r="A436" s="317"/>
      <c r="B436" s="308" t="s">
        <v>610</v>
      </c>
    </row>
    <row r="437" spans="1:2" x14ac:dyDescent="0.25">
      <c r="A437" s="317"/>
      <c r="B437" s="308" t="s">
        <v>611</v>
      </c>
    </row>
    <row r="438" spans="1:2" x14ac:dyDescent="0.25">
      <c r="A438" s="317"/>
      <c r="B438" s="308" t="s">
        <v>612</v>
      </c>
    </row>
    <row r="439" spans="1:2" x14ac:dyDescent="0.25">
      <c r="A439" s="317"/>
      <c r="B439" s="308" t="s">
        <v>613</v>
      </c>
    </row>
    <row r="440" spans="1:2" x14ac:dyDescent="0.25">
      <c r="A440" s="317"/>
      <c r="B440" s="308" t="s">
        <v>614</v>
      </c>
    </row>
    <row r="441" spans="1:2" x14ac:dyDescent="0.25">
      <c r="A441" s="317"/>
      <c r="B441" s="308" t="s">
        <v>615</v>
      </c>
    </row>
    <row r="442" spans="1:2" x14ac:dyDescent="0.25">
      <c r="A442" s="317"/>
      <c r="B442" s="308" t="s">
        <v>616</v>
      </c>
    </row>
    <row r="443" spans="1:2" x14ac:dyDescent="0.25">
      <c r="A443" s="317"/>
      <c r="B443" s="308" t="s">
        <v>617</v>
      </c>
    </row>
    <row r="444" spans="1:2" x14ac:dyDescent="0.25">
      <c r="A444" s="317"/>
      <c r="B444" s="308" t="s">
        <v>618</v>
      </c>
    </row>
    <row r="445" spans="1:2" x14ac:dyDescent="0.25">
      <c r="A445" s="317"/>
      <c r="B445" s="308" t="s">
        <v>619</v>
      </c>
    </row>
    <row r="446" spans="1:2" x14ac:dyDescent="0.25">
      <c r="A446" s="317"/>
      <c r="B446" s="308" t="s">
        <v>620</v>
      </c>
    </row>
    <row r="447" spans="1:2" x14ac:dyDescent="0.25">
      <c r="A447" s="317"/>
      <c r="B447" s="308" t="s">
        <v>621</v>
      </c>
    </row>
    <row r="448" spans="1:2" x14ac:dyDescent="0.25">
      <c r="A448" s="317"/>
      <c r="B448" s="308" t="s">
        <v>622</v>
      </c>
    </row>
    <row r="449" spans="1:2" x14ac:dyDescent="0.25">
      <c r="A449" s="317"/>
      <c r="B449" s="308" t="s">
        <v>623</v>
      </c>
    </row>
    <row r="450" spans="1:2" x14ac:dyDescent="0.25">
      <c r="A450" s="317"/>
      <c r="B450" s="308" t="s">
        <v>624</v>
      </c>
    </row>
    <row r="451" spans="1:2" x14ac:dyDescent="0.25">
      <c r="A451" s="317"/>
      <c r="B451" s="308" t="s">
        <v>625</v>
      </c>
    </row>
    <row r="452" spans="1:2" x14ac:dyDescent="0.25">
      <c r="A452" s="317"/>
      <c r="B452" s="308" t="s">
        <v>626</v>
      </c>
    </row>
    <row r="453" spans="1:2" x14ac:dyDescent="0.25">
      <c r="A453" s="317"/>
      <c r="B453" s="308" t="s">
        <v>627</v>
      </c>
    </row>
    <row r="454" spans="1:2" x14ac:dyDescent="0.25">
      <c r="A454" s="317"/>
      <c r="B454" s="308" t="s">
        <v>628</v>
      </c>
    </row>
    <row r="455" spans="1:2" x14ac:dyDescent="0.25">
      <c r="A455" s="317"/>
      <c r="B455" s="308" t="s">
        <v>629</v>
      </c>
    </row>
    <row r="456" spans="1:2" x14ac:dyDescent="0.25">
      <c r="A456" s="317"/>
      <c r="B456" s="308" t="s">
        <v>630</v>
      </c>
    </row>
    <row r="457" spans="1:2" x14ac:dyDescent="0.25">
      <c r="A457" s="317"/>
      <c r="B457" s="308" t="s">
        <v>631</v>
      </c>
    </row>
    <row r="458" spans="1:2" x14ac:dyDescent="0.25">
      <c r="A458" s="317"/>
      <c r="B458" s="308" t="s">
        <v>632</v>
      </c>
    </row>
    <row r="459" spans="1:2" x14ac:dyDescent="0.25">
      <c r="A459" s="317"/>
      <c r="B459" s="308" t="s">
        <v>633</v>
      </c>
    </row>
    <row r="460" spans="1:2" x14ac:dyDescent="0.25">
      <c r="A460" s="317"/>
      <c r="B460" s="308" t="s">
        <v>634</v>
      </c>
    </row>
    <row r="461" spans="1:2" x14ac:dyDescent="0.25">
      <c r="A461" s="317"/>
      <c r="B461" s="308" t="s">
        <v>635</v>
      </c>
    </row>
    <row r="462" spans="1:2" x14ac:dyDescent="0.25">
      <c r="A462" s="317"/>
      <c r="B462" s="308" t="s">
        <v>636</v>
      </c>
    </row>
    <row r="463" spans="1:2" x14ac:dyDescent="0.25">
      <c r="A463" s="317"/>
      <c r="B463" s="308" t="s">
        <v>637</v>
      </c>
    </row>
    <row r="464" spans="1:2" x14ac:dyDescent="0.25">
      <c r="A464" s="317"/>
      <c r="B464" s="308" t="s">
        <v>638</v>
      </c>
    </row>
    <row r="465" spans="1:2" x14ac:dyDescent="0.25">
      <c r="A465" s="317"/>
      <c r="B465" s="308" t="s">
        <v>639</v>
      </c>
    </row>
    <row r="466" spans="1:2" x14ac:dyDescent="0.25">
      <c r="A466" s="317"/>
      <c r="B466" s="308" t="s">
        <v>640</v>
      </c>
    </row>
    <row r="467" spans="1:2" x14ac:dyDescent="0.25">
      <c r="A467" s="317"/>
      <c r="B467" s="308" t="s">
        <v>742</v>
      </c>
    </row>
    <row r="468" spans="1:2" x14ac:dyDescent="0.25">
      <c r="A468" s="317"/>
      <c r="B468" s="308" t="s">
        <v>641</v>
      </c>
    </row>
    <row r="469" spans="1:2" x14ac:dyDescent="0.25">
      <c r="A469" s="317"/>
      <c r="B469" s="308" t="s">
        <v>642</v>
      </c>
    </row>
    <row r="470" spans="1:2" x14ac:dyDescent="0.25">
      <c r="A470" s="317"/>
      <c r="B470" s="308" t="s">
        <v>643</v>
      </c>
    </row>
    <row r="471" spans="1:2" x14ac:dyDescent="0.25">
      <c r="A471" s="317"/>
      <c r="B471" s="308" t="s">
        <v>644</v>
      </c>
    </row>
    <row r="472" spans="1:2" x14ac:dyDescent="0.25">
      <c r="A472" s="317"/>
      <c r="B472" s="308" t="s">
        <v>645</v>
      </c>
    </row>
    <row r="473" spans="1:2" x14ac:dyDescent="0.25">
      <c r="A473" s="317"/>
      <c r="B473" s="308" t="s">
        <v>646</v>
      </c>
    </row>
    <row r="474" spans="1:2" x14ac:dyDescent="0.25">
      <c r="A474" s="317"/>
      <c r="B474" s="308" t="s">
        <v>647</v>
      </c>
    </row>
    <row r="475" spans="1:2" x14ac:dyDescent="0.25">
      <c r="A475" s="317"/>
      <c r="B475" s="308" t="s">
        <v>648</v>
      </c>
    </row>
    <row r="476" spans="1:2" x14ac:dyDescent="0.25">
      <c r="A476" s="317"/>
      <c r="B476" s="308" t="s">
        <v>649</v>
      </c>
    </row>
    <row r="477" spans="1:2" x14ac:dyDescent="0.25">
      <c r="A477" s="317"/>
      <c r="B477" s="308" t="s">
        <v>650</v>
      </c>
    </row>
    <row r="478" spans="1:2" x14ac:dyDescent="0.25">
      <c r="A478" s="317"/>
      <c r="B478" s="308" t="s">
        <v>651</v>
      </c>
    </row>
    <row r="479" spans="1:2" x14ac:dyDescent="0.25">
      <c r="A479" s="317"/>
      <c r="B479" s="308" t="s">
        <v>652</v>
      </c>
    </row>
    <row r="480" spans="1:2" x14ac:dyDescent="0.25">
      <c r="A480" s="317"/>
      <c r="B480" s="308" t="s">
        <v>653</v>
      </c>
    </row>
    <row r="481" spans="1:2" x14ac:dyDescent="0.25">
      <c r="A481" s="317"/>
      <c r="B481" s="308" t="s">
        <v>654</v>
      </c>
    </row>
    <row r="482" spans="1:2" x14ac:dyDescent="0.25">
      <c r="A482" s="317"/>
      <c r="B482" s="308" t="s">
        <v>655</v>
      </c>
    </row>
    <row r="483" spans="1:2" x14ac:dyDescent="0.25">
      <c r="A483" s="317"/>
      <c r="B483" s="308" t="s">
        <v>656</v>
      </c>
    </row>
    <row r="484" spans="1:2" x14ac:dyDescent="0.25">
      <c r="A484" s="317"/>
      <c r="B484" s="308" t="s">
        <v>657</v>
      </c>
    </row>
    <row r="485" spans="1:2" x14ac:dyDescent="0.25">
      <c r="A485" s="317"/>
      <c r="B485" s="308" t="s">
        <v>658</v>
      </c>
    </row>
    <row r="486" spans="1:2" x14ac:dyDescent="0.25">
      <c r="A486" s="317"/>
      <c r="B486" s="308" t="s">
        <v>659</v>
      </c>
    </row>
    <row r="487" spans="1:2" x14ac:dyDescent="0.25">
      <c r="A487" s="317"/>
      <c r="B487" s="308" t="s">
        <v>660</v>
      </c>
    </row>
    <row r="488" spans="1:2" x14ac:dyDescent="0.25">
      <c r="A488" s="317"/>
      <c r="B488" s="308" t="s">
        <v>661</v>
      </c>
    </row>
    <row r="489" spans="1:2" x14ac:dyDescent="0.25">
      <c r="A489" s="317"/>
      <c r="B489" s="308" t="s">
        <v>662</v>
      </c>
    </row>
    <row r="490" spans="1:2" x14ac:dyDescent="0.25">
      <c r="A490" s="317"/>
      <c r="B490" s="308" t="s">
        <v>663</v>
      </c>
    </row>
    <row r="491" spans="1:2" x14ac:dyDescent="0.25">
      <c r="A491" s="317"/>
      <c r="B491" s="308" t="s">
        <v>664</v>
      </c>
    </row>
    <row r="492" spans="1:2" x14ac:dyDescent="0.25">
      <c r="A492" s="317"/>
      <c r="B492" s="308" t="s">
        <v>665</v>
      </c>
    </row>
    <row r="493" spans="1:2" x14ac:dyDescent="0.25">
      <c r="A493" s="317"/>
      <c r="B493" s="308" t="s">
        <v>666</v>
      </c>
    </row>
    <row r="494" spans="1:2" x14ac:dyDescent="0.25">
      <c r="A494" s="317"/>
      <c r="B494" s="308" t="s">
        <v>667</v>
      </c>
    </row>
    <row r="495" spans="1:2" x14ac:dyDescent="0.25">
      <c r="A495" s="317"/>
      <c r="B495" s="308" t="s">
        <v>668</v>
      </c>
    </row>
    <row r="496" spans="1:2" x14ac:dyDescent="0.25">
      <c r="A496" s="317"/>
      <c r="B496" s="308" t="s">
        <v>669</v>
      </c>
    </row>
    <row r="497" spans="1:2" x14ac:dyDescent="0.25">
      <c r="A497" s="317"/>
      <c r="B497" s="308" t="s">
        <v>670</v>
      </c>
    </row>
    <row r="498" spans="1:2" x14ac:dyDescent="0.25">
      <c r="A498" s="317"/>
      <c r="B498" s="308" t="s">
        <v>671</v>
      </c>
    </row>
    <row r="499" spans="1:2" x14ac:dyDescent="0.25">
      <c r="A499" s="317"/>
      <c r="B499" s="308" t="s">
        <v>739</v>
      </c>
    </row>
    <row r="500" spans="1:2" x14ac:dyDescent="0.25">
      <c r="A500" s="317"/>
      <c r="B500" s="308" t="s">
        <v>672</v>
      </c>
    </row>
    <row r="501" spans="1:2" x14ac:dyDescent="0.25">
      <c r="A501" s="317"/>
      <c r="B501" s="308" t="s">
        <v>673</v>
      </c>
    </row>
    <row r="502" spans="1:2" x14ac:dyDescent="0.25">
      <c r="A502" s="317"/>
      <c r="B502" s="308" t="s">
        <v>674</v>
      </c>
    </row>
    <row r="503" spans="1:2" x14ac:dyDescent="0.25">
      <c r="A503" s="317"/>
      <c r="B503" s="308" t="s">
        <v>675</v>
      </c>
    </row>
    <row r="504" spans="1:2" x14ac:dyDescent="0.25">
      <c r="A504" s="317"/>
      <c r="B504" s="308" t="s">
        <v>676</v>
      </c>
    </row>
    <row r="505" spans="1:2" x14ac:dyDescent="0.25">
      <c r="A505" s="317"/>
      <c r="B505" s="308" t="s">
        <v>677</v>
      </c>
    </row>
    <row r="506" spans="1:2" x14ac:dyDescent="0.25">
      <c r="A506" s="317"/>
      <c r="B506" s="308" t="s">
        <v>678</v>
      </c>
    </row>
    <row r="507" spans="1:2" x14ac:dyDescent="0.25">
      <c r="A507" s="317"/>
      <c r="B507" s="308" t="s">
        <v>679</v>
      </c>
    </row>
    <row r="508" spans="1:2" x14ac:dyDescent="0.25">
      <c r="A508" s="317"/>
      <c r="B508" s="308" t="s">
        <v>680</v>
      </c>
    </row>
    <row r="509" spans="1:2" x14ac:dyDescent="0.25">
      <c r="A509" s="317"/>
      <c r="B509" s="308" t="s">
        <v>745</v>
      </c>
    </row>
    <row r="510" spans="1:2" x14ac:dyDescent="0.25">
      <c r="A510" s="317"/>
      <c r="B510" s="308" t="s">
        <v>681</v>
      </c>
    </row>
    <row r="511" spans="1:2" x14ac:dyDescent="0.25">
      <c r="A511" s="317"/>
      <c r="B511" s="308" t="s">
        <v>682</v>
      </c>
    </row>
    <row r="512" spans="1:2" x14ac:dyDescent="0.25">
      <c r="A512" s="317"/>
      <c r="B512" s="308" t="s">
        <v>683</v>
      </c>
    </row>
    <row r="513" spans="1:2" x14ac:dyDescent="0.25">
      <c r="A513" s="317"/>
      <c r="B513" s="308" t="s">
        <v>684</v>
      </c>
    </row>
    <row r="514" spans="1:2" x14ac:dyDescent="0.25">
      <c r="A514" s="317"/>
      <c r="B514" s="308" t="s">
        <v>685</v>
      </c>
    </row>
    <row r="515" spans="1:2" x14ac:dyDescent="0.25">
      <c r="A515" s="317"/>
      <c r="B515" s="308" t="s">
        <v>686</v>
      </c>
    </row>
    <row r="516" spans="1:2" x14ac:dyDescent="0.25">
      <c r="A516" s="317"/>
      <c r="B516" s="308" t="s">
        <v>687</v>
      </c>
    </row>
    <row r="517" spans="1:2" x14ac:dyDescent="0.25">
      <c r="A517" s="317"/>
      <c r="B517" s="308" t="s">
        <v>688</v>
      </c>
    </row>
    <row r="518" spans="1:2" x14ac:dyDescent="0.25">
      <c r="A518" s="317"/>
      <c r="B518" s="308" t="s">
        <v>689</v>
      </c>
    </row>
    <row r="519" spans="1:2" x14ac:dyDescent="0.25">
      <c r="A519" s="317"/>
      <c r="B519" s="308" t="s">
        <v>690</v>
      </c>
    </row>
    <row r="520" spans="1:2" x14ac:dyDescent="0.25">
      <c r="A520" s="317"/>
      <c r="B520" s="308" t="s">
        <v>691</v>
      </c>
    </row>
    <row r="521" spans="1:2" x14ac:dyDescent="0.25">
      <c r="A521" s="317"/>
      <c r="B521" s="308" t="s">
        <v>692</v>
      </c>
    </row>
    <row r="522" spans="1:2" x14ac:dyDescent="0.25">
      <c r="A522" s="317"/>
      <c r="B522" s="308" t="s">
        <v>738</v>
      </c>
    </row>
    <row r="523" spans="1:2" x14ac:dyDescent="0.25">
      <c r="A523" s="317"/>
      <c r="B523" s="308" t="s">
        <v>740</v>
      </c>
    </row>
    <row r="524" spans="1:2" x14ac:dyDescent="0.25">
      <c r="A524" s="317"/>
      <c r="B524" s="308" t="s">
        <v>693</v>
      </c>
    </row>
    <row r="525" spans="1:2" x14ac:dyDescent="0.25">
      <c r="A525" s="317"/>
      <c r="B525" s="308" t="s">
        <v>706</v>
      </c>
    </row>
    <row r="526" spans="1:2" x14ac:dyDescent="0.25">
      <c r="A526" s="317"/>
      <c r="B526" s="308" t="s">
        <v>707</v>
      </c>
    </row>
    <row r="527" spans="1:2" x14ac:dyDescent="0.25">
      <c r="A527" s="317"/>
      <c r="B527" s="308" t="s">
        <v>708</v>
      </c>
    </row>
    <row r="528" spans="1:2" x14ac:dyDescent="0.25">
      <c r="A528" s="317"/>
      <c r="B528" s="308" t="s">
        <v>743</v>
      </c>
    </row>
    <row r="529" spans="1:2" x14ac:dyDescent="0.25">
      <c r="A529" s="317"/>
      <c r="B529" s="308" t="s">
        <v>709</v>
      </c>
    </row>
    <row r="530" spans="1:2" x14ac:dyDescent="0.25">
      <c r="A530" s="317"/>
      <c r="B530" s="308" t="s">
        <v>710</v>
      </c>
    </row>
    <row r="531" spans="1:2" x14ac:dyDescent="0.25">
      <c r="A531" s="317"/>
      <c r="B531" s="308" t="s">
        <v>711</v>
      </c>
    </row>
    <row r="532" spans="1:2" x14ac:dyDescent="0.25">
      <c r="A532" s="317"/>
      <c r="B532" s="308" t="s">
        <v>712</v>
      </c>
    </row>
    <row r="533" spans="1:2" x14ac:dyDescent="0.25">
      <c r="A533" s="317"/>
      <c r="B533" s="308" t="s">
        <v>744</v>
      </c>
    </row>
    <row r="534" spans="1:2" x14ac:dyDescent="0.25">
      <c r="A534" s="317"/>
      <c r="B534" s="308" t="s">
        <v>713</v>
      </c>
    </row>
    <row r="535" spans="1:2" x14ac:dyDescent="0.25">
      <c r="A535" s="317"/>
      <c r="B535" s="308" t="s">
        <v>714</v>
      </c>
    </row>
    <row r="536" spans="1:2" x14ac:dyDescent="0.25">
      <c r="A536" s="317"/>
      <c r="B536" s="308" t="s">
        <v>715</v>
      </c>
    </row>
    <row r="537" spans="1:2" x14ac:dyDescent="0.25">
      <c r="A537" s="317"/>
      <c r="B537" s="308" t="s">
        <v>716</v>
      </c>
    </row>
    <row r="538" spans="1:2" x14ac:dyDescent="0.25">
      <c r="A538" s="317"/>
      <c r="B538" s="308" t="s">
        <v>717</v>
      </c>
    </row>
    <row r="539" spans="1:2" x14ac:dyDescent="0.25">
      <c r="A539" s="317"/>
      <c r="B539" s="308" t="s">
        <v>718</v>
      </c>
    </row>
    <row r="540" spans="1:2" x14ac:dyDescent="0.25">
      <c r="A540" s="317"/>
      <c r="B540" s="308" t="s">
        <v>737</v>
      </c>
    </row>
    <row r="541" spans="1:2" x14ac:dyDescent="0.25">
      <c r="A541" s="317"/>
      <c r="B541" s="308" t="s">
        <v>719</v>
      </c>
    </row>
    <row r="542" spans="1:2" x14ac:dyDescent="0.25">
      <c r="A542" s="317"/>
      <c r="B542" s="308" t="s">
        <v>720</v>
      </c>
    </row>
    <row r="543" spans="1:2" x14ac:dyDescent="0.25">
      <c r="A543" s="317"/>
      <c r="B543" s="308" t="s">
        <v>721</v>
      </c>
    </row>
    <row r="544" spans="1:2" x14ac:dyDescent="0.25">
      <c r="A544" s="317"/>
      <c r="B544" s="308" t="s">
        <v>722</v>
      </c>
    </row>
    <row r="545" spans="1:2" x14ac:dyDescent="0.25">
      <c r="A545" s="317"/>
      <c r="B545" s="308" t="s">
        <v>723</v>
      </c>
    </row>
    <row r="546" spans="1:2" x14ac:dyDescent="0.25">
      <c r="A546" s="317"/>
      <c r="B546" s="308" t="s">
        <v>724</v>
      </c>
    </row>
    <row r="547" spans="1:2" x14ac:dyDescent="0.25">
      <c r="A547" s="317"/>
      <c r="B547" s="308" t="s">
        <v>725</v>
      </c>
    </row>
    <row r="548" spans="1:2" x14ac:dyDescent="0.25">
      <c r="A548" s="317"/>
      <c r="B548" s="308" t="s">
        <v>726</v>
      </c>
    </row>
    <row r="549" spans="1:2" x14ac:dyDescent="0.25">
      <c r="A549" s="317"/>
      <c r="B549" s="308" t="s">
        <v>741</v>
      </c>
    </row>
    <row r="550" spans="1:2" x14ac:dyDescent="0.25">
      <c r="A550" s="317"/>
      <c r="B550" s="308" t="s">
        <v>727</v>
      </c>
    </row>
    <row r="551" spans="1:2" x14ac:dyDescent="0.25">
      <c r="A551" s="317"/>
      <c r="B551" s="308" t="s">
        <v>728</v>
      </c>
    </row>
    <row r="552" spans="1:2" x14ac:dyDescent="0.25">
      <c r="A552" s="317"/>
      <c r="B552" s="308" t="s">
        <v>729</v>
      </c>
    </row>
    <row r="553" spans="1:2" x14ac:dyDescent="0.25">
      <c r="A553" s="317"/>
      <c r="B553" s="308" t="s">
        <v>730</v>
      </c>
    </row>
    <row r="554" spans="1:2" x14ac:dyDescent="0.25">
      <c r="A554" s="317"/>
      <c r="B554" s="308" t="s">
        <v>731</v>
      </c>
    </row>
    <row r="555" spans="1:2" x14ac:dyDescent="0.25">
      <c r="A555" s="317"/>
      <c r="B555" s="308" t="s">
        <v>732</v>
      </c>
    </row>
    <row r="556" spans="1:2" x14ac:dyDescent="0.25">
      <c r="A556" s="317"/>
      <c r="B556" s="308" t="s">
        <v>733</v>
      </c>
    </row>
    <row r="557" spans="1:2" x14ac:dyDescent="0.25">
      <c r="A557" s="317"/>
      <c r="B557" s="308" t="s">
        <v>734</v>
      </c>
    </row>
    <row r="558" spans="1:2" x14ac:dyDescent="0.25">
      <c r="A558" s="317"/>
      <c r="B558" s="308" t="s">
        <v>735</v>
      </c>
    </row>
    <row r="559" spans="1:2" ht="13" thickBot="1" x14ac:dyDescent="0.3">
      <c r="A559" s="317"/>
      <c r="B559" s="310" t="s">
        <v>736</v>
      </c>
    </row>
  </sheetData>
  <sheetProtection formatCells="0" formatColumns="0" formatRows="0" insertColumns="0" insertRows="0" deleteColumns="0" deleteRows="0" sort="0" autoFilter="0"/>
  <mergeCells count="1">
    <mergeCell ref="A2:C2"/>
  </mergeCells>
  <phoneticPr fontId="12" type="noConversion"/>
  <pageMargins left="0.25" right="0.25" top="0.25" bottom="0.25" header="0.4921259845" footer="0.4921259845"/>
  <pageSetup paperSize="9" scale="63"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C1"/>
  <sheetViews>
    <sheetView workbookViewId="0">
      <selection activeCell="A2" sqref="A2"/>
    </sheetView>
  </sheetViews>
  <sheetFormatPr defaultColWidth="8.7265625" defaultRowHeight="12.5" x14ac:dyDescent="0.25"/>
  <cols>
    <col min="1" max="1" width="17.54296875" bestFit="1" customWidth="1"/>
    <col min="3" max="3" width="20.7265625" customWidth="1"/>
  </cols>
  <sheetData>
    <row r="1" spans="1:3" ht="40.5" customHeight="1" thickBot="1" x14ac:dyDescent="0.3">
      <c r="A1" s="1134" t="s">
        <v>920</v>
      </c>
      <c r="B1" s="1135"/>
      <c r="C1" s="1136"/>
    </row>
  </sheetData>
  <sheetProtection formatCells="0" formatColumns="0" formatRows="0" insertColumns="0" insertRows="0" deleteColumns="0" deleteRows="0" sort="0" autoFilter="0"/>
  <mergeCells count="1">
    <mergeCell ref="A1:C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igonfile xmlns="b121886f-e36a-4220-98b0-243cca56b8e2">Yes</sigonfile>
    <concomments xmlns="b121886f-e36a-4220-98b0-243cca56b8e2">SOF on file
E signature : TORBEN KOCH, BRITTA RENNEBERG, ANN KATHRIN SCHWARZ, GLENN MANZNETTER</concomments>
    <amdnum xmlns="8a4fee11-60df-4c1a-bd7c-39e0c34242be">23</amdnum>
    <conversionstatus xmlns="b121886f-e36a-4220-98b0-243cca56b8e2">Not Started</conversionstatus>
    <shippertype xmlns="b121886f-e36a-4220-98b0-243cca56b8e2">NVO</shippertype>
    <Company xmlns="http://schemas.microsoft.com/sharepoint/v3">Kingwood Logistics Ltd. by and through ist agent Dachser SE Air and Sea Logistics</Company>
    <comcomments xmlns="b121886f-e36a-4220-98b0-243cca56b8e2" xsi:nil="true"/>
    <contexpires xmlns="b121886f-e36a-4220-98b0-243cca56b8e2">2022-01-31T05:00:00+00:00</contexpires>
    <uploadsts xmlns="b121886f-e36a-4220-98b0-243cca56b8e2">Upload Queue</uploadsts>
    <exempt xmlns="b121886f-e36a-4220-98b0-243cca56b8e2">No</exempt>
    <custtemp xmlns="b121886f-e36a-4220-98b0-243cca56b8e2">No</custtemp>
    <contractstatus xmlns="b121886f-e36a-4220-98b0-243cca56b8e2">Signed/Sent</contractstatus>
    <assignedTo xmlns="b121886f-e36a-4220-98b0-243cca56b8e2">Contracts</assignedTo>
    <amdeffdate xmlns="b121886f-e36a-4220-98b0-243cca56b8e2">2021-12-17T05:00:00+00:00</amdeffdate>
    <Contract_x0020_Priority xmlns="b121886f-e36a-4220-98b0-243cca56b8e2">No</Contract_x0020_Priority>
    <UploadPriority xmlns="b121886f-e36a-4220-98b0-243cca56b8e2">Normal</UploadPriority>
    <contractnum xmlns="8a4fee11-60df-4c1a-bd7c-39e0c34242be">21-0449</contractnum>
    <_dlc_DocId xmlns="8a4fee11-60df-4c1a-bd7c-39e0c34242be">EDECT6KTZNYJ-25-325937</_dlc_DocId>
    <_dlc_DocIdUrl xmlns="8a4fee11-60df-4c1a-bd7c-39e0c34242be">
      <Url>http://contracts.usa.cma-cgm.com/scontracts/_layouts/DocIdRedir.aspx?ID=EDECT6KTZNYJ-25-325937</Url>
      <Description>EDECT6KTZNYJ-25-325937</Description>
    </_dlc_DocIdUrl>
    <doc1605 xmlns="b121886f-e36a-4220-98b0-243cca56b8e2">No</doc1605>
    <Center xmlns="b121886f-e36a-4220-98b0-243cca56b8e2">Mumbai</Center>
    <Upload_x0020_Ready xmlns="b0a77c44-2a37-40c5-8bd8-b4a62e0394a6">Not Ready</Upload_x0020_Ready>
    <RoutingPriority xmlns="http://schemas.microsoft.com/sharepoint/v3" xsi:nil="true"/>
    <_dlc_ExpireDate xmlns="http://schemas.microsoft.com/sharepoint/v3">2021-12-27T18:10:53+00:00</_dlc_ExpireDate>
    <_dlc_ExpireDateSaved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Service Contract" ma:contentTypeID="0x010100C6A4C7CFE533404FB13F27B676F90DB400A6200A62EA38B745A98653467D25B56D" ma:contentTypeVersion="81" ma:contentTypeDescription="" ma:contentTypeScope="" ma:versionID="5734768996fbed14da968a80a76d8066">
  <xsd:schema xmlns:xsd="http://www.w3.org/2001/XMLSchema" xmlns:xs="http://www.w3.org/2001/XMLSchema" xmlns:p="http://schemas.microsoft.com/office/2006/metadata/properties" xmlns:ns1="b121886f-e36a-4220-98b0-243cca56b8e2" xmlns:ns2="8a4fee11-60df-4c1a-bd7c-39e0c34242be" xmlns:ns3="http://schemas.microsoft.com/sharepoint/v3" xmlns:ns4="b0a77c44-2a37-40c5-8bd8-b4a62e0394a6" targetNamespace="http://schemas.microsoft.com/office/2006/metadata/properties" ma:root="true" ma:fieldsID="37213823918ee020ce795e90d5f44f94" ns1:_="" ns2:_="" ns3:_="" ns4:_="">
    <xsd:import namespace="b121886f-e36a-4220-98b0-243cca56b8e2"/>
    <xsd:import namespace="8a4fee11-60df-4c1a-bd7c-39e0c34242be"/>
    <xsd:import namespace="http://schemas.microsoft.com/sharepoint/v3"/>
    <xsd:import namespace="b0a77c44-2a37-40c5-8bd8-b4a62e0394a6"/>
    <xsd:element name="properties">
      <xsd:complexType>
        <xsd:sequence>
          <xsd:element name="documentManagement">
            <xsd:complexType>
              <xsd:all>
                <xsd:element ref="ns1:custtemp"/>
                <xsd:element ref="ns1:assignedTo" minOccurs="0"/>
                <xsd:element ref="ns1:contractstatus" minOccurs="0"/>
                <xsd:element ref="ns2:contractnum" minOccurs="0"/>
                <xsd:element ref="ns2:amdnum" minOccurs="0"/>
                <xsd:element ref="ns1:amdeffdate" minOccurs="0"/>
                <xsd:element ref="ns1:shippertype"/>
                <xsd:element ref="ns3:Company" minOccurs="0"/>
                <xsd:element ref="ns1:comcomments" minOccurs="0"/>
                <xsd:element ref="ns1:contexpires"/>
                <xsd:element ref="ns1:sigonfile" minOccurs="0"/>
                <xsd:element ref="ns1:exempt" minOccurs="0"/>
                <xsd:element ref="ns1:concomments" minOccurs="0"/>
                <xsd:element ref="ns1:doc1605" minOccurs="0"/>
                <xsd:element ref="ns1:UploadPriority" minOccurs="0"/>
                <xsd:element ref="ns1:uploadsts" minOccurs="0"/>
                <xsd:element ref="ns1:conversionstatus" minOccurs="0"/>
                <xsd:element ref="ns1:Contract_x0020_Priority" minOccurs="0"/>
                <xsd:element ref="ns4:Upload_x0020_Ready" minOccurs="0"/>
                <xsd:element ref="ns2:_dlc_DocId" minOccurs="0"/>
                <xsd:element ref="ns2:_dlc_DocIdPersistId" minOccurs="0"/>
                <xsd:element ref="ns3:RoutingPriority" minOccurs="0"/>
                <xsd:element ref="ns3:_dlc_ExpireDateSaved" minOccurs="0"/>
                <xsd:element ref="ns3:_dlc_ExpireDate" minOccurs="0"/>
                <xsd:element ref="ns3:_dlc_Exempt" minOccurs="0"/>
                <xsd:element ref="ns2:_dlc_DocIdUrl" minOccurs="0"/>
                <xsd:element ref="ns1:Cent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21886f-e36a-4220-98b0-243cca56b8e2" elementFormDefault="qualified">
    <xsd:import namespace="http://schemas.microsoft.com/office/2006/documentManagement/types"/>
    <xsd:import namespace="http://schemas.microsoft.com/office/infopath/2007/PartnerControls"/>
    <xsd:element name="custtemp" ma:index="0" ma:displayName="Cust. Template" ma:format="Dropdown" ma:internalName="custtemp">
      <xsd:simpleType>
        <xsd:restriction base="dms:Choice">
          <xsd:enumeration value="No"/>
          <xsd:enumeration value="Yes"/>
        </xsd:restriction>
      </xsd:simpleType>
    </xsd:element>
    <xsd:element name="assignedTo" ma:index="1" nillable="true" ma:displayName="AssignedTo" ma:default="Commercial" ma:format="Dropdown" ma:internalName="assignedTo">
      <xsd:simpleType>
        <xsd:restriction base="dms:Choice">
          <xsd:enumeration value="Commercial"/>
          <xsd:enumeration value="Contracts"/>
          <xsd:enumeration value="Conversion"/>
          <xsd:enumeration value="Upload"/>
        </xsd:restriction>
      </xsd:simpleType>
    </xsd:element>
    <xsd:element name="contractstatus" ma:index="2" nillable="true" ma:displayName="Contract Status" ma:default="In Progress" ma:format="Dropdown" ma:internalName="contractstatus">
      <xsd:simpleType>
        <xsd:restriction base="dms:Choice">
          <xsd:enumeration value="In Progress"/>
          <xsd:enumeration value="Pending Sales"/>
          <xsd:enumeration value="Pending Trade"/>
          <xsd:enumeration value="Contract Compliance"/>
          <xsd:enumeration value="Review Problem"/>
          <xsd:enumeration value="Sent For Signature"/>
          <xsd:enumeration value="SFS-Reminder 1"/>
          <xsd:enumeration value="SFS-Reminder 2"/>
          <xsd:enumeration value="Signed/Sent"/>
          <xsd:enumeration value="Filed"/>
          <xsd:enumeration value="Staged"/>
        </xsd:restriction>
      </xsd:simpleType>
    </xsd:element>
    <xsd:element name="amdeffdate" ma:index="5" nillable="true" ma:displayName="Amd Eff Date" ma:format="DateOnly" ma:internalName="amdeffdate">
      <xsd:simpleType>
        <xsd:restriction base="dms:DateTime"/>
      </xsd:simpleType>
    </xsd:element>
    <xsd:element name="shippertype" ma:index="6" ma:displayName="Customer Type" ma:format="Dropdown" ma:internalName="shippertype">
      <xsd:simpleType>
        <xsd:restriction base="dms:Choice">
          <xsd:enumeration value="BCO"/>
          <xsd:enumeration value="NVO"/>
          <xsd:enumeration value="SA"/>
          <xsd:enumeration value="STRAT"/>
        </xsd:restriction>
      </xsd:simpleType>
    </xsd:element>
    <xsd:element name="comcomments" ma:index="9" nillable="true" ma:displayName="Commercial Comments" ma:internalName="comcomments">
      <xsd:simpleType>
        <xsd:restriction base="dms:Note">
          <xsd:maxLength value="255"/>
        </xsd:restriction>
      </xsd:simpleType>
    </xsd:element>
    <xsd:element name="contexpires" ma:index="10" ma:displayName="Contract Exp" ma:format="DateOnly" ma:internalName="contexpires">
      <xsd:simpleType>
        <xsd:restriction base="dms:DateTime"/>
      </xsd:simpleType>
    </xsd:element>
    <xsd:element name="sigonfile" ma:index="11" nillable="true" ma:displayName="E-Sig On File" ma:default="No" ma:format="Dropdown" ma:internalName="sigonfile">
      <xsd:simpleType>
        <xsd:restriction base="dms:Choice">
          <xsd:enumeration value="No"/>
          <xsd:enumeration value="Yes"/>
        </xsd:restriction>
      </xsd:simpleType>
    </xsd:element>
    <xsd:element name="exempt" ma:index="12" nillable="true" ma:displayName="Exempt Only" ma:default="No" ma:format="Dropdown" ma:internalName="exempt">
      <xsd:simpleType>
        <xsd:restriction base="dms:Choice">
          <xsd:enumeration value="No"/>
          <xsd:enumeration value="Yes-Sig Req"/>
          <xsd:enumeration value="Yes-Sig Not Req"/>
        </xsd:restriction>
      </xsd:simpleType>
    </xsd:element>
    <xsd:element name="concomments" ma:index="13" nillable="true" ma:displayName="Contracts Comments" ma:internalName="concomments">
      <xsd:simpleType>
        <xsd:restriction base="dms:Note">
          <xsd:maxLength value="255"/>
        </xsd:restriction>
      </xsd:simpleType>
    </xsd:element>
    <xsd:element name="doc1605" ma:index="14" nillable="true" ma:displayName="Docket 16-05" ma:default="No" ma:description="“Contracts Dept Use Only”" ma:format="Dropdown" ma:internalName="Docket_x0020_16_x002d_05">
      <xsd:simpleType>
        <xsd:restriction base="dms:Choice">
          <xsd:enumeration value="No"/>
          <xsd:enumeration value="Yes"/>
        </xsd:restriction>
      </xsd:simpleType>
    </xsd:element>
    <xsd:element name="UploadPriority" ma:index="15" nillable="true" ma:displayName="Upload Priority" ma:default="Normal" ma:description="“Contracts Dept Use Only”" ma:format="Dropdown" ma:internalName="UploadPriority">
      <xsd:simpleType>
        <xsd:restriction base="dms:Choice">
          <xsd:enumeration value="Normal"/>
          <xsd:enumeration value="Urgent Upload"/>
        </xsd:restriction>
      </xsd:simpleType>
    </xsd:element>
    <xsd:element name="uploadsts" ma:index="16" nillable="true" ma:displayName="Upload Status" ma:default="Upload Queue" ma:format="Dropdown" ma:internalName="uploadsts">
      <xsd:simpleType>
        <xsd:restriction base="dms:Choice">
          <xsd:enumeration value="Upload Queue"/>
          <xsd:enumeration value="Upload Working"/>
          <xsd:enumeration value="Sent to Sunopsis"/>
          <xsd:enumeration value="Upload Issue/Delay"/>
          <xsd:enumeration value="Complete"/>
          <xsd:enumeration value="Complete/Modified"/>
          <xsd:enumeration value="Unlock VOID"/>
          <xsd:enumeration value="Resolution"/>
        </xsd:restriction>
      </xsd:simpleType>
    </xsd:element>
    <xsd:element name="conversionstatus" ma:index="17" nillable="true" ma:displayName="Conversion Status" ma:default="Not Started" ma:format="Dropdown" ma:internalName="conversionstatus">
      <xsd:simpleType>
        <xsd:restriction base="dms:Choice">
          <xsd:enumeration value="Not Started"/>
          <xsd:enumeration value="In Progress"/>
          <xsd:enumeration value="Issue Pending"/>
          <xsd:enumeration value="Complete"/>
        </xsd:restriction>
      </xsd:simpleType>
    </xsd:element>
    <xsd:element name="Contract_x0020_Priority" ma:index="18" nillable="true" ma:displayName="Contract Priority" ma:default="No" ma:format="Dropdown" ma:internalName="Contract_x0020_Priority">
      <xsd:simpleType>
        <xsd:restriction base="dms:Choice">
          <xsd:enumeration value="No"/>
          <xsd:enumeration value="Yes"/>
        </xsd:restriction>
      </xsd:simpleType>
    </xsd:element>
    <xsd:element name="Center" ma:index="38" nillable="true" ma:displayName="Center" ma:default="Choose Center" ma:format="Dropdown" ma:internalName="Center">
      <xsd:simpleType>
        <xsd:restriction base="dms:Choice">
          <xsd:enumeration value="Choose Center"/>
          <xsd:enumeration value="Mumbai"/>
          <xsd:enumeration value="Manila"/>
        </xsd:restriction>
      </xsd:simpleType>
    </xsd:element>
  </xsd:schema>
  <xsd:schema xmlns:xsd="http://www.w3.org/2001/XMLSchema" xmlns:xs="http://www.w3.org/2001/XMLSchema" xmlns:dms="http://schemas.microsoft.com/office/2006/documentManagement/types" xmlns:pc="http://schemas.microsoft.com/office/infopath/2007/PartnerControls" targetNamespace="8a4fee11-60df-4c1a-bd7c-39e0c34242be" elementFormDefault="qualified">
    <xsd:import namespace="http://schemas.microsoft.com/office/2006/documentManagement/types"/>
    <xsd:import namespace="http://schemas.microsoft.com/office/infopath/2007/PartnerControls"/>
    <xsd:element name="contractnum" ma:index="3" nillable="true" ma:displayName="Contract#" ma:internalName="contractnum">
      <xsd:simpleType>
        <xsd:restriction base="dms:Text">
          <xsd:maxLength value="8"/>
        </xsd:restriction>
      </xsd:simpleType>
    </xsd:element>
    <xsd:element name="amdnum" ma:index="4" nillable="true" ma:displayName="Amend#" ma:decimals="0" ma:internalName="amdnum" ma:readOnly="false" ma:percentage="FALSE">
      <xsd:simpleType>
        <xsd:restriction base="dms:Number"/>
      </xsd:simpleType>
    </xsd:element>
    <xsd:element name="_dlc_DocId" ma:index="27" nillable="true" ma:displayName="Document ID Value" ma:description="The value of the document ID assigned to this item." ma:internalName="_dlc_DocId" ma:readOnly="true">
      <xsd:simpleType>
        <xsd:restriction base="dms:Text"/>
      </xsd:simpleType>
    </xsd:element>
    <xsd:element name="_dlc_DocIdPersistId" ma:index="28" nillable="true" ma:displayName="Persist ID" ma:description="Keep ID on add." ma:hidden="true" ma:internalName="_dlc_DocIdPersistId" ma:readOnly="true">
      <xsd:simpleType>
        <xsd:restriction base="dms:Boolean"/>
      </xsd:simpleType>
    </xsd:element>
    <xsd:element name="_dlc_DocIdUrl" ma:index="3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pany" ma:index="7" nillable="true" ma:displayName="Company" ma:internalName="Company">
      <xsd:simpleType>
        <xsd:restriction base="dms:Text"/>
      </xsd:simpleType>
    </xsd:element>
    <xsd:element name="RoutingPriority" ma:index="29" nillable="true" ma:displayName="Priority" ma:hidden="true" ma:internalName="RoutingPriority" ma:readOnly="false">
      <xsd:simpleType>
        <xsd:restriction base="dms:Text">
          <xsd:maxLength value="255"/>
        </xsd:restriction>
      </xsd:simpleType>
    </xsd:element>
    <xsd:element name="_dlc_ExpireDateSaved" ma:index="30" nillable="true" ma:displayName="Original Expiration Date" ma:hidden="true" ma:internalName="_dlc_ExpireDateSaved" ma:readOnly="true">
      <xsd:simpleType>
        <xsd:restriction base="dms:DateTime"/>
      </xsd:simpleType>
    </xsd:element>
    <xsd:element name="_dlc_ExpireDate" ma:index="31" nillable="true" ma:displayName="Expiration Date" ma:description="" ma:hidden="true" ma:indexed="true" ma:internalName="_dlc_ExpireDate" ma:readOnly="true">
      <xsd:simpleType>
        <xsd:restriction base="dms:DateTime"/>
      </xsd:simpleType>
    </xsd:element>
    <xsd:element name="_dlc_Exempt" ma:index="32"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a77c44-2a37-40c5-8bd8-b4a62e0394a6" elementFormDefault="qualified">
    <xsd:import namespace="http://schemas.microsoft.com/office/2006/documentManagement/types"/>
    <xsd:import namespace="http://schemas.microsoft.com/office/infopath/2007/PartnerControls"/>
    <xsd:element name="Upload_x0020_Ready" ma:index="19" nillable="true" ma:displayName="Upload Ready" ma:default="Not Ready" ma:format="Dropdown" ma:internalName="Upload_x0020_Ready">
      <xsd:simpleType>
        <xsd:restriction base="dms:Choice">
          <xsd:enumeration value="Not Ready"/>
          <xsd:enumeration value="Go"/>
          <xsd:enumeration value="Resolution"/>
          <xsd:enumeration value="Sent"/>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6"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1421E1-3F1A-4967-BFA5-233BD9B425D8}">
  <ds:schemaRefs>
    <ds:schemaRef ds:uri="http://schemas.microsoft.com/office/2006/metadata/properties"/>
    <ds:schemaRef ds:uri="http://schemas.microsoft.com/office/infopath/2007/PartnerControls"/>
    <ds:schemaRef ds:uri="b121886f-e36a-4220-98b0-243cca56b8e2"/>
    <ds:schemaRef ds:uri="8a4fee11-60df-4c1a-bd7c-39e0c34242be"/>
    <ds:schemaRef ds:uri="http://schemas.microsoft.com/sharepoint/v3"/>
    <ds:schemaRef ds:uri="b0a77c44-2a37-40c5-8bd8-b4a62e0394a6"/>
  </ds:schemaRefs>
</ds:datastoreItem>
</file>

<file path=customXml/itemProps2.xml><?xml version="1.0" encoding="utf-8"?>
<ds:datastoreItem xmlns:ds="http://schemas.openxmlformats.org/officeDocument/2006/customXml" ds:itemID="{8FDFCE12-2F4D-48BF-9969-5F497B52D5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21886f-e36a-4220-98b0-243cca56b8e2"/>
    <ds:schemaRef ds:uri="8a4fee11-60df-4c1a-bd7c-39e0c34242be"/>
    <ds:schemaRef ds:uri="http://schemas.microsoft.com/sharepoint/v3"/>
    <ds:schemaRef ds:uri="b0a77c44-2a37-40c5-8bd8-b4a62e0394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5318C0E-78C4-401F-BD8C-AE2595F170F6}">
  <ds:schemaRefs>
    <ds:schemaRef ds:uri="http://schemas.microsoft.com/sharepoint/events"/>
  </ds:schemaRefs>
</ds:datastoreItem>
</file>

<file path=customXml/itemProps4.xml><?xml version="1.0" encoding="utf-8"?>
<ds:datastoreItem xmlns:ds="http://schemas.openxmlformats.org/officeDocument/2006/customXml" ds:itemID="{F6B31ABE-5ADA-41CC-BA9C-1D347784C6E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36</vt:i4>
      </vt:variant>
    </vt:vector>
  </HeadingPairs>
  <TitlesOfParts>
    <vt:vector size="44" baseType="lpstr">
      <vt:lpstr>Boiler Plate</vt:lpstr>
      <vt:lpstr>Cover</vt:lpstr>
      <vt:lpstr>MQC</vt:lpstr>
      <vt:lpstr>APPENDIX B-2  (FE - USEC&amp;GC)</vt:lpstr>
      <vt:lpstr>Affiliates</vt:lpstr>
      <vt:lpstr>FOREIGN TO FOREIGN</vt:lpstr>
      <vt:lpstr>Listes</vt:lpstr>
      <vt:lpstr>SOF BR</vt:lpstr>
      <vt:lpstr>ArbMode</vt:lpstr>
      <vt:lpstr>Autom</vt:lpstr>
      <vt:lpstr>'APPENDIX B-2  (FE - USEC&amp;GC)'!BULLET</vt:lpstr>
      <vt:lpstr>'FOREIGN TO FOREIGN'!BULLET</vt:lpstr>
      <vt:lpstr>Charges</vt:lpstr>
      <vt:lpstr>Container</vt:lpstr>
      <vt:lpstr>CST</vt:lpstr>
      <vt:lpstr>CURRENCY</vt:lpstr>
      <vt:lpstr>DAYS</vt:lpstr>
      <vt:lpstr>DDTARIFF</vt:lpstr>
      <vt:lpstr>DDTARIFFUS</vt:lpstr>
      <vt:lpstr>DDTARIFFUSE</vt:lpstr>
      <vt:lpstr>DDTARIFFUSI</vt:lpstr>
      <vt:lpstr>droppull</vt:lpstr>
      <vt:lpstr>EQTYPE</vt:lpstr>
      <vt:lpstr>Equip</vt:lpstr>
      <vt:lpstr>Exceptions</vt:lpstr>
      <vt:lpstr>EXPIMP</vt:lpstr>
      <vt:lpstr>GRIPSS</vt:lpstr>
      <vt:lpstr>GRIPSS_EQ</vt:lpstr>
      <vt:lpstr>Mode</vt:lpstr>
      <vt:lpstr>MQCType</vt:lpstr>
      <vt:lpstr>'Boiler Plate'!OLE_LINK1</vt:lpstr>
      <vt:lpstr>OOG</vt:lpstr>
      <vt:lpstr>OPREEFER</vt:lpstr>
      <vt:lpstr>'APPENDIX B-2  (FE - USEC&amp;GC)'!Print_Area</vt:lpstr>
      <vt:lpstr>Cover!Print_Area</vt:lpstr>
      <vt:lpstr>'FOREIGN TO FOREIGN'!Print_Area</vt:lpstr>
      <vt:lpstr>Listes!Print_Area</vt:lpstr>
      <vt:lpstr>Reefer</vt:lpstr>
      <vt:lpstr>SDD</vt:lpstr>
      <vt:lpstr>shipper</vt:lpstr>
      <vt:lpstr>ShipperCert</vt:lpstr>
      <vt:lpstr>ShipperOwn</vt:lpstr>
      <vt:lpstr>Type_note2</vt:lpstr>
      <vt:lpstr>YesNo</vt:lpstr>
    </vt:vector>
  </TitlesOfParts>
  <Company>CMA-CGM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Inbound Outound VR36</dc:title>
  <dc:creator>Arvind PAL</dc:creator>
  <dc:description/>
  <cp:lastModifiedBy>Akhilesh CHAUHAN</cp:lastModifiedBy>
  <cp:lastPrinted>2020-01-23T02:44:20Z</cp:lastPrinted>
  <dcterms:created xsi:type="dcterms:W3CDTF">2001-10-02T15:11:11Z</dcterms:created>
  <dcterms:modified xsi:type="dcterms:W3CDTF">2022-06-24T08:15:03Z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0x010100C6A4C7CFE533404FB13F27B676F90DB400A6200A62EA38B745A98653467D25B56D</vt:lpwstr>
  </property>
  <property fmtid="{D5CDD505-2E9C-101B-9397-08002B2CF9AE}" pid="3" name="_dlc_policyId">
    <vt:lpwstr>/scontracts/conAdmin</vt:lpwstr>
  </property>
  <property fmtid="{D5CDD505-2E9C-101B-9397-08002B2CF9AE}" pid="4" name="ItemRetentionFormula">
    <vt:lpwstr>&lt;formula id="Microsoft.Office.RecordsManagement.PolicyFeatures.Expiration.Formula.BuiltIn"&gt;&lt;number&gt;10&lt;/number&gt;&lt;property&gt;Modified&lt;/property&gt;&lt;propertyId&gt;28cf69c5-fa48-462a-b5cd-27b6f9d2bd5f&lt;/propertyId&gt;&lt;period&gt;days&lt;/period&gt;&lt;/formula&gt;</vt:lpwstr>
  </property>
  <property fmtid="{D5CDD505-2E9C-101B-9397-08002B2CF9AE}" pid="5" name="_dlc_DocIdItemGuid">
    <vt:lpwstr>f8baeef2-d602-417f-9570-81dd4c4d11b9</vt:lpwstr>
  </property>
  <property fmtid="{D5CDD505-2E9C-101B-9397-08002B2CF9AE}" pid="6" name="_dlc_ExpireDate">
    <vt:filetime>2022-12-31T05:00:00Z</vt:filetime>
  </property>
  <property fmtid="{D5CDD505-2E9C-101B-9397-08002B2CF9AE}" pid="7" name="Proposal Review Ready">
    <vt:lpwstr>Go</vt:lpwstr>
  </property>
  <property fmtid="{D5CDD505-2E9C-101B-9397-08002B2CF9AE}" pid="8" name="WorkflowChangePath">
    <vt:lpwstr>53070582-3dfb-4508-8d5c-7e1a5d3f628d,17;53070582-3dfb-4508-8d5c-7e1a5d3f628d,34;53070582-3dfb-4508-8d5c-7e1a5d3f628d,48;53070582-3dfb-4508-8d5c-7e1a5d3f628d,62;53070582-3dfb-4508-8d5c-7e1a5d3f628d,82;53070582-3dfb-4508-8d5c-7e1a5d3f628d,107;53070582-3dfb-</vt:lpwstr>
  </property>
  <property fmtid="{D5CDD505-2E9C-101B-9397-08002B2CF9AE}" pid="9" name="xd_ProgID">
    <vt:lpwstr/>
  </property>
  <property fmtid="{D5CDD505-2E9C-101B-9397-08002B2CF9AE}" pid="10" name="TemplateUrl">
    <vt:lpwstr/>
  </property>
  <property fmtid="{D5CDD505-2E9C-101B-9397-08002B2CF9AE}" pid="11" name="_CopySource">
    <vt:lpwstr>http://contracts.usa.cma-cgm.com/scontracts/staged/21-0449-23 Kingwood Logistics Ltd. by and through ist agent Dachser SE Air and  Sea Logistics SSCTMB.xlsx</vt:lpwstr>
  </property>
</Properties>
</file>