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ssc.pmogre\Desktop\Qspot Macros\"/>
    </mc:Choice>
  </mc:AlternateContent>
  <xr:revisionPtr revIDLastSave="0" documentId="8_{F3903F63-8EF2-4EA7-A24B-E993DFBBE413}" xr6:coauthVersionLast="47" xr6:coauthVersionMax="47" xr10:uidLastSave="{00000000-0000-0000-0000-000000000000}"/>
  <bookViews>
    <workbookView xWindow="-120" yWindow="-120" windowWidth="20730" windowHeight="11160" tabRatio="877" activeTab="3" xr2:uid="{00000000-000D-0000-FFFF-FFFF00000000}"/>
  </bookViews>
  <sheets>
    <sheet name="Boiler Plate" sheetId="131" r:id="rId1"/>
    <sheet name="Cover" sheetId="4" r:id="rId2"/>
    <sheet name="MQC" sheetId="42" r:id="rId3"/>
    <sheet name="APPENDIX P-1 (USA-CARIB LATAM)" sheetId="142" r:id="rId4"/>
    <sheet name="Affiliates" sheetId="47" r:id="rId5"/>
    <sheet name="FOREIGN TO FOREIGN" sheetId="132" state="hidden" r:id="rId6"/>
    <sheet name="Listes" sheetId="44" state="hidden" r:id="rId7"/>
    <sheet name="SOF BR" sheetId="141" state="hidden" r:id="rId8"/>
  </sheets>
  <definedNames>
    <definedName name="_xlnm._FilterDatabase" localSheetId="3" hidden="1">'APPENDIX P-1 (USA-CARIB LATAM)'!$A$958:$BB$967</definedName>
    <definedName name="_xlnm._FilterDatabase" localSheetId="5" hidden="1">'FOREIGN TO FOREIGN'!$A$30:$AB$30</definedName>
    <definedName name="ArbMode" localSheetId="3">Listes!$B$323:$B$329</definedName>
    <definedName name="ArbMode">Listes!$B$323:$B$329</definedName>
    <definedName name="Autom" localSheetId="3">Listes!$B$371:$B$372</definedName>
    <definedName name="Autom">Listes!$B$371:$B$372</definedName>
    <definedName name="BULLET" localSheetId="3">'APPENDIX P-1 (USA-CARIB LATAM)'!$N$13:$N$31</definedName>
    <definedName name="BULLET" localSheetId="5">'FOREIGN TO FOREIGN'!$N$13:$N$18</definedName>
    <definedName name="BULLET">#REF!</definedName>
    <definedName name="Charges" localSheetId="3">Listes!$A$3:$A$194</definedName>
    <definedName name="Charges">Listes!$A$3:$A$194</definedName>
    <definedName name="Container" localSheetId="3">Listes!$B$209:$B$218</definedName>
    <definedName name="Container">Listes!$B$209:$B$218</definedName>
    <definedName name="CST" localSheetId="3">Listes!$B$395:$B$401</definedName>
    <definedName name="CST">Listes!$B$395:$B$401</definedName>
    <definedName name="CURRENCY" localSheetId="3">Listes!$B$444:$B$579</definedName>
    <definedName name="CURRENCY">Listes!$B$444:$B$579</definedName>
    <definedName name="DAYS" localSheetId="3">Listes!$B$410:$B$411</definedName>
    <definedName name="DAYS">Listes!$B$410:$B$411</definedName>
    <definedName name="DDTARIFF" localSheetId="3">Listes!$B$415:$B$418</definedName>
    <definedName name="DDTARIFF">Listes!$B$415:$B$418</definedName>
    <definedName name="DDTARIFFUS" localSheetId="3">Listes!$B$422:$B$424</definedName>
    <definedName name="DDTARIFFUS">Listes!$B$422:$B$424</definedName>
    <definedName name="DDTARIFFUSE" localSheetId="3">Listes!$B$427:$B$428</definedName>
    <definedName name="DDTARIFFUSE">Listes!$B$427:$B$428</definedName>
    <definedName name="DDTARIFFUSI">Listes!$B$422:$B$424</definedName>
    <definedName name="droppull" localSheetId="3">Listes!$B$256:$B$257</definedName>
    <definedName name="droppull">Listes!$B$256:$B$257</definedName>
    <definedName name="EQTYPE" localSheetId="3">Listes!$B$432:$B$435</definedName>
    <definedName name="EQTYPE">Listes!$B$432:$B$435</definedName>
    <definedName name="Equip" localSheetId="3">Listes!$B$338:$B$358</definedName>
    <definedName name="Equip">Listes!$B$338:$B$358</definedName>
    <definedName name="Exceptions" localSheetId="3">Listes!$H$3:$H$195</definedName>
    <definedName name="Exceptions">Listes!$H$3:$H$195</definedName>
    <definedName name="EXPIMP" localSheetId="3">Listes!$B$405:$B$406</definedName>
    <definedName name="EXPIMP">Listes!$B$405:$B$406</definedName>
    <definedName name="GRIPSS" localSheetId="3">Listes!$B$332:$B$335</definedName>
    <definedName name="GRIPSS">Listes!$B$332:$B$335</definedName>
    <definedName name="GRIPSS_EQ" localSheetId="3">Listes!$B$376:$B$391</definedName>
    <definedName name="GRIPSS_EQ">Listes!$B$376:$B$391</definedName>
    <definedName name="Mode" localSheetId="3">Listes!$B$260:$B$308</definedName>
    <definedName name="Mode">Listes!$B$260:$B$308</definedName>
    <definedName name="MQCType" localSheetId="3">Listes!$B$361:$B$363</definedName>
    <definedName name="MQCType">Listes!$B$361:$B$363</definedName>
    <definedName name="OLE_LINK1" localSheetId="0">'Boiler Plate'!$A$344</definedName>
    <definedName name="OOG" localSheetId="3">Listes!$B$319:$B$320</definedName>
    <definedName name="OOG">Listes!$B$319:$B$320</definedName>
    <definedName name="OPREEFER" localSheetId="3">Listes!$B$439:$B$440</definedName>
    <definedName name="OPREEFER">Listes!$B$439:$B$440</definedName>
    <definedName name="_xlnm.Print_Area" localSheetId="3">'APPENDIX P-1 (USA-CARIB LATAM)'!$A$1:$AC$1373</definedName>
    <definedName name="_xlnm.Print_Area" localSheetId="1">Cover!$A$1:$E$59</definedName>
    <definedName name="_xlnm.Print_Area" localSheetId="5">'FOREIGN TO FOREIGN'!$A$1:$AC$151</definedName>
    <definedName name="_xlnm.Print_Area" localSheetId="6">Listes!$A$2:$C$194</definedName>
    <definedName name="Reefer" localSheetId="3">Listes!$B$222:$B$228</definedName>
    <definedName name="Reefer">Listes!$B$222:$B$228</definedName>
    <definedName name="SDD" localSheetId="3">Listes!$B$198:$B$201</definedName>
    <definedName name="SDD">Listes!$B$198:$B$201</definedName>
    <definedName name="shipper">Cover!$B$7</definedName>
    <definedName name="ShipperCert">Listes!$B$366:$B$367</definedName>
    <definedName name="ShipperOwn" localSheetId="3">Listes!$B$315:$B$316</definedName>
    <definedName name="ShipperOwn">Listes!$B$315:$B$316</definedName>
    <definedName name="Type_note2" localSheetId="3">Listes!$B$231:$B$253</definedName>
    <definedName name="Type_note2">Listes!$B$231:$B$253</definedName>
    <definedName name="YesNo" localSheetId="3">Listes!$B$311:$B$312</definedName>
    <definedName name="YesNo">Listes!$B$311:$B$312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5" i="131" l="1"/>
  <c r="B36" i="131"/>
  <c r="B39" i="131"/>
  <c r="B42" i="131"/>
  <c r="A48" i="131"/>
  <c r="A50" i="131"/>
  <c r="A52" i="131"/>
  <c r="A54" i="131"/>
  <c r="N25" i="142"/>
  <c r="N26" i="142"/>
  <c r="N27" i="142"/>
  <c r="N14" i="142"/>
  <c r="N15" i="142"/>
  <c r="N28" i="142"/>
  <c r="N18" i="142"/>
  <c r="B1166" i="142"/>
  <c r="B1165" i="142"/>
  <c r="B1164" i="142"/>
  <c r="B1163" i="142"/>
  <c r="B1162" i="142"/>
  <c r="B1161" i="142"/>
  <c r="B1160" i="142"/>
  <c r="B1159" i="142"/>
  <c r="B1158" i="142"/>
  <c r="B1157" i="142"/>
  <c r="B1156" i="142"/>
  <c r="B1155" i="142"/>
  <c r="B1154" i="142"/>
  <c r="B1153" i="142"/>
  <c r="B1152" i="142"/>
  <c r="B1151" i="142"/>
  <c r="B1150" i="142"/>
  <c r="B1149" i="142"/>
  <c r="B1148" i="142"/>
  <c r="B1147" i="142"/>
  <c r="B1146" i="142"/>
  <c r="B1145" i="142"/>
  <c r="B1144" i="142"/>
  <c r="B1143" i="142"/>
  <c r="B1142" i="142"/>
  <c r="B1141" i="142"/>
  <c r="B1140" i="142"/>
  <c r="B1139" i="142"/>
  <c r="B1138" i="142"/>
  <c r="B1137" i="142"/>
  <c r="B1136" i="142"/>
  <c r="B1135" i="142"/>
  <c r="B1134" i="142"/>
  <c r="B1133" i="142"/>
  <c r="B1132" i="142"/>
  <c r="B1131" i="142"/>
  <c r="B1130" i="142"/>
  <c r="B1129" i="142"/>
  <c r="B1128" i="142"/>
  <c r="B1127" i="142"/>
  <c r="B1126" i="142"/>
  <c r="B1125" i="142"/>
  <c r="B1124" i="142"/>
  <c r="B1123" i="142"/>
  <c r="B1122" i="142"/>
  <c r="B1121" i="142"/>
  <c r="B1120" i="142"/>
  <c r="B1119" i="142"/>
  <c r="B1118" i="142"/>
  <c r="B1117" i="142"/>
  <c r="B1116" i="142"/>
  <c r="B1115" i="142"/>
  <c r="B1114" i="142"/>
  <c r="B1113" i="142"/>
  <c r="B1112" i="142"/>
  <c r="B1111" i="142"/>
  <c r="B1110" i="142"/>
  <c r="B1109" i="142"/>
  <c r="B1108" i="142"/>
  <c r="B1107" i="142"/>
  <c r="B1106" i="142"/>
  <c r="B1105" i="142"/>
  <c r="B1104" i="142"/>
  <c r="B1103" i="142"/>
  <c r="B1102" i="142"/>
  <c r="B1101" i="142"/>
  <c r="B1100" i="142"/>
  <c r="B1099" i="142"/>
  <c r="B1098" i="142"/>
  <c r="B1097" i="142"/>
  <c r="B1096" i="142"/>
  <c r="B1095" i="142"/>
  <c r="B1094" i="142"/>
  <c r="B1093" i="142"/>
  <c r="B1092" i="142"/>
  <c r="B1091" i="142"/>
  <c r="B1090" i="142"/>
  <c r="C4" i="142"/>
  <c r="C3" i="142"/>
  <c r="C1" i="142"/>
  <c r="N31" i="142" l="1"/>
  <c r="N30" i="142"/>
  <c r="N29" i="142"/>
  <c r="N24" i="142"/>
  <c r="N23" i="142"/>
  <c r="N22" i="142"/>
  <c r="N21" i="142"/>
  <c r="N20" i="142"/>
  <c r="N19" i="142"/>
  <c r="N17" i="142"/>
  <c r="N16" i="142"/>
  <c r="B315" i="131" l="1"/>
  <c r="A3" i="131" l="1"/>
  <c r="B70" i="131" l="1"/>
  <c r="B71" i="131"/>
  <c r="B76" i="131"/>
  <c r="B77" i="131"/>
  <c r="B78" i="131"/>
  <c r="B80" i="131"/>
  <c r="B81" i="131"/>
  <c r="B82" i="131"/>
  <c r="B100" i="132"/>
  <c r="B99" i="132"/>
  <c r="A1" i="131"/>
  <c r="C1" i="132"/>
  <c r="C3" i="132"/>
  <c r="C4" i="132"/>
  <c r="N14" i="132"/>
  <c r="N15" i="132"/>
  <c r="N16" i="132"/>
  <c r="N17" i="132"/>
  <c r="N18" i="132"/>
  <c r="B89" i="132"/>
  <c r="B90" i="132"/>
  <c r="B91" i="132"/>
  <c r="B92" i="132"/>
  <c r="B93" i="132"/>
  <c r="B94" i="132"/>
  <c r="B95" i="132"/>
  <c r="B96" i="132"/>
  <c r="B97" i="132"/>
  <c r="B98" i="132"/>
  <c r="B101" i="132"/>
  <c r="B102" i="132"/>
  <c r="B103" i="132"/>
  <c r="B104" i="132"/>
  <c r="B105" i="132"/>
  <c r="E8" i="42"/>
  <c r="B4" i="47"/>
  <c r="B3" i="47"/>
  <c r="B1" i="47"/>
  <c r="B5" i="47"/>
  <c r="E38" i="4"/>
  <c r="E56" i="4"/>
  <c r="E55" i="4"/>
  <c r="E54" i="4"/>
  <c r="E53" i="4"/>
  <c r="E52" i="4"/>
  <c r="E51" i="4"/>
  <c r="E50" i="4"/>
  <c r="E49" i="4"/>
  <c r="E48" i="4"/>
  <c r="E47" i="4"/>
  <c r="E46" i="4"/>
  <c r="E45" i="4"/>
  <c r="E43" i="4"/>
  <c r="E42" i="4"/>
  <c r="E41" i="4"/>
  <c r="E40" i="4"/>
  <c r="E39" i="4"/>
  <c r="E37" i="4"/>
  <c r="E36" i="4"/>
  <c r="E35" i="4"/>
  <c r="E34" i="4"/>
  <c r="B4"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BBDF8570-F783-44EE-A798-5B425B9CF3D8}">
      <text>
        <r>
          <rPr>
            <b/>
            <sz val="12"/>
            <color indexed="81"/>
            <rFont val="Tahoma"/>
            <family val="2"/>
          </rPr>
          <t>Please use comma to separate commodities.</t>
        </r>
      </text>
    </comment>
    <comment ref="A33" authorId="1" shapeId="0" xr:uid="{5AE1C934-70BF-4AE8-BC09-EC4FDE1D3704}">
      <text>
        <r>
          <rPr>
            <b/>
            <sz val="14"/>
            <color indexed="81"/>
            <rFont val="Tahoma"/>
            <family val="2"/>
          </rPr>
          <t>Port Group Codes can be used to group any two or more valid seaports that are common rated.
Port Group Codes cannot be used for inland locations.</t>
        </r>
      </text>
    </comment>
    <comment ref="B33" authorId="0" shapeId="0" xr:uid="{AF959C64-B859-4C0A-A2FA-F9DF98DE56AB}">
      <text>
        <r>
          <rPr>
            <b/>
            <sz val="14"/>
            <color indexed="81"/>
            <rFont val="Tahoma"/>
            <family val="2"/>
          </rPr>
          <t>Please use comma to separate ports.
Only valid sea ports may be included.</t>
        </r>
      </text>
    </comment>
    <comment ref="A43" authorId="1" shapeId="0" xr:uid="{A2B5B7B1-D177-403A-85AD-931EE6A9B408}">
      <text>
        <r>
          <rPr>
            <b/>
            <sz val="14"/>
            <color indexed="81"/>
            <rFont val="Tahoma"/>
            <family val="2"/>
          </rPr>
          <t>Please use FAK/ Bullets defined above.</t>
        </r>
      </text>
    </comment>
    <comment ref="B43" authorId="1" shapeId="0" xr:uid="{1B7EC51D-A622-41CA-8F77-1DCCA956F62B}">
      <text>
        <r>
          <rPr>
            <b/>
            <sz val="14"/>
            <color indexed="81"/>
            <rFont val="Tahoma"/>
            <family val="2"/>
          </rPr>
          <t>City, State / ZIP Code</t>
        </r>
      </text>
    </comment>
    <comment ref="C43" authorId="1" shapeId="0" xr:uid="{52F73EAF-DF6B-4492-866F-7FB4981E3533}">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3" authorId="1" shapeId="0" xr:uid="{0975F563-5DA3-4FFA-AD8F-4E3C78255DD9}">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3" authorId="1" shapeId="0" xr:uid="{DDEE13FD-B8EC-4ECB-B101-862E088F6CCB}">
      <text>
        <r>
          <rPr>
            <b/>
            <sz val="14"/>
            <color indexed="81"/>
            <rFont val="Tahoma"/>
            <family val="2"/>
          </rPr>
          <t>City, State / ZIP Code</t>
        </r>
      </text>
    </comment>
    <comment ref="F43" authorId="2" shapeId="0" xr:uid="{B29A757F-20FD-439D-A982-31045C88DAEE}">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3" authorId="2" shapeId="0" xr:uid="{E64F3DFA-2C60-4AF4-97DF-EE838BAB062C}">
      <text>
        <r>
          <rPr>
            <b/>
            <sz val="14"/>
            <color indexed="81"/>
            <rFont val="Tahoma"/>
            <family val="2"/>
          </rPr>
          <t>Indicate whether or not door service is included at origin and destination</t>
        </r>
      </text>
    </comment>
    <comment ref="M43" authorId="2" shapeId="0" xr:uid="{DE900DE1-8DE2-4F21-97A4-3B5B75B0AC6D}">
      <text>
        <r>
          <rPr>
            <b/>
            <sz val="14"/>
            <color indexed="81"/>
            <rFont val="Tahoma"/>
            <family val="2"/>
          </rPr>
          <t>Use these columns for exceptions to surcharge applicability in note 2</t>
        </r>
      </text>
    </comment>
    <comment ref="AA43" authorId="2" shapeId="0" xr:uid="{85519FA0-3C9E-4885-A0A4-0025DBC04B2E}">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578" authorId="1" shapeId="0" xr:uid="{F50ED640-0144-479A-BC0A-ABC46469CCA0}">
      <text>
        <r>
          <rPr>
            <b/>
            <sz val="14"/>
            <color indexed="81"/>
            <rFont val="Tahoma"/>
            <family val="2"/>
          </rPr>
          <t>Please use FAK/ Bullets defined above.</t>
        </r>
      </text>
    </comment>
    <comment ref="B578" authorId="1" shapeId="0" xr:uid="{89D285CD-3924-4FF4-BF94-984353EDE21E}">
      <text>
        <r>
          <rPr>
            <b/>
            <sz val="14"/>
            <color indexed="81"/>
            <rFont val="Tahoma"/>
            <family val="2"/>
          </rPr>
          <t>City, State / ZIP Code</t>
        </r>
      </text>
    </comment>
    <comment ref="C578" authorId="1" shapeId="0" xr:uid="{F1860F5F-7C36-4F9A-BB49-5877B6142F2B}">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578" authorId="1" shapeId="0" xr:uid="{0D3BE844-D0B3-4273-99AF-28315F4E3463}">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578" authorId="1" shapeId="0" xr:uid="{F5E08CC2-B568-44CF-8674-55DD1E812F02}">
      <text>
        <r>
          <rPr>
            <b/>
            <sz val="14"/>
            <color indexed="81"/>
            <rFont val="Tahoma"/>
            <family val="2"/>
          </rPr>
          <t>City, State / ZIP Code</t>
        </r>
      </text>
    </comment>
    <comment ref="F578" authorId="2" shapeId="0" xr:uid="{1EDD4976-1122-4771-941B-754553C94279}">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578" authorId="2" shapeId="0" xr:uid="{2A8BF1AE-88BA-43A6-8CD8-A72727ECE155}">
      <text>
        <r>
          <rPr>
            <b/>
            <sz val="14"/>
            <color indexed="81"/>
            <rFont val="Tahoma"/>
            <family val="2"/>
          </rPr>
          <t>Indicate whether or not door service is included at origin and destination</t>
        </r>
      </text>
    </comment>
    <comment ref="O578" authorId="2" shapeId="0" xr:uid="{4951D069-4203-41C3-B714-2B8A9A3350C0}">
      <text>
        <r>
          <rPr>
            <b/>
            <sz val="14"/>
            <color indexed="81"/>
            <rFont val="Tahoma"/>
            <family val="2"/>
          </rPr>
          <t>Use these columns for exceptions to surcharge applicability in note 2</t>
        </r>
      </text>
    </comment>
    <comment ref="AA578" authorId="2" shapeId="0" xr:uid="{16125962-EA95-4DD8-B6DB-394EDE11B808}">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958" authorId="1" shapeId="0" xr:uid="{59F7FA02-09AE-4C80-9426-4AE989CE345F}">
      <text>
        <r>
          <rPr>
            <b/>
            <sz val="14"/>
            <color indexed="81"/>
            <rFont val="Tahoma"/>
            <family val="2"/>
          </rPr>
          <t>Please use FAK/ Bullets defined above.</t>
        </r>
      </text>
    </comment>
    <comment ref="B958" authorId="1" shapeId="0" xr:uid="{DE55D8BA-B052-4879-B528-106890910EBF}">
      <text>
        <r>
          <rPr>
            <b/>
            <sz val="14"/>
            <color indexed="81"/>
            <rFont val="Tahoma"/>
            <family val="2"/>
          </rPr>
          <t>City, State / ZIP Code</t>
        </r>
      </text>
    </comment>
    <comment ref="C958" authorId="1" shapeId="0" xr:uid="{42AEA896-37F8-4978-B2A1-87CABEA868D3}">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958" authorId="1" shapeId="0" xr:uid="{558CFF3D-DD38-42F5-A6BC-6DF0DEF22F3C}">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958" authorId="1" shapeId="0" xr:uid="{89BB39E0-93FA-4E11-8E49-D341B094F679}">
      <text>
        <r>
          <rPr>
            <b/>
            <sz val="14"/>
            <color indexed="81"/>
            <rFont val="Tahoma"/>
            <family val="2"/>
          </rPr>
          <t>City, State / ZIP Code</t>
        </r>
      </text>
    </comment>
    <comment ref="F958" authorId="2" shapeId="0" xr:uid="{02AB4DA8-42A8-44A5-BC18-84AD65B39541}">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958" authorId="2" shapeId="0" xr:uid="{38A06DD3-A059-4C1D-BFF7-8E1911730442}">
      <text>
        <r>
          <rPr>
            <b/>
            <sz val="14"/>
            <color indexed="81"/>
            <rFont val="Tahoma"/>
            <family val="2"/>
          </rPr>
          <t>Indicate whether or not door service is included at origin and destination</t>
        </r>
      </text>
    </comment>
    <comment ref="Q958" authorId="2" shapeId="0" xr:uid="{81CCEA49-C56D-4E53-89D0-31E2AA491D87}">
      <text>
        <r>
          <rPr>
            <b/>
            <sz val="14"/>
            <color indexed="81"/>
            <rFont val="Tahoma"/>
            <family val="2"/>
          </rPr>
          <t>Use these columns for exceptions to surcharge applicability in note 2</t>
        </r>
      </text>
    </comment>
    <comment ref="AC958" authorId="2" shapeId="0" xr:uid="{BE84D74D-AC24-4872-B7CD-56B4BE87E36C}">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984" authorId="2" shapeId="0" xr:uid="{C5D3DA2F-C91D-492C-A0D9-FAF117D3B92A}">
      <text>
        <r>
          <rPr>
            <b/>
            <sz val="14"/>
            <color indexed="81"/>
            <rFont val="Tahoma"/>
            <family val="2"/>
          </rPr>
          <t>Place of Origin - may be an outport for feeder (CY) arbitraries or an inland origin
Format is:  City, State or ZIP Code</t>
        </r>
      </text>
    </comment>
    <comment ref="E984" authorId="2" shapeId="0" xr:uid="{E755D65C-DC3A-4D6A-9F9D-3B7F097D26C3}">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984" authorId="2" shapeId="0" xr:uid="{248B09AF-5BA9-4BDD-8E08-78D0DD42F3CF}">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984" authorId="2" shapeId="0" xr:uid="{74D214AF-DD56-4339-A0F5-3308B8445DDD}">
      <text>
        <r>
          <rPr>
            <b/>
            <sz val="14"/>
            <color indexed="81"/>
            <rFont val="Tahoma"/>
            <family val="2"/>
          </rPr>
          <t>Indicate whether or not door service is included in the arbitrary rate</t>
        </r>
      </text>
    </comment>
    <comment ref="H984" authorId="2" shapeId="0" xr:uid="{D35851BF-327E-499F-90A7-F169C33F3BF7}">
      <text>
        <r>
          <rPr>
            <b/>
            <sz val="14"/>
            <color indexed="81"/>
            <rFont val="Tahoma"/>
            <family val="2"/>
          </rPr>
          <t>Input the rate in this field when the same amount applies for all container sizes</t>
        </r>
      </text>
    </comment>
    <comment ref="N984" authorId="2" shapeId="0" xr:uid="{6C0F5DC6-58B0-4F77-A496-67CD8C09DDE5}">
      <text>
        <r>
          <rPr>
            <b/>
            <sz val="14"/>
            <color indexed="81"/>
            <rFont val="Tahoma"/>
            <family val="2"/>
          </rPr>
          <t>Each Arbitrary applies only to FAK / Bullets as specifically listed in this field.</t>
        </r>
      </text>
    </comment>
    <comment ref="B1050" authorId="2" shapeId="0" xr:uid="{DE1328A2-E0C5-4727-A483-C39642354822}">
      <text>
        <r>
          <rPr>
            <b/>
            <sz val="14"/>
            <color indexed="81"/>
            <rFont val="Tahoma"/>
            <family val="2"/>
          </rPr>
          <t>Place of Destination - may be an outport for feeder (CY) arbitraries or an inland destination
Format is:  City, State or ZIP Code</t>
        </r>
      </text>
    </comment>
    <comment ref="E1050" authorId="2" shapeId="0" xr:uid="{CC93B67F-32BF-49F2-9F08-1E2EC28B3F11}">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1050" authorId="2" shapeId="0" xr:uid="{4C983BB6-88BA-4423-94CC-AB4FF26B900A}">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1050" authorId="2" shapeId="0" xr:uid="{54DE0202-5A8C-45B2-A961-22D5EC7E2684}">
      <text>
        <r>
          <rPr>
            <b/>
            <sz val="14"/>
            <color indexed="81"/>
            <rFont val="Tahoma"/>
            <family val="2"/>
          </rPr>
          <t>Indicate whether or not door service is included in the arbitrary rate</t>
        </r>
      </text>
    </comment>
    <comment ref="H1050" authorId="2" shapeId="0" xr:uid="{9ED10563-7A25-407F-8F24-C10DAFBA324E}">
      <text>
        <r>
          <rPr>
            <b/>
            <sz val="14"/>
            <color indexed="81"/>
            <rFont val="Tahoma"/>
            <family val="2"/>
          </rPr>
          <t>Input the rate in this field when the same amount applies for all container sizes</t>
        </r>
      </text>
    </comment>
    <comment ref="N1050" authorId="2" shapeId="0" xr:uid="{3F15EED3-71F2-418A-9CE2-F49460185E29}">
      <text>
        <r>
          <rPr>
            <b/>
            <sz val="14"/>
            <color indexed="81"/>
            <rFont val="Tahoma"/>
            <family val="2"/>
          </rPr>
          <t>Each Arbitrary applies only to FAK / Bullets as specifically listed in this field.</t>
        </r>
      </text>
    </comment>
    <comment ref="L1087" authorId="2" shapeId="0" xr:uid="{CAD1747A-5E3B-4A4A-BE88-E277E37C5F95}">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215" authorId="2" shapeId="0" xr:uid="{022DD25C-89FF-44DD-BA87-4B2851170998}">
      <text>
        <r>
          <rPr>
            <sz val="12"/>
            <color indexed="81"/>
            <rFont val="Tahoma"/>
            <family val="2"/>
          </rPr>
          <t>Select the bullet for which the exception applies.
If exception applies to all bullets, select "ALL".</t>
        </r>
      </text>
    </comment>
    <comment ref="B1215" authorId="2" shapeId="0" xr:uid="{7DF71A63-AC6B-4C09-8666-27D163086178}">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215" authorId="2" shapeId="0" xr:uid="{78458488-4C3C-449E-A08B-77B4AAC94E18}">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215" authorId="2" shapeId="0" xr:uid="{D64B4687-EF1D-46CC-8562-9E8CCFF360A1}">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215" authorId="2" shapeId="0" xr:uid="{D1E98CF2-E140-473F-B477-368AFED63D0F}">
      <text>
        <r>
          <rPr>
            <sz val="12"/>
            <color indexed="81"/>
            <rFont val="Tahoma"/>
            <family val="2"/>
          </rPr>
          <t>Select "OR" from the drop down list if condition applies to Operating Reefers</t>
        </r>
      </text>
    </comment>
    <comment ref="H1215" authorId="2" shapeId="0" xr:uid="{663B48FD-1D0D-4CB1-AEEB-BAA83D736575}">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215" authorId="2" shapeId="0" xr:uid="{A7128BC1-D793-40B0-9C87-04DE46B3194E}">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215" authorId="2" shapeId="0" xr:uid="{046CFF1C-EAD3-4916-AAA8-776C63B39F5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215" authorId="2" shapeId="0" xr:uid="{E4E64226-0108-4A5F-9001-D5A1B7EE118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215" authorId="3" shapeId="0" xr:uid="{0B191A96-198D-41F2-9DFC-CE2190D65A4B}">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1215" authorId="2" shapeId="0" xr:uid="{74857473-B7B8-4A44-801F-985547FFDD91}">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1363" authorId="2" shapeId="0" xr:uid="{945CD63F-DC66-4EB5-BB77-CFE33CE3F29E}">
      <text>
        <r>
          <rPr>
            <sz val="12"/>
            <color indexed="81"/>
            <rFont val="Tahoma"/>
            <family val="2"/>
          </rPr>
          <t>Select the bullet for which the exception applies.
If exception applies to all bullets, select "ALL".</t>
        </r>
      </text>
    </comment>
    <comment ref="B1363" authorId="2" shapeId="0" xr:uid="{615AA29C-1E58-406B-9DBE-CCACE075AC96}">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363" authorId="2" shapeId="0" xr:uid="{138C7C8C-4607-4A70-9703-3D7A726B2CFC}">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363" authorId="2" shapeId="0" xr:uid="{FCC9F2B1-9DD8-4655-A0F4-A6F698A2E9AA}">
      <text>
        <r>
          <rPr>
            <sz val="12"/>
            <color indexed="81"/>
            <rFont val="Tahoma"/>
            <family val="2"/>
          </rPr>
          <t>If any exceptional charges are offered, then the currency is required to be shown.</t>
        </r>
      </text>
    </comment>
    <comment ref="O1363" authorId="2" shapeId="0" xr:uid="{2EC69047-8975-44BD-BB42-6ECB864804DE}">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1363" authorId="2" shapeId="0" xr:uid="{F7F0F112-93FB-4218-BD71-4C0B046C122F}">
      <text>
        <r>
          <rPr>
            <sz val="12"/>
            <color indexed="81"/>
            <rFont val="Tahoma"/>
            <family val="2"/>
          </rPr>
          <t>Select "OR" from the drop down list if condition applies to Operating Reefers</t>
        </r>
      </text>
    </comment>
    <comment ref="Q1363" authorId="2" shapeId="0" xr:uid="{CE3A2CDA-5DDD-435F-AAD2-BC42645A236C}">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1363" authorId="2" shapeId="0" xr:uid="{1440E872-FE0B-4F9A-8045-C048AB7DD424}">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1363" authorId="2" shapeId="0" xr:uid="{2311F8EC-8A75-4749-AEBC-4EAAA2F9E322}">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1363" authorId="2" shapeId="0" xr:uid="{8E7435E0-EDD6-416C-AA9E-41DD14BCD212}">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1363" authorId="3" shapeId="0" xr:uid="{23FC997F-D482-4AD0-AA85-84DC8D53EA4C}">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1363" authorId="2" shapeId="0" xr:uid="{13DDE2A0-D0F5-44D0-AE0D-AE8E9E4FDACD}">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s>
  <commentList>
    <comment ref="B13" authorId="0" shapeId="0" xr:uid="{00000000-0006-0000-1E00-000001000000}">
      <text>
        <r>
          <rPr>
            <b/>
            <sz val="12"/>
            <color indexed="81"/>
            <rFont val="Tahoma"/>
            <family val="2"/>
          </rPr>
          <t>Please use comma to separate commodities.</t>
        </r>
      </text>
    </comment>
    <comment ref="A20" authorId="1" shapeId="0" xr:uid="{00000000-0006-0000-1E00-000002000000}">
      <text>
        <r>
          <rPr>
            <b/>
            <sz val="14"/>
            <color indexed="81"/>
            <rFont val="Tahoma"/>
            <family val="2"/>
          </rPr>
          <t>Port Group Codes can be used to group any two or more valid seaports that are common rated.
Port Group Codes cannot be used for inland locations.</t>
        </r>
      </text>
    </comment>
    <comment ref="B20" authorId="0" shapeId="0" xr:uid="{00000000-0006-0000-1E00-000003000000}">
      <text>
        <r>
          <rPr>
            <b/>
            <sz val="14"/>
            <color indexed="81"/>
            <rFont val="Tahoma"/>
            <family val="2"/>
          </rPr>
          <t>Please use comma to separate ports.
Only valid sea ports may be included.</t>
        </r>
      </text>
    </comment>
    <comment ref="A30" authorId="1" shapeId="0" xr:uid="{00000000-0006-0000-1E00-000004000000}">
      <text>
        <r>
          <rPr>
            <b/>
            <sz val="14"/>
            <color indexed="81"/>
            <rFont val="Tahoma"/>
            <family val="2"/>
          </rPr>
          <t>Please use FAK/ Bullets defined above.</t>
        </r>
      </text>
    </comment>
    <comment ref="B30" authorId="1" shapeId="0" xr:uid="{00000000-0006-0000-1E00-000005000000}">
      <text>
        <r>
          <rPr>
            <b/>
            <sz val="14"/>
            <color indexed="81"/>
            <rFont val="Tahoma"/>
            <family val="2"/>
          </rPr>
          <t>City, State / ZIP Code</t>
        </r>
      </text>
    </comment>
    <comment ref="C30" authorId="1" shapeId="0" xr:uid="{00000000-0006-0000-1E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0" authorId="1" shapeId="0" xr:uid="{00000000-0006-0000-1E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0" authorId="1" shapeId="0" xr:uid="{00000000-0006-0000-1E00-000008000000}">
      <text>
        <r>
          <rPr>
            <b/>
            <sz val="14"/>
            <color indexed="81"/>
            <rFont val="Tahoma"/>
            <family val="2"/>
          </rPr>
          <t>City, State / ZIP Code</t>
        </r>
      </text>
    </comment>
    <comment ref="F30" authorId="2" shapeId="0" xr:uid="{00000000-0006-0000-1E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0" authorId="2" shapeId="0" xr:uid="{00000000-0006-0000-1E00-00000A000000}">
      <text>
        <r>
          <rPr>
            <b/>
            <sz val="14"/>
            <color indexed="81"/>
            <rFont val="Tahoma"/>
            <family val="2"/>
          </rPr>
          <t>Indicate whether or not door service is included at origin and destination</t>
        </r>
      </text>
    </comment>
    <comment ref="M30" authorId="2" shapeId="0" xr:uid="{00000000-0006-0000-1E00-00000B000000}">
      <text>
        <r>
          <rPr>
            <b/>
            <sz val="14"/>
            <color indexed="81"/>
            <rFont val="Tahoma"/>
            <family val="2"/>
          </rPr>
          <t>Use these columns for exceptions to surcharge applicability in note 2</t>
        </r>
      </text>
    </comment>
    <comment ref="AA30" authorId="2" shapeId="0" xr:uid="{00000000-0006-0000-1E00-00000C000000}">
      <text>
        <r>
          <rPr>
            <b/>
            <sz val="14"/>
            <color indexed="81"/>
            <rFont val="Tahoma"/>
            <family val="2"/>
          </rPr>
          <t>This field controls construction using Arbitraries and Inland Tariffs</t>
        </r>
      </text>
    </comment>
    <comment ref="A39" authorId="1" shapeId="0" xr:uid="{00000000-0006-0000-1E00-00000D000000}">
      <text>
        <r>
          <rPr>
            <b/>
            <sz val="14"/>
            <color indexed="81"/>
            <rFont val="Tahoma"/>
            <family val="2"/>
          </rPr>
          <t>Please use FAK/ Bullets defined above.</t>
        </r>
      </text>
    </comment>
    <comment ref="B39" authorId="1" shapeId="0" xr:uid="{00000000-0006-0000-1E00-00000E000000}">
      <text>
        <r>
          <rPr>
            <b/>
            <sz val="14"/>
            <color indexed="81"/>
            <rFont val="Tahoma"/>
            <family val="2"/>
          </rPr>
          <t>City, State / ZIP Code</t>
        </r>
      </text>
    </comment>
    <comment ref="C39" authorId="1" shapeId="0" xr:uid="{00000000-0006-0000-1E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9" authorId="1" shapeId="0" xr:uid="{00000000-0006-0000-1E00-000010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9" authorId="1" shapeId="0" xr:uid="{00000000-0006-0000-1E00-000011000000}">
      <text>
        <r>
          <rPr>
            <b/>
            <sz val="14"/>
            <color indexed="81"/>
            <rFont val="Tahoma"/>
            <family val="2"/>
          </rPr>
          <t>City, State / ZIP Code</t>
        </r>
      </text>
    </comment>
    <comment ref="F39" authorId="2" shapeId="0" xr:uid="{00000000-0006-0000-1E00-000012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9" authorId="2" shapeId="0" xr:uid="{00000000-0006-0000-1E00-000013000000}">
      <text>
        <r>
          <rPr>
            <b/>
            <sz val="14"/>
            <color indexed="81"/>
            <rFont val="Tahoma"/>
            <family val="2"/>
          </rPr>
          <t>Indicate whether or not door service is included at origin and destination</t>
        </r>
      </text>
    </comment>
    <comment ref="O39" authorId="2" shapeId="0" xr:uid="{00000000-0006-0000-1E00-000014000000}">
      <text>
        <r>
          <rPr>
            <b/>
            <sz val="14"/>
            <color indexed="81"/>
            <rFont val="Tahoma"/>
            <family val="2"/>
          </rPr>
          <t>Use these columns for exceptions to surcharge applicability in note 2</t>
        </r>
      </text>
    </comment>
    <comment ref="AA39" authorId="2" shapeId="0" xr:uid="{00000000-0006-0000-1E00-000015000000}">
      <text>
        <r>
          <rPr>
            <b/>
            <sz val="14"/>
            <color indexed="81"/>
            <rFont val="Tahoma"/>
            <family val="2"/>
          </rPr>
          <t>This field controls construction using Arbitraries and Inland Tariffs</t>
        </r>
      </text>
    </comment>
    <comment ref="A48" authorId="1" shapeId="0" xr:uid="{00000000-0006-0000-1E00-000016000000}">
      <text>
        <r>
          <rPr>
            <b/>
            <sz val="14"/>
            <color indexed="81"/>
            <rFont val="Tahoma"/>
            <family val="2"/>
          </rPr>
          <t>Please use FAK/ Bullets defined above.</t>
        </r>
      </text>
    </comment>
    <comment ref="B48" authorId="1" shapeId="0" xr:uid="{00000000-0006-0000-1E00-000017000000}">
      <text>
        <r>
          <rPr>
            <b/>
            <sz val="14"/>
            <color indexed="81"/>
            <rFont val="Tahoma"/>
            <family val="2"/>
          </rPr>
          <t>City, State / ZIP Code</t>
        </r>
      </text>
    </comment>
    <comment ref="C48" authorId="1" shapeId="0" xr:uid="{00000000-0006-0000-1E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8" authorId="1" shapeId="0" xr:uid="{00000000-0006-0000-1E00-000019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8" authorId="1" shapeId="0" xr:uid="{00000000-0006-0000-1E00-00001A000000}">
      <text>
        <r>
          <rPr>
            <b/>
            <sz val="14"/>
            <color indexed="81"/>
            <rFont val="Tahoma"/>
            <family val="2"/>
          </rPr>
          <t>City, State / ZIP Code</t>
        </r>
      </text>
    </comment>
    <comment ref="F48" authorId="2" shapeId="0" xr:uid="{00000000-0006-0000-1E00-00001B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8" authorId="2" shapeId="0" xr:uid="{00000000-0006-0000-1E00-00001C000000}">
      <text>
        <r>
          <rPr>
            <b/>
            <sz val="14"/>
            <color indexed="81"/>
            <rFont val="Tahoma"/>
            <family val="2"/>
          </rPr>
          <t>Indicate whether or not door service is included at origin and destination</t>
        </r>
      </text>
    </comment>
    <comment ref="Q48" authorId="2" shapeId="0" xr:uid="{00000000-0006-0000-1E00-00001D000000}">
      <text>
        <r>
          <rPr>
            <b/>
            <sz val="14"/>
            <color indexed="81"/>
            <rFont val="Tahoma"/>
            <family val="2"/>
          </rPr>
          <t>Use these columns for exceptions to surcharge applicability in note 2</t>
        </r>
      </text>
    </comment>
    <comment ref="AC48" authorId="2" shapeId="0" xr:uid="{00000000-0006-0000-1E00-00001E000000}">
      <text>
        <r>
          <rPr>
            <b/>
            <sz val="14"/>
            <color indexed="81"/>
            <rFont val="Tahoma"/>
            <family val="2"/>
          </rPr>
          <t>This field controls construction using Arbitraries and Inland Tariffs</t>
        </r>
      </text>
    </comment>
    <comment ref="B63" authorId="2" shapeId="0" xr:uid="{00000000-0006-0000-1E00-00001F000000}">
      <text>
        <r>
          <rPr>
            <b/>
            <sz val="14"/>
            <color indexed="81"/>
            <rFont val="Tahoma"/>
            <family val="2"/>
          </rPr>
          <t>Place of Origin - may be an outport for feeder (CY) arbitraries or an inland origin
Format is:  City, State or ZIP Code</t>
        </r>
      </text>
    </comment>
    <comment ref="E63" authorId="2" shapeId="0" xr:uid="{00000000-0006-0000-1E00-000020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63" authorId="2" shapeId="0" xr:uid="{00000000-0006-0000-1E00-000021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63" authorId="2" shapeId="0" xr:uid="{00000000-0006-0000-1E00-000022000000}">
      <text>
        <r>
          <rPr>
            <b/>
            <sz val="14"/>
            <color indexed="81"/>
            <rFont val="Tahoma"/>
            <family val="2"/>
          </rPr>
          <t>Indicate whether or not door service is included in the arbitrary rate</t>
        </r>
      </text>
    </comment>
    <comment ref="H63" authorId="2" shapeId="0" xr:uid="{00000000-0006-0000-1E00-000023000000}">
      <text>
        <r>
          <rPr>
            <b/>
            <sz val="14"/>
            <color indexed="81"/>
            <rFont val="Tahoma"/>
            <family val="2"/>
          </rPr>
          <t>Input the rate in this field when the same amount applies for all container sizes</t>
        </r>
      </text>
    </comment>
    <comment ref="N63" authorId="2" shapeId="0" xr:uid="{00000000-0006-0000-1E00-000024000000}">
      <text>
        <r>
          <rPr>
            <b/>
            <sz val="14"/>
            <color indexed="81"/>
            <rFont val="Tahoma"/>
            <family val="2"/>
          </rPr>
          <t>Each Arbitrary applies only to FAK / Bullets as specifically listed in this field.</t>
        </r>
      </text>
    </comment>
    <comment ref="B76" authorId="2" shapeId="0" xr:uid="{00000000-0006-0000-1E00-000025000000}">
      <text>
        <r>
          <rPr>
            <b/>
            <sz val="14"/>
            <color indexed="81"/>
            <rFont val="Tahoma"/>
            <family val="2"/>
          </rPr>
          <t>Place of Destination - may be an outport for feeder (CY) arbitraries or an inland destination
Format is:  City, State or ZIP Code</t>
        </r>
      </text>
    </comment>
    <comment ref="E76" authorId="2" shapeId="0" xr:uid="{00000000-0006-0000-1E00-000026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76" authorId="2" shapeId="0" xr:uid="{00000000-0006-0000-1E00-000027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76" authorId="2" shapeId="0" xr:uid="{00000000-0006-0000-1E00-000028000000}">
      <text>
        <r>
          <rPr>
            <b/>
            <sz val="14"/>
            <color indexed="81"/>
            <rFont val="Tahoma"/>
            <family val="2"/>
          </rPr>
          <t>Indicate whether or not door service is included in the arbitrary rate</t>
        </r>
      </text>
    </comment>
    <comment ref="H76" authorId="2" shapeId="0" xr:uid="{00000000-0006-0000-1E00-000029000000}">
      <text>
        <r>
          <rPr>
            <b/>
            <sz val="14"/>
            <color indexed="81"/>
            <rFont val="Tahoma"/>
            <family val="2"/>
          </rPr>
          <t>Input the rate in this field when the same amount applies for all container sizes</t>
        </r>
      </text>
    </comment>
    <comment ref="N76" authorId="2" shapeId="0" xr:uid="{00000000-0006-0000-1E00-00002A000000}">
      <text>
        <r>
          <rPr>
            <b/>
            <sz val="14"/>
            <color indexed="81"/>
            <rFont val="Tahoma"/>
            <family val="2"/>
          </rPr>
          <t>Each Arbitrary applies only to FAK / Bullets as specifically listed in this field.</t>
        </r>
      </text>
    </comment>
    <comment ref="L86" authorId="2" shapeId="0" xr:uid="{00000000-0006-0000-1E00-00002B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59" authorId="2" shapeId="0" xr:uid="{00000000-0006-0000-1E00-00002C000000}">
      <text>
        <r>
          <rPr>
            <sz val="12"/>
            <color indexed="81"/>
            <rFont val="Tahoma"/>
            <family val="2"/>
          </rPr>
          <t>Select the bullet for which the exception applies.
If exception applies to all bullets, select "ALL".</t>
        </r>
      </text>
    </comment>
    <comment ref="B159" authorId="2" shapeId="0" xr:uid="{00000000-0006-0000-1E00-00002D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59" authorId="2" shapeId="0" xr:uid="{00000000-0006-0000-1E00-00002E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59" authorId="2" shapeId="0" xr:uid="{00000000-0006-0000-1E00-00002F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59" authorId="2" shapeId="0" xr:uid="{00000000-0006-0000-1E00-000030000000}">
      <text>
        <r>
          <rPr>
            <sz val="12"/>
            <color indexed="81"/>
            <rFont val="Tahoma"/>
            <family val="2"/>
          </rPr>
          <t>Select "OR" from the drop down list if condition applies to Operating Reefers</t>
        </r>
      </text>
    </comment>
    <comment ref="H159" authorId="2" shapeId="0" xr:uid="{00000000-0006-0000-1E00-000031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59" authorId="2" shapeId="0" xr:uid="{00000000-0006-0000-1E00-000032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59" authorId="2" shapeId="0" xr:uid="{00000000-0006-0000-1E00-000033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59" authorId="2" shapeId="0" xr:uid="{00000000-0006-0000-1E00-000034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59" authorId="2" shapeId="0" xr:uid="{00000000-0006-0000-1E00-000035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172" authorId="2" shapeId="0" xr:uid="{00000000-0006-0000-1E00-000036000000}">
      <text>
        <r>
          <rPr>
            <sz val="12"/>
            <color indexed="81"/>
            <rFont val="Tahoma"/>
            <family val="2"/>
          </rPr>
          <t>Select the bullet for which the exception applies.
If exception applies to all bullets, select "ALL".</t>
        </r>
      </text>
    </comment>
    <comment ref="B172" authorId="2" shapeId="0" xr:uid="{00000000-0006-0000-1E00-000037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72" authorId="2" shapeId="0" xr:uid="{00000000-0006-0000-1E00-000038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72" authorId="2" shapeId="0" xr:uid="{00000000-0006-0000-1E00-000039000000}">
      <text>
        <r>
          <rPr>
            <sz val="12"/>
            <color indexed="81"/>
            <rFont val="Tahoma"/>
            <family val="2"/>
          </rPr>
          <t>If any exceptional charges are offered, then the currency is required to be shown.</t>
        </r>
      </text>
    </comment>
    <comment ref="O172" authorId="2" shapeId="0" xr:uid="{00000000-0006-0000-1E00-00003A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172" authorId="2" shapeId="0" xr:uid="{00000000-0006-0000-1E00-00003B000000}">
      <text>
        <r>
          <rPr>
            <sz val="12"/>
            <color indexed="81"/>
            <rFont val="Tahoma"/>
            <family val="2"/>
          </rPr>
          <t>Select "OR" from the drop down list if condition applies to Operating Reefers</t>
        </r>
      </text>
    </comment>
    <comment ref="Q172" authorId="2" shapeId="0" xr:uid="{00000000-0006-0000-1E00-00003C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172" authorId="2" shapeId="0" xr:uid="{00000000-0006-0000-1E00-00003D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172" authorId="2" shapeId="0" xr:uid="{00000000-0006-0000-1E00-00003E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172" authorId="2" shapeId="0" xr:uid="{00000000-0006-0000-1E00-00003F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172" authorId="2" shapeId="0" xr:uid="{00000000-0006-0000-1E00-000040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CHIDESTER Russell - NOR</author>
  </authors>
  <commentList>
    <comment ref="C102" authorId="0" shapeId="0" xr:uid="{00000000-0006-0000-2000-000001000000}">
      <text>
        <r>
          <rPr>
            <b/>
            <sz val="9"/>
            <color indexed="81"/>
            <rFont val="Tahoma"/>
            <family val="2"/>
          </rPr>
          <t>Changed from FRT11 on 10/22/2014.</t>
        </r>
      </text>
    </comment>
    <comment ref="C103" authorId="0" shapeId="0" xr:uid="{3086CE55-4916-4341-871A-0B3D5E0DF6C7}">
      <text>
        <r>
          <rPr>
            <b/>
            <sz val="9"/>
            <color indexed="81"/>
            <rFont val="Tahoma"/>
            <family val="2"/>
          </rPr>
          <t>Changed from FRT11 on 10/22/2014.</t>
        </r>
      </text>
    </comment>
  </commentList>
</comments>
</file>

<file path=xl/sharedStrings.xml><?xml version="1.0" encoding="utf-8"?>
<sst xmlns="http://schemas.openxmlformats.org/spreadsheetml/2006/main" count="13312" uniqueCount="1695">
  <si>
    <t>Free Time Type</t>
  </si>
  <si>
    <t>Mandatory Fields</t>
  </si>
  <si>
    <t>Free Time mentioned in this section are exceptions to the conditions defined in the governing tariff(s)</t>
  </si>
  <si>
    <t>Term 101 Exceptions</t>
  </si>
  <si>
    <t>ALL</t>
  </si>
  <si>
    <t>FREE TIME TARIFF TYPE - NON US</t>
  </si>
  <si>
    <t>Detention</t>
  </si>
  <si>
    <t>Merged</t>
  </si>
  <si>
    <t>Demurrage (In US ONLY)</t>
  </si>
  <si>
    <t>Container Management Fee</t>
  </si>
  <si>
    <t>CTR09</t>
  </si>
  <si>
    <t>POL</t>
  </si>
  <si>
    <t>POD</t>
  </si>
  <si>
    <t>Place of Delivery</t>
  </si>
  <si>
    <t>MODE</t>
  </si>
  <si>
    <t>SDD (Origin; Dest)</t>
  </si>
  <si>
    <t>Curr</t>
  </si>
  <si>
    <t>D20</t>
  </si>
  <si>
    <t>D40</t>
  </si>
  <si>
    <t>H40</t>
  </si>
  <si>
    <t>H45</t>
  </si>
  <si>
    <t>EBS</t>
  </si>
  <si>
    <t>Effective date</t>
  </si>
  <si>
    <t>Expiration Date</t>
  </si>
  <si>
    <t>Note</t>
  </si>
  <si>
    <t>REEFER</t>
  </si>
  <si>
    <t>RF20</t>
  </si>
  <si>
    <t>RF40</t>
  </si>
  <si>
    <t>Eq type (OT, FR…)</t>
  </si>
  <si>
    <t>ORIGIN ARBITRARY TABLE</t>
  </si>
  <si>
    <t xml:space="preserve">APPLICATION FIELD </t>
  </si>
  <si>
    <t>COUNTRY</t>
  </si>
  <si>
    <t>Per container</t>
  </si>
  <si>
    <t>FAK/ Bullets</t>
  </si>
  <si>
    <t xml:space="preserve">DESTINATION ARBITRARY TABLE </t>
  </si>
  <si>
    <t>For Place of Delivery indicate destination of cargo</t>
  </si>
  <si>
    <t>Note 1</t>
  </si>
  <si>
    <t>COMMON / GENERAL TARIFF</t>
  </si>
  <si>
    <t>CMA CGM S.A.</t>
  </si>
  <si>
    <r>
      <t>Service Contract Number</t>
    </r>
    <r>
      <rPr>
        <b/>
        <sz val="12"/>
        <rFont val="Times New Roman"/>
        <family val="1"/>
      </rPr>
      <t>:</t>
    </r>
  </si>
  <si>
    <t>______________________________</t>
  </si>
  <si>
    <t>Signature</t>
  </si>
  <si>
    <t>Currency</t>
  </si>
  <si>
    <t>Rate per Day (A)</t>
  </si>
  <si>
    <t>Rate per Day (B)</t>
  </si>
  <si>
    <t>Rate per Day (C)</t>
  </si>
  <si>
    <t>Rate per Day (D)</t>
  </si>
  <si>
    <t>SDD</t>
  </si>
  <si>
    <t>N/N</t>
  </si>
  <si>
    <t>Y/Y</t>
  </si>
  <si>
    <t>N/Y</t>
  </si>
  <si>
    <t>Applicable</t>
  </si>
  <si>
    <t>CY/CY</t>
  </si>
  <si>
    <t>Not Applicable</t>
  </si>
  <si>
    <t>CY/R</t>
  </si>
  <si>
    <t>CY</t>
  </si>
  <si>
    <t>N</t>
  </si>
  <si>
    <t>R</t>
  </si>
  <si>
    <t>Y</t>
  </si>
  <si>
    <t>RM</t>
  </si>
  <si>
    <t>ST</t>
  </si>
  <si>
    <t>%</t>
  </si>
  <si>
    <t>20ST</t>
  </si>
  <si>
    <t>Type</t>
  </si>
  <si>
    <t>Shipper own</t>
  </si>
  <si>
    <t>Hazardous</t>
  </si>
  <si>
    <t>Operated 
Yes / No</t>
  </si>
  <si>
    <t>SOC
COC</t>
  </si>
  <si>
    <t>Yes / No</t>
  </si>
  <si>
    <t>OOG</t>
  </si>
  <si>
    <t>IG (In gauge)
OOG (Out Of Gauge)</t>
  </si>
  <si>
    <t>FR</t>
  </si>
  <si>
    <t>Signatory certifies that they have an ownership interest in all named affiliates.</t>
  </si>
  <si>
    <t>Name</t>
  </si>
  <si>
    <t>Per D20</t>
  </si>
  <si>
    <t>Per D40</t>
  </si>
  <si>
    <t>Per H45</t>
  </si>
  <si>
    <t>DRY</t>
  </si>
  <si>
    <t>Charges</t>
  </si>
  <si>
    <t>Per RF40</t>
  </si>
  <si>
    <t>For Foreign to Foreign rates, individual SQ numbers must be assigned</t>
  </si>
  <si>
    <t>Per RF20</t>
  </si>
  <si>
    <t>GRI</t>
  </si>
  <si>
    <t>Final place of delivery</t>
  </si>
  <si>
    <t>Appl/ Not Appl</t>
  </si>
  <si>
    <t>CUS16</t>
  </si>
  <si>
    <t>CAF</t>
  </si>
  <si>
    <t>PSS</t>
  </si>
  <si>
    <t>CAF13</t>
  </si>
  <si>
    <t>OTHC</t>
  </si>
  <si>
    <t>Destination Terminal Security Charge</t>
  </si>
  <si>
    <t>Primage</t>
  </si>
  <si>
    <t>TAX01</t>
  </si>
  <si>
    <t>GOH</t>
  </si>
  <si>
    <t>Inland oncarriage fuel charge</t>
  </si>
  <si>
    <t>CAR82</t>
  </si>
  <si>
    <t>Inland precarriage fuel charge</t>
  </si>
  <si>
    <t>Panama</t>
  </si>
  <si>
    <t>FAS TLC</t>
  </si>
  <si>
    <t>FAS Terms Landing Charge</t>
  </si>
  <si>
    <t>FRT98</t>
  </si>
  <si>
    <t>Alameda Corridor Surcharge import</t>
  </si>
  <si>
    <t>ACS Import</t>
  </si>
  <si>
    <t>CAR12</t>
  </si>
  <si>
    <t>Alameda Corridor Surcharge export</t>
  </si>
  <si>
    <t>Chassis Usage Charge (Carrier-haulage)</t>
  </si>
  <si>
    <t>LOLO Origin</t>
  </si>
  <si>
    <t>LOLO Destination</t>
  </si>
  <si>
    <t>LOL51</t>
  </si>
  <si>
    <t>LOL52</t>
  </si>
  <si>
    <t>Reefer Congestion</t>
  </si>
  <si>
    <t>Reefer Congestion Surcharge</t>
  </si>
  <si>
    <t>RCS</t>
  </si>
  <si>
    <t>Reefer Consumption Surcharge</t>
  </si>
  <si>
    <t>RCS00</t>
  </si>
  <si>
    <t>POR82</t>
  </si>
  <si>
    <t>POR66</t>
  </si>
  <si>
    <t>THC58</t>
  </si>
  <si>
    <t>FRT57</t>
  </si>
  <si>
    <t>CMDU#044</t>
  </si>
  <si>
    <t>CMDU#028</t>
  </si>
  <si>
    <t>CMDU#101</t>
  </si>
  <si>
    <t>Bullet Exceptions</t>
  </si>
  <si>
    <t>Mode</t>
  </si>
  <si>
    <t>CY/M</t>
  </si>
  <si>
    <t>CY/RM</t>
  </si>
  <si>
    <t>M/R</t>
  </si>
  <si>
    <t>M/M</t>
  </si>
  <si>
    <t>Tug Surcharge</t>
  </si>
  <si>
    <t>D1006</t>
  </si>
  <si>
    <t>M/RM</t>
  </si>
  <si>
    <t>M/CY</t>
  </si>
  <si>
    <t>R/R</t>
  </si>
  <si>
    <t>R/RM</t>
  </si>
  <si>
    <t>RM/R</t>
  </si>
  <si>
    <t>RM/M</t>
  </si>
  <si>
    <t>RM/RM</t>
  </si>
  <si>
    <t>RM/CY</t>
  </si>
  <si>
    <t>Shipper Own</t>
  </si>
  <si>
    <t>IG</t>
  </si>
  <si>
    <t>Arb Mode</t>
  </si>
  <si>
    <t>GRI/PSS</t>
  </si>
  <si>
    <t>As Per Mutual Agreement</t>
  </si>
  <si>
    <t>Equip Type</t>
  </si>
  <si>
    <t>BK</t>
  </si>
  <si>
    <t>OS</t>
  </si>
  <si>
    <t>OT</t>
  </si>
  <si>
    <t>PW</t>
  </si>
  <si>
    <t>RA</t>
  </si>
  <si>
    <t>SH</t>
  </si>
  <si>
    <t>SR</t>
  </si>
  <si>
    <t>TK</t>
  </si>
  <si>
    <t>VH</t>
  </si>
  <si>
    <t>VT</t>
  </si>
  <si>
    <t>APPLICABLE FOR FAK U.O.S - ANY BULLET EXCEPTIONS TO BE STATED IN THE 'BULLET EXCEPTIONS' COLUMN</t>
  </si>
  <si>
    <t>Turkey (Primage)</t>
  </si>
  <si>
    <t>CARIBBEAN (PEX 2)</t>
  </si>
  <si>
    <t>Partner Code:</t>
  </si>
  <si>
    <t>EFS/EFAF</t>
  </si>
  <si>
    <t>Emergency Fuel Surcharge / Emergency Fuel Adjustment Factor</t>
  </si>
  <si>
    <t>MQC Type</t>
  </si>
  <si>
    <t>Global</t>
  </si>
  <si>
    <t>Sub</t>
  </si>
  <si>
    <t>Term 101 Free Time Exceptions:</t>
  </si>
  <si>
    <t>A - Demurrage / B - Detention</t>
  </si>
  <si>
    <t>Per Tariff(s) unless specified in Appendix "Term 101 FREE TIME Exceptions"</t>
  </si>
  <si>
    <r>
      <t xml:space="preserve">Rates in USD unless otherwise specified. </t>
    </r>
    <r>
      <rPr>
        <b/>
        <sz val="12"/>
        <color indexed="53"/>
        <rFont val="Times New Roman"/>
        <family val="1"/>
      </rPr>
      <t>Surcharges listed per line item are exceptions to Note 2 applicability.</t>
    </r>
  </si>
  <si>
    <t>Precarriage from Inland Container Depot TO POL</t>
  </si>
  <si>
    <t>HA</t>
  </si>
  <si>
    <t>HK</t>
  </si>
  <si>
    <t>PL</t>
  </si>
  <si>
    <t>For Place of Intermodal Delivery indicate point and state. Mode:  PORT=CY, RAIL=R (RAMP), MOTOR=M , RAIL/MOTOR=RM , BARGE=B, RAIL/BARGE=RB (RAMP), MOTOR/BARGE=BM</t>
  </si>
  <si>
    <t>For Place of Intermodal Receipt indicate point and state. Mode:  RAIL=R (RAMP), MOTOR=M, RAIL/MOTOR=RM, FEEDER=CY, BARGE=B, RAIL/BARGE=RB (RAMP), BARGE/MOTOR=BM</t>
  </si>
  <si>
    <t>For Place of Intermodal Delivery indicate point and state. Mode:  RAIL=R (RAMP), MOTOR=M, RAIL/MOTOR=RM, FEEDER=CY, BARGE=B, RAIL/BARGE=RB (RAMP), BARGE/MOTOR=BM</t>
  </si>
  <si>
    <t>Alcohol Surcharge, Precarriage</t>
  </si>
  <si>
    <t>Alcohol Surcharge, Oncarriage</t>
  </si>
  <si>
    <t>On Carriage, Alcohol Surcharge</t>
  </si>
  <si>
    <t>FRT99</t>
  </si>
  <si>
    <t>Pre Carriage, Alcohol Surcharge</t>
  </si>
  <si>
    <t>CAR64</t>
  </si>
  <si>
    <t>CAR14</t>
  </si>
  <si>
    <t>CMDU#043 B1</t>
  </si>
  <si>
    <t>CMDU#043 B2</t>
  </si>
  <si>
    <t>CMDU#029 D1</t>
  </si>
  <si>
    <t>CMDU#029 D2</t>
  </si>
  <si>
    <t>CMDU#029 F1</t>
  </si>
  <si>
    <t>CMDU#029 F2</t>
  </si>
  <si>
    <t>CMDU#090 H1</t>
  </si>
  <si>
    <t>CMDU#090 H2</t>
  </si>
  <si>
    <t>CMDU#043 J1</t>
  </si>
  <si>
    <t>CMDU#043 N1</t>
  </si>
  <si>
    <t>INBOUND (INDIAN SUB. CONTINENT-USVI/PR)</t>
  </si>
  <si>
    <t>F-3</t>
  </si>
  <si>
    <t>Extra Container Handling Origin</t>
  </si>
  <si>
    <t>Extra Container Handling Charge Origin</t>
  </si>
  <si>
    <t>Extra Container Handling Charge Destination</t>
  </si>
  <si>
    <t>THC08</t>
  </si>
  <si>
    <t>THC05</t>
  </si>
  <si>
    <t>LSFS</t>
  </si>
  <si>
    <t>Low Sulfur Surcharge</t>
  </si>
  <si>
    <t>Exception Charges</t>
  </si>
  <si>
    <t>Container Inspection</t>
  </si>
  <si>
    <t>FEE85</t>
  </si>
  <si>
    <t>Doc fee</t>
  </si>
  <si>
    <t>Per Teu</t>
  </si>
  <si>
    <t>45HH</t>
  </si>
  <si>
    <t>20SH</t>
  </si>
  <si>
    <t>40SH</t>
  </si>
  <si>
    <t>40HH</t>
  </si>
  <si>
    <t>Panama Canal Lock Improvement</t>
  </si>
  <si>
    <t>Panama Canal Lock Improvement Surcharge</t>
  </si>
  <si>
    <t>PCL01</t>
  </si>
  <si>
    <t>Delivery Order Fee</t>
  </si>
  <si>
    <t>Note2:</t>
  </si>
  <si>
    <t>Effective Date</t>
  </si>
  <si>
    <t>End of note 2</t>
  </si>
  <si>
    <t>Application date</t>
  </si>
  <si>
    <t>Origin</t>
  </si>
  <si>
    <t>Destination</t>
  </si>
  <si>
    <t>Note 3</t>
  </si>
  <si>
    <t>OSPF</t>
  </si>
  <si>
    <t xml:space="preserve">Rate/Surcharge/Arbitrary applicability for equipment not otherwise specified: </t>
  </si>
  <si>
    <t>Rates calculated using formula shall be rounded up to the nearest USD 5.00.</t>
  </si>
  <si>
    <t>3a)</t>
  </si>
  <si>
    <t>Reference</t>
  </si>
  <si>
    <t>Container type</t>
  </si>
  <si>
    <t>Rate</t>
  </si>
  <si>
    <t>Note 4</t>
  </si>
  <si>
    <t>Comments</t>
  </si>
  <si>
    <t>DTHC</t>
  </si>
  <si>
    <t>Container</t>
  </si>
  <si>
    <t>Arbitrary</t>
  </si>
  <si>
    <t>ARB02</t>
  </si>
  <si>
    <t>BAF</t>
  </si>
  <si>
    <t>Bunker Adjustment Factor</t>
  </si>
  <si>
    <t>BAF03</t>
  </si>
  <si>
    <t>BAF08</t>
  </si>
  <si>
    <t>Emergency Bunker Surcharge</t>
  </si>
  <si>
    <t>BAF09</t>
  </si>
  <si>
    <t>BAF10</t>
  </si>
  <si>
    <t>HH</t>
  </si>
  <si>
    <t>CMDU 037</t>
  </si>
  <si>
    <t>Term</t>
  </si>
  <si>
    <t xml:space="preserve">Section             </t>
  </si>
  <si>
    <t xml:space="preserve">Heading             </t>
  </si>
  <si>
    <t>Cold Treatment</t>
  </si>
  <si>
    <t>Cold Treatment Service (Fruit Fly Infestation)</t>
  </si>
  <si>
    <t>FRT15</t>
  </si>
  <si>
    <t>BOTH PARTIES HEREBY AGREE THAT THE REMAINING TERMS AND CONDITIONS OF THE CONTRACT SHALL NOT BE AMENDED BY THIS WRITING AND SHALL REMAIN IN FULL FORCE AND EFFECT FOR THE DURATION OF THE TERM.</t>
  </si>
  <si>
    <t>Panama Canal Surcharge</t>
  </si>
  <si>
    <t>CAN63</t>
  </si>
  <si>
    <t>CAR09</t>
  </si>
  <si>
    <t>CAR10</t>
  </si>
  <si>
    <t>CAR32</t>
  </si>
  <si>
    <t>CAR49</t>
  </si>
  <si>
    <t>ERS06</t>
  </si>
  <si>
    <t>Flat Rack</t>
  </si>
  <si>
    <t>Open Top</t>
  </si>
  <si>
    <t>Reefer</t>
  </si>
  <si>
    <t>Hazardous fees</t>
  </si>
  <si>
    <t>HZD01</t>
  </si>
  <si>
    <t>IPS01</t>
  </si>
  <si>
    <t>CSF</t>
  </si>
  <si>
    <t>Carrier Security Charge</t>
  </si>
  <si>
    <t>ISS01</t>
  </si>
  <si>
    <t>POR59</t>
  </si>
  <si>
    <t>POR65</t>
  </si>
  <si>
    <t>THC34</t>
  </si>
  <si>
    <t>Pick Up / Drop Off</t>
  </si>
  <si>
    <t>Pick Up / Drop Off Fee</t>
  </si>
  <si>
    <t>CAR45</t>
  </si>
  <si>
    <t>prepaid</t>
  </si>
  <si>
    <t>WAR42</t>
  </si>
  <si>
    <t>Winter Surcharge</t>
  </si>
  <si>
    <t>WIN12</t>
  </si>
  <si>
    <t>SDD (Dest)</t>
  </si>
  <si>
    <t>Security Origin</t>
  </si>
  <si>
    <t>Security Destination</t>
  </si>
  <si>
    <t>Out of Gauge</t>
  </si>
  <si>
    <t>FRT51</t>
  </si>
  <si>
    <t>Tank</t>
  </si>
  <si>
    <t>FRT56</t>
  </si>
  <si>
    <t>IPI Premium</t>
  </si>
  <si>
    <t>GRI general</t>
  </si>
  <si>
    <t>Per Cargo</t>
  </si>
  <si>
    <t>Per Container</t>
  </si>
  <si>
    <t>SDD (Origin)</t>
  </si>
  <si>
    <t>Eq Type (OT, RF…)</t>
  </si>
  <si>
    <t>Per D40 OSPF</t>
  </si>
  <si>
    <t>Per RH40</t>
  </si>
  <si>
    <t>River plate</t>
  </si>
  <si>
    <t>POR79</t>
  </si>
  <si>
    <t>FAC</t>
  </si>
  <si>
    <t>FAC43</t>
  </si>
  <si>
    <t>RH40</t>
  </si>
  <si>
    <t>1a)</t>
  </si>
  <si>
    <t>Fixed, OSPF, % or As per mutual agreement</t>
  </si>
  <si>
    <t>Prepaid/collect</t>
  </si>
  <si>
    <t>IPS51</t>
  </si>
  <si>
    <t>Prepaid</t>
  </si>
  <si>
    <t>Collect</t>
  </si>
  <si>
    <t>Applicable Port</t>
  </si>
  <si>
    <t xml:space="preserve">Template INBOUND OUTBOUND </t>
  </si>
  <si>
    <t>All</t>
  </si>
  <si>
    <t>Spec equipment</t>
  </si>
  <si>
    <t>Container Type (note 2)</t>
  </si>
  <si>
    <t>SPECIAL EQUIPMENT, HAZARDOUS, SOC, OOG...</t>
  </si>
  <si>
    <t>Drop and Pull</t>
  </si>
  <si>
    <t>Dry</t>
  </si>
  <si>
    <t>ICD Precarriage</t>
  </si>
  <si>
    <t>CAR00</t>
  </si>
  <si>
    <t>CUC (CH)</t>
  </si>
  <si>
    <t>CUC (MH)</t>
  </si>
  <si>
    <t>CAR11</t>
  </si>
  <si>
    <t>Chassis Usage Charge Merchant-haulage)</t>
  </si>
  <si>
    <t>TEXT</t>
  </si>
  <si>
    <t>Level of calc</t>
  </si>
  <si>
    <t>Cargo</t>
  </si>
  <si>
    <t>BL</t>
  </si>
  <si>
    <t>Type Operated / Haz / ArbSDD</t>
  </si>
  <si>
    <t>E</t>
  </si>
  <si>
    <t>I</t>
  </si>
  <si>
    <t>X</t>
  </si>
  <si>
    <t>Diversion Fee</t>
  </si>
  <si>
    <t>Diversion / Change of Destination Fee</t>
  </si>
  <si>
    <t>FRT97</t>
  </si>
  <si>
    <t>CMA CGM (America) LLC</t>
  </si>
  <si>
    <t>Calc</t>
  </si>
  <si>
    <t>Text / Calc</t>
  </si>
  <si>
    <t>PSS00</t>
  </si>
  <si>
    <t xml:space="preserve">Drop and pull </t>
  </si>
  <si>
    <t>E-2</t>
  </si>
  <si>
    <t>OUTBOUND (USWC-ISC)</t>
  </si>
  <si>
    <t>FF</t>
  </si>
  <si>
    <t>Foreign to Foreign</t>
  </si>
  <si>
    <t>COC</t>
  </si>
  <si>
    <t>R/CY</t>
  </si>
  <si>
    <t>SOC</t>
  </si>
  <si>
    <t>R/M</t>
  </si>
  <si>
    <t>RF</t>
  </si>
  <si>
    <t>Fixed</t>
  </si>
  <si>
    <t>40ST</t>
  </si>
  <si>
    <t>40RF</t>
  </si>
  <si>
    <t>Aden Gulf Surcharge</t>
  </si>
  <si>
    <t>AGS01</t>
  </si>
  <si>
    <t>Piracy Surcharge</t>
  </si>
  <si>
    <t>PRS01</t>
  </si>
  <si>
    <t>CUS70</t>
  </si>
  <si>
    <t>FRT50</t>
  </si>
  <si>
    <t>IPI Construction</t>
  </si>
  <si>
    <t>General Surcharges valid to all rates unless otherwise specified</t>
  </si>
  <si>
    <t>Benin Freight Tax</t>
  </si>
  <si>
    <t xml:space="preserve">Benin Freight Tax </t>
  </si>
  <si>
    <t>Nigerian Freight Tax</t>
  </si>
  <si>
    <t>TAX08</t>
  </si>
  <si>
    <t>Harbor Dues</t>
  </si>
  <si>
    <t>POR51</t>
  </si>
  <si>
    <t>SEA06</t>
  </si>
  <si>
    <t>Suez</t>
  </si>
  <si>
    <t>Suez Canal Surcharge</t>
  </si>
  <si>
    <t>CAR99</t>
  </si>
  <si>
    <t>A-1</t>
  </si>
  <si>
    <t>C-5</t>
  </si>
  <si>
    <t>OUTBOUND (USA-E &amp; W AFRICA)</t>
  </si>
  <si>
    <t>Triaxle/Super Chassis Oncarriage</t>
  </si>
  <si>
    <t>Tri-axle/Super Chassis Precarriage</t>
  </si>
  <si>
    <t>Rail Congestion Surcharge, CA</t>
  </si>
  <si>
    <t>Rail Congestion Surcharge, Canada</t>
  </si>
  <si>
    <t>POR55</t>
  </si>
  <si>
    <t>Oncarriage Ramp</t>
  </si>
  <si>
    <t>CAR55</t>
  </si>
  <si>
    <t>Precarriage Ramp</t>
  </si>
  <si>
    <t>CAR16</t>
  </si>
  <si>
    <t>FRT52</t>
  </si>
  <si>
    <t>FRT54</t>
  </si>
  <si>
    <t>FRT55</t>
  </si>
  <si>
    <t>Per B/L</t>
  </si>
  <si>
    <t>CY/B</t>
  </si>
  <si>
    <t>CY/BM</t>
  </si>
  <si>
    <t>CY/RB</t>
  </si>
  <si>
    <t>M/B</t>
  </si>
  <si>
    <t>M/BM</t>
  </si>
  <si>
    <t>M/RB</t>
  </si>
  <si>
    <t>R/B</t>
  </si>
  <si>
    <t>R/BM</t>
  </si>
  <si>
    <t>R/RB</t>
  </si>
  <si>
    <t>RM/B</t>
  </si>
  <si>
    <t>RM/BM</t>
  </si>
  <si>
    <t>RM/RB</t>
  </si>
  <si>
    <t>B/CY</t>
  </si>
  <si>
    <t>B/R</t>
  </si>
  <si>
    <t>B/M</t>
  </si>
  <si>
    <t>B/RM</t>
  </si>
  <si>
    <t>B/B</t>
  </si>
  <si>
    <t>B/BM</t>
  </si>
  <si>
    <t>B/RB</t>
  </si>
  <si>
    <t>BM/CY</t>
  </si>
  <si>
    <t>BM/R</t>
  </si>
  <si>
    <t>BM/M</t>
  </si>
  <si>
    <t>BM/RM</t>
  </si>
  <si>
    <t>BM/B</t>
  </si>
  <si>
    <t>BM/BM</t>
  </si>
  <si>
    <t>BM/RB</t>
  </si>
  <si>
    <t>RB/CY</t>
  </si>
  <si>
    <t>RB/R</t>
  </si>
  <si>
    <t>RB/M</t>
  </si>
  <si>
    <t>RB/RM</t>
  </si>
  <si>
    <t>RB/B</t>
  </si>
  <si>
    <t>RB/RB</t>
  </si>
  <si>
    <t>B</t>
  </si>
  <si>
    <t>RB</t>
  </si>
  <si>
    <t>BM</t>
  </si>
  <si>
    <t>Shipper Cert</t>
  </si>
  <si>
    <t>YES</t>
  </si>
  <si>
    <t>40HC</t>
  </si>
  <si>
    <t>45HC</t>
  </si>
  <si>
    <t>Port Group Codes</t>
  </si>
  <si>
    <t>Fax:  (718) 304-5521</t>
  </si>
  <si>
    <t>Operating Reefer?</t>
  </si>
  <si>
    <t>EXPORT/IMPORT</t>
  </si>
  <si>
    <t>DAYS</t>
  </si>
  <si>
    <t>C</t>
  </si>
  <si>
    <t>W</t>
  </si>
  <si>
    <r>
      <t>C</t>
    </r>
    <r>
      <rPr>
        <b/>
        <sz val="12"/>
        <rFont val="Times New Roman"/>
        <family val="1"/>
      </rPr>
      <t xml:space="preserve">alendar / </t>
    </r>
    <r>
      <rPr>
        <b/>
        <u/>
        <sz val="12"/>
        <rFont val="Times New Roman"/>
        <family val="1"/>
      </rPr>
      <t>W</t>
    </r>
    <r>
      <rPr>
        <b/>
        <sz val="12"/>
        <rFont val="Times New Roman"/>
        <family val="1"/>
      </rPr>
      <t>orking</t>
    </r>
  </si>
  <si>
    <r>
      <t>E</t>
    </r>
    <r>
      <rPr>
        <b/>
        <sz val="12"/>
        <rFont val="Times New Roman"/>
        <family val="1"/>
      </rPr>
      <t xml:space="preserve">xport / </t>
    </r>
    <r>
      <rPr>
        <b/>
        <u/>
        <sz val="12"/>
        <rFont val="Times New Roman"/>
        <family val="1"/>
      </rPr>
      <t>I</t>
    </r>
    <r>
      <rPr>
        <b/>
        <sz val="12"/>
        <rFont val="Times New Roman"/>
        <family val="1"/>
      </rPr>
      <t>mport</t>
    </r>
  </si>
  <si>
    <t>TERM 101 EQUIPMENT TYPE</t>
  </si>
  <si>
    <t>D</t>
  </si>
  <si>
    <t>OPERATING REEFER</t>
  </si>
  <si>
    <t>OR</t>
  </si>
  <si>
    <t>From Day (A)</t>
  </si>
  <si>
    <t>From Day (B)</t>
  </si>
  <si>
    <t>From Day (C)</t>
  </si>
  <si>
    <t>From Day (D)</t>
  </si>
  <si>
    <t>Equipment Type (D, R, OT, FR)</t>
  </si>
  <si>
    <t>Tel:  (757) 961-2100</t>
  </si>
  <si>
    <t>20+</t>
  </si>
  <si>
    <t>40+</t>
  </si>
  <si>
    <t>20RF</t>
  </si>
  <si>
    <t>40RH</t>
  </si>
  <si>
    <t>20OT</t>
  </si>
  <si>
    <t>40OT</t>
  </si>
  <si>
    <t>20FR</t>
  </si>
  <si>
    <t>40FR</t>
  </si>
  <si>
    <t>Street Address</t>
  </si>
  <si>
    <t>City</t>
  </si>
  <si>
    <t>State &amp; Zip Code</t>
  </si>
  <si>
    <t>Country</t>
  </si>
  <si>
    <t>NVOCC Bond Number</t>
  </si>
  <si>
    <t>For NVOCC Affiliates</t>
  </si>
  <si>
    <t>LIST OF AFFILIATES / SHIPPER ASSOCIATION MEMBERS</t>
  </si>
  <si>
    <t>CAN64</t>
  </si>
  <si>
    <t>Charge Automation</t>
  </si>
  <si>
    <t>Applicability</t>
  </si>
  <si>
    <t>Shipper Own Container</t>
  </si>
  <si>
    <t>Garment on Hanger</t>
  </si>
  <si>
    <t>GRI/PSS EQ</t>
  </si>
  <si>
    <t>CMDU#029 F3</t>
  </si>
  <si>
    <t>Follow Governing Tariff</t>
  </si>
  <si>
    <r>
      <t>You must state Applicable, Not applicable. Any amount shown is deemed fixed unless otherwise stated</t>
    </r>
    <r>
      <rPr>
        <b/>
        <sz val="12"/>
        <color indexed="22"/>
        <rFont val="Times New Roman"/>
        <family val="1"/>
      </rPr>
      <t xml:space="preserve"> and must be in USD per D40 for each.</t>
    </r>
  </si>
  <si>
    <t>USGC</t>
  </si>
  <si>
    <t>20TK</t>
  </si>
  <si>
    <t>Atmosphere Control</t>
  </si>
  <si>
    <t>Atmosphere Control Transport Unit Charge</t>
  </si>
  <si>
    <t>FRT12</t>
  </si>
  <si>
    <t>Emergency Terminal Congestion</t>
  </si>
  <si>
    <t>POR80</t>
  </si>
  <si>
    <t>Extra Container Handling Dest</t>
  </si>
  <si>
    <t>4a)</t>
  </si>
  <si>
    <t>SUR59</t>
  </si>
  <si>
    <t>Shipper Owned Container</t>
  </si>
  <si>
    <t>Shipper Owned Container Surcharge</t>
  </si>
  <si>
    <t>REB72</t>
  </si>
  <si>
    <t>Basseterre, St. Kitts</t>
  </si>
  <si>
    <t>Per H40</t>
  </si>
  <si>
    <t>Emergency Low Water Surcharge</t>
  </si>
  <si>
    <t>POR85</t>
  </si>
  <si>
    <t>Emergency Low Water</t>
  </si>
  <si>
    <t>Oncarriage Hazardous Charge</t>
  </si>
  <si>
    <t>Inland Hazardous Charge Oncarriage</t>
  </si>
  <si>
    <t>CAR65</t>
  </si>
  <si>
    <t>Precarriage Hazardous Charge</t>
  </si>
  <si>
    <t>Inland Hazardous Charge Precarriage</t>
  </si>
  <si>
    <t>CAR15</t>
  </si>
  <si>
    <t>Gustavia, St. Barthelemy</t>
  </si>
  <si>
    <t>Road Town, Tortola</t>
  </si>
  <si>
    <t>Charlestown, Nevis</t>
  </si>
  <si>
    <t>Christiansted, St. Croix</t>
  </si>
  <si>
    <t>Service Contract:</t>
  </si>
  <si>
    <t>Trade Service:</t>
  </si>
  <si>
    <t>Fresh Commodities Charge</t>
  </si>
  <si>
    <t xml:space="preserve">Refrigerated Fresh Commodities Transport and Logistics </t>
  </si>
  <si>
    <t xml:space="preserve">Service Contract #: </t>
  </si>
  <si>
    <t>Amendment #:</t>
  </si>
  <si>
    <t>Effective Date of Amendment:</t>
  </si>
  <si>
    <t>Address:</t>
  </si>
  <si>
    <t>Phone:</t>
  </si>
  <si>
    <t>Fax:</t>
  </si>
  <si>
    <t>Email:</t>
  </si>
  <si>
    <t>Amendment Number:</t>
  </si>
  <si>
    <t>General Rate Increase (GRI)</t>
  </si>
  <si>
    <t>Table of Contents</t>
  </si>
  <si>
    <t>Appendix</t>
  </si>
  <si>
    <t>I-1</t>
  </si>
  <si>
    <t>I-2</t>
  </si>
  <si>
    <t>Appendix:</t>
  </si>
  <si>
    <t>B-1</t>
  </si>
  <si>
    <t>INBOUND FAR EAST (ASIA-USWC)</t>
  </si>
  <si>
    <t>B-2</t>
  </si>
  <si>
    <t>Affiliates</t>
  </si>
  <si>
    <t>NVOCC</t>
  </si>
  <si>
    <t>You must indicate one of the following as (YES)</t>
  </si>
  <si>
    <t>Monitoring</t>
  </si>
  <si>
    <t>If NVOCC, Shipper Certifies to Carrier that they are an Ocean Transportation Intermediary (OTI) performing NVOCC Services. OTI License and Bond are on file with the FMC.</t>
  </si>
  <si>
    <t>M</t>
  </si>
  <si>
    <t>Title:</t>
  </si>
  <si>
    <t>OUTBOUND FAR EAST (USWC-ASIA)</t>
  </si>
  <si>
    <t>A-2</t>
  </si>
  <si>
    <t>G-1</t>
  </si>
  <si>
    <t>C-2</t>
  </si>
  <si>
    <t>C-1</t>
  </si>
  <si>
    <t xml:space="preserve">                                            If NVOCC, provide Bond Number:</t>
  </si>
  <si>
    <t xml:space="preserve">                                                         Owner of the Cargo (BCO)</t>
  </si>
  <si>
    <t>For and on Behalf of:</t>
  </si>
  <si>
    <t>As Agents for:</t>
  </si>
  <si>
    <t>Norfolk, VA 23502 USA</t>
  </si>
  <si>
    <t>CPC</t>
  </si>
  <si>
    <t>Chassis Provision Charge</t>
  </si>
  <si>
    <t>POR74</t>
  </si>
  <si>
    <t>High Cube Additional</t>
  </si>
  <si>
    <t>HC Additional</t>
  </si>
  <si>
    <t>FRT53</t>
  </si>
  <si>
    <t>CFC</t>
  </si>
  <si>
    <t>Cargo Facility Charge</t>
  </si>
  <si>
    <t>POR17</t>
  </si>
  <si>
    <t xml:space="preserve">Charlotte Amalie, St. Thomas </t>
  </si>
  <si>
    <t xml:space="preserve">                                                                  Shippers Association</t>
  </si>
  <si>
    <t>J-1</t>
  </si>
  <si>
    <t>D-1</t>
  </si>
  <si>
    <t>D-2</t>
  </si>
  <si>
    <t>INBOUND (INDIAN SUB. CONTINENT-USA EC) (INDAMEX)</t>
  </si>
  <si>
    <t>INBOUND (INDIAN SUB. CONTINENT-USA WC ) (TPX)</t>
  </si>
  <si>
    <t>F-1</t>
  </si>
  <si>
    <t>F-2</t>
  </si>
  <si>
    <t>INBOUND FAR EAST (ASIA-USEC &amp; USGC)</t>
  </si>
  <si>
    <t>INBOUND (MEDITERRANEAN-USA EC &amp; GC) (AMERIGO)</t>
  </si>
  <si>
    <t>INBOUND (MEDITERRANEAN-USA WC) (TPX)</t>
  </si>
  <si>
    <t>AUSTRALIA/NEW ZEALAND/FRENCH POLYNESIAN ISLAND/ PAPOUASIA/NEW GUINEA- USA USWC/USEC (RTW)</t>
  </si>
  <si>
    <t>H-1</t>
  </si>
  <si>
    <t>H-2</t>
  </si>
  <si>
    <t>Genset Surcharge</t>
  </si>
  <si>
    <t>FEE90</t>
  </si>
  <si>
    <t>OUTBOUND FAR EAST (USEC&amp;USGC-ASIA)</t>
  </si>
  <si>
    <t>INBOUND (NE - US) (TRANSAT)</t>
  </si>
  <si>
    <t>INBOUND (NE-USWC)-(TPX)</t>
  </si>
  <si>
    <t>US WEST COAST-AUSTRALIA/NEW ZEALAND</t>
  </si>
  <si>
    <t xml:space="preserve">OUTBOUND (USA-MEDITERRANEAN)  </t>
  </si>
  <si>
    <t xml:space="preserve">OUTBOUND (USA-ARABIAN GULF &amp; RED SEA)  </t>
  </si>
  <si>
    <t>C-3</t>
  </si>
  <si>
    <t>OUTBOUND (USWC-ARABIAN GULF)</t>
  </si>
  <si>
    <t>US EAST COAST-AUSTRALIA/NEW ZEALAND/SOUTH PACIFIC ISLANDS</t>
  </si>
  <si>
    <t>N-1</t>
  </si>
  <si>
    <t>CMDU#091</t>
  </si>
  <si>
    <t>E-1</t>
  </si>
  <si>
    <t>OUTBOUND (USA-TRANSAT)</t>
  </si>
  <si>
    <t>Peak Season Surcharge (PSS)</t>
  </si>
  <si>
    <t>* U.O.S = UNLESS OTHERWISE SPECIFIED</t>
  </si>
  <si>
    <t>OUTBOUND (USA-USEC USGC-INDIAN SUB. CONTINENT) (INDAMEX)</t>
  </si>
  <si>
    <t>TEUS</t>
  </si>
  <si>
    <t>If NVOCC, provide Bond date</t>
  </si>
  <si>
    <t>If NVOCC provide the name of the Bonding Company</t>
  </si>
  <si>
    <t xml:space="preserve">                                            CMA-CGM Sales Representative:</t>
  </si>
  <si>
    <t>N/A</t>
  </si>
  <si>
    <t>MQC</t>
  </si>
  <si>
    <t>(TEUS)</t>
  </si>
  <si>
    <t>Total</t>
  </si>
  <si>
    <t>Total Days Granted</t>
  </si>
  <si>
    <t>Notes</t>
  </si>
  <si>
    <t>Y/N</t>
  </si>
  <si>
    <t xml:space="preserve">TARIFF applicability </t>
  </si>
  <si>
    <t>COMMODITY  INDEX</t>
  </si>
  <si>
    <t>OUB</t>
  </si>
  <si>
    <t>- Unless otherwise indicated, excludes temperature controlled cargo, hazardous cargo, cargo requiring special handling and/or equipment, overweight containers.</t>
  </si>
  <si>
    <t xml:space="preserve">FAK/Bullets </t>
  </si>
  <si>
    <t>Description</t>
  </si>
  <si>
    <t>ERC</t>
  </si>
  <si>
    <t>Emergency Revenue Charge</t>
  </si>
  <si>
    <t>ERC01</t>
  </si>
  <si>
    <t>Named Account</t>
  </si>
  <si>
    <t>Partner Code</t>
  </si>
  <si>
    <t>RATES CONDITIONS</t>
  </si>
  <si>
    <t>Rates in USD unless otherwise specified.</t>
  </si>
  <si>
    <t>For Place of Receipt indicate origin of cargo</t>
  </si>
  <si>
    <t>FAK/ BULLETS</t>
  </si>
  <si>
    <t>Place of Receipt</t>
  </si>
  <si>
    <t>SVI:</t>
  </si>
  <si>
    <t>AED - UAE Dirham</t>
  </si>
  <si>
    <t>ALL - Leck</t>
  </si>
  <si>
    <t>AMD - Armenian Dram</t>
  </si>
  <si>
    <t>ANG - Netherlands Antillan Guilder</t>
  </si>
  <si>
    <t>AOA - Kwanza</t>
  </si>
  <si>
    <t>ARS - Argentine Peso</t>
  </si>
  <si>
    <t>AUD - Australian Dollar</t>
  </si>
  <si>
    <t>AWG - Aruban Guilder</t>
  </si>
  <si>
    <t>AZM - Azerbaijanian Manat</t>
  </si>
  <si>
    <t>BAM - Convertible Marks</t>
  </si>
  <si>
    <t>BBD - Barbados Dollar</t>
  </si>
  <si>
    <t>BDT - Taka</t>
  </si>
  <si>
    <t>BGN - Bulgarian Lev</t>
  </si>
  <si>
    <t>BHD - Bahraini Dinar</t>
  </si>
  <si>
    <t>BIF - Burundi Franc</t>
  </si>
  <si>
    <t>BND - Brunei Dollar</t>
  </si>
  <si>
    <t>BOB - Boliviano</t>
  </si>
  <si>
    <t>BRL - Brazilian Real</t>
  </si>
  <si>
    <t>BYR - Belarussian Ruble</t>
  </si>
  <si>
    <t>BZD - Belize Dollar</t>
  </si>
  <si>
    <t>CAD - Canadian Dollar</t>
  </si>
  <si>
    <t>CDF - Franc Congolais</t>
  </si>
  <si>
    <t>CHF - Swiss Franc</t>
  </si>
  <si>
    <t>CLF - Unidades de fomento</t>
  </si>
  <si>
    <t>CLP - Chilean Peso</t>
  </si>
  <si>
    <t>CNY - Yuan Renminbi</t>
  </si>
  <si>
    <t>COP - Colombian Peso</t>
  </si>
  <si>
    <t>CRC - Costa Rican Colon</t>
  </si>
  <si>
    <t>CVE - Cape Verde Escudo</t>
  </si>
  <si>
    <t>CYP - Cyprus Pound</t>
  </si>
  <si>
    <t>CZK - Czech Koruna</t>
  </si>
  <si>
    <t>DJF - Djibouti Franc</t>
  </si>
  <si>
    <t>DKK - Danish Krone</t>
  </si>
  <si>
    <t>DOP - Dominican Peso</t>
  </si>
  <si>
    <t>DZD - Algerian Dinar</t>
  </si>
  <si>
    <t>ECS - Sucre</t>
  </si>
  <si>
    <t>EEK - Kroon</t>
  </si>
  <si>
    <t>EGP - Egyptian Pound</t>
  </si>
  <si>
    <t>EUR - euro</t>
  </si>
  <si>
    <t>FJD - Fiji Dollar</t>
  </si>
  <si>
    <t>GBP - Pound Sterling</t>
  </si>
  <si>
    <t>GEL - Lari</t>
  </si>
  <si>
    <t>GHC - Cedi</t>
  </si>
  <si>
    <t>GMD - Dalasi</t>
  </si>
  <si>
    <t>GNF - Guinea Franc</t>
  </si>
  <si>
    <t>GTQ - Quetzal</t>
  </si>
  <si>
    <t>GYD - Guyana Dollar</t>
  </si>
  <si>
    <t>HKD - Hong Kong Dollar</t>
  </si>
  <si>
    <t>HNL - Lempira</t>
  </si>
  <si>
    <t>HRK - Croatian kuna</t>
  </si>
  <si>
    <t>HTG - Gourde</t>
  </si>
  <si>
    <t>HUF - Forint</t>
  </si>
  <si>
    <t>IDR - Rupiah</t>
  </si>
  <si>
    <t>ILS - New Israeli Sheqel</t>
  </si>
  <si>
    <t>INR - Indian Rupee</t>
  </si>
  <si>
    <t>IRR - Iranian Rial</t>
  </si>
  <si>
    <t>ISK - Iceland Krona</t>
  </si>
  <si>
    <t>JMD - Jamaican Dollar</t>
  </si>
  <si>
    <t>JOD - Jordanian Dinar</t>
  </si>
  <si>
    <t>JPY - Yen</t>
  </si>
  <si>
    <t>KES - Kenyan Shilling</t>
  </si>
  <si>
    <t>KHR - Riel</t>
  </si>
  <si>
    <t>KMF - Comoro Franc</t>
  </si>
  <si>
    <t>KRW - Won</t>
  </si>
  <si>
    <t>KWD - Kuwaiti Dinar</t>
  </si>
  <si>
    <t>KZT - Tenge</t>
  </si>
  <si>
    <t>LAK - Kip</t>
  </si>
  <si>
    <t>LBP - Lebanese Pound</t>
  </si>
  <si>
    <t>LKR - Sri Lanka Rupee</t>
  </si>
  <si>
    <t>LRD - Liberian Dollar</t>
  </si>
  <si>
    <t>LTL - Lithuanian Litus</t>
  </si>
  <si>
    <t>LVL - Latvian Lats</t>
  </si>
  <si>
    <t>LYD - Lybian Dinar</t>
  </si>
  <si>
    <t>MAD - Moroccan Dirham</t>
  </si>
  <si>
    <t>MMK - Kyat</t>
  </si>
  <si>
    <t>MOP - Pataca</t>
  </si>
  <si>
    <t>MRO - Ouguiya</t>
  </si>
  <si>
    <t>MTL - Maltese Lira</t>
  </si>
  <si>
    <t>MUR - Mauritius Rupee</t>
  </si>
  <si>
    <t>MVR - Rufiyaa</t>
  </si>
  <si>
    <t>MWK - Kwacha</t>
  </si>
  <si>
    <t>MXN - Mexican Peso</t>
  </si>
  <si>
    <t>MYR - Malaysian Ringgit</t>
  </si>
  <si>
    <t>NGN - Naira</t>
  </si>
  <si>
    <t>NIO - Cordoba Oro</t>
  </si>
  <si>
    <t>NOK - Norvegian Krone</t>
  </si>
  <si>
    <t>NZD - New Zealand Dollar</t>
  </si>
  <si>
    <t>OMR - Rial Omani</t>
  </si>
  <si>
    <t>PEN - Nuevo Sol</t>
  </si>
  <si>
    <t>PGK - Kina</t>
  </si>
  <si>
    <t>PHP - Philippine Peso</t>
  </si>
  <si>
    <t>PKR - Pakistan Rupee</t>
  </si>
  <si>
    <t>PLN - Zloty</t>
  </si>
  <si>
    <t>PYG - Guarani</t>
  </si>
  <si>
    <t>QAR - Qatari Rial</t>
  </si>
  <si>
    <t>RUB - Russian Ruble</t>
  </si>
  <si>
    <t>RRI</t>
  </si>
  <si>
    <t>Rate Restoration Initiative</t>
  </si>
  <si>
    <t>RRI01</t>
  </si>
  <si>
    <t>POR53</t>
  </si>
  <si>
    <t>Wharfage (Destination)</t>
  </si>
  <si>
    <t>POR16</t>
  </si>
  <si>
    <t>Drop Off</t>
  </si>
  <si>
    <t>Drop Off Surcharge</t>
  </si>
  <si>
    <t>Container Service</t>
  </si>
  <si>
    <t>Container Service Charge</t>
  </si>
  <si>
    <t>CSC10</t>
  </si>
  <si>
    <t>RWF - Rwanda Franc</t>
  </si>
  <si>
    <t>SAR - Saudi Riyal</t>
  </si>
  <si>
    <t>SCR - Seychelles Rupee</t>
  </si>
  <si>
    <t>SEK - Swedish Krona</t>
  </si>
  <si>
    <t>SGD - Singapore Dollar</t>
  </si>
  <si>
    <t>SKK - Slovak Koruna</t>
  </si>
  <si>
    <t>SLL - Leone</t>
  </si>
  <si>
    <t>STD - Dobra</t>
  </si>
  <si>
    <t>SVC - El Salvador Colon</t>
  </si>
  <si>
    <t>SYP - Syrian Pound</t>
  </si>
  <si>
    <t>THB - Baht</t>
  </si>
  <si>
    <t>TND - Tunisian Dinar</t>
  </si>
  <si>
    <t>TRL - Turkish Lira</t>
  </si>
  <si>
    <t>TTD - Trinidad and Tobago Dollar</t>
  </si>
  <si>
    <t>TWD - New Taiwan Dollar</t>
  </si>
  <si>
    <t>TZS - Tanzanian Shilling</t>
  </si>
  <si>
    <t>UAH - Hryvnia</t>
  </si>
  <si>
    <t>UGX - Uganda Shilling</t>
  </si>
  <si>
    <t>USD - US Dollar</t>
  </si>
  <si>
    <t>UYU - Peso Uruguayo</t>
  </si>
  <si>
    <t>UZS - Uzbekistan Sum</t>
  </si>
  <si>
    <t>VND - Dong</t>
  </si>
  <si>
    <t>VUV - Vatu</t>
  </si>
  <si>
    <t>XAF - CFA Franc BEAC</t>
  </si>
  <si>
    <t>XCD - East Caribbean Dollar</t>
  </si>
  <si>
    <t>XOF - CFA Franc BCEAO</t>
  </si>
  <si>
    <t>XPF - CFP Franc</t>
  </si>
  <si>
    <t>YER - Yemeni Rial</t>
  </si>
  <si>
    <t>ZAR - Rand</t>
  </si>
  <si>
    <t>ZMK - Kwacha</t>
  </si>
  <si>
    <t>ZWD - Zimbabwe Dollar</t>
  </si>
  <si>
    <t>TRY - New Turkish Lira</t>
  </si>
  <si>
    <t>RON - Romania Lei</t>
  </si>
  <si>
    <t>MGA - Madagascar, Ariary</t>
  </si>
  <si>
    <t>RSD - Serbian Dinar</t>
  </si>
  <si>
    <t>VEF - Bolivar Fuerte</t>
  </si>
  <si>
    <t>GHS - Cedi, new</t>
  </si>
  <si>
    <t>SDG - Sudanese pound</t>
  </si>
  <si>
    <t>SRD - Suriname Dollar</t>
  </si>
  <si>
    <t>MZN - Metical</t>
  </si>
  <si>
    <t>Scale for Exceptional Charges</t>
  </si>
  <si>
    <t>Free Time and Charges mentioned in this section are exceptions to the conditions defined in the governing tariff(s)</t>
  </si>
  <si>
    <t>Freight Tax</t>
  </si>
  <si>
    <t>Freight Tax Surcharge</t>
  </si>
  <si>
    <t>Landing Charges</t>
  </si>
  <si>
    <t>LOC00</t>
  </si>
  <si>
    <t>Origin THC / Origin Receiving Charge</t>
  </si>
  <si>
    <t>RRI02</t>
  </si>
  <si>
    <t>RRI2</t>
  </si>
  <si>
    <t>Rate Restoration Initiative 2</t>
  </si>
  <si>
    <t>RRI3</t>
  </si>
  <si>
    <t>Rate Restoration Initiative 3</t>
  </si>
  <si>
    <t>RRI03</t>
  </si>
  <si>
    <t>TAX09</t>
  </si>
  <si>
    <t>Drop and Pull Import Side</t>
  </si>
  <si>
    <t>CAR22</t>
  </si>
  <si>
    <t>Drop and Pull Export Side</t>
  </si>
  <si>
    <t>CAR72</t>
  </si>
  <si>
    <t>Port License Fee / Port Taxes NOS</t>
  </si>
  <si>
    <t>POR61</t>
  </si>
  <si>
    <t>PLF</t>
  </si>
  <si>
    <t>LPC51</t>
  </si>
  <si>
    <t>Operation Cost Recovery</t>
  </si>
  <si>
    <t>OCR01</t>
  </si>
  <si>
    <t>Reefer PTI</t>
  </si>
  <si>
    <t>PTI01</t>
  </si>
  <si>
    <t>CAR04</t>
  </si>
  <si>
    <t>CTR33</t>
  </si>
  <si>
    <t>PSC Destination</t>
  </si>
  <si>
    <t>Port Service Charge / Port Additional Surcharge Destination</t>
  </si>
  <si>
    <t>POR70</t>
  </si>
  <si>
    <t>PCS Origin</t>
  </si>
  <si>
    <t>Port Congestion Surcharge Origin</t>
  </si>
  <si>
    <t>POR09</t>
  </si>
  <si>
    <t>PCS Destination</t>
  </si>
  <si>
    <t>Wharfage (Origin)</t>
  </si>
  <si>
    <t>PSC Origin</t>
  </si>
  <si>
    <t>WAR92</t>
  </si>
  <si>
    <t>Garments on Hanger Additional</t>
  </si>
  <si>
    <t>Off Dock</t>
  </si>
  <si>
    <t>Off Dock Surcharge</t>
  </si>
  <si>
    <t>TAX28</t>
  </si>
  <si>
    <t>CAR95</t>
  </si>
  <si>
    <t>P-1</t>
  </si>
  <si>
    <t>OUTBOUND USA TO CARIB-LATIN AMER</t>
  </si>
  <si>
    <t>CMDU#005 P-1</t>
  </si>
  <si>
    <t>P-2</t>
  </si>
  <si>
    <t>INBOUND CARIB-LATIN AMER TO USA</t>
  </si>
  <si>
    <t>CMDU#006 P-2</t>
  </si>
  <si>
    <t>P-3</t>
  </si>
  <si>
    <t>CMDU#007 P-3</t>
  </si>
  <si>
    <t>OUTBOUND PUERTO RICO &amp; US V.I. TO LATAM</t>
  </si>
  <si>
    <t>P-4</t>
  </si>
  <si>
    <t>CMDU#007 P-4</t>
  </si>
  <si>
    <t>INBOUND LATAM TO PUERTO RICO &amp; US V.I.</t>
  </si>
  <si>
    <t>EXPORT DEC (ENS)</t>
  </si>
  <si>
    <t>Export Declaration</t>
  </si>
  <si>
    <t>Export Declaration Surcharge</t>
  </si>
  <si>
    <t>Bridgetown</t>
  </si>
  <si>
    <t>Campden Park</t>
  </si>
  <si>
    <t>Roseau</t>
  </si>
  <si>
    <t>PSS2</t>
  </si>
  <si>
    <t>PSS02</t>
  </si>
  <si>
    <t>RRI4</t>
  </si>
  <si>
    <t>Rate Restoration Initiative 4</t>
  </si>
  <si>
    <t>RRI04</t>
  </si>
  <si>
    <t>RRI5</t>
  </si>
  <si>
    <t>Rate Restoration Initiative 5</t>
  </si>
  <si>
    <t>RRI05</t>
  </si>
  <si>
    <t>Sensitive Cargo</t>
  </si>
  <si>
    <t>Sensitive Cargo Surcharge</t>
  </si>
  <si>
    <t>INS07</t>
  </si>
  <si>
    <t>X-Ray</t>
  </si>
  <si>
    <t>Port Congestion Surcharge Destination</t>
  </si>
  <si>
    <t>Port Service Charge / Port Additional Surcharge Origin</t>
  </si>
  <si>
    <t>FEE26</t>
  </si>
  <si>
    <t>Exp Doc Fee</t>
  </si>
  <si>
    <t>O/C Haulage</t>
  </si>
  <si>
    <t>CAR50</t>
  </si>
  <si>
    <t>Import Doc Fee</t>
  </si>
  <si>
    <t>FEE30</t>
  </si>
  <si>
    <t>RRI6</t>
  </si>
  <si>
    <t>Rate Restoration Initiative 6</t>
  </si>
  <si>
    <t>RRI06</t>
  </si>
  <si>
    <t>Destination THC / Destination Receiving Charge</t>
  </si>
  <si>
    <r>
      <t xml:space="preserve">Term 100 </t>
    </r>
    <r>
      <rPr>
        <sz val="10"/>
        <rFont val="Times New Roman"/>
        <family val="1"/>
      </rPr>
      <t>Tariff(s) of General Applicability:</t>
    </r>
  </si>
  <si>
    <r>
      <t xml:space="preserve">Rates in USD unless otherwise specified. </t>
    </r>
    <r>
      <rPr>
        <sz val="12"/>
        <color indexed="53"/>
        <rFont val="Times New Roman"/>
        <family val="1"/>
      </rPr>
      <t>Surcharges listed per line item are exceptions to Note 2 applicability.</t>
    </r>
  </si>
  <si>
    <r>
      <t>You must state Applicable, Not applicable. Any amount shown is deemed fixed unless otherwise stated</t>
    </r>
    <r>
      <rPr>
        <sz val="12"/>
        <color indexed="22"/>
        <rFont val="Times New Roman"/>
        <family val="1"/>
      </rPr>
      <t xml:space="preserve"> and must be in USD per D40 for each.</t>
    </r>
  </si>
  <si>
    <r>
      <t>E</t>
    </r>
    <r>
      <rPr>
        <sz val="12"/>
        <rFont val="Times New Roman"/>
        <family val="1"/>
      </rPr>
      <t xml:space="preserve">xport / </t>
    </r>
    <r>
      <rPr>
        <u/>
        <sz val="12"/>
        <rFont val="Times New Roman"/>
        <family val="1"/>
      </rPr>
      <t>I</t>
    </r>
    <r>
      <rPr>
        <sz val="12"/>
        <rFont val="Times New Roman"/>
        <family val="1"/>
      </rPr>
      <t>mport</t>
    </r>
  </si>
  <si>
    <r>
      <t>C</t>
    </r>
    <r>
      <rPr>
        <sz val="12"/>
        <rFont val="Times New Roman"/>
        <family val="1"/>
      </rPr>
      <t xml:space="preserve">alendar / </t>
    </r>
    <r>
      <rPr>
        <u/>
        <sz val="12"/>
        <rFont val="Times New Roman"/>
        <family val="1"/>
      </rPr>
      <t>W</t>
    </r>
    <r>
      <rPr>
        <sz val="12"/>
        <rFont val="Times New Roman"/>
        <family val="1"/>
      </rPr>
      <t>orking</t>
    </r>
  </si>
  <si>
    <t>FRT10</t>
  </si>
  <si>
    <t>OWFAS</t>
  </si>
  <si>
    <t>Overweight Freight Additional Surcharge</t>
  </si>
  <si>
    <t>FRT61</t>
  </si>
  <si>
    <t>IDS Prec Additional</t>
  </si>
  <si>
    <t>IDDS Onc Additional</t>
  </si>
  <si>
    <t>Oncarriage Additional Intermodal Door Delivery Surcharge</t>
  </si>
  <si>
    <t>CAR54</t>
  </si>
  <si>
    <t>Essential Terms (“ET”) Number:</t>
  </si>
  <si>
    <t>CMDU#029 D5</t>
  </si>
  <si>
    <t>INBOUND (E &amp; W AFRICA-USA)</t>
  </si>
  <si>
    <t>D-5</t>
  </si>
  <si>
    <t>Import Seal Fee</t>
  </si>
  <si>
    <t>SEA66</t>
  </si>
  <si>
    <t>Term Fee NOS</t>
  </si>
  <si>
    <t>FEW67</t>
  </si>
  <si>
    <t>CTR32</t>
  </si>
  <si>
    <t>Freight Collection</t>
  </si>
  <si>
    <t>Freight Collect Surcharge (Collection Fee)</t>
  </si>
  <si>
    <t>DIS02</t>
  </si>
  <si>
    <t xml:space="preserve">Freight Collection </t>
  </si>
  <si>
    <t>Container Inspection Fee/Survey Fee</t>
  </si>
  <si>
    <t>Rate Restoration Initiative 7</t>
  </si>
  <si>
    <t>Rate Restoration Initiative 8</t>
  </si>
  <si>
    <t>RRI7</t>
  </si>
  <si>
    <t>RRI8</t>
  </si>
  <si>
    <t>RRI07</t>
  </si>
  <si>
    <t>RRI08</t>
  </si>
  <si>
    <t>Arbitrary Surcharge</t>
  </si>
  <si>
    <t>Export BL Documentation Fee - Brazil only</t>
  </si>
  <si>
    <t>Currency Adjustment Factor</t>
  </si>
  <si>
    <t>ACS Export</t>
  </si>
  <si>
    <t>Delivery Order Fee - Special Requirement, Carrier</t>
  </si>
  <si>
    <t>Store door delivery service includes one round trip dray to Merchant's facility (door). Drop and Pull (Drop and Pick) service may be provided in accordance with Carrier's governing tariff. - In the event an uneven flow of full containers to Merchant's facility prevents an empty-container match back, the subsequent return of empty containers is for the Merchant's account.</t>
  </si>
  <si>
    <t>Export Documentation Fees - Carrier</t>
  </si>
  <si>
    <t>Emergency Terminal Congestion Surcharge / Emergency Port Surcharge</t>
  </si>
  <si>
    <t>Forwarding Agent Commission</t>
  </si>
  <si>
    <t>Ghana Freight Tax</t>
  </si>
  <si>
    <t>General Rate Increase</t>
  </si>
  <si>
    <t>Harbor Dues / Port Dues</t>
  </si>
  <si>
    <t>Hazardous Fees (Ocean)</t>
  </si>
  <si>
    <t xml:space="preserve">Intermodal Door Precarriage Additional for </t>
  </si>
  <si>
    <t>Import Documentation / BL fee - Carrier</t>
  </si>
  <si>
    <t>Oncarriage Inland Fuel Charge</t>
  </si>
  <si>
    <t xml:space="preserve">Precarriage Inland Fuel Charge </t>
  </si>
  <si>
    <t>Lift-On Lift-Off Charges Destination</t>
  </si>
  <si>
    <t>Lift-On Lift-Off Charges Origin</t>
  </si>
  <si>
    <t>On-Carriage Haulage</t>
  </si>
  <si>
    <t>On-Carriage to Ramp</t>
  </si>
  <si>
    <t>Pre-Carriage to Ramp</t>
  </si>
  <si>
    <t>Peak Season</t>
  </si>
  <si>
    <t>Peak Season Surcharge 2</t>
  </si>
  <si>
    <t>River Dues and Duties</t>
  </si>
  <si>
    <t>River plate &amp; EIF Surcharge / Congo River Surcharge</t>
  </si>
  <si>
    <t>Origin Terminal Security Charge</t>
  </si>
  <si>
    <t>Terminal Fees, Not Otherwise Specified</t>
  </si>
  <si>
    <t>Tri-Axle / Super Chassis Oncarriage Surcharge</t>
  </si>
  <si>
    <t>Tri-Axle / Super Chassis Precarriage Surcharge</t>
  </si>
  <si>
    <t>Scanning by Customs, incl other examination charges</t>
  </si>
  <si>
    <t>Scanning by Customs, incl other examinations, carrier</t>
  </si>
  <si>
    <t>X-Ray, Carrier</t>
  </si>
  <si>
    <t>River Plate</t>
  </si>
  <si>
    <t>Inland Oncarriage Fuel Charge</t>
  </si>
  <si>
    <t>Inland Precarriage Fuel Charge</t>
  </si>
  <si>
    <t>Hazardous Fees</t>
  </si>
  <si>
    <t>For and on behalf of:</t>
  </si>
  <si>
    <t>As agents for:</t>
  </si>
  <si>
    <t>Charles A. Gender</t>
  </si>
  <si>
    <t>RRI9</t>
  </si>
  <si>
    <t>Rate Restoration Initiative 9</t>
  </si>
  <si>
    <t>RRI09</t>
  </si>
  <si>
    <t>RRI10</t>
  </si>
  <si>
    <t>RRI11</t>
  </si>
  <si>
    <t>Rate Restoration Initiative 10</t>
  </si>
  <si>
    <t>Rate Restoration Initiative 11</t>
  </si>
  <si>
    <t>Director, Bids and Contracting</t>
  </si>
  <si>
    <t>Signature on File / Bond Rider</t>
  </si>
  <si>
    <t>Where mode = CY, the port listed in the POL/POD column is a placeholder used for internal systems purposes only.  The actual POL/POD will be the place of receipt and transshipment locations will vary depending on</t>
  </si>
  <si>
    <t>the feeder service used without impacting the rate</t>
  </si>
  <si>
    <t>Demurrage - Port (In US ONLY)</t>
  </si>
  <si>
    <t>Demurrage - Rail (In US ONLY)</t>
  </si>
  <si>
    <t>Demurrage (NOT in US)</t>
  </si>
  <si>
    <t>FREE TIME TARIFF TYPE - US (Import Tabs)</t>
  </si>
  <si>
    <t>FREE TIME TARIFF TYPE - US (Export Tabs)</t>
  </si>
  <si>
    <t>OC Multistop</t>
  </si>
  <si>
    <t>Custom clearance dest</t>
  </si>
  <si>
    <t>Custom clearance origin</t>
  </si>
  <si>
    <t>CAR52</t>
  </si>
  <si>
    <t>CUS18</t>
  </si>
  <si>
    <t>CUS17</t>
  </si>
  <si>
    <t>OC Multi Stop</t>
  </si>
  <si>
    <t>On Carriage Multistop</t>
  </si>
  <si>
    <t>Custom clearance destination</t>
  </si>
  <si>
    <t>Local Port Charges Origin</t>
  </si>
  <si>
    <t>LPC01</t>
  </si>
  <si>
    <t>Local Port Charges Destination</t>
  </si>
  <si>
    <t>Precarriage Barge</t>
  </si>
  <si>
    <t>Oncarriage Barge</t>
  </si>
  <si>
    <t>PreCarriage Barge - Congestion</t>
  </si>
  <si>
    <t>OnCarriage Barge - Congestion</t>
  </si>
  <si>
    <t>PreCarriage Barge</t>
  </si>
  <si>
    <t>OnCarriage Barge</t>
  </si>
  <si>
    <t>PC Multi Stop</t>
  </si>
  <si>
    <t>Pre Carriage Multistop</t>
  </si>
  <si>
    <t>CAR02</t>
  </si>
  <si>
    <t>PC Multistop</t>
  </si>
  <si>
    <t>PSS3</t>
  </si>
  <si>
    <t>Peak Season Surcharge 3</t>
  </si>
  <si>
    <t>PSS03</t>
  </si>
  <si>
    <t>TG</t>
  </si>
  <si>
    <t>RC</t>
  </si>
  <si>
    <t>TH</t>
  </si>
  <si>
    <t>CAR46</t>
  </si>
  <si>
    <t>CAR96</t>
  </si>
  <si>
    <t>Pre-Carriage Emergency surcharge</t>
  </si>
  <si>
    <t>Pre-Carriage Emergency Intermodal Surcharge</t>
  </si>
  <si>
    <t>On-Carriage Emergency Intermodal Surcharge</t>
  </si>
  <si>
    <t xml:space="preserve">PreCarriage Emergency Intermodal </t>
  </si>
  <si>
    <t>OnCarriage Emergency Intermodal</t>
  </si>
  <si>
    <t>Term Gate In</t>
  </si>
  <si>
    <t>Terminal Gate In Fee</t>
  </si>
  <si>
    <t>Bunker Recovery Charge</t>
  </si>
  <si>
    <t>Pre-Carriage Emergency Inland Fuel Surcharge</t>
  </si>
  <si>
    <t>CAR47</t>
  </si>
  <si>
    <t>On-Carriage Emergency Inland Fuel Surcharge</t>
  </si>
  <si>
    <t>CAR97</t>
  </si>
  <si>
    <t>O/C EIFS</t>
  </si>
  <si>
    <t>P/C EIFS</t>
  </si>
  <si>
    <t>P/C Haulage</t>
  </si>
  <si>
    <t>Pre-Carriage Haulage</t>
  </si>
  <si>
    <t>CV Serenity 1</t>
  </si>
  <si>
    <t>Cargo Value Serenity 1</t>
  </si>
  <si>
    <t>CVS01</t>
  </si>
  <si>
    <t>CV Serenity 2</t>
  </si>
  <si>
    <t>CV Serenity 3</t>
  </si>
  <si>
    <t>CV Serenity Personal</t>
  </si>
  <si>
    <t>Cargo Value Serenity 2</t>
  </si>
  <si>
    <t>Cargo Value Serenity 3</t>
  </si>
  <si>
    <t>Cargo Value Serenity Personalized</t>
  </si>
  <si>
    <t>CVS02</t>
  </si>
  <si>
    <t>CVS03</t>
  </si>
  <si>
    <t>CVS00</t>
  </si>
  <si>
    <t>DTC00</t>
  </si>
  <si>
    <t>Doc Amendment Fee</t>
  </si>
  <si>
    <t>Documentation Amendment Fee</t>
  </si>
  <si>
    <t>EIS Origin</t>
  </si>
  <si>
    <t>EIS Destination</t>
  </si>
  <si>
    <t>Equipment Imbalance Surcharge at Origin</t>
  </si>
  <si>
    <t>Equipment Imbalance Surcharge at Destination</t>
  </si>
  <si>
    <t>ERS05</t>
  </si>
  <si>
    <t>EIS Dest</t>
  </si>
  <si>
    <t>EIS Org</t>
  </si>
  <si>
    <t>On-Carriage Emergency Surcharge</t>
  </si>
  <si>
    <t>Damage Container Risk</t>
  </si>
  <si>
    <t>Damage to Container Risk charge</t>
  </si>
  <si>
    <t>Driver Detention Fee Pre/c</t>
  </si>
  <si>
    <t>Driver Detention Fee at Origin Waiting Hrs</t>
  </si>
  <si>
    <t>CAR03</t>
  </si>
  <si>
    <t>Driver Detention Pre/C</t>
  </si>
  <si>
    <t>Driver Detention Fee On/c</t>
  </si>
  <si>
    <t>Driver Detention Fee at Destination Waiting Hrs</t>
  </si>
  <si>
    <t>CAR53</t>
  </si>
  <si>
    <t>Driver Detention On/C</t>
  </si>
  <si>
    <t>Expedited Port Release</t>
  </si>
  <si>
    <t>GUA09</t>
  </si>
  <si>
    <t>Manual Booking Fee</t>
  </si>
  <si>
    <t>DA030</t>
  </si>
  <si>
    <t>Chassis Admin Fee Pre/C</t>
  </si>
  <si>
    <t>CAR13</t>
  </si>
  <si>
    <t>Chassis Admin Fee On/C</t>
  </si>
  <si>
    <t>CAR63</t>
  </si>
  <si>
    <t>Chassis Administration Fee Pre-Carriage</t>
  </si>
  <si>
    <t>Chassis Administration Fee On-Carriage</t>
  </si>
  <si>
    <t>O/C Exp Rail</t>
  </si>
  <si>
    <t>On-Carriage Expedited Rail</t>
  </si>
  <si>
    <t>CAR84</t>
  </si>
  <si>
    <t>Extra Risk Surcharge (Destination)</t>
  </si>
  <si>
    <t>Extra Risk Surcharge (Origin)</t>
  </si>
  <si>
    <t>Extra Risk (Destination)</t>
  </si>
  <si>
    <t>Extra Risk (Origin)</t>
  </si>
  <si>
    <t>Port Dues Dest</t>
  </si>
  <si>
    <t>Port Dues Destination</t>
  </si>
  <si>
    <t>Port Dues Orig</t>
  </si>
  <si>
    <t>Port Dues Origin</t>
  </si>
  <si>
    <t>POR52</t>
  </si>
  <si>
    <t>Detention Admin Fee</t>
  </si>
  <si>
    <t>Detention Administration Fee</t>
  </si>
  <si>
    <t>DA035</t>
  </si>
  <si>
    <t>LSS IMO2020</t>
  </si>
  <si>
    <t>LSS20</t>
  </si>
  <si>
    <t>Low Sulfur Surcharge IMO2020</t>
  </si>
  <si>
    <t>Carrier Roll Fee</t>
  </si>
  <si>
    <t>FEE18</t>
  </si>
  <si>
    <t>Refer to Boiler Plate for additional rate terms and conditions if any.</t>
  </si>
  <si>
    <t>Pursuant to the attached Excel document and/or the following revisions:</t>
  </si>
  <si>
    <t>Miami</t>
  </si>
  <si>
    <t>PSS4</t>
  </si>
  <si>
    <t>Peak Season Surcharge 4</t>
  </si>
  <si>
    <t>PSS04</t>
  </si>
  <si>
    <t>As legally required, Carrier’s Bill of Lading, Merchant’s statement of containers shipped under this Contract, written communications issued by Carrier regarding such statement, and force majeure correspondence and notices, shall constitute the records supporting performance under this Contract, and shall be maintained by Carrier’s designated agent in the United States of America at the following address:</t>
  </si>
  <si>
    <t>1.     APPLICATION OF CONTRACT</t>
  </si>
  <si>
    <t xml:space="preserve">A.	     This Contract applies with respect to the transportation of Merchant's and its Affiliates’ (as defined herein) commodities (the “Cargo”) listed in one or more appendices attached hereto (the "Appendix" or “Appendices”) between the origin and destination locations listed in the Appendix.  This Contract, its Appendices and exhibits thereto, together with the terms and conditions of Carrier’s standard form bill of lading (including sea waybills, the “Bill of Lading”), Carrier’s governing tariffs and the Carrier’s standard credit terms (if applicable), each as in effect on the date the Cargo is received, embody the entire understanding between the parties.  There are no other agreements, understandings, conditions, warranties or representations, oral or written, express or implied, with reference to the subject matter of this Contract, which are integrated herein.  No modification of this Contract or waiver of any of its terms or conditions shall be of any force of effect unless made in writing by the parties claimed to be bound thereby.  In the event of any conflict among the terms and conditions of this Contract, the Bill of Lading and the Carrier’s applicable tariff(s), the order of governance shall be, first, the Bill of Lading, second, this Contract, and third, the tariff(s).  </t>
  </si>
  <si>
    <t xml:space="preserve">A.	     The term “Merchant” means the entity signing this Contract and its affiliates and subsidiaries named on the signature page thereof or listed in any Appendix to this Contract (the “Affiliates”).  The person signing this Contract on behalf of Merchant warrants and represents that he or she has authority to enter into this Contract on behalf of Merchant and its affiliates/subsidiaries listed on the signature page or any Appendix.  </t>
  </si>
  <si>
    <t>B.	     Merchant, whether a BCO, Merchant’s Association, NVOCC or other entity, is entering into this Contract as an independent contractor and in no event shall be considered an agent of Carrier, either under this Contract or Carrier’s Bill of Lading.  Notwithstanding anything to the contrary, Merchant signing the Contract remains fully responsible for the complete performance of this Contract. The Affiliates and subsidiaries of Merchant, or any third parties entitled to use the Contract, shall be jointly and severally liable for the said performance.</t>
  </si>
  <si>
    <t>C.	     In the event Merchant certifies itself as an NVOCC in compliance with Shipping Act and FMC requirements, and subsequently the license, tariff, and/or bond is suspended or cancelled, Carrier may unilaterally terminate this Contract with immediate effect upon written notice to Merchant.  Alternatively, and in its sole discretion, Carrier may by written notice to Merchant suspend performance of the Contract until such time as Merchant demonstrates to Carrier’s satisfaction that Merchant meets all Shipping Act and FMC licensing, tariff, and financial responsibility requirements.  In the event Carrier elects to terminate this Contract or suspend performance as provided under this paragraph, the Parties’ respective MQCs shall be prorated based on the ratio between the number of days the Contract remained in effect before such termination or suspension and the then-existing Contract term.</t>
  </si>
  <si>
    <t>A.	     Merchant warrants and represents that all entities identified as Affiliates are under at least 50% common ownership or control by reason of being a parent and subsidiary or entities associated with, under common control with, or otherwise related to Merchant through common stock ownership or common directors or officers. Merchant will provide reasonable evidence to prove common ownership or control of the Affiliates listed in this Contract, upon request of Carrier.</t>
  </si>
  <si>
    <t xml:space="preserve">B.	     For a Merchant’s Association, all members entitled to use this Contract must be listed in the Affiliate Appendix attached hereto.   </t>
  </si>
  <si>
    <t>A.	     Merchant agrees to tender for shipment on vessels of Carrier during the term of this Contract a MINIMUM quantity of containers as stated in the attachments hereto (hereinafter referred to as the “Minimum Quantity Commitment” or “MQC”).  The volume tendered by Merchant in excess of the MQC will be subject to Carrier’s approval at time of booking.  Should Merchant fulfill the above noted MQC prior to the Contract expiration, Carrier reserves the right to terminate the Contract immediately upon its fulfillment.</t>
  </si>
  <si>
    <t>B.	     Carrier and Merchant recognize that breach of the MQC causes not only loss of freight to Carrier but also instability, adverse impact on Carrier’s marketing, logistics, and stowage planning and that a precise quantification of these damages is difficult to calculate.  Accordingly, in order to avoid the difficulty and expense of proving actual losses, the parties agree that in lieu of all damages relating to the obligations of Merchant with respect to the MQC, liquidated damages shall be assessed as follows: If Merchant fails to tender the MQC specified in this Contract, Carrier shall invoice Merchant and Merchant agrees to pay to Carrier liquidated damages on the difference between the quantity of containers actually shipped and the MQC at the rate of U.S.$250 per TEU. The total of any amounts due hereunder shall be paid directly to Carrier within thirty (30) days following written notification by Carrier.</t>
  </si>
  <si>
    <t xml:space="preserve">B.	     In the event that Carrier is unable to offer space on a particular vessel and Merchant has given sufficient notice as specified herein, the MQC will be reduced by the quantity of containers tendered but not carried on Carrier’s vessel. </t>
  </si>
  <si>
    <t>C.	     In the event that Carrier has modified or restructured the service provided within the terms of this Contract, Carrier shall notify Merchant at least fifteen (15) days prior to the occurrence of such modification.  In cases where such modification shall create additional costs to Carrier to comply with the terms of the Contract, Carrier and Merchant shall agree upon and reduce to writing a new applicable rate, which shall be filed with the FMC.  However, this Contract shall remain in force for the Origin(s) or Destination(s) not affected by the restructuring of the services and the obligation of Merchant to meet the MQC shall be reduced pro rata to the volume carried within the affected Origin or Destination.</t>
  </si>
  <si>
    <t xml:space="preserve">D.	     The reduction in MQC herein shall be the exclusive remedy available to Merchant for Carrier’s failure to provide space or to comply with Carrier service commitment as stated herein.  </t>
  </si>
  <si>
    <t>E.	     Carrier shall not be liable to Merchant for any direct, indirect, consequential or other damages relating to Cargo delayed or not transported due to lack of available space or restructuring of any services defined herein.</t>
  </si>
  <si>
    <t xml:space="preserve">A.	     The Contract rates shall be as stated in the Appendices attached hereto.  The rates in this Contract shall be subject to increase by the amount of any increase published in Carrier’s governing tariff(s) applicable to any or all commodities/routings covered by this Contract.  Said increase shall be applied by Carrier automatically and Merchant consents to Carrier filing an amendment to this Contract with the FMC reflecting said increases, without any further signature or consent of Merchant.  
</t>
  </si>
  <si>
    <t xml:space="preserve">B.	     If rates are increased through application of this paragraph at any time during the term of the Contract, Merchant may in its discretion (a) request a negotiation in good faith regarding a reduction of the increase in this Contract, or (b) terminate the Contract upon thirty (30) days’ written notice to Carrier.
</t>
  </si>
  <si>
    <t xml:space="preserve">C.	     For rates to or from ports within the European Economic Area (the “EEA”), Carrier may request to increase the rates at any time during the term of this Contract, upon thirty (30) days prior written notice to Merchant.  The increased rates shall be applied by Carrier automatically and Merchant consents to Carrier filing an amendment to this Contract reflecting the new rates, without any further signature or consent of Merchant.  However, Merchant may, in its discretion, choose to either: (a) request a negotiation in good faith regarding a reduction of the increase in the Contract rates; or (b) remove the affected rates from the Contract upon thirty (30) days’ written notice to Carrier.
</t>
  </si>
  <si>
    <t xml:space="preserve">D.	     The following conditions shall apply to all rates contained herein, unless otherwise specified in the Appendices:
i.	     Cargo shall be rated as “Freight All Kinds” or “F.A.K.” unless: (1) specifically excluded at Note 4 in the rate appendix; (2) specifically excluded by rule in the applicable tariff; or (3) subject to a specific bullet rate (i.e., by commodity description and, for Non-Vessel Operating Common Carrier Service Contracts, the qualified named account).
ii.	     Rates will be applied on a per container basis and are applicable for port to port shipments only, unless an inland point is noted as the origin or destination in the rate appendices.  
iii.	     Rates are applicable to Carrier-owned standard dry equipment only and shall not be applied to any Cargo requiring special equipment or handling.  Rates are subject to equipment availability at origin, without repositioning.  The maximum authorized payload for equipment shall be as per tariff and state and local regulations.  Triaxle charges will be applied when applicable, as per Carrier’s tariff.
iv.	     Dangerous or hazardous Cargo is subject to Carrier’s approval prior to booking.  Hazardous Cargo surcharges shall apply to CY - CY shipments, plus an additional hazardous surcharge shall apply for intermodal moves in the U.S., where applicable.
v.	     Any rate or surcharge which must be mutually agreed (including language such as “as per mutual agreement”) must be agreed by the date of implementation of such rate or surcharge in Carrier’s tariff.  Otherwise, Carrier’s full tariff rate or surcharge will apply.
</t>
  </si>
  <si>
    <t>A.	     Except as may otherwise be provided in this Contract, all shipments moving hereunder shall be subject to all other rules, terms, conditions, charges and surcharges set forth in Carrier’s governing tariff(s) and in effect at the time of shipment.</t>
  </si>
  <si>
    <t xml:space="preserve">B.	     Notwithstanding any other provision of this Contract, including but not limited to any “No General Rate Increase” or “No New Surcharges” clause, Merchant shall be subject to any rule in the Carrier’s published tariff(s) establishing a charge relating to any of the following circumstances or charges arising or taking effect subsequent to the effective date of this Contract:  a strike, lockout, work stoppage, or other labor unrest; origin or destination port or inland congestion; security requirements or costs, taxes, fees, or charges levied by any federal, state, or local government entity, or by any port or harbor authority; increased transportation costs resulting from federal, state or local legislative or regulatory action, including action by any port or harbor authority; or clean air requirements.  Carrier shall notify Merchant of the imposition of such charges in accordance with applicable statute and regulation.  </t>
  </si>
  <si>
    <t>9.	     U.S.-FLAG GOVERNMENT IMPELLED CARGO</t>
  </si>
  <si>
    <t>Merchant shall not tender to Carrier any Military and U. S. Government Agency Household Goods, U.S. flag impelled government and/or military Cargo, U.S. government sponsored Cargo, Humanitarian Aid/Emergency Relief Cargo, and Project Cargo of the type described in CFR 520.2 (collectively “U.S.-flag Government Impelled Cargo).  If Carrier has reason to suspect that Merchant has tendered U.S.-flag Government Impelled Cargo to Carrier under this Contract, Merchant shall allow Carrier to audit Merchant’s documentation related to such shipments, including but not limited to any house bills of lading, commercial invoices, and packing lists related thereto.  Shipments found to be in violation of this rule will be subject to a liquidated damage as set forth in Carrier’s governing tariff, and all other tariff terms and conditions will also apply to the shipment.</t>
  </si>
  <si>
    <t>10.	     VERIFICATION OF CONTRACT CARRYINGS</t>
  </si>
  <si>
    <t xml:space="preserve">A.	     Merchant or one of its Affiliates listed herein must appear as shipper or consignee on the Bill of Lading.  Merchant or its Affiliate may only appear solely as "Notify" party on the Bill of Lading if the Bill of Lading is consigned "To Order."
</t>
  </si>
  <si>
    <t xml:space="preserve">B.	     Each Bill of Lading governing individual shipments under this Contract and all copies thereof shall bear the notification of the Service Contract Number.  Merchant and Carrier agree that the Contract rates cannot be applied to shipments unless the Bill of Lading contains a reference to the unique contract number for this Contract, unless Merchant produces evidence clearly indicating an error or omission and proof sufficient to justify rating the shipment under this Contract.  
</t>
  </si>
  <si>
    <t xml:space="preserve">C.	     If Merchant has certified itself to be an NVOCC, Carrier reserves the right to perform an audit of all shipments made under this Contract.  Upon a request from Carrier, Merchant shall provide documentation to evidence that Merchant was acting as an NVOCC for all shipments made under this Contract and that any shipments made using a rate for a named account were performed on behalf of the named account.  If Merchant fails to provide this information to Carrier within fourteen (14) days after request, Carrier may terminate the Contract for cause and liquidated damages may be assessed according to Term 4 hereof.  
</t>
  </si>
  <si>
    <t>11.	     MANIFEST CHANGES OR CORRECTIONS</t>
  </si>
  <si>
    <t>If Merchant requests any changes to the Bill of Lading, manifest, or other documentation, and Carrier accepts to make changes in accordance with those instructions, Merchant agrees to indemnify and hold Carrier, its underwriters, subsidiaries, agents, and all of their representative directors and employees harmless in respect of any liability, loss, penalty, cost, or damage of any kind arising out of or relating to the change, including any penalties or fines that may be assessed by governmental authorities and any additional costs that may be incurred in connection with the change.</t>
  </si>
  <si>
    <t>A.	     Store door delivery service includes one round trip dray to Merchant's facility (door).  Drop and Pick service may be provided in accordance with Carrier's governing tariff.  In the event an uneven flow of full containers to Merchant's facility prevents an empty-container match back, the subsequent return of empty containers is for the Merchant's account.</t>
  </si>
  <si>
    <t>B.	     In the event Carrier has agreed to provide drayage services as part of a through Bill of Lading from the port of discharge, container yard or rail ramp (as applicable) to the Merchant’s door (a “Carrier Haulage Move”) using one of Carrier’s house motor carriers, and Carrier is unable to perform the Carrier Haulage Move for any of Merchant’s Cargo for any reason prior to its last demurrage free day, then on or before the last demurrage free day Carrier shall notify Merchant of its inability to perform the Carrier Haulage Move and will provide Merchant with an additional 24 hours of demurrage free time.  Merchant shall then have the option to either: 1) ask Carrier to hold the Cargo at the port, container yard or rail ramp (as applicable) after the expiration of free time with all additional costs, including but not limited to increased drayage costs, storage, detention and demurrage, relating to the Cargo to be solely for Merchant’s account; or 2) convert the transportation from a Carrier Haulage Move to a port, container yard or rail ramp delivery (as applicable, a “Merchant Haulage Move”) at Merchant’s sole cost and expense.  In case Merchant chooses option 2), no change of destination fee will be applicable and the port, container yard or rail ramp where the Cargo is delivered will be considered the final place of delivery (“FPD”) for the Cargo and Carrier shall bill Merchant at the rate applicable to the new FPD if one is available in this Contract.  In case no rate applicable to the new FPD is available in this Contract, Carrier shall rate the shipment per the applicable through-rate included in this Contract, and then credit the Merchant’s account in the amount Carrier would have paid its house motor carrier to perform the drayage services as a Carrier Haulage Move, as full compensation for Merchant’s cost in procuring transportation services for the Merchant Haulage Move.</t>
  </si>
  <si>
    <t>C.	     Notwithstanding any other provision of this Contract, if Carrier agrees to utilize Merchant’s preferred motor carrier for a Carrier Haulage Move, and Merchant’s nominated motor carrier is unable to perform the Carrier Haulage Move for any of Merchant’s Cargo for any reason prior to its last demurrage free day, Carrier reserves the right to: (1) nominate a house motor carrier to perform the Carrier Haulage Move; or (2) convert the transportation service to a Merchant Haulage Move.   In either case, all additional costs, including but not limited to increased motor carrier costs, storage, detention, and demurrage, relating to the Cargo shall be solely for Merchant’s account.</t>
  </si>
  <si>
    <t xml:space="preserve">D.	     For live-unload Carrier Haulage Moves, Merchant will be charged a driver wait time fee if the driver’s wait time at the Merchant’s facility exceeds the amount allowed, as stated in Carrier’s governing tariff.  </t>
  </si>
  <si>
    <t>13.	     CHASSIS</t>
  </si>
  <si>
    <t>A.	     Carrier will not provide a chassis for Merchant Haulage Moves; Merchant must secure an appropriate chassis at its own expense prior to receiving containers (empty or loaded).</t>
  </si>
  <si>
    <t>B.	     Carrier may – at its sole discretion – provide a chassis at any U.S. location subject to a Chassis Provision Charge (CPC) as per Carrier’s governing tariff or Appendix attached hereto.  Carrier reserves the right to suspend or terminate the availability of chassis at any facility or location at any time.</t>
  </si>
  <si>
    <t>C.	     Notwithstanding any other provision of this Contract, to the extent Carrier has agreed to provide chassis to Merchant under this Contract for Merchant Haulage Moves, or to pay or absorb, directly or indirectly, the costs of chassis used for Merchant’s containers (including by providing that rates herein are inclusive of such costs), such agreement shall not be construed as a guarantee of chassis supply to Merchant. Unless specifically agreed herein, Carrier will not be responsible to provide chassis to Merchant at any particular time or in any particular quantity. Any costs resulting from or arising out of chassis unavailability, including but not limited to demurrage or storage costs, shall be the sole responsibility of Merchant.</t>
  </si>
  <si>
    <t>D.	     For Carrier Haulage Moves, Equipment charges and free time shall be inclusive of chassis usage unless otherwise stated in the Appendices attached hereto.</t>
  </si>
  <si>
    <t>14.	     FREE TIME</t>
  </si>
  <si>
    <t>15.	     PORT SECURITY</t>
  </si>
  <si>
    <t>A.	     Notwithstanding any provision to the contrary in this Contract or any governing publication, including any limitation or restriction on the application of new surcharges during the term of this Contract, the parties agree that any charge or surcharge relating to costs incurred in connection with newly established security requirements (whether established by law, statute, regulation, or by a service provider to Carrier) applicable to or relating to any portion of the transportation and related services provided under this Contract shall apply.  In this regard, Merchant agrees to reimburse Carrier in full for any and all costs associated with shifting discharging and loading containers in conjunction with customs inspection of any of the Cargoes carried pursuant to this Contract.  It is understood that the said charges shall apply to the extent they are published in a publication governing this Contract at any time during the term of the Contract.</t>
  </si>
  <si>
    <t xml:space="preserve">B.	     Merchant certifies that it will adhere to the provisions of the Maritime Transportation Security Act of 2002 and that in the event of any failure to do so it will indemnify, defend and hold Carrier harmless in the event of any claims, delays or penalties resulting from Merchant’s failure to comply with the provisions of said Act.
</t>
  </si>
  <si>
    <t>16.	     FLEXI TANKS</t>
  </si>
  <si>
    <t xml:space="preserve">In the event that any shipment is transported via flexi-tanks or bladders, Merchant shall comply with the Container Owner Association (COA) Recommended Code of Practice for Flexi-tanks and all shipments shall be properly insured by Merchant.  Merchant  shall be liable for and shall fully indemnify Carrier, its underwriters, agents, subcontractors, and the Vessel and her owners and operators, from and against any and all damages, liabilities, or expenses arising from carriage of Cargo in flexi-tanks or bladders, including, but not limited to:  containment and / or clean-up costs, repairs, replacements, third-party damages, civil or criminal penalties, and / or consequential or indirect damages and claims arising from leakage, spillage or inadvertent release. </t>
  </si>
  <si>
    <t>17.	     RAMP</t>
  </si>
  <si>
    <t>At Carrier’s discretion, the term “Ramp” may be defined as either a container yard operated by the railroad adjacent to a railroad siding or an alternative container yard within the same metropolitan area.  In either case, Carrier’s governing tariff related to storage fees will apply.</t>
  </si>
  <si>
    <t>18.	     MERCHANT POOLS</t>
  </si>
  <si>
    <t>In the event Merchant requests for Carrier to provide it with a certain number of empty containers and, if applicable, chassis (referred to collective in this clause as the “Equipment”), to be transported by Merchant and stored at its owned or operated facility for use on future bookings with Carrier (a “Merchant Pool”), and Carrier agrees to provide Equipment for use in Merchant Pool, the following conditions will apply:</t>
  </si>
  <si>
    <t xml:space="preserve">i.	     Merchant, for itself, its agents, employees, representatives and its and their motor or rail carriers, shall comply with all applicable rules, regulations, laws and ordinances related to Merchant’s use of the Equipment which is included in Merchant Pool, including the loading, unloading and transportation of Cargo.  Additionally, Merchant will only allow interchange of Equipment to or from Merchant Pool to motor carriers who have executed and continue to maintain a Uniform Intermodal Interchange Agreement (UIIA) on file with IANA, and who meet the requirements of Carrier’s UIIA Addendum Agreement.  At Carrier’s request, Merchant shall provide a written indemnification of the motor carrier’s license with the IANA and the motor carrier’s written guarantee of its adherence to all applicable IANA rules and regulations.   </t>
  </si>
  <si>
    <t>ii.	     Merchant shall take all reasonable care to protect the Equipment from, loss, damage, destruction, or theft while the Equipment is in Merchant’s, its agent’s, employee’s, representative’s or motor carrier’s possession or control.  Merchant shall indemnify, defend and hold harmless Carrier, its agents, affiliates and subsidiaries from and against any and all damages, claims, costs, penalties, expenses or fees (including reasonable attorney’s fees) as they relate to the use of the Equipment by Merchant, its agents, employees, representatives and its or their motor carriers.  Without limiting the foregoing, this indemnification obligation shall include, but is not limited to, bodily injury, property damage, freight claims, storage charges, ways of lading, released valuation, adherence to all port rules and requirements, and all claims, losses and damages resulting from the failure of any motor carrier to have a UIIA on file, including attorney’s fees and costs, and agrees to indemnify, defend, and hold harmless Carrier from any fines, damages, costs or causes of action which may result from its motor carrier’s failure to adhere to the IANA rules and regulations.</t>
  </si>
  <si>
    <t>19.	     CUSTOMS TRADE PARTNERSHIP AGAINST TERRORISM (CTPAT)</t>
  </si>
  <si>
    <t>A.	     Merchant, on behalf of itself and each Affiliate, represents and warrants that either:</t>
  </si>
  <si>
    <t>i.	     It is a participating member of U.S. Customs and Border Protection’s CTPAT program or an equivalent World Customs Organization (“WCO”) accredited security program administered by a foreign customs authority, such as Authorized Economic Operator (“AEO”), Secure Export Scheme, Golden List, or Partners in Protection; or
ii.	     If not a participant in such a program, it maintains adequate supply chain security measures appropriate to the business in which it is engaged and agrees to cooperate with any reasonable requests from Carrier for information relating to such measures.</t>
  </si>
  <si>
    <r>
      <t xml:space="preserve">B.     If Merchant or any Affiliate is a participating C-TPAT or equivalent WCO member, Merchant and/or its Affiliate should send Carrier a request via the C-TPAT Portal at </t>
    </r>
    <r>
      <rPr>
        <u/>
        <sz val="12"/>
        <color rgb="FF0033CC"/>
        <rFont val="Times New Roman"/>
        <family val="1"/>
      </rPr>
      <t>http://ctpat.cbp.dhs.gov/trade-web/index</t>
    </r>
    <r>
      <rPr>
        <sz val="12"/>
        <rFont val="Times New Roman"/>
        <family val="1"/>
      </rPr>
      <t xml:space="preserve"> to monitor Carrier’s C-TPAT status and allow Carrier to monitor the C-TPAT status of Merchant and/or its Affiliate.</t>
    </r>
  </si>
  <si>
    <t>20.	     BUSINESS ETHICS</t>
  </si>
  <si>
    <t>A.	     Merchant undertakes to comply with all applicable laws, regulations and rules including, but not limited to, those relating to competition matters, applicable customs regulations and compliance and ethics mandates set forth below.  Merchant shall assure that all of its owners, directors, officers, employees, agents, subcontractors and representatives (hereinafter referred to as "Representatives") shall likewise comply with such applicable laws, regulations and rules. Merchant further warrants that it, and all of its Representatives shall at all times fully comply with the CMA CGM Group Third Party Code of Conduct, a copy of which is available on the CMA CGM Group corporate website.</t>
  </si>
  <si>
    <t xml:space="preserve">B.	     Economic Sanctions – Embargos.	   Merchant, for itself and each of its Affiliates listed in this Contract, warrants it (they) will comply with all restrictions and / or prohibitions of commercial transactions under statute, regulation, rule, or other such rulings published by a relevant governmental entity, including but not limited to the United States, European Union, the United Nations, and / or any country which Cargo may be transported under this Contract to, from, through or over.    Merchant further warrants and represents that no entity named as an Affiliate herein has been identified and/or listed by the United States, European Union, or United Nations as a “Blocked Person,” “Denied Person,” or “Specially Designated National,” or is otherwise subject to prohibition of commercial transactions under statute, regulation, rule or other rulings published by the United States, European Union, or United Nations. </t>
  </si>
  <si>
    <t>Carrier warrants it will comply with all applicable restrictions and / or prohibitions of commercial transactions under statute, regulation, rule, or other such rulings imposing specific duties or obligations upon ocean common carries with respect to such commercial transactions, and published by a relevant governmental entity, including but not limited to the United States, European Union, the United Nations, and / or any country which Cargo may be transported under this Contract to, from, through or over.  Carrier hereby undertakes to indemnify and hold Merchant, its servants, agents  and/or Affiliates harmless from or with respect to any claim, fines, expenses, costs or legal expenses whatsoever that may be incurred or sustained by Merchant, its officers, directors, employees, subsidiaries, servants, agents or affiliates, arising directly or indirectly from Carrier’s breach of the foregoing warranties.</t>
  </si>
  <si>
    <t>C.	     Anti-Corruption Laws.	Merchant, for itself and each of its Affiliates listed in this Contract, represents and warrants to comply with the provisions of the United Nations Convention against corruption (2005), the U.S Foreign Corrupt Practices Act of 1977 and the UK Bribery Act of 2010 and other analogous anti-corruption legislation in other jurisdictions where the parties do business or which otherwise apply to the parties (hereinafter referred to as the “Anti-Corruption Laws”). 
For purposes of this Section 20(C), "Person" means any physical or legal person, including but not limited to any government official or employee of a government agency or government owned business or a person employed or functioning in the private sector.</t>
  </si>
  <si>
    <t xml:space="preserve">Merchant, and each of its Affiliates, represents, warrants, and undertakes that it and all of its Representatives will not:
i.	          give, or offer to give, directly or indirectly, money or anything else of value in any form to any Person to secure a business advantage, to obtain or retain business or to direct business to or away from any person/entity to benefit the Merchant, or any Affiliate,
ii.	          accept, receive or agree to accept or receive, directly or indirectly, any money, or anything else of value in any form, from any Person, to secure a business advantage, to obtain or retain business or to direct business to any person/entity or away from any person/entity to benefit the Merchant or any Affiliate; and
iii.	          provide any facilitation (“grease”) payment to any government official or employee of a government agency (including government-owned businesses) to expedite routine government actions that the official or employee is already bound to perform. </t>
  </si>
  <si>
    <t>Furthermore, Merchant shall immediately inform the Carrier of any conviction, or investigation proceedings initiated against Merchant, or any Affiliate, or any of its Representatives.  Merchant, or any Affiliate, warrants that it has and undertakes that it shall continue to update and maintain during the term of this Contract a comprehensive internal compliance program under which Merchant’s Representatives are required to comply with all applicable local and international anti-bribery and anti-corruption laws and regulations, and that its Representatives are regularly trained on the requirements of Merchant’s compliance program.</t>
  </si>
  <si>
    <t xml:space="preserve">Merchant, and each of its Affiliates, shall, at its own cost, maintain adequate and accurate books and records that accurately and fairly reflect transactions and asset disposals with respect to Merchant’s performance of its obligations under this Contract, including records of payments made by or to, and expenses incurred by the Carrier in relation to this Contract, and shall retain these records until the later of (i) two (2) years after expiry or termination of this Contract, or (ii) as required by applicable laws. </t>
  </si>
  <si>
    <t xml:space="preserve">Merchant, and each of its Affiliates, further agrees that it will not take any action which would cause either party to be in violation of the Anti-Corruption Laws. </t>
  </si>
  <si>
    <t>D.	     Sustainability.		     Merchant, for itself and each of its Affiliates listed in this Contract, represents and warrants to observe internationally accepted treaties relating to the protection of human rights; observe conditions of labor not less favourable than those conditions established by applicable laws; not use child or forced labor; and not engage in any activity which amounts to discrimination on the basis of race, ethnicity, color, national origin, sex, disability, veteran status or age.
Merchant, for itself and each of its Affiliates listed in this Contract, further represents and warrants to comply with all applicable health, safety, and environmental regulations, including systemic risk assessment and prevention measures, notably but not limited to the following policies: personal protective equipment, injury/illness management, adequate training and competencies, hazardous/dangerous substances management, prevention of significant pollution risks (soil, air, water, etc.), responsible use of materials and energy.</t>
  </si>
  <si>
    <t>E.	     Audit Rights.	     Carrier reserves its right to audit the compliance of Merchant’s activities with the foregoing representations and warranties.  In case of breach of any of the above representations and warranties, Carrier may suspend or terminate the Contract, at any time, without notice or indemnity.  Merchant will, at its own expense, indemnify and hold Carrier, its affiliates, officers, directors, employees, agents and third-party subcontractors, harmless from and against any expense, cost, claim, fine, loss, liability and legal expenses (including attorney’s fees and court costs) arising out of or resulting from the acts or omissions of Merchant and/or its Affiliate breaching the above representations and warranties.</t>
  </si>
  <si>
    <t>21.	     DATA AND COMMUNICATIONS</t>
  </si>
  <si>
    <t>A.	     Description of the Transfer.	     Carrier may collect, process, store and transmit data relating to Merchant (including its listed Affiliates).  Such information may include, without limitation, the Merchant’s name, contact details (email, telephone number, fax number, address and the like), as well as information relating to Merchant’s vendors, contractors, agents and customers (collectively “Information”).
Carrier may use any or all of the address information so provided to communicate with Merchant via fax, email, phone, mail or in person.  The purpose of such communications may include, without limitation: a) provision of services to Merchant, b) notification of important changes, improvements or opportunities relating to Carrier’s services (including advertisements and promotions, new service announcements and other cost saving opportunities) and/or c) discussion of other issues relating to Merchant’s logistics or transportation needs.
Carrier may disclose the Information from time to time to certain third parties, including, without limitation, (i) affiliates, vendors, agents and subcontractors that perform services for Carrier, ii) government authorities, or iii) those parties with a need to know in the event that, in Carrier’s good faith belief, a disclosure is necessary to protect its legal rights.
In addition, Carrier may transfer such Information to a successor entity upon a merger, consolidation or other corporate reorganization in which Carrier participates or to a purchaser of all or substantially all of Carrier’s assets.</t>
  </si>
  <si>
    <t xml:space="preserve">B.	     Lawfulness of Processing.	     Merchant and Carrier commit to satisfy the necessary condition of lawfulness for the collection, the processing and the transfer of personal data in accordance with the applicable data protection law.  Carrier processes the data in accordance with the CMA CGM Group Binding Corporate Rules, a copy of which is available on the CMA CGM Group corporate website. </t>
  </si>
  <si>
    <t>C.	      Data Subject’s Rights.	     Both parties commit to responding to requests for exercising data subjects’ rights.  Where it is necessary, each party shall notify the other party in writing of any data subject request.</t>
  </si>
  <si>
    <t xml:space="preserve">D.	     Resolution of Disputes with Data Subjects or the Data Protection Authorities.	     In the event of a dispute or claim brought by a data subject or a data protection authority concerning the processing of the personal data against either or both of the parties, the parties will inform each other about any such disputes or claims and will cooperate with a view to settling them amicably in a timely fashion. </t>
  </si>
  <si>
    <t xml:space="preserve">E.	     Security and Confidentiality.	     Each party commits to implementing appropriate technical and organizational measures to ensure and to be able to demonstrate that processing is performed in accordance with applicable data protection regulations. </t>
  </si>
  <si>
    <t>F.	     Liability.	     Each party shall perform its obligations under these clauses at its own cost. Each party shall be liable to the other party for damages it causes by any breach of these clauses. Each party shall be liable to data subjects for damages it causes by any breach of data subjects’ rights under these clauses.</t>
  </si>
  <si>
    <t>G.	     Transparency.	     Each party shall make available to the other party all information necessary to demonstrate compliance with its obligations under these clauses.</t>
  </si>
  <si>
    <t>H.	     Termination.	     In the event of termination of this Contract, each party must return all personal data transferred to it by the other party or destroy all copies of the same unless it is prevented by its national law or local regulator from destroying or returning all or part of such data, in which event the data will be kept confidential and will not be actively processed for any purpose.</t>
  </si>
  <si>
    <t xml:space="preserve">22.	     FORCE MAJEURE                           </t>
  </si>
  <si>
    <t>A.	     In the event of force majeure circumstances, the party affected by and claiming force majeure shall notify the other party in writing within seven (7) working days of the existence of such circumstances, specifying the effect of those circumstances on the party’s ability to perform its obligations hereunder. Upon receipt of notice of force majeure conditions, the party affected and claiming force majeure shall be excused from its obligations, excepting obligations for payment, under this Contract to the extent of and for the duration of the disability.</t>
  </si>
  <si>
    <t>B.	     For the purpose thereof, the term force majeure shall mean and include, without reservation or restriction, strikes, lock-outs or exceptional circumstances arising from the threat thereof, acts of God, state or public enemy, including but not limited to war, riots, civil disorder and insurrection, embargo or other disruption or interference with trade, act of the Prince, marine disaster, severe weather condition, fire, explosion, or other casualty, and any unforeseen event beyond the control of the parties of whatever nature and however caused which materially affect business of trading conditions and/or the supply or demand for the services of Carrier or the Cargo of Merchant.</t>
  </si>
  <si>
    <t>C.	     In the event that Carrier is prohibited by the U.S. Customs Service, or other governmental entity,  from loading or unloading some or all of the Cargo on a particular vessel and such prohibition is not due to any act or omission of Carrier, then such prohibition shall constitute an event that shall relieve Carrier from responsibility for any and all delay, damage, injury and expense suffered or incurred as a result thereof including, but not limited to, breaches of service commitments and/or transit time guarantees. All extra charges or expenses incurred as a result of such prohibition are for Merchant’s account.</t>
  </si>
  <si>
    <t>23.	     INSURANCE</t>
  </si>
  <si>
    <t xml:space="preserve">Carrier shall obtain and maintain, throughout the term of this Contract and at its sole expense and discretion, insurance cover as per international and/or national regulations, with limits consistent with standard market practices.   Carrier may subscribe such insurance with P&amp;I Clubs members of International Group Association or any other underwriter providing equivalent insurance conditions.
</t>
  </si>
  <si>
    <t>24.	    LAW AND JURISDICTION</t>
  </si>
  <si>
    <t>This Contract shall be subject to the U.S. Shipping Act of 1984, as amended by the Ocean Shipping Reform Act of 1998 (“OSRA”) and shall otherwise be construed and governed in accordance with the applicable law, jurisdiction, and choice of forum identified within the Carrier’s Bill of Lading.  Notwithstanding the foregoing, Carrier may choose to bring suit for any dispute arising under or relating to this Contract in the United States District Court for the Eastern District of Virginia and Merchant agrees to submit to the jurisdiction of this court.</t>
  </si>
  <si>
    <t>25.	     TERMINATION</t>
  </si>
  <si>
    <t>A.	     Except as otherwise provided, this Contract may be terminated by mutual agreement at any time, or by either party on thirty (30) day’s written notice to other party.  If Merchant terminates the Contract before the end of the Contract period having not tendered the MQC, Merchant shall be liable to pay liquidated damages as provided for herein.</t>
  </si>
  <si>
    <t xml:space="preserve">B.	     Carrier may terminate this Contract, with cause and immediately upon written notice: 1) as a result of Merchant’s non-compliance with respect to any representation or warranty, including, but not limited to:  expiry, termination, or other invalidation of  a Bond or License of an NVOCC-certifying Merchant has expired, been terminated, or otherwise invalidated by the FMC; a BCO-certifying Merchant markets, sells, assigns, or allows use of  this Contract by entities not designated as Affiliates; 2) due to Merchant’s violation or alleged violation of any applicable law or 3) if Merchant suffers a material adverse change in its financial condition subsequent to the date hereof or defaults, or suffers an event that with the passage of time would constitute a default, in respect of any obligation for borrowed money, whether as a borrower, guarantor or otherwise. 
</t>
  </si>
  <si>
    <t>C.	     Carrier may terminate this Contract, with cause after giving thirty (30) days’ notice if Merchant breaches any term of this Agreement and such breach has not been cured within the thirty (30) day period after receiving notice of the breach from Carrier.</t>
  </si>
  <si>
    <t xml:space="preserve">D.	     If Carrier terminates the Contract before the end of the period for cause as described above, Merchant shall be liable to pay liquidated damages as provided for herein. </t>
  </si>
  <si>
    <t>26.	     CONFIDENTIALITY</t>
  </si>
  <si>
    <t>B.	     In no case will Merchant or Carrier disclose Contract terms and conditions of the Contract to another Carrier in the trade.</t>
  </si>
  <si>
    <t>27.	     ASSIGNMENT</t>
  </si>
  <si>
    <t>A.	     Merchant may not assign this Contract, including any or all its rights or liabilities hereunder, or to otherwise permit any other person or entity, directly or indirectly to utilize services, rates, or other terms provided by Carrier hereunder, without the prior written consent of Carrier.</t>
  </si>
  <si>
    <t>B.	     Notwithstanding the above, Carrier may assign its rights under this Contract and subcontract any portion of carriage, whether ocean or intermodal or otherwise, for Cargoes carried under its Bill of Lading.</t>
  </si>
  <si>
    <t>28.	     WRITTEN NOTICE</t>
  </si>
  <si>
    <t>Written notice by either party shall be deemed to have been duly served on the other party if delivered in person or by registered mail, courier or electronic mail to the other party’s address on the signature page of this Contract or, if such has been changed subsequent to the execution of this Contract, to the last business address known to the party serving notice.</t>
  </si>
  <si>
    <t>Merchant Name:</t>
  </si>
  <si>
    <r>
      <t xml:space="preserve">     WHEREAS,</t>
    </r>
    <r>
      <rPr>
        <sz val="12"/>
        <rFont val="Times New Roman"/>
        <family val="1"/>
      </rPr>
      <t xml:space="preserve"> Carrier and Merchant hereby agree to amend the Contract as defined herein.</t>
    </r>
  </si>
  <si>
    <r>
      <t xml:space="preserve">     </t>
    </r>
    <r>
      <rPr>
        <b/>
        <sz val="12"/>
        <rFont val="Times New Roman"/>
        <family val="1"/>
      </rPr>
      <t>NOW THEREFORE,</t>
    </r>
    <r>
      <rPr>
        <sz val="12"/>
        <rFont val="Times New Roman"/>
        <family val="1"/>
      </rPr>
      <t xml:space="preserve"> intending to be legally bound Carrier and Merchant hereby agree that this Amendment shall amend the Contract as follows:</t>
    </r>
  </si>
  <si>
    <t>Term 4                                                                                         MQC:</t>
  </si>
  <si>
    <t>Term 8                                                         Contract Effective Date:</t>
  </si>
  <si>
    <t>Term 8                                                       Contract Expiration Date:</t>
  </si>
  <si>
    <t xml:space="preserve">Term 2                                                                           Merchant Name: </t>
  </si>
  <si>
    <t>TERM 6</t>
  </si>
  <si>
    <t>TERM 3</t>
  </si>
  <si>
    <t>2.	     MERCHANT</t>
  </si>
  <si>
    <t>3.	     MERCHANT’S AFFILIATES</t>
  </si>
  <si>
    <t xml:space="preserve">4.	     MERCHANT’S MINIMUM QUANTITY COMMITMENT </t>
  </si>
  <si>
    <t xml:space="preserve">5.	     CARRIER’S SERVICE COMMITMENTS </t>
  </si>
  <si>
    <t xml:space="preserve">6.	     CONTRACT RATES </t>
  </si>
  <si>
    <t>7.	     GOVERNING TARIFFS</t>
  </si>
  <si>
    <t>8.	     DURATION OF THE CONTRACT</t>
  </si>
  <si>
    <t xml:space="preserve">This Contract shall commence on the Effective Date and shall expire on the date shown on the cover page, unless earlier terminated in accordance with the terms hereof.   </t>
  </si>
  <si>
    <t>A.	     The terms “Free Time”, “Detention”, “Demurrage”, “Storage” and “Per Diem” shall have the meaning as defined in Carrier’s governing tariff(s).  Detention and demurrage free time and per diem charges for shipments made under this Contract shall be applied as per Carrier’s governing tariff(s), unless otherwise stated in Term 101 of the Appendices attached hereto.  In either case, detention per diem charges will be invoiced as follows:</t>
  </si>
  <si>
    <t>IN WITNESS WHEREOF, THE PARTIES HERETO HAVE EXECUTED THIS AMENDMENT  TO THE SERVICE CONTRACT, WHICH SHALL BECOME EFFECTIVE AS OF THE DATE OF FILING WITH THE FEDERAL MARITIME COMMISSION.</t>
  </si>
  <si>
    <t>Merchant, and each of its Affiliates, warrants that neither the Merchant, nor any of its Representatives: 
i.	     has been subject to an investigation or been convicted of or pleaded guilty to an offense involving fraud, money-laundering, corruption or business ethics; or
ii.	     is listed by any government authorities as debarred, suspended or otherwise ineligible for government procurement programs.</t>
  </si>
  <si>
    <t>(VAS) Serenity Container Guarantee Origin</t>
  </si>
  <si>
    <t>DTC03</t>
  </si>
  <si>
    <t>DTC04</t>
  </si>
  <si>
    <t>(VAS) Serenity Container Guarantee Destination</t>
  </si>
  <si>
    <t>Serenity Cont Guarantee Destination</t>
  </si>
  <si>
    <t>Serenity Cont Guarantee Origin</t>
  </si>
  <si>
    <t>Name, Title, Phone, Electronic Mail Address</t>
  </si>
  <si>
    <t>Name:
Title:
Phone:
Email:</t>
  </si>
  <si>
    <t>Panama Canal Adj Factor</t>
  </si>
  <si>
    <t>CAN20</t>
  </si>
  <si>
    <t>Priority Inland Service</t>
  </si>
  <si>
    <t>Priority Inland Service (VAS)</t>
  </si>
  <si>
    <t>GUA10</t>
  </si>
  <si>
    <t>CTR Maintenance Dest</t>
  </si>
  <si>
    <t>Container Maintenance Charge Destination</t>
  </si>
  <si>
    <t>CTR34</t>
  </si>
  <si>
    <t>Container Maintenance Charge Origin</t>
  </si>
  <si>
    <t>CTR Maintenance Orig</t>
  </si>
  <si>
    <t>Reefer Pharma PTI</t>
  </si>
  <si>
    <t>FRT14</t>
  </si>
  <si>
    <t>SEAPRIORITY GET</t>
  </si>
  <si>
    <t>SEAPRIORITY REACH</t>
  </si>
  <si>
    <t>GUA02</t>
  </si>
  <si>
    <t>Bio Security Fee - HI</t>
  </si>
  <si>
    <t>Bio Security Facilitation Fee - HI</t>
  </si>
  <si>
    <t>SUR57</t>
  </si>
  <si>
    <t>Bio Security Fee - NZ</t>
  </si>
  <si>
    <t>Bio Security Facilitation Fee - NZ</t>
  </si>
  <si>
    <t>The individual signing this Contract on behalf of the Merchant represents and warrants that he or she is empowered and duly authorized to bind the Merchant to this Contract according to its terms.</t>
  </si>
  <si>
    <t>The individual signing this Amendment on behalf of the Merchant represents and warrants that he or she is empowered and duly authorized to bind the Merchant to this Amendment according to its terms.</t>
  </si>
  <si>
    <t>CV Serenity 1 Collect</t>
  </si>
  <si>
    <t>CV Serenity 2 Collect</t>
  </si>
  <si>
    <t>CV Serenity 3 Collect</t>
  </si>
  <si>
    <t>CV Serenity Personal Collect</t>
  </si>
  <si>
    <t>Cargo Value Serenity 1 Collect</t>
  </si>
  <si>
    <t>Cargo Value Serenity 2 Collect</t>
  </si>
  <si>
    <t>Cargo Value Serenity 3 Collect</t>
  </si>
  <si>
    <t>Cargo Value Serenity Personalized Collect</t>
  </si>
  <si>
    <t>Local Port Charge Dest Sanitary Fee</t>
  </si>
  <si>
    <t>Local Port Charge Destination Sanitary Fee</t>
  </si>
  <si>
    <t>Local Port Charge Orig Sanitary Fee</t>
  </si>
  <si>
    <t>Local Port Charge Origin Sanitary Fee</t>
  </si>
  <si>
    <t>PSS5</t>
  </si>
  <si>
    <t>Peak Season Surcharge 5</t>
  </si>
  <si>
    <t>PSS05</t>
  </si>
  <si>
    <t>Premium Customer Service Dest</t>
  </si>
  <si>
    <t>Premium Customer Service Destination</t>
  </si>
  <si>
    <t>DA047</t>
  </si>
  <si>
    <t>Premium Customer Service Origin</t>
  </si>
  <si>
    <t>DA046</t>
  </si>
  <si>
    <r>
      <t xml:space="preserve">C.      If the shipment is a Carrier Haulage Move under Drop and Pick conditions, shipper and/or the consignee on the Bill of Lading shall be responsible for notifying Carrier and its designated agent or motor carrier that the Equipment is empty and ready to be picked up.
Carrier notifications must be sent in writing via email to </t>
    </r>
    <r>
      <rPr>
        <u/>
        <sz val="12"/>
        <color rgb="FF0070C0"/>
        <rFont val="Times New Roman"/>
        <family val="1"/>
      </rPr>
      <t>ssc.usemptsplit@cma-cgm.com</t>
    </r>
    <r>
      <rPr>
        <sz val="12"/>
        <rFont val="Times New Roman"/>
        <family val="1"/>
      </rPr>
      <t>.
In the first instance, the Merchant shall be billed per diem charges when the Equipment is not returned within free time. Notwithstanding the foregoing, and without waiving its right to collect from the Merchant, Carrier reserves the right to instead collect detention charges relating to Drop and Pick moves from the motor carrier directly.</t>
    </r>
  </si>
  <si>
    <r>
      <t xml:space="preserve">Email:  </t>
    </r>
    <r>
      <rPr>
        <u/>
        <sz val="12"/>
        <color rgb="FF0070C0"/>
        <rFont val="Times New Roman"/>
        <family val="1"/>
      </rPr>
      <t>usa.contracts@usa.cma-cgm.com</t>
    </r>
  </si>
  <si>
    <t>Precarriage Congestion</t>
  </si>
  <si>
    <t>PreCarriage Congestion</t>
  </si>
  <si>
    <t>CAR31</t>
  </si>
  <si>
    <t>Cleaner Energy Biofuel</t>
  </si>
  <si>
    <t>ENV04</t>
  </si>
  <si>
    <t>Cleaner Energy LNG</t>
  </si>
  <si>
    <t>ENV02</t>
  </si>
  <si>
    <t>Cleaner Energy LNG+Positive Offset</t>
  </si>
  <si>
    <t>ENV03</t>
  </si>
  <si>
    <t>Positive Offset</t>
  </si>
  <si>
    <t>ENV00</t>
  </si>
  <si>
    <t>Fumigation</t>
  </si>
  <si>
    <t>CTR40</t>
  </si>
  <si>
    <t>Oncarriage Congestion</t>
  </si>
  <si>
    <t>OnCarriage Congestion</t>
  </si>
  <si>
    <t>CAR81</t>
  </si>
  <si>
    <t>Export Seal Fee</t>
  </si>
  <si>
    <t>CMA CGM (America) LLC
1 CMA CGM Way, 
Norfolk, Virginia  23502
Phone: (757) 961-2100
Fax: 	(718) 304-5521</t>
  </si>
  <si>
    <t>1 CMA CGM Way</t>
  </si>
  <si>
    <t>Sr. Director, Bids and Contracting</t>
  </si>
  <si>
    <t>Brazil Exp Doc Fee</t>
  </si>
  <si>
    <t>Brazil Imp Doc Fee</t>
  </si>
  <si>
    <t>Import BL Documentation Fee - Brazil only</t>
  </si>
  <si>
    <t>DA044</t>
  </si>
  <si>
    <t>DA012</t>
  </si>
  <si>
    <t>DA001</t>
  </si>
  <si>
    <t>DA002</t>
  </si>
  <si>
    <t>A.	     Unless authorized in writing by mutual agreement, neither party will disclose the Contract terms and conditions, nor the other party's personal or commercial information, nor Contract performance data,  other than to its employees, agents, Carrier’s affiliates or permitted assignees, tariff filers, or auditors, with the exception of the Contract terms and conditions or information that are:
i.	      Required to be disclosed by law or judicial or administrative order;
ii.	     Disclosed to any person participating with Carrier in the transportation under the Contract or receiving copies of the Bill of Lading for contact purposes;
iii.     Disclosed to global digital supply chain platforms (including but not limited to Tradelens);
iv.	     Incorporated herein by reference in Carrier’s published tariff;
v.	     Without identifying the other party, disclosed in a report, analysis or study of rates 
vi.	     or conditions in the trade covered by this Contract to the secretariat of another member of the FMC agreement;
vii.	     Previously disclosed to an authorized third party; or 
viii.	    Used in connection with collection of a debt from Merchant.</t>
  </si>
  <si>
    <t>Term Gate Out</t>
  </si>
  <si>
    <t>Terminal Gate Out Fee</t>
  </si>
  <si>
    <t>FEW70</t>
  </si>
  <si>
    <t>Container Cleaning Dest</t>
  </si>
  <si>
    <t>Container Cleaning Surcharge Destination</t>
  </si>
  <si>
    <t>Container Cleaning Orig</t>
  </si>
  <si>
    <t>Container Cleaning Surcharge Origin</t>
  </si>
  <si>
    <t>CTR66</t>
  </si>
  <si>
    <t>Container Grade Service</t>
  </si>
  <si>
    <t>CTR39</t>
  </si>
  <si>
    <t>HW</t>
  </si>
  <si>
    <t>In witness whereof, the parties hereby agree to ratify any electronic signatures and be bound by the terms and conditions of this Contract by signature of their duly authorized representatives, set forth below.</t>
  </si>
  <si>
    <t>B.	     Notwithstanding anything to the contrary contained herein, Carrier shall not be liable or responsible to the Merchant or its affiliates/subsidiaries for any consequential, incidental, special, or punitive damages, or for loss of profits or revenues incurred by Merchant or its affiliates that arise out of or relate to this Contract or any booking. The Carrier does not undertake that the Goods or Containers or other packages shall arrive at the port of discharge or place of delivery at any particular time or to meet any particular market or use, and the Carrier shall in no circumstances be liable for any direct, indirect or consequential loss or damage caused by delay or any other cause.</t>
  </si>
  <si>
    <t>C.	     For purposes of determining whether a shipment is made during the term of this Contract, the date when the Cargo is received by Carrier or its agent shall govern.  Cargo shall not be considered as “received” until the full Bill of Lading quantity has been received by Carrier, its sub-contractor or agent.  Carrier's duties and responsibilities under this Contract shall commence when Carrier, its sub-contractor, or agent takes possession and control of Merchant's Cargo or and shall end when Carrier, its sub-contractor, or agent delivers Merchant's Cargo at the port or place of delivery designated on the Bill of Lading or imposed by specific circumstances.</t>
  </si>
  <si>
    <t>A.	     Carrier agrees to make available vessel capacity adequate to carry the MQC specified herein.  The movement of Cargo on specific vessels shall be on a space available basis only.  Merchant agrees to give twenty-one (21) days booking notice, if possible, but not less than fourteen (14) days to Carrier for the carriage of its Cargo, so as to assist Carrier in making space available on specific vessels. At the time of booking, Merchant shall make reference to the unique contract number assigned to this Contract. Merchant agrees that all Cargo tendered under this Contract shall be rated hereunder and shall not be subject to any other volume discounts, volume rates or other volume incentive program offered by Carrier. Merchant agrees that to the extent feasible, Cargo committed under this Contract will be shipped evenly throughout the duration of the Contract.</t>
  </si>
  <si>
    <t>12.	     CARRIER HAULAGE AND MERCHANT HAULAGE MOVES</t>
  </si>
  <si>
    <t>E.	     Any change to Carrier’s applicable published Tariff regarding Merchant Haulage Moves shall be effective and applicable immediately upon filing of same.</t>
  </si>
  <si>
    <t xml:space="preserve">B.	     Carrier will first bill any detention charges to the shipper and/or consignee shown on the Bill of Lading for direct payment.  Notwithstanding the foregoing, and without waiving its right to collect from the shipper or consignee, Carrier reserves the right to instead collect detention charges relating to Merchant Haulage Moves from the motor carrier directly.
In all cases, the shipper and consignee shown on the Bill of Lading are jointly and severally responsible for detention per diem charges.  </t>
  </si>
  <si>
    <t>D.	     Where demurrage is charged and/or collected by Carrier, the foregoing provisions in Sections 14(B.) and 14(C.) applicable to detention shall likewise apply to demurrage.</t>
  </si>
  <si>
    <t>Notwithstanding the foregoing, Merchant consents to Carrier sharing on the Tradelens platform information and data contained in or related to online bookings, shipping instructions, bills of lading, waybills and other documents or events generated during the course of the provision any transportation services.</t>
  </si>
  <si>
    <t>29.	     CREDIT TERMS</t>
  </si>
  <si>
    <t>Unless otherwise expressly agreed in writing by Carrier, any extension of credit by Carrier to Merchant shall be subject always to and in accordance with Carrier’s Standard Credit Terms (“CSCT”, available at https://www.cma-cgm.com/products-services/shipping-guide/bl-clauses).</t>
  </si>
  <si>
    <t>30.	     COUNTERPARTS</t>
  </si>
  <si>
    <t>This Contract may be executed in counterpart, facsimile, or by electronic transmission, and such counterpart, facsimile, or electronically transmitted documents shall be taken and read together and shall constitute a valid and binding agreement of the parties hereto.</t>
  </si>
  <si>
    <r>
      <rPr>
        <b/>
        <u/>
        <sz val="12"/>
        <rFont val="Times New Roman"/>
        <family val="1"/>
      </rPr>
      <t>TERM 102</t>
    </r>
    <r>
      <rPr>
        <b/>
        <sz val="12"/>
        <rFont val="Times New Roman"/>
        <family val="1"/>
      </rPr>
      <t xml:space="preserve"> </t>
    </r>
    <r>
      <rPr>
        <b/>
        <u/>
        <sz val="12"/>
        <rFont val="Times New Roman"/>
        <family val="1"/>
      </rPr>
      <t>ELECTRONIC ENDORSEMENT</t>
    </r>
  </si>
  <si>
    <t xml:space="preserve">Carrier will accept an Electronic Signature (a digital copy of a signature in place of a handwritten signature) or Electronic Endorsement (email acknowledgment and acceptance) in substitution of an original “pen and ink” endorsement on approved Service Contracts (including amendments).
</t>
  </si>
  <si>
    <t>Merchant may identify persons authorized to submit Electronic Signature or Electronic Endorsement for Service Contracts, including the authorized person’s full name, title, electronic mail address and telephone number.   Unless Merchant identifies specific individuals authorized to approve Service Contracts, any individual who purports to be a representative of the Merchant may accept the Contract on behalf of the Merchant and in doing so represents and warrants that he or she is empowered and duly authorized to bind the Merchant to the Service Contract, according to its terms.</t>
  </si>
  <si>
    <t>Merchant must notify the Carrier in writing if it does not authorize any of its representatives to use Electronic Signature or Electronic Endorsement.</t>
  </si>
  <si>
    <t>V39</t>
  </si>
  <si>
    <t>Weight Charge</t>
  </si>
  <si>
    <t>EQ019</t>
  </si>
  <si>
    <t>Port Access Fee Origin</t>
  </si>
  <si>
    <t>Port Access Fee Destination</t>
  </si>
  <si>
    <t>POR54</t>
  </si>
  <si>
    <t>Geodis USA Inc.acting as agent for and on behalf of Cargo Container Line Limited</t>
  </si>
  <si>
    <t>0004581254</t>
  </si>
  <si>
    <t>Eric Martin-Neuville; Matthias Hansen; Florence Gautrais; Ryan Dugan; Joshua Garee; Andrea Barzana; Ole Buck</t>
  </si>
  <si>
    <t>Executive Vice President; Ocean Freight Senior Vice President; Global Ocean Freight Director; Vice President America's ocean Freight Products; Carrier Manager;Head of Trade Transpacific ; Head of Trade Transatlantic</t>
  </si>
  <si>
    <t>PO Box 3340</t>
  </si>
  <si>
    <t>Tortola Road Town, The British Virgin Islands</t>
  </si>
  <si>
    <t>33 1 56 76 22 00</t>
  </si>
  <si>
    <t>8820141</t>
  </si>
  <si>
    <t>LEXON INSURANCE COMPANY</t>
  </si>
  <si>
    <t>016591</t>
  </si>
  <si>
    <t>Maggie Keihm</t>
  </si>
  <si>
    <t>usa.mkeihm@usa.cma-cgm.com</t>
  </si>
  <si>
    <t>Oil &amp; gas equipment and materials</t>
  </si>
  <si>
    <t>BAKER HUGHES</t>
  </si>
  <si>
    <t>CHEMICALS</t>
  </si>
  <si>
    <t>Freight all kinds</t>
  </si>
  <si>
    <t>HOUSTON</t>
  </si>
  <si>
    <t>SANTOS</t>
  </si>
  <si>
    <t>USD</t>
  </si>
  <si>
    <t>LAREDO, TX</t>
  </si>
  <si>
    <t>SALVADOR DI BAHIA</t>
  </si>
  <si>
    <t>CHICAGO, IL</t>
  </si>
  <si>
    <t>New York</t>
  </si>
  <si>
    <t>Callao</t>
  </si>
  <si>
    <t>San Antonio</t>
  </si>
  <si>
    <t>St. Johns</t>
  </si>
  <si>
    <t>Houston</t>
  </si>
  <si>
    <t>Long Beach</t>
  </si>
  <si>
    <t>New Orleans</t>
  </si>
  <si>
    <t>Port Everglades</t>
  </si>
  <si>
    <t>Savannah</t>
  </si>
  <si>
    <t>Road Bay</t>
  </si>
  <si>
    <t>Oranjestad</t>
  </si>
  <si>
    <t>Philipsburg</t>
  </si>
  <si>
    <t>Willemstad</t>
  </si>
  <si>
    <t>Buenos Aires</t>
  </si>
  <si>
    <t>Barcadera</t>
  </si>
  <si>
    <t>Fortaleza</t>
  </si>
  <si>
    <t>ITAGUAI</t>
  </si>
  <si>
    <t>Manaus</t>
  </si>
  <si>
    <t>Natal</t>
  </si>
  <si>
    <t>NAVEGANTES</t>
  </si>
  <si>
    <t>Pecem</t>
  </si>
  <si>
    <t>Paranagua</t>
  </si>
  <si>
    <t>Rio Grande</t>
  </si>
  <si>
    <t>Salvador</t>
  </si>
  <si>
    <t>Baltimore</t>
  </si>
  <si>
    <t>Santos</t>
  </si>
  <si>
    <t>Charleston</t>
  </si>
  <si>
    <t>Suape</t>
  </si>
  <si>
    <t>Vila Do Conde</t>
  </si>
  <si>
    <t>Vitoria</t>
  </si>
  <si>
    <t>NASSAU</t>
  </si>
  <si>
    <t>Belize</t>
  </si>
  <si>
    <t>Arica</t>
  </si>
  <si>
    <t>Iquique</t>
  </si>
  <si>
    <t>Lirquen</t>
  </si>
  <si>
    <t>Barranquilla</t>
  </si>
  <si>
    <t>Buenaventura</t>
  </si>
  <si>
    <t>Cartagena</t>
  </si>
  <si>
    <t>Santa Marta</t>
  </si>
  <si>
    <t>Turbo</t>
  </si>
  <si>
    <t>Puerto Caldera</t>
  </si>
  <si>
    <t>Puerto Moin</t>
  </si>
  <si>
    <t>Caucedo</t>
  </si>
  <si>
    <t>Rio Haina</t>
  </si>
  <si>
    <t>Posorja</t>
  </si>
  <si>
    <t>St. Georges</t>
  </si>
  <si>
    <t>DEGRAD DES CANNES</t>
  </si>
  <si>
    <t>Gustavia</t>
  </si>
  <si>
    <t>Pointe a Pitre</t>
  </si>
  <si>
    <t>PUERTO BARRIOS</t>
  </si>
  <si>
    <t>Puerto Quetzal</t>
  </si>
  <si>
    <t>Georgetown, Guyana</t>
  </si>
  <si>
    <t>Puerto Cortes</t>
  </si>
  <si>
    <t>San Lorenzo</t>
  </si>
  <si>
    <t>CAP HAITIEN</t>
  </si>
  <si>
    <t>Lafito, OU</t>
  </si>
  <si>
    <t>Kingston</t>
  </si>
  <si>
    <t>Montego Bay</t>
  </si>
  <si>
    <t>Basseterre</t>
  </si>
  <si>
    <t>Charlestown</t>
  </si>
  <si>
    <t>Castries</t>
  </si>
  <si>
    <t>Fort de France</t>
  </si>
  <si>
    <t>Little Bay</t>
  </si>
  <si>
    <t>Altamira</t>
  </si>
  <si>
    <t>Lazaro Cardenas</t>
  </si>
  <si>
    <t>Veracruz</t>
  </si>
  <si>
    <t>MXZLO</t>
  </si>
  <si>
    <t>Corinto</t>
  </si>
  <si>
    <t>BALBOA</t>
  </si>
  <si>
    <t>Manzanillo, PA</t>
  </si>
  <si>
    <t>Paramaribo</t>
  </si>
  <si>
    <t>Acajutla</t>
  </si>
  <si>
    <t>Port of Spain</t>
  </si>
  <si>
    <t>Point Lisas</t>
  </si>
  <si>
    <t>Montevideo</t>
  </si>
  <si>
    <t>El Guamache</t>
  </si>
  <si>
    <t>Guaranao</t>
  </si>
  <si>
    <t>Guanta</t>
  </si>
  <si>
    <t>La Guaira</t>
  </si>
  <si>
    <t>Maracaibo</t>
  </si>
  <si>
    <t>Puerto Cabello</t>
  </si>
  <si>
    <t>Road Town</t>
  </si>
  <si>
    <t>Charlotte Amalie</t>
  </si>
  <si>
    <t>Christiansted</t>
  </si>
  <si>
    <t>1,2,4</t>
  </si>
  <si>
    <t>1,2,3,4</t>
  </si>
  <si>
    <t>Bullet 1</t>
  </si>
  <si>
    <t>Bullet 2</t>
  </si>
  <si>
    <t>Bullet 6</t>
  </si>
  <si>
    <t xml:space="preserve"> </t>
  </si>
  <si>
    <t>SAN SALVADOR, EL SALVADOR</t>
  </si>
  <si>
    <t>Cartagena, CO</t>
  </si>
  <si>
    <t>Nashville, TN</t>
  </si>
  <si>
    <t>Bullet 7</t>
  </si>
  <si>
    <t>Lafito</t>
  </si>
  <si>
    <t>Chicago, IL</t>
  </si>
  <si>
    <t>St Paul, MN</t>
  </si>
  <si>
    <t>RIO DE JANEIRO</t>
  </si>
  <si>
    <t>ALABAMA PORT, AL</t>
  </si>
  <si>
    <t>SAN SALVADOR, SV</t>
  </si>
  <si>
    <t xml:space="preserve">ITAGUAI </t>
  </si>
  <si>
    <t>Itajai</t>
  </si>
  <si>
    <t>Panama City , PA</t>
  </si>
  <si>
    <t>Panama City. PA</t>
  </si>
  <si>
    <t>Managua, NI</t>
  </si>
  <si>
    <t>San Pedro Sula, HN</t>
  </si>
  <si>
    <t>San Jose, CR</t>
  </si>
  <si>
    <t>Laminated Glass, Resin</t>
  </si>
  <si>
    <t>Westlake</t>
  </si>
  <si>
    <t>Donate Goods</t>
  </si>
  <si>
    <t>Bullet 3</t>
  </si>
  <si>
    <t>Resin</t>
  </si>
  <si>
    <t>chemicals haz and non haz</t>
  </si>
  <si>
    <t>Innophos</t>
  </si>
  <si>
    <t>FAK RF</t>
  </si>
  <si>
    <t>Foodstuff</t>
  </si>
  <si>
    <t>ST JOHN'S</t>
  </si>
  <si>
    <t>ROAD BAY</t>
  </si>
  <si>
    <t>PHILIPSBURG</t>
  </si>
  <si>
    <t>WILLEMSTAD</t>
  </si>
  <si>
    <t>BUENOS AIRES</t>
  </si>
  <si>
    <t>BARCADERA</t>
  </si>
  <si>
    <t>BRIDGETOWN</t>
  </si>
  <si>
    <t>MANAUS</t>
  </si>
  <si>
    <t>PARANAGUA</t>
  </si>
  <si>
    <t>RIO GRANDE</t>
  </si>
  <si>
    <t>BELIZE CITY</t>
  </si>
  <si>
    <t>ARICA</t>
  </si>
  <si>
    <t>IQUIQUE</t>
  </si>
  <si>
    <t>SAN ANTONIO</t>
  </si>
  <si>
    <t>BARRANQUILLA</t>
  </si>
  <si>
    <t>BUENAVENTURA</t>
  </si>
  <si>
    <t>CARTAGENA</t>
  </si>
  <si>
    <t>SANTA MARTA</t>
  </si>
  <si>
    <t>TURBO</t>
  </si>
  <si>
    <t>PUERTO CALDERA</t>
  </si>
  <si>
    <t>ROSEAU</t>
  </si>
  <si>
    <t>CAUCEDO</t>
  </si>
  <si>
    <t>RIO HAINA</t>
  </si>
  <si>
    <t>GUAYAQUIL</t>
  </si>
  <si>
    <t>SAINT GEORGE'S</t>
  </si>
  <si>
    <t>GUSTAVIA</t>
  </si>
  <si>
    <t>POINTE A PITRE</t>
  </si>
  <si>
    <t>PUERTO QUETZAL</t>
  </si>
  <si>
    <t>GEORGETOWN, GUYANA</t>
  </si>
  <si>
    <t>PUERTO CORTES</t>
  </si>
  <si>
    <t>LAFITO, OU</t>
  </si>
  <si>
    <t>KINGSTON</t>
  </si>
  <si>
    <t>MONTEGO BAY</t>
  </si>
  <si>
    <t>BASSETERRE</t>
  </si>
  <si>
    <t>CASTRIES</t>
  </si>
  <si>
    <t>FORT DE FRANCE</t>
  </si>
  <si>
    <t>LITTLE BAY</t>
  </si>
  <si>
    <t>LAZARO CARDENAS</t>
  </si>
  <si>
    <t>VERACRUZ</t>
  </si>
  <si>
    <t>CORINTO</t>
  </si>
  <si>
    <t>MANZANILLO, PA</t>
  </si>
  <si>
    <t>CALLAO</t>
  </si>
  <si>
    <t>PAITA</t>
  </si>
  <si>
    <t>ASUNCION</t>
  </si>
  <si>
    <t>PARAMARIBO</t>
  </si>
  <si>
    <t>ACAJUTLA</t>
  </si>
  <si>
    <t>PORT OF SPAIN</t>
  </si>
  <si>
    <t>POINT LISAS</t>
  </si>
  <si>
    <t>MONTEVIDEO</t>
  </si>
  <si>
    <t>CAMPDEN PARK</t>
  </si>
  <si>
    <t>EL GUAMACHE</t>
  </si>
  <si>
    <t>GUARANAO</t>
  </si>
  <si>
    <t>GUANTA</t>
  </si>
  <si>
    <t>LA GUAIRA</t>
  </si>
  <si>
    <t>MARACAIBO</t>
  </si>
  <si>
    <t>PUERTO CABELLO</t>
  </si>
  <si>
    <t>ROAD TOWN</t>
  </si>
  <si>
    <t>CHARLOTTE AMALIE, ST THOMAS</t>
  </si>
  <si>
    <t>CHRISTIANSTED</t>
  </si>
  <si>
    <t>Port Hueneme</t>
  </si>
  <si>
    <t>PPE, Medical supplies</t>
  </si>
  <si>
    <t>Salt Lake City, UT</t>
  </si>
  <si>
    <t>ST LOUIS, MO</t>
  </si>
  <si>
    <t>BUXTON, ND</t>
  </si>
  <si>
    <t>FENTON, MO</t>
  </si>
  <si>
    <t>ST CHARLES, MO</t>
  </si>
  <si>
    <t>USA</t>
  </si>
  <si>
    <t>SAVANNAH</t>
  </si>
  <si>
    <t>NEW YORK</t>
  </si>
  <si>
    <t>Louisville, KY</t>
  </si>
  <si>
    <t>Atlanta, GA</t>
  </si>
  <si>
    <t>Charlotte, NC</t>
  </si>
  <si>
    <t>Memphis, TN</t>
  </si>
  <si>
    <t>Seattle, WA</t>
  </si>
  <si>
    <t>Worcester, MA</t>
  </si>
  <si>
    <t>Cincinnati, OH</t>
  </si>
  <si>
    <t>Cleveland, OH</t>
  </si>
  <si>
    <t>Columbus, OH</t>
  </si>
  <si>
    <t>Detroit, MI</t>
  </si>
  <si>
    <t>Kansas City, KS</t>
  </si>
  <si>
    <t>St. Louis, MO</t>
  </si>
  <si>
    <t>St. Paul, MN</t>
  </si>
  <si>
    <t>Omaha, NE</t>
  </si>
  <si>
    <t>Montreal, QC</t>
  </si>
  <si>
    <t>Toronto, ON</t>
  </si>
  <si>
    <t>Dallas, TX</t>
  </si>
  <si>
    <t>Los Angeles, CA</t>
  </si>
  <si>
    <t>Santa Teresa, NM</t>
  </si>
  <si>
    <t>Oakland, CA</t>
  </si>
  <si>
    <t>CA</t>
  </si>
  <si>
    <t>Colon, FRZ</t>
  </si>
  <si>
    <t>Panama City</t>
  </si>
  <si>
    <t>San Pedro Sula</t>
  </si>
  <si>
    <t>San Jose</t>
  </si>
  <si>
    <t>Santo Tomas</t>
  </si>
  <si>
    <t>Alajuela</t>
  </si>
  <si>
    <t>La Libertad</t>
  </si>
  <si>
    <t>San Salvador</t>
  </si>
  <si>
    <t>Heredia</t>
  </si>
  <si>
    <t>Amatitlan</t>
  </si>
  <si>
    <t>Guatemala City</t>
  </si>
  <si>
    <t>Villa Nueva</t>
  </si>
  <si>
    <t>Managua</t>
  </si>
  <si>
    <t>Tegucigalpa</t>
  </si>
  <si>
    <t>Honduras</t>
  </si>
  <si>
    <t>Costa Rica</t>
  </si>
  <si>
    <t>Guatemala</t>
  </si>
  <si>
    <t>El Salvador</t>
  </si>
  <si>
    <t>Nicaragua</t>
  </si>
  <si>
    <t>Valparaiso</t>
  </si>
  <si>
    <t>Guayaquil</t>
  </si>
  <si>
    <t>Balboa</t>
  </si>
  <si>
    <t>Manzanillo</t>
  </si>
  <si>
    <t>Puerto Barrios</t>
  </si>
  <si>
    <t xml:space="preserve">Puerto Moin </t>
  </si>
  <si>
    <t>100</t>
  </si>
  <si>
    <t/>
  </si>
  <si>
    <t>Belize City</t>
  </si>
  <si>
    <t>WCSA</t>
  </si>
  <si>
    <t>FAK (Freight all kinds) is for cargo loads in carrier provided equipment and are not consolidated cargo shipments,   FAK excludes: Agricultural Products Bagged and bulk (including but not limited to Grains, wheat, barley, lentils, soybeans, peas, Corn, Dried distilled grain, rice), Animal Bedding (Wood Shavings), Animal Feed (Hay, Meals of all kinds, Fish, chicken, Soy etc,), Alloy Scrap, Automobiles, Carbon Black, Cruise Ship Supplies, Dried Fruit and Nuts, Exhibition Goods, Hides, Horse/Cattle Feed, Iron/Metal Products Loose, KLB, Logs/Lumber, Metal Scrap, Ore NOS, Plastic Scrap, Raw Cotton, Resin, SOT's/Bulk Liquids, Steel Coils, Tin Plate, Used Rubber products, Used tires, Waste Paper, Wine and spirits, and Wood Pulp,
Under this provision, rates for Cargo requiring Controlled Temperature protection, cargo which is prohibited by law, cargo of arms and/or ammunition, or articles of extraordinary (high value sensitive cargo) such as works of Art, fine jewelry, Antiques, Deeds, Drafts, precious metals, precious gems/stones, etc, may not be incorporated under Freight All Kinds (FAK),</t>
  </si>
  <si>
    <t>0000257091</t>
  </si>
  <si>
    <t xml:space="preserve">GEODIS USA, INC. </t>
  </si>
  <si>
    <t>200 Tradeport Drive</t>
  </si>
  <si>
    <t>Atlanta</t>
  </si>
  <si>
    <t>GA 30354</t>
  </si>
  <si>
    <t>0001590045</t>
  </si>
  <si>
    <t>440 McClellan Highway</t>
  </si>
  <si>
    <t>Boston</t>
  </si>
  <si>
    <t>MA 02128</t>
  </si>
  <si>
    <t>0003428334</t>
  </si>
  <si>
    <t>4995 LaCross Road</t>
  </si>
  <si>
    <t>SC 09406</t>
  </si>
  <si>
    <t>0001526899</t>
  </si>
  <si>
    <t>205 Regency Executive Park</t>
  </si>
  <si>
    <t>Charlotte</t>
  </si>
  <si>
    <t>NC 28217</t>
  </si>
  <si>
    <t>0002227452</t>
  </si>
  <si>
    <t>920 Minters Chapel Road</t>
  </si>
  <si>
    <t>Dallas</t>
  </si>
  <si>
    <t>TX 76051</t>
  </si>
  <si>
    <t>0005125467</t>
  </si>
  <si>
    <t>8210 Humble-Westfield Road</t>
  </si>
  <si>
    <t>TX 77338</t>
  </si>
  <si>
    <t>0004672786</t>
  </si>
  <si>
    <t>390 Franklin Avenue</t>
  </si>
  <si>
    <t>JFK New York</t>
  </si>
  <si>
    <t>NY 11010</t>
  </si>
  <si>
    <t>0002639957</t>
  </si>
  <si>
    <t>23601 S. Wilmington Avenue</t>
  </si>
  <si>
    <t>Los Angeles</t>
  </si>
  <si>
    <t>CA 90745</t>
  </si>
  <si>
    <t>0003924266</t>
  </si>
  <si>
    <t>5101 S. Broad Street</t>
  </si>
  <si>
    <t>Philadelphia</t>
  </si>
  <si>
    <t>PA 19112</t>
  </si>
  <si>
    <t>0000097782</t>
  </si>
  <si>
    <t>SCHNEIDER + CIE AG</t>
  </si>
  <si>
    <t xml:space="preserve">Solothurnerstrasse 48 </t>
  </si>
  <si>
    <t>Basel</t>
  </si>
  <si>
    <t>4002</t>
  </si>
  <si>
    <t>SWITZERLAND</t>
  </si>
  <si>
    <t>0000257085</t>
  </si>
  <si>
    <t>2000 Arthur Avenue</t>
  </si>
  <si>
    <t>ELK GROVE VILLAGE</t>
  </si>
  <si>
    <t>IL 60007</t>
  </si>
  <si>
    <t>0003934529</t>
  </si>
  <si>
    <t>0003088209</t>
  </si>
  <si>
    <t>0004848608</t>
  </si>
  <si>
    <t>1751 NW 129th Ave Suite 100</t>
  </si>
  <si>
    <t>FL 33182</t>
  </si>
  <si>
    <t>0000560181</t>
  </si>
  <si>
    <t>GEODIS RESEAUX</t>
  </si>
  <si>
    <t>Immeuble Cap West 7, 9 allees de l'Europe 92615 Clichy</t>
  </si>
  <si>
    <t>Cedex</t>
  </si>
  <si>
    <t>France</t>
  </si>
  <si>
    <t>GEODIS IBERIA / SPAIN</t>
  </si>
  <si>
    <t>GEODIS OVERSEAS UK</t>
  </si>
  <si>
    <t>GEODIS VITESSE NETHERLANDS</t>
  </si>
  <si>
    <t>GEODIS DUSOLIER / FRANCE</t>
  </si>
  <si>
    <t>GEODIS SMTR / FRANCE</t>
  </si>
  <si>
    <t>GEODIS BERNIS FRANCE</t>
  </si>
  <si>
    <t>GEODIS ZUST AMBROSSETTI</t>
  </si>
  <si>
    <t>GEODIS WALBAUM FRANCE</t>
  </si>
  <si>
    <t>GEODIS IRELAND</t>
  </si>
  <si>
    <t>CALBERSON GEODIS FRANCE</t>
  </si>
  <si>
    <t>SCHNEIDER AG / SWITZERLAND</t>
  </si>
  <si>
    <t>RHODE &amp;LIESENFELD, NEW YORK</t>
  </si>
  <si>
    <t>RHODE &amp;LIESENFELD, GERMANY</t>
  </si>
  <si>
    <t>FIEGE LOGISTICS (SWITZERLANDLTD)</t>
  </si>
  <si>
    <t>LAGERMAX/ SUISSES</t>
  </si>
  <si>
    <t>Cargo Container Line Limited</t>
  </si>
  <si>
    <t>Room 1514-1528 Park-In Comm.</t>
  </si>
  <si>
    <t>Kowloon City, Kowloon  Hong Kong</t>
  </si>
  <si>
    <t>Geodis Wilson Italy Spa</t>
  </si>
  <si>
    <t>Via Toffetti 104</t>
  </si>
  <si>
    <t>20139 Milano Milano  Italy</t>
  </si>
  <si>
    <t>Geodis Wilson Belgium</t>
  </si>
  <si>
    <t>Industrielaan 25</t>
  </si>
  <si>
    <t>B-2110 Wijnegem  Belgium</t>
  </si>
  <si>
    <t>Geodis Wilson Iberia SA (Barcelona) ADVA</t>
  </si>
  <si>
    <t>De L'Estany De La Messeguera Zona</t>
  </si>
  <si>
    <t>De Actividades Logisticas II, Zal I</t>
  </si>
  <si>
    <t>Geodis Wilson France</t>
  </si>
  <si>
    <t>Zac Pn 2, Parc des Reflets 165 Avenue du Bois de la Pie  Bp 59009</t>
  </si>
  <si>
    <t>Rohde &amp; Liesenfeld GmbH &amp; Co.</t>
  </si>
  <si>
    <t>Internationale Transport Logistik Hammerbrookstr. 89</t>
  </si>
  <si>
    <t>20097 Hamburg  Germany</t>
  </si>
  <si>
    <t xml:space="preserve">Geodis Wilson Denmark A/S </t>
  </si>
  <si>
    <t>Hvidkaervej 27</t>
  </si>
  <si>
    <t>DK-5250 Odense  Denmark</t>
  </si>
  <si>
    <t>Geodis Wilson Germany GmbH</t>
  </si>
  <si>
    <t>(Germany) GmbH Obenhauptstrasse 13</t>
  </si>
  <si>
    <t>22335 Hamburg  Germany</t>
  </si>
  <si>
    <t>Geodis Wilson Netherlands</t>
  </si>
  <si>
    <t>Postbus 117</t>
  </si>
  <si>
    <t>3190 AC Hoogvliet Rotterdam  Netherlands</t>
  </si>
  <si>
    <t>Geodis Wilson Sweden AB</t>
  </si>
  <si>
    <t>Masthuggstorget 3  P O Box 7091</t>
  </si>
  <si>
    <t>SE-40032 Gothenburg  Sweden</t>
  </si>
  <si>
    <t>Geodis Wilson UK Ltd</t>
  </si>
  <si>
    <t>Units 5-6 Parkway Trading Estate, Cranford Lane</t>
  </si>
  <si>
    <t>Housnlow Middlesex Tw5 9qa  UK</t>
  </si>
  <si>
    <t>Geodis Wilson Norway A/S</t>
  </si>
  <si>
    <t>Ulenveien 90b</t>
  </si>
  <si>
    <t>NO-0150 Oslo  Norway</t>
  </si>
  <si>
    <t>Geodis Wilson, US</t>
  </si>
  <si>
    <t>US Headquarters will be located at 485C Route 1 South, Suite 410</t>
  </si>
  <si>
    <t>Iselin</t>
  </si>
  <si>
    <t>New Jersey  08830</t>
  </si>
  <si>
    <t>Danish Consolidated Services</t>
  </si>
  <si>
    <t>Geodis Wilson Finland Oy</t>
  </si>
  <si>
    <t xml:space="preserve">Juvan Teollisuuskatu 25, Bldg 3 </t>
  </si>
  <si>
    <t xml:space="preserve">FIN 029221 Espoo </t>
  </si>
  <si>
    <t xml:space="preserve">Finland </t>
  </si>
  <si>
    <t>Houston, New Orleans</t>
  </si>
  <si>
    <t>Arica, San Antonio, VALPARAISO, Iquique, Callao, Paita, Guayaquil, POSORJA, Buenaventura</t>
  </si>
  <si>
    <t>USEC 3</t>
  </si>
  <si>
    <t>MIAMI, PORT EVERGLADES</t>
  </si>
  <si>
    <t>Rio de Janeiro</t>
  </si>
  <si>
    <t>Asuncion</t>
  </si>
  <si>
    <t>Paonx</t>
  </si>
  <si>
    <t>Colon</t>
  </si>
  <si>
    <t>San Vicente</t>
  </si>
  <si>
    <t>LA Guaira</t>
  </si>
  <si>
    <t>Paita</t>
  </si>
  <si>
    <t>Itaguai</t>
  </si>
  <si>
    <t>Navegantes</t>
  </si>
  <si>
    <t>Vila do Conde</t>
  </si>
  <si>
    <t>CARTAGENA, CO</t>
  </si>
  <si>
    <t>GT</t>
  </si>
  <si>
    <t>CMDU 020, 100, 102 , 005</t>
  </si>
  <si>
    <t>22-0125</t>
  </si>
  <si>
    <t>Date: January 31, 2022</t>
  </si>
  <si>
    <t>Date: February 1, 2022</t>
  </si>
  <si>
    <t>PORT EVERGLADES</t>
  </si>
  <si>
    <t>EL SALVADOR, SV</t>
  </si>
  <si>
    <t>New york</t>
  </si>
  <si>
    <t xml:space="preserve"> 475 </t>
  </si>
  <si>
    <t>350 </t>
  </si>
  <si>
    <t>475 </t>
  </si>
  <si>
    <t>150 </t>
  </si>
  <si>
    <t>425 </t>
  </si>
  <si>
    <t>250 </t>
  </si>
  <si>
    <t>325 </t>
  </si>
  <si>
    <t>50 </t>
  </si>
  <si>
    <t>Bullet 3A</t>
  </si>
  <si>
    <t>Bullet 4A</t>
  </si>
  <si>
    <t>Bullet 5A</t>
  </si>
  <si>
    <t>Bullet 8</t>
  </si>
  <si>
    <t>TOYS, PLASTIC PARTS</t>
  </si>
  <si>
    <t>LEGO</t>
  </si>
  <si>
    <t>US</t>
  </si>
  <si>
    <t>BR</t>
  </si>
  <si>
    <t>PE</t>
  </si>
  <si>
    <t>CO</t>
  </si>
  <si>
    <t>UY</t>
  </si>
  <si>
    <t>EC</t>
  </si>
  <si>
    <t>DO</t>
  </si>
  <si>
    <t>SV</t>
  </si>
  <si>
    <t>4J)</t>
  </si>
  <si>
    <t>Bullet 8 rates are valid till June 1, 2023</t>
  </si>
  <si>
    <t>OAKLAND</t>
  </si>
  <si>
    <t>FAK 3</t>
  </si>
  <si>
    <t>Bullet 9</t>
  </si>
  <si>
    <t>Bullet 10</t>
  </si>
  <si>
    <t>Bullet 11</t>
  </si>
  <si>
    <t>Bullet 12</t>
  </si>
  <si>
    <t>Milk Powder</t>
  </si>
  <si>
    <t>Interfood</t>
  </si>
  <si>
    <t>Dairy Americas</t>
  </si>
  <si>
    <t>Oakland</t>
  </si>
  <si>
    <t>florence.gautrais@geodis.com; andrea.barzana@geodis.com ;Ryan.Dugan@geodis.com;agustin.lopez@geodis.com ; joanna.benech@geodis.com</t>
  </si>
  <si>
    <t>Bullet 13</t>
  </si>
  <si>
    <t>Hand Sanitizer</t>
  </si>
  <si>
    <t>Mixco, GT</t>
  </si>
  <si>
    <r>
      <t xml:space="preserve">39    </t>
    </r>
    <r>
      <rPr>
        <b/>
        <sz val="10"/>
        <rFont val="Times New Roman"/>
        <family val="1"/>
      </rPr>
      <t xml:space="preserve">                                                                       Contact Person:</t>
    </r>
  </si>
  <si>
    <r>
      <t xml:space="preserve">Term 10       </t>
    </r>
    <r>
      <rPr>
        <b/>
        <sz val="10"/>
        <rFont val="Times New Roman"/>
        <family val="1"/>
      </rPr>
      <t xml:space="preserve">                                    Merchant Certification:</t>
    </r>
  </si>
  <si>
    <t>If NVOCC resides in the USA, provide FMC License Number:
Or
If NVOCC resides outside the USA, provide FMC Organization Number:</t>
  </si>
  <si>
    <t>Date__________________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</si>
</sst>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____"/>
  </numFmts>
  <fonts count="76" x14ac:knownFonts="1">
    <font>
      <sz val="10"/>
      <name val="Arial"/>
    </font>
    <font>
      <sz val="10"/>
      <name val="Arial"/>
      <family val="2"/>
    </font>
    <font>
      <sz val="12"/>
      <name val="Times New Roman"/>
      <family val="1"/>
    </font>
    <font>
      <b/>
      <sz val="12"/>
      <name val="Times New Roman"/>
      <family val="1"/>
    </font>
    <font>
      <b/>
      <sz val="10"/>
      <name val="Times New Roman"/>
      <family val="1"/>
    </font>
    <font>
      <sz val="12"/>
      <color indexed="8"/>
      <name val="Times New Roman"/>
      <family val="1"/>
    </font>
    <font>
      <b/>
      <sz val="12"/>
      <color indexed="8"/>
      <name val="Times New Roman"/>
      <family val="1"/>
    </font>
    <font>
      <sz val="10"/>
      <name val="Arial"/>
      <family val="2"/>
    </font>
    <font>
      <sz val="12"/>
      <color indexed="10"/>
      <name val="Times New Roman"/>
      <family val="1"/>
    </font>
    <font>
      <b/>
      <sz val="12"/>
      <color indexed="10"/>
      <name val="Times New Roman"/>
      <family val="1"/>
    </font>
    <font>
      <sz val="10"/>
      <name val="Times New Roman"/>
      <family val="1"/>
    </font>
    <font>
      <sz val="8"/>
      <name val="Arial"/>
      <family val="2"/>
    </font>
    <font>
      <sz val="12"/>
      <color indexed="12"/>
      <name val="Times New Roman"/>
      <family val="1"/>
    </font>
    <font>
      <b/>
      <sz val="10"/>
      <name val="Arial"/>
      <family val="2"/>
    </font>
    <font>
      <b/>
      <sz val="10"/>
      <name val="Arial"/>
      <family val="2"/>
    </font>
    <font>
      <b/>
      <sz val="14"/>
      <color indexed="9"/>
      <name val="Times New Roman"/>
      <family val="1"/>
    </font>
    <font>
      <b/>
      <sz val="12"/>
      <color indexed="23"/>
      <name val="Times New Roman"/>
      <family val="1"/>
    </font>
    <font>
      <b/>
      <i/>
      <sz val="12"/>
      <color indexed="8"/>
      <name val="Times New Roman"/>
      <family val="1"/>
    </font>
    <font>
      <b/>
      <i/>
      <sz val="12"/>
      <name val="Times New Roman"/>
      <family val="1"/>
    </font>
    <font>
      <b/>
      <i/>
      <u/>
      <sz val="12"/>
      <color indexed="8"/>
      <name val="Times New Roman"/>
      <family val="1"/>
    </font>
    <font>
      <b/>
      <sz val="12"/>
      <color indexed="9"/>
      <name val="Times New Roman"/>
      <family val="1"/>
    </font>
    <font>
      <b/>
      <sz val="12"/>
      <color indexed="53"/>
      <name val="Times New Roman"/>
      <family val="1"/>
    </font>
    <font>
      <i/>
      <sz val="12"/>
      <name val="Times New Roman"/>
      <family val="1"/>
    </font>
    <font>
      <b/>
      <sz val="10"/>
      <color indexed="8"/>
      <name val="Times New Roman"/>
      <family val="1"/>
    </font>
    <font>
      <b/>
      <sz val="12"/>
      <color indexed="81"/>
      <name val="Tahoma"/>
      <family val="2"/>
    </font>
    <font>
      <b/>
      <sz val="14"/>
      <color indexed="81"/>
      <name val="Tahoma"/>
      <family val="2"/>
    </font>
    <font>
      <b/>
      <sz val="12"/>
      <name val="Arial"/>
      <family val="2"/>
    </font>
    <font>
      <sz val="12"/>
      <name val="Arial"/>
      <family val="2"/>
    </font>
    <font>
      <sz val="14"/>
      <name val="Arial"/>
      <family val="2"/>
    </font>
    <font>
      <b/>
      <sz val="14"/>
      <color indexed="10"/>
      <name val="Arial"/>
      <family val="2"/>
    </font>
    <font>
      <b/>
      <sz val="14"/>
      <name val="Arial"/>
      <family val="2"/>
    </font>
    <font>
      <sz val="10"/>
      <color indexed="22"/>
      <name val="Arial"/>
      <family val="2"/>
    </font>
    <font>
      <b/>
      <sz val="12"/>
      <name val="Arial"/>
      <family val="2"/>
    </font>
    <font>
      <sz val="10"/>
      <color indexed="9"/>
      <name val="Arial"/>
      <family val="2"/>
    </font>
    <font>
      <b/>
      <sz val="12"/>
      <color indexed="22"/>
      <name val="Times New Roman"/>
      <family val="1"/>
    </font>
    <font>
      <sz val="12"/>
      <name val="Arial"/>
      <family val="2"/>
    </font>
    <font>
      <b/>
      <i/>
      <sz val="14"/>
      <color indexed="81"/>
      <name val="Tahoma"/>
      <family val="2"/>
    </font>
    <font>
      <b/>
      <sz val="18"/>
      <name val="Times New Roman"/>
      <family val="1"/>
    </font>
    <font>
      <u/>
      <sz val="12"/>
      <name val="Times New Roman"/>
      <family val="1"/>
    </font>
    <font>
      <b/>
      <u/>
      <sz val="12"/>
      <name val="Times New Roman"/>
      <family val="1"/>
    </font>
    <font>
      <sz val="12"/>
      <color indexed="9"/>
      <name val="Times New Roman"/>
      <family val="1"/>
    </font>
    <font>
      <sz val="12"/>
      <color indexed="81"/>
      <name val="Tahoma"/>
      <family val="2"/>
    </font>
    <font>
      <u/>
      <sz val="12"/>
      <color indexed="81"/>
      <name val="Tahoma"/>
      <family val="2"/>
    </font>
    <font>
      <b/>
      <u/>
      <sz val="12"/>
      <color indexed="81"/>
      <name val="Tahoma"/>
      <family val="2"/>
    </font>
    <font>
      <b/>
      <sz val="14"/>
      <name val="Times New Roman"/>
      <family val="1"/>
    </font>
    <font>
      <sz val="10"/>
      <color indexed="9"/>
      <name val="Arial"/>
      <family val="2"/>
    </font>
    <font>
      <b/>
      <sz val="10"/>
      <color indexed="9"/>
      <name val="Arial"/>
      <family val="2"/>
    </font>
    <font>
      <b/>
      <sz val="10"/>
      <color indexed="9"/>
      <name val="Times New Roman"/>
      <family val="1"/>
    </font>
    <font>
      <sz val="10"/>
      <color indexed="9"/>
      <name val="Times New Roman"/>
      <family val="1"/>
    </font>
    <font>
      <i/>
      <sz val="12"/>
      <color indexed="8"/>
      <name val="Times New Roman"/>
      <family val="1"/>
    </font>
    <font>
      <sz val="10"/>
      <color rgb="FFFF0000"/>
      <name val="Arial"/>
      <family val="2"/>
    </font>
    <font>
      <sz val="10"/>
      <color indexed="10"/>
      <name val="Times New Roman"/>
      <family val="1"/>
    </font>
    <font>
      <sz val="10"/>
      <color indexed="22"/>
      <name val="Times New Roman"/>
      <family val="1"/>
    </font>
    <font>
      <sz val="10"/>
      <color indexed="12"/>
      <name val="Times New Roman"/>
      <family val="1"/>
    </font>
    <font>
      <sz val="14"/>
      <color indexed="9"/>
      <name val="Times New Roman"/>
      <family val="1"/>
    </font>
    <font>
      <i/>
      <u/>
      <sz val="12"/>
      <color indexed="8"/>
      <name val="Times New Roman"/>
      <family val="1"/>
    </font>
    <font>
      <sz val="12"/>
      <color indexed="53"/>
      <name val="Times New Roman"/>
      <family val="1"/>
    </font>
    <font>
      <sz val="12"/>
      <color indexed="23"/>
      <name val="Times New Roman"/>
      <family val="1"/>
    </font>
    <font>
      <sz val="12"/>
      <color indexed="22"/>
      <name val="Times New Roman"/>
      <family val="1"/>
    </font>
    <font>
      <sz val="10"/>
      <color indexed="8"/>
      <name val="Times New Roman"/>
      <family val="1"/>
    </font>
    <font>
      <b/>
      <sz val="9"/>
      <color indexed="81"/>
      <name val="Tahoma"/>
      <family val="2"/>
    </font>
    <font>
      <b/>
      <sz val="10"/>
      <color indexed="12"/>
      <name val="Times New Roman"/>
      <family val="1"/>
    </font>
    <font>
      <b/>
      <sz val="15"/>
      <name val="Britannic Bold"/>
      <family val="2"/>
    </font>
    <font>
      <sz val="15"/>
      <name val="Britannic Bold"/>
      <family val="2"/>
    </font>
    <font>
      <u/>
      <sz val="12"/>
      <color rgb="FF0033CC"/>
      <name val="Times New Roman"/>
      <family val="1"/>
    </font>
    <font>
      <u/>
      <sz val="10"/>
      <color theme="10"/>
      <name val="Arial"/>
      <family val="2"/>
    </font>
    <font>
      <b/>
      <sz val="11"/>
      <name val="Times New Roman"/>
      <family val="1"/>
    </font>
    <font>
      <sz val="11"/>
      <name val="Times New Roman"/>
      <family val="1"/>
    </font>
    <font>
      <b/>
      <u/>
      <sz val="11"/>
      <name val="Times New Roman"/>
      <family val="1"/>
    </font>
    <font>
      <u/>
      <sz val="12"/>
      <color rgb="FF0070C0"/>
      <name val="Times New Roman"/>
      <family val="1"/>
    </font>
    <font>
      <b/>
      <sz val="10"/>
      <color indexed="12"/>
      <name val="Arial"/>
      <family val="2"/>
    </font>
    <font>
      <b/>
      <sz val="12"/>
      <color indexed="12"/>
      <name val="Times New Roman"/>
      <family val="1"/>
    </font>
    <font>
      <sz val="11"/>
      <name val="Calibri"/>
      <family val="2"/>
    </font>
    <font>
      <b/>
      <sz val="10"/>
      <color indexed="22"/>
      <name val="Times New Roman"/>
      <family val="1"/>
    </font>
    <font>
      <b/>
      <u/>
      <sz val="10"/>
      <name val="Arial"/>
      <family val="2"/>
    </font>
    <font>
      <b/>
      <sz val="9"/>
      <name val="Times New Roman"/>
      <family val="1"/>
    </font>
  </fonts>
  <fills count="10">
    <fill>
      <patternFill patternType="none"/>
    </fill>
    <fill>
      <patternFill patternType="gray125"/>
    </fill>
    <fill>
      <patternFill patternType="solid">
        <fgColor indexed="22"/>
        <bgColor indexed="64"/>
      </patternFill>
    </fill>
    <fill>
      <patternFill patternType="solid">
        <fgColor indexed="12"/>
        <bgColor indexed="64"/>
      </patternFill>
    </fill>
    <fill>
      <patternFill patternType="solid">
        <fgColor indexed="8"/>
        <bgColor indexed="64"/>
      </patternFill>
    </fill>
    <fill>
      <patternFill patternType="solid">
        <fgColor indexed="65"/>
        <bgColor indexed="64"/>
      </patternFill>
    </fill>
    <fill>
      <patternFill patternType="solid">
        <fgColor indexed="43"/>
        <bgColor indexed="64"/>
      </patternFill>
    </fill>
    <fill>
      <patternFill patternType="solid">
        <fgColor indexed="44"/>
        <bgColor indexed="64"/>
      </patternFill>
    </fill>
    <fill>
      <patternFill patternType="solid">
        <fgColor theme="3" tint="0.59999389629810485"/>
        <bgColor indexed="64"/>
      </patternFill>
    </fill>
    <fill>
      <patternFill patternType="solid">
        <fgColor indexed="13"/>
        <bgColor indexed="64"/>
      </patternFill>
    </fill>
  </fills>
  <borders count="7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double">
        <color indexed="64"/>
      </top>
      <bottom/>
      <diagonal/>
    </border>
    <border>
      <left style="medium">
        <color indexed="64"/>
      </left>
      <right/>
      <top style="medium">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s>
  <cellStyleXfs count="7">
    <xf numFmtId="0" fontId="0" fillId="0" borderId="0"/>
    <xf numFmtId="0" fontId="7" fillId="0" borderId="0"/>
    <xf numFmtId="0" fontId="7" fillId="0" borderId="0"/>
    <xf numFmtId="9" fontId="1" fillId="0" borderId="0" applyFont="0" applyFill="0" applyBorder="0" applyAlignment="0" applyProtection="0"/>
    <xf numFmtId="0" fontId="65" fillId="0" borderId="0" applyNumberFormat="0" applyFill="0" applyBorder="0" applyAlignment="0" applyProtection="0"/>
    <xf numFmtId="9" fontId="1" fillId="0" borderId="0" applyFont="0" applyFill="0" applyBorder="0" applyAlignment="0" applyProtection="0"/>
    <xf numFmtId="0" fontId="1" fillId="0" borderId="0"/>
  </cellStyleXfs>
  <cellXfs count="1199">
    <xf numFmtId="0" fontId="0" fillId="0" borderId="0" xfId="0"/>
    <xf numFmtId="0" fontId="13" fillId="0" borderId="0" xfId="0" applyFont="1"/>
    <xf numFmtId="0" fontId="7" fillId="0" borderId="0" xfId="0" applyFont="1"/>
    <xf numFmtId="0" fontId="3" fillId="2" borderId="1" xfId="0" applyFont="1" applyFill="1" applyBorder="1" applyAlignment="1" applyProtection="1">
      <alignment vertical="center"/>
    </xf>
    <xf numFmtId="0" fontId="3"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3" fillId="2" borderId="6" xfId="0" applyFont="1" applyFill="1" applyBorder="1" applyAlignment="1" applyProtection="1">
      <alignment horizontal="center" vertical="center" wrapText="1"/>
    </xf>
    <xf numFmtId="0" fontId="3" fillId="0" borderId="4" xfId="0" applyFont="1" applyFill="1" applyBorder="1" applyAlignment="1" applyProtection="1">
      <alignment vertical="center"/>
      <protection locked="0"/>
    </xf>
    <xf numFmtId="0" fontId="3" fillId="2" borderId="1" xfId="0" applyFont="1" applyFill="1" applyBorder="1" applyAlignment="1" applyProtection="1">
      <alignment horizontal="center" vertical="center" wrapText="1"/>
    </xf>
    <xf numFmtId="0" fontId="3" fillId="2" borderId="7"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14" fillId="2" borderId="10" xfId="0" applyFont="1" applyFill="1" applyBorder="1" applyAlignment="1" applyProtection="1">
      <alignment horizontal="center" vertical="center" wrapText="1"/>
    </xf>
    <xf numFmtId="0" fontId="14" fillId="2" borderId="11" xfId="0" applyFont="1" applyFill="1" applyBorder="1" applyAlignment="1" applyProtection="1">
      <alignment horizontal="center" vertical="center" wrapText="1"/>
    </xf>
    <xf numFmtId="0" fontId="3" fillId="0" borderId="10" xfId="0" applyFont="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2" fillId="0" borderId="11" xfId="0" applyFont="1" applyFill="1" applyBorder="1" applyAlignment="1" applyProtection="1">
      <alignment vertical="center"/>
      <protection locked="0"/>
    </xf>
    <xf numFmtId="164" fontId="7" fillId="0" borderId="12" xfId="0" applyNumberFormat="1"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0" fontId="2" fillId="0" borderId="11" xfId="0" applyNumberFormat="1" applyFont="1" applyFill="1" applyBorder="1" applyAlignment="1" applyProtection="1">
      <alignment horizontal="center" vertical="center" wrapText="1"/>
      <protection locked="0"/>
    </xf>
    <xf numFmtId="164" fontId="10" fillId="0" borderId="12" xfId="0" applyNumberFormat="1"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7" fillId="0" borderId="5" xfId="0" applyFont="1" applyFill="1" applyBorder="1" applyAlignment="1" applyProtection="1">
      <alignment horizontal="center" vertical="center" wrapText="1"/>
      <protection locked="0"/>
    </xf>
    <xf numFmtId="0" fontId="2" fillId="0" borderId="5" xfId="0" applyNumberFormat="1" applyFont="1" applyFill="1" applyBorder="1" applyAlignment="1" applyProtection="1">
      <alignment horizontal="center" vertical="center" wrapText="1"/>
      <protection locked="0"/>
    </xf>
    <xf numFmtId="0" fontId="2" fillId="0" borderId="5" xfId="0" applyFont="1" applyFill="1" applyBorder="1" applyAlignment="1" applyProtection="1">
      <alignment vertical="center"/>
      <protection locked="0"/>
    </xf>
    <xf numFmtId="164" fontId="10" fillId="0" borderId="6" xfId="0" applyNumberFormat="1"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2" fillId="0" borderId="0" xfId="0" applyNumberFormat="1" applyFont="1" applyFill="1" applyBorder="1" applyAlignment="1" applyProtection="1">
      <alignment horizontal="center" vertical="center" wrapText="1"/>
      <protection locked="0"/>
    </xf>
    <xf numFmtId="14" fontId="10" fillId="0" borderId="0" xfId="0" applyNumberFormat="1" applyFont="1" applyFill="1" applyBorder="1" applyAlignment="1" applyProtection="1">
      <alignment horizontal="center" vertical="center" wrapText="1"/>
      <protection locked="0"/>
    </xf>
    <xf numFmtId="0" fontId="3" fillId="2" borderId="2"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7" fillId="0" borderId="0" xfId="0" applyFont="1" applyFill="1" applyBorder="1" applyAlignment="1">
      <alignment wrapText="1"/>
    </xf>
    <xf numFmtId="0" fontId="13" fillId="0" borderId="13" xfId="0" applyFont="1" applyBorder="1"/>
    <xf numFmtId="0" fontId="7" fillId="0" borderId="14" xfId="0" applyFont="1" applyBorder="1"/>
    <xf numFmtId="0" fontId="3" fillId="0" borderId="10" xfId="0" applyFont="1" applyFill="1" applyBorder="1" applyAlignment="1" applyProtection="1">
      <alignment vertical="center"/>
      <protection locked="0"/>
    </xf>
    <xf numFmtId="0" fontId="3" fillId="2" borderId="15" xfId="0" applyFont="1" applyFill="1" applyBorder="1" applyAlignment="1" applyProtection="1">
      <alignment horizontal="center" vertical="center" wrapText="1"/>
    </xf>
    <xf numFmtId="0" fontId="27" fillId="0" borderId="16" xfId="0" applyFont="1" applyBorder="1"/>
    <xf numFmtId="0" fontId="27" fillId="0" borderId="17" xfId="0" applyFont="1" applyBorder="1"/>
    <xf numFmtId="0" fontId="27" fillId="0" borderId="0" xfId="0" applyFont="1" applyFill="1" applyBorder="1"/>
    <xf numFmtId="0" fontId="26" fillId="0" borderId="18" xfId="0" applyFont="1" applyFill="1" applyBorder="1"/>
    <xf numFmtId="0" fontId="27" fillId="0" borderId="16" xfId="0" applyFont="1" applyFill="1" applyBorder="1"/>
    <xf numFmtId="0" fontId="27" fillId="0" borderId="17" xfId="0" applyFont="1" applyFill="1" applyBorder="1"/>
    <xf numFmtId="0" fontId="26" fillId="0" borderId="18" xfId="0" applyFont="1" applyBorder="1"/>
    <xf numFmtId="0" fontId="2" fillId="0" borderId="2" xfId="0" applyFont="1" applyFill="1" applyBorder="1" applyAlignment="1" applyProtection="1">
      <alignment vertical="center"/>
      <protection locked="0"/>
    </xf>
    <xf numFmtId="0" fontId="7" fillId="0" borderId="11" xfId="0" applyFont="1" applyFill="1" applyBorder="1" applyAlignment="1">
      <alignment wrapText="1"/>
    </xf>
    <xf numFmtId="0" fontId="7" fillId="0" borderId="11" xfId="0" applyFont="1" applyFill="1" applyBorder="1"/>
    <xf numFmtId="0" fontId="7" fillId="0" borderId="2" xfId="0" applyFont="1" applyFill="1" applyBorder="1" applyAlignment="1">
      <alignment wrapText="1"/>
    </xf>
    <xf numFmtId="0" fontId="7" fillId="0" borderId="3" xfId="0" applyFont="1" applyBorder="1"/>
    <xf numFmtId="0" fontId="7" fillId="0" borderId="12" xfId="0" applyFont="1" applyFill="1" applyBorder="1" applyAlignment="1">
      <alignment wrapText="1"/>
    </xf>
    <xf numFmtId="0" fontId="7" fillId="0" borderId="10" xfId="0" applyFont="1" applyFill="1" applyBorder="1" applyAlignment="1">
      <alignment wrapText="1"/>
    </xf>
    <xf numFmtId="0" fontId="7" fillId="0" borderId="10" xfId="0" applyFont="1" applyFill="1" applyBorder="1"/>
    <xf numFmtId="0" fontId="7" fillId="0" borderId="10" xfId="0" applyFont="1" applyFill="1" applyBorder="1" applyAlignment="1">
      <alignment horizontal="left"/>
    </xf>
    <xf numFmtId="0" fontId="7" fillId="0" borderId="19" xfId="0" applyFont="1" applyFill="1" applyBorder="1" applyAlignment="1">
      <alignment wrapText="1"/>
    </xf>
    <xf numFmtId="0" fontId="7" fillId="0" borderId="19" xfId="0" applyFont="1" applyFill="1" applyBorder="1" applyAlignment="1"/>
    <xf numFmtId="0" fontId="7" fillId="0" borderId="1" xfId="0" applyFont="1" applyFill="1" applyBorder="1" applyAlignment="1">
      <alignment wrapText="1"/>
    </xf>
    <xf numFmtId="0" fontId="3" fillId="0" borderId="1" xfId="0" applyFont="1" applyFill="1" applyBorder="1" applyAlignment="1" applyProtection="1">
      <alignment vertical="center"/>
      <protection locked="0"/>
    </xf>
    <xf numFmtId="0" fontId="27" fillId="0" borderId="14" xfId="0" applyFont="1" applyFill="1" applyBorder="1"/>
    <xf numFmtId="0" fontId="26" fillId="0" borderId="13" xfId="0" applyFont="1" applyFill="1" applyBorder="1"/>
    <xf numFmtId="0" fontId="27" fillId="0" borderId="20" xfId="0" applyFont="1" applyFill="1" applyBorder="1"/>
    <xf numFmtId="49" fontId="2" fillId="0" borderId="5" xfId="0" applyNumberFormat="1" applyFont="1" applyBorder="1" applyAlignment="1" applyProtection="1">
      <alignment horizontal="center" vertical="center"/>
      <protection locked="0"/>
    </xf>
    <xf numFmtId="49" fontId="2" fillId="0" borderId="11" xfId="0" applyNumberFormat="1" applyFont="1" applyBorder="1" applyAlignment="1" applyProtection="1">
      <alignment horizontal="center" vertical="center"/>
      <protection locked="0"/>
    </xf>
    <xf numFmtId="0" fontId="3" fillId="0" borderId="0" xfId="0" applyFont="1" applyAlignment="1" applyProtection="1">
      <alignment vertical="center"/>
    </xf>
    <xf numFmtId="0" fontId="3" fillId="2" borderId="21" xfId="0" applyFont="1" applyFill="1" applyBorder="1" applyAlignment="1" applyProtection="1">
      <alignment vertical="center"/>
    </xf>
    <xf numFmtId="0" fontId="2" fillId="0" borderId="0" xfId="0" applyFont="1" applyAlignment="1" applyProtection="1">
      <alignment vertical="center"/>
    </xf>
    <xf numFmtId="0" fontId="3" fillId="0" borderId="0" xfId="0" applyFont="1" applyFill="1" applyAlignment="1" applyProtection="1">
      <alignment vertical="center"/>
    </xf>
    <xf numFmtId="49" fontId="3" fillId="0" borderId="0" xfId="0" applyNumberFormat="1" applyFont="1" applyFill="1" applyAlignment="1" applyProtection="1">
      <alignment vertical="center"/>
    </xf>
    <xf numFmtId="49" fontId="3" fillId="0" borderId="0" xfId="0" applyNumberFormat="1" applyFont="1" applyFill="1" applyAlignment="1" applyProtection="1">
      <alignment horizontal="center" vertical="center"/>
    </xf>
    <xf numFmtId="0" fontId="2" fillId="0" borderId="0" xfId="0" applyFont="1" applyFill="1" applyAlignment="1" applyProtection="1">
      <alignment vertical="center"/>
    </xf>
    <xf numFmtId="0" fontId="9" fillId="0" borderId="0" xfId="0" applyFont="1" applyFill="1" applyAlignment="1" applyProtection="1">
      <alignment vertical="center"/>
    </xf>
    <xf numFmtId="0" fontId="3" fillId="0" borderId="0" xfId="0" applyFont="1" applyFill="1" applyAlignment="1" applyProtection="1">
      <alignment horizontal="left" vertical="center"/>
    </xf>
    <xf numFmtId="0" fontId="15" fillId="3" borderId="22" xfId="0" applyFont="1" applyFill="1" applyBorder="1" applyAlignment="1" applyProtection="1">
      <alignment vertical="center"/>
    </xf>
    <xf numFmtId="0" fontId="3" fillId="3" borderId="23" xfId="0" applyFont="1" applyFill="1" applyBorder="1" applyAlignment="1" applyProtection="1">
      <alignment vertical="center"/>
    </xf>
    <xf numFmtId="0" fontId="2" fillId="0" borderId="0" xfId="0" applyFont="1" applyAlignment="1" applyProtection="1">
      <alignment vertical="center" wrapText="1" shrinkToFit="1"/>
    </xf>
    <xf numFmtId="0" fontId="3" fillId="2" borderId="2" xfId="0" applyFont="1" applyFill="1" applyBorder="1" applyAlignment="1" applyProtection="1">
      <alignment vertical="center"/>
    </xf>
    <xf numFmtId="0" fontId="3" fillId="0" borderId="10" xfId="0" applyFont="1" applyFill="1" applyBorder="1" applyAlignment="1" applyProtection="1">
      <alignment vertical="center" wrapText="1"/>
      <protection locked="0"/>
    </xf>
    <xf numFmtId="0" fontId="2" fillId="0" borderId="0" xfId="0" applyFont="1" applyAlignment="1" applyProtection="1">
      <alignment vertical="center" wrapText="1"/>
      <protection locked="0"/>
    </xf>
    <xf numFmtId="49" fontId="6" fillId="0" borderId="10" xfId="0" applyNumberFormat="1" applyFont="1" applyFill="1" applyBorder="1" applyAlignment="1" applyProtection="1">
      <alignment vertical="center" wrapText="1"/>
      <protection locked="0"/>
    </xf>
    <xf numFmtId="0" fontId="18" fillId="0" borderId="0" xfId="0" applyFont="1" applyFill="1" applyBorder="1" applyAlignment="1" applyProtection="1">
      <alignment vertical="center" wrapText="1"/>
      <protection locked="0"/>
    </xf>
    <xf numFmtId="49" fontId="6" fillId="0" borderId="4" xfId="0" applyNumberFormat="1" applyFont="1" applyFill="1" applyBorder="1" applyAlignment="1" applyProtection="1">
      <alignment vertical="center" wrapText="1"/>
      <protection locked="0"/>
    </xf>
    <xf numFmtId="0" fontId="3" fillId="0" borderId="0" xfId="0" applyFont="1" applyFill="1" applyBorder="1" applyAlignment="1" applyProtection="1">
      <alignment vertical="center"/>
    </xf>
    <xf numFmtId="0" fontId="17" fillId="0" borderId="0" xfId="0" applyFont="1" applyFill="1" applyBorder="1" applyAlignment="1" applyProtection="1">
      <alignment vertical="center"/>
    </xf>
    <xf numFmtId="49" fontId="17" fillId="0" borderId="0" xfId="0" applyNumberFormat="1" applyFont="1" applyFill="1" applyBorder="1" applyAlignment="1" applyProtection="1">
      <alignment vertical="center"/>
    </xf>
    <xf numFmtId="49" fontId="17" fillId="0" borderId="0" xfId="0" applyNumberFormat="1" applyFont="1" applyFill="1" applyBorder="1" applyAlignment="1" applyProtection="1">
      <alignment horizontal="center" vertical="center"/>
    </xf>
    <xf numFmtId="49" fontId="19" fillId="0" borderId="0" xfId="0" applyNumberFormat="1" applyFont="1" applyFill="1" applyBorder="1" applyAlignment="1" applyProtection="1">
      <alignment horizontal="center" vertical="center"/>
    </xf>
    <xf numFmtId="49" fontId="19" fillId="0" borderId="0" xfId="0" applyNumberFormat="1" applyFont="1" applyFill="1" applyBorder="1" applyAlignment="1" applyProtection="1">
      <alignment vertical="center"/>
    </xf>
    <xf numFmtId="0" fontId="18" fillId="0" borderId="0" xfId="0" applyFont="1" applyFill="1" applyBorder="1" applyAlignment="1" applyProtection="1">
      <alignment vertical="center"/>
    </xf>
    <xf numFmtId="49" fontId="19" fillId="0" borderId="0" xfId="0" applyNumberFormat="1" applyFont="1" applyFill="1" applyBorder="1" applyAlignment="1" applyProtection="1">
      <alignment vertical="center"/>
      <protection locked="0"/>
    </xf>
    <xf numFmtId="0" fontId="17" fillId="0" borderId="0" xfId="0" applyFont="1" applyFill="1" applyBorder="1" applyAlignment="1" applyProtection="1">
      <alignment vertical="center"/>
      <protection locked="0"/>
    </xf>
    <xf numFmtId="0" fontId="18" fillId="0" borderId="0" xfId="0" applyFont="1" applyFill="1" applyBorder="1" applyAlignment="1" applyProtection="1">
      <alignment vertical="center"/>
      <protection locked="0"/>
    </xf>
    <xf numFmtId="0" fontId="2" fillId="0" borderId="0" xfId="0" applyFont="1" applyBorder="1" applyAlignment="1" applyProtection="1">
      <alignment vertical="center" wrapText="1"/>
    </xf>
    <xf numFmtId="0" fontId="2" fillId="2" borderId="24" xfId="0" applyFont="1" applyFill="1" applyBorder="1" applyAlignment="1" applyProtection="1">
      <alignment vertical="center"/>
    </xf>
    <xf numFmtId="0" fontId="3" fillId="2" borderId="0" xfId="0" applyFont="1" applyFill="1" applyBorder="1" applyAlignment="1" applyProtection="1">
      <alignment vertical="center"/>
    </xf>
    <xf numFmtId="0" fontId="17" fillId="2" borderId="25" xfId="0" applyFont="1" applyFill="1" applyBorder="1" applyAlignment="1" applyProtection="1">
      <alignment vertical="center"/>
    </xf>
    <xf numFmtId="49" fontId="17" fillId="2" borderId="25" xfId="0" applyNumberFormat="1" applyFont="1" applyFill="1" applyBorder="1" applyAlignment="1" applyProtection="1">
      <alignment vertical="center"/>
    </xf>
    <xf numFmtId="49" fontId="17" fillId="2" borderId="25" xfId="0" applyNumberFormat="1" applyFont="1" applyFill="1" applyBorder="1" applyAlignment="1" applyProtection="1">
      <alignment horizontal="center" vertical="center"/>
    </xf>
    <xf numFmtId="49" fontId="19" fillId="2" borderId="25" xfId="0" applyNumberFormat="1" applyFont="1" applyFill="1" applyBorder="1" applyAlignment="1" applyProtection="1">
      <alignment horizontal="center" vertical="center"/>
    </xf>
    <xf numFmtId="49" fontId="19" fillId="2" borderId="25" xfId="0" applyNumberFormat="1" applyFont="1" applyFill="1" applyBorder="1" applyAlignment="1" applyProtection="1">
      <alignment vertical="center"/>
    </xf>
    <xf numFmtId="49" fontId="19" fillId="2" borderId="26" xfId="0" applyNumberFormat="1" applyFont="1" applyFill="1" applyBorder="1" applyAlignment="1" applyProtection="1">
      <alignment vertical="center"/>
    </xf>
    <xf numFmtId="0" fontId="17" fillId="2" borderId="0" xfId="0" applyFont="1" applyFill="1" applyBorder="1" applyAlignment="1" applyProtection="1">
      <alignment vertical="center"/>
    </xf>
    <xf numFmtId="49" fontId="17" fillId="2" borderId="0" xfId="0" applyNumberFormat="1" applyFont="1" applyFill="1" applyBorder="1" applyAlignment="1" applyProtection="1">
      <alignment vertical="center"/>
    </xf>
    <xf numFmtId="49" fontId="17" fillId="2" borderId="0" xfId="0" applyNumberFormat="1" applyFont="1" applyFill="1" applyBorder="1" applyAlignment="1" applyProtection="1">
      <alignment horizontal="center" vertical="center"/>
    </xf>
    <xf numFmtId="49" fontId="19" fillId="2" borderId="0" xfId="0" applyNumberFormat="1" applyFont="1" applyFill="1" applyBorder="1" applyAlignment="1" applyProtection="1">
      <alignment horizontal="center" vertical="center"/>
    </xf>
    <xf numFmtId="49" fontId="19" fillId="2" borderId="0" xfId="0" applyNumberFormat="1" applyFont="1" applyFill="1" applyBorder="1" applyAlignment="1" applyProtection="1">
      <alignment vertical="center"/>
    </xf>
    <xf numFmtId="49" fontId="19" fillId="2" borderId="27" xfId="0" applyNumberFormat="1" applyFont="1" applyFill="1" applyBorder="1" applyAlignment="1" applyProtection="1">
      <alignment vertical="center"/>
    </xf>
    <xf numFmtId="0" fontId="2" fillId="2" borderId="21" xfId="0" applyFont="1" applyFill="1" applyBorder="1" applyAlignment="1" applyProtection="1">
      <alignment vertical="center"/>
    </xf>
    <xf numFmtId="0" fontId="3" fillId="2" borderId="28" xfId="0" applyFont="1" applyFill="1" applyBorder="1" applyAlignment="1" applyProtection="1">
      <alignment vertical="center"/>
    </xf>
    <xf numFmtId="0" fontId="17" fillId="2" borderId="28" xfId="0" applyFont="1" applyFill="1" applyBorder="1" applyAlignment="1" applyProtection="1">
      <alignment vertical="center"/>
    </xf>
    <xf numFmtId="49" fontId="17" fillId="2" borderId="28" xfId="0" applyNumberFormat="1" applyFont="1" applyFill="1" applyBorder="1" applyAlignment="1" applyProtection="1">
      <alignment vertical="center"/>
    </xf>
    <xf numFmtId="49" fontId="17" fillId="2" borderId="28" xfId="0" applyNumberFormat="1" applyFont="1" applyFill="1" applyBorder="1" applyAlignment="1" applyProtection="1">
      <alignment horizontal="center" vertical="center"/>
    </xf>
    <xf numFmtId="49" fontId="19" fillId="2" borderId="28" xfId="0" applyNumberFormat="1" applyFont="1" applyFill="1" applyBorder="1" applyAlignment="1" applyProtection="1">
      <alignment horizontal="center" vertical="center"/>
    </xf>
    <xf numFmtId="49" fontId="19" fillId="2" borderId="28" xfId="0" applyNumberFormat="1" applyFont="1" applyFill="1" applyBorder="1" applyAlignment="1" applyProtection="1">
      <alignment vertical="center"/>
    </xf>
    <xf numFmtId="49" fontId="19" fillId="2" borderId="29" xfId="0" applyNumberFormat="1" applyFont="1" applyFill="1" applyBorder="1" applyAlignment="1" applyProtection="1">
      <alignment vertical="center"/>
    </xf>
    <xf numFmtId="0" fontId="5" fillId="0" borderId="0" xfId="0" applyFont="1" applyFill="1" applyBorder="1" applyAlignment="1" applyProtection="1">
      <alignment horizontal="center" vertical="center"/>
    </xf>
    <xf numFmtId="0" fontId="3" fillId="0" borderId="0" xfId="0" applyFont="1" applyFill="1" applyAlignment="1" applyProtection="1">
      <alignment horizontal="center" vertical="center" wrapText="1"/>
    </xf>
    <xf numFmtId="0" fontId="5" fillId="0" borderId="2" xfId="0" applyFont="1" applyFill="1" applyBorder="1" applyAlignment="1" applyProtection="1">
      <alignment horizontal="center" vertical="center"/>
      <protection locked="0"/>
    </xf>
    <xf numFmtId="0" fontId="5" fillId="0" borderId="3" xfId="0"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5" fillId="0" borderId="11" xfId="0" applyFont="1" applyFill="1" applyBorder="1" applyAlignment="1" applyProtection="1">
      <alignment horizontal="left" vertical="center"/>
      <protection locked="0"/>
    </xf>
    <xf numFmtId="0" fontId="5" fillId="0" borderId="11"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164" fontId="5" fillId="0" borderId="11" xfId="0" applyNumberFormat="1" applyFont="1" applyFill="1" applyBorder="1" applyAlignment="1" applyProtection="1">
      <alignment horizontal="center" vertical="center"/>
      <protection locked="0"/>
    </xf>
    <xf numFmtId="0" fontId="5" fillId="0" borderId="12" xfId="0" applyFont="1" applyFill="1" applyBorder="1" applyAlignment="1" applyProtection="1">
      <alignment horizontal="center" vertical="center"/>
      <protection locked="0"/>
    </xf>
    <xf numFmtId="0" fontId="5" fillId="0" borderId="5" xfId="0" applyFont="1" applyFill="1" applyBorder="1" applyAlignment="1" applyProtection="1">
      <alignment horizontal="left" vertical="center"/>
      <protection locked="0"/>
    </xf>
    <xf numFmtId="0" fontId="5" fillId="0" borderId="5" xfId="0" applyFont="1" applyFill="1" applyBorder="1" applyAlignment="1" applyProtection="1">
      <alignment horizontal="center" vertical="center"/>
      <protection locked="0"/>
    </xf>
    <xf numFmtId="0" fontId="2" fillId="0" borderId="5" xfId="0" applyFont="1" applyFill="1" applyBorder="1" applyAlignment="1" applyProtection="1">
      <alignment horizontal="center" vertical="center"/>
      <protection locked="0"/>
    </xf>
    <xf numFmtId="164" fontId="5" fillId="0" borderId="5" xfId="0" applyNumberFormat="1"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protection locked="0"/>
    </xf>
    <xf numFmtId="0" fontId="5" fillId="0" borderId="0" xfId="0" applyFont="1" applyFill="1" applyBorder="1" applyAlignment="1" applyProtection="1">
      <alignment horizontal="left" vertical="center"/>
    </xf>
    <xf numFmtId="0" fontId="2" fillId="0" borderId="0" xfId="0" applyFont="1" applyFill="1" applyBorder="1" applyAlignment="1" applyProtection="1">
      <alignment horizontal="center" vertical="center"/>
    </xf>
    <xf numFmtId="0" fontId="20" fillId="3" borderId="13" xfId="0" applyFont="1" applyFill="1" applyBorder="1" applyAlignment="1" applyProtection="1">
      <alignment horizontal="left" vertical="center"/>
    </xf>
    <xf numFmtId="0" fontId="2" fillId="0" borderId="0" xfId="0" applyFont="1" applyFill="1" applyAlignment="1" applyProtection="1">
      <alignment vertical="center"/>
      <protection locked="0"/>
    </xf>
    <xf numFmtId="0" fontId="5" fillId="0" borderId="4" xfId="0" applyFont="1" applyFill="1" applyBorder="1" applyAlignment="1" applyProtection="1">
      <alignment horizontal="center" vertical="center"/>
      <protection locked="0"/>
    </xf>
    <xf numFmtId="0" fontId="3" fillId="2" borderId="30" xfId="0" applyFont="1" applyFill="1" applyBorder="1" applyAlignment="1" applyProtection="1">
      <alignment horizontal="left" vertical="center"/>
    </xf>
    <xf numFmtId="0" fontId="16" fillId="2" borderId="25" xfId="0" applyFont="1" applyFill="1" applyBorder="1" applyAlignment="1" applyProtection="1">
      <alignment vertical="center"/>
    </xf>
    <xf numFmtId="0" fontId="21" fillId="2" borderId="25" xfId="0" applyFont="1" applyFill="1" applyBorder="1" applyAlignment="1" applyProtection="1">
      <alignment horizontal="left" vertical="center"/>
    </xf>
    <xf numFmtId="49" fontId="3" fillId="2" borderId="25" xfId="0" applyNumberFormat="1" applyFont="1" applyFill="1" applyBorder="1" applyAlignment="1" applyProtection="1">
      <alignment vertical="center"/>
    </xf>
    <xf numFmtId="49" fontId="3" fillId="2" borderId="25" xfId="0" applyNumberFormat="1"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2" fillId="2" borderId="26" xfId="0" applyFont="1" applyFill="1" applyBorder="1" applyAlignment="1" applyProtection="1">
      <alignment horizontal="center" vertical="center"/>
    </xf>
    <xf numFmtId="0" fontId="3" fillId="2" borderId="24" xfId="0" applyFont="1" applyFill="1" applyBorder="1" applyAlignment="1" applyProtection="1">
      <alignment vertical="center"/>
    </xf>
    <xf numFmtId="49" fontId="16" fillId="2" borderId="0" xfId="0" applyNumberFormat="1" applyFont="1" applyFill="1" applyBorder="1" applyAlignment="1" applyProtection="1">
      <alignment vertical="center"/>
    </xf>
    <xf numFmtId="49" fontId="3" fillId="2" borderId="0" xfId="0" applyNumberFormat="1" applyFont="1" applyFill="1" applyBorder="1" applyAlignment="1" applyProtection="1">
      <alignment vertical="center"/>
    </xf>
    <xf numFmtId="49" fontId="3" fillId="2" borderId="0" xfId="0" applyNumberFormat="1"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49" fontId="16" fillId="2" borderId="28" xfId="0" applyNumberFormat="1" applyFont="1" applyFill="1" applyBorder="1" applyAlignment="1" applyProtection="1">
      <alignment vertical="center"/>
    </xf>
    <xf numFmtId="49" fontId="3" fillId="2" borderId="28" xfId="0" applyNumberFormat="1" applyFont="1" applyFill="1" applyBorder="1" applyAlignment="1" applyProtection="1">
      <alignment vertical="center"/>
    </xf>
    <xf numFmtId="49" fontId="3" fillId="2" borderId="28" xfId="0" applyNumberFormat="1" applyFont="1" applyFill="1" applyBorder="1" applyAlignment="1" applyProtection="1">
      <alignment horizontal="center" vertical="center"/>
    </xf>
    <xf numFmtId="0" fontId="5" fillId="2" borderId="28" xfId="0" applyFont="1" applyFill="1" applyBorder="1" applyAlignment="1" applyProtection="1">
      <alignment horizontal="center" vertical="center"/>
    </xf>
    <xf numFmtId="0" fontId="2" fillId="2" borderId="29" xfId="0" applyFont="1" applyFill="1" applyBorder="1" applyAlignment="1" applyProtection="1">
      <alignment horizontal="center" vertical="center"/>
    </xf>
    <xf numFmtId="0" fontId="3" fillId="0" borderId="24" xfId="0" applyFont="1" applyFill="1" applyBorder="1" applyAlignment="1" applyProtection="1">
      <alignment horizontal="left" vertical="center"/>
    </xf>
    <xf numFmtId="0" fontId="3" fillId="0" borderId="0" xfId="0" applyFont="1" applyFill="1" applyBorder="1" applyAlignment="1" applyProtection="1">
      <alignment horizontal="left" vertical="center"/>
    </xf>
    <xf numFmtId="0" fontId="3" fillId="0" borderId="0" xfId="0" applyFont="1" applyFill="1" applyBorder="1" applyAlignment="1" applyProtection="1">
      <alignment horizontal="center" vertical="center"/>
    </xf>
    <xf numFmtId="0" fontId="5"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5" fillId="0" borderId="17" xfId="0" applyFont="1" applyFill="1" applyBorder="1" applyAlignment="1" applyProtection="1">
      <alignment horizontal="center" vertical="center"/>
      <protection locked="0"/>
    </xf>
    <xf numFmtId="0" fontId="7" fillId="0" borderId="0" xfId="0" applyFont="1" applyBorder="1" applyAlignment="1" applyProtection="1">
      <alignment vertical="center"/>
    </xf>
    <xf numFmtId="0" fontId="15" fillId="0" borderId="0" xfId="0" applyFont="1" applyFill="1" applyBorder="1" applyAlignment="1" applyProtection="1">
      <alignment horizontal="left" vertical="center"/>
    </xf>
    <xf numFmtId="49" fontId="3" fillId="0" borderId="0" xfId="0" applyNumberFormat="1" applyFont="1" applyFill="1" applyBorder="1" applyAlignment="1" applyProtection="1">
      <alignment vertical="center"/>
    </xf>
    <xf numFmtId="49" fontId="3" fillId="0" borderId="0" xfId="0" applyNumberFormat="1" applyFont="1" applyFill="1" applyBorder="1" applyAlignment="1" applyProtection="1">
      <alignment horizontal="center" vertical="center"/>
    </xf>
    <xf numFmtId="0" fontId="3" fillId="2" borderId="25" xfId="0" applyFont="1" applyFill="1" applyBorder="1" applyAlignment="1" applyProtection="1">
      <alignment vertical="center"/>
    </xf>
    <xf numFmtId="0" fontId="3" fillId="0" borderId="24" xfId="0" applyFont="1" applyFill="1" applyBorder="1" applyAlignment="1" applyProtection="1">
      <alignment vertical="center"/>
    </xf>
    <xf numFmtId="0" fontId="6" fillId="0" borderId="0" xfId="0" applyFont="1" applyFill="1" applyBorder="1" applyAlignment="1" applyProtection="1">
      <alignment vertical="center"/>
    </xf>
    <xf numFmtId="0" fontId="2" fillId="0" borderId="0" xfId="0" applyFont="1" applyBorder="1" applyAlignment="1" applyProtection="1">
      <alignment vertical="center"/>
    </xf>
    <xf numFmtId="49" fontId="2" fillId="0" borderId="0" xfId="0" applyNumberFormat="1" applyFont="1" applyBorder="1" applyAlignment="1" applyProtection="1">
      <alignment horizontal="center" vertical="center"/>
    </xf>
    <xf numFmtId="49" fontId="2" fillId="0" borderId="0" xfId="0" applyNumberFormat="1" applyFont="1" applyBorder="1" applyAlignment="1" applyProtection="1">
      <alignment horizontal="center" vertical="center" wrapText="1"/>
      <protection locked="0"/>
    </xf>
    <xf numFmtId="0" fontId="5" fillId="0" borderId="0"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protection locked="0"/>
    </xf>
    <xf numFmtId="0" fontId="3" fillId="0" borderId="0" xfId="0" applyFont="1" applyFill="1" applyAlignment="1" applyProtection="1">
      <alignment vertical="center" wrapText="1"/>
      <protection locked="0"/>
    </xf>
    <xf numFmtId="0" fontId="3" fillId="0" borderId="24" xfId="0" applyFont="1" applyBorder="1" applyAlignment="1" applyProtection="1">
      <alignment vertical="center"/>
    </xf>
    <xf numFmtId="0" fontId="2" fillId="0" borderId="0" xfId="0" applyFont="1" applyBorder="1" applyAlignment="1" applyProtection="1">
      <alignment horizontal="center" vertical="center"/>
    </xf>
    <xf numFmtId="0" fontId="8" fillId="0" borderId="0" xfId="0" applyFont="1" applyFill="1" applyBorder="1" applyAlignment="1" applyProtection="1">
      <alignment horizontal="center" vertical="center"/>
    </xf>
    <xf numFmtId="0" fontId="2" fillId="0" borderId="1" xfId="0" applyFont="1" applyBorder="1" applyAlignment="1" applyProtection="1">
      <alignment horizontal="left" vertical="center" wrapText="1"/>
      <protection locked="0"/>
    </xf>
    <xf numFmtId="49" fontId="2" fillId="0" borderId="2" xfId="0" applyNumberFormat="1" applyFont="1" applyBorder="1" applyAlignment="1" applyProtection="1">
      <alignment horizontal="center" vertical="center"/>
      <protection locked="0"/>
    </xf>
    <xf numFmtId="164" fontId="4" fillId="0" borderId="2" xfId="0" applyNumberFormat="1" applyFont="1" applyBorder="1" applyAlignment="1" applyProtection="1">
      <alignment horizontal="center" vertical="center"/>
      <protection locked="0"/>
    </xf>
    <xf numFmtId="164" fontId="4" fillId="0" borderId="3" xfId="0" applyNumberFormat="1" applyFont="1" applyBorder="1" applyAlignment="1" applyProtection="1">
      <alignment horizontal="center" vertical="center"/>
      <protection locked="0"/>
    </xf>
    <xf numFmtId="0" fontId="2" fillId="0" borderId="10" xfId="0" applyFont="1" applyBorder="1" applyAlignment="1" applyProtection="1">
      <alignment horizontal="left" vertical="center" wrapText="1"/>
      <protection locked="0"/>
    </xf>
    <xf numFmtId="164" fontId="4" fillId="0" borderId="11" xfId="0" applyNumberFormat="1" applyFont="1" applyBorder="1" applyAlignment="1" applyProtection="1">
      <alignment horizontal="center" vertical="center"/>
      <protection locked="0"/>
    </xf>
    <xf numFmtId="164" fontId="4" fillId="0" borderId="12" xfId="0" applyNumberFormat="1" applyFont="1" applyBorder="1" applyAlignment="1" applyProtection="1">
      <alignment horizontal="center" vertical="center"/>
      <protection locked="0"/>
    </xf>
    <xf numFmtId="0" fontId="2" fillId="0" borderId="4" xfId="0" applyFont="1" applyBorder="1" applyAlignment="1" applyProtection="1">
      <alignment horizontal="left" vertical="center" wrapText="1"/>
      <protection locked="0"/>
    </xf>
    <xf numFmtId="164" fontId="4" fillId="0" borderId="5" xfId="0" applyNumberFormat="1" applyFont="1" applyBorder="1" applyAlignment="1" applyProtection="1">
      <alignment horizontal="center" vertical="center"/>
      <protection locked="0"/>
    </xf>
    <xf numFmtId="0" fontId="2" fillId="0" borderId="0" xfId="0" applyFont="1" applyBorder="1" applyAlignment="1" applyProtection="1">
      <alignment horizontal="left" vertical="center"/>
    </xf>
    <xf numFmtId="49" fontId="2" fillId="0" borderId="0" xfId="0" applyNumberFormat="1" applyFont="1" applyBorder="1" applyAlignment="1" applyProtection="1">
      <alignment horizontal="left" vertical="center"/>
    </xf>
    <xf numFmtId="49"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protection locked="0"/>
    </xf>
    <xf numFmtId="0" fontId="2" fillId="0" borderId="0" xfId="0" applyFont="1" applyBorder="1" applyAlignment="1" applyProtection="1">
      <alignment horizontal="center" vertical="center"/>
      <protection locked="0"/>
    </xf>
    <xf numFmtId="0" fontId="2" fillId="0" borderId="0" xfId="0" applyFont="1" applyBorder="1" applyAlignment="1" applyProtection="1">
      <alignment vertical="center"/>
      <protection locked="0"/>
    </xf>
    <xf numFmtId="0" fontId="7" fillId="0" borderId="0" xfId="0" applyFont="1" applyFill="1" applyBorder="1" applyAlignment="1" applyProtection="1">
      <alignment vertical="center"/>
    </xf>
    <xf numFmtId="49" fontId="2" fillId="0" borderId="0"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wrapText="1"/>
    </xf>
    <xf numFmtId="0" fontId="2" fillId="0" borderId="24" xfId="0" applyFont="1" applyBorder="1" applyAlignment="1" applyProtection="1">
      <alignment vertical="center"/>
    </xf>
    <xf numFmtId="49" fontId="12" fillId="0" borderId="0" xfId="0" applyNumberFormat="1" applyFont="1" applyBorder="1" applyAlignment="1" applyProtection="1">
      <alignment horizontal="left" vertical="center"/>
    </xf>
    <xf numFmtId="0" fontId="12" fillId="0" borderId="0" xfId="0" applyFont="1" applyBorder="1" applyAlignment="1" applyProtection="1">
      <alignment vertical="center"/>
    </xf>
    <xf numFmtId="49" fontId="3" fillId="0" borderId="0" xfId="0" applyNumberFormat="1" applyFont="1" applyFill="1" applyBorder="1" applyAlignment="1" applyProtection="1">
      <alignment horizontal="left" vertical="center"/>
    </xf>
    <xf numFmtId="49" fontId="2" fillId="0" borderId="0" xfId="0" applyNumberFormat="1" applyFont="1" applyFill="1" applyBorder="1" applyAlignment="1" applyProtection="1">
      <alignment vertical="center"/>
    </xf>
    <xf numFmtId="49" fontId="2" fillId="0" borderId="0" xfId="0" applyNumberFormat="1" applyFont="1" applyBorder="1" applyAlignment="1" applyProtection="1">
      <alignment vertical="center" wrapText="1"/>
    </xf>
    <xf numFmtId="0" fontId="3" fillId="2" borderId="3" xfId="0" applyFont="1" applyFill="1" applyBorder="1" applyAlignment="1" applyProtection="1">
      <alignment vertical="center"/>
    </xf>
    <xf numFmtId="0" fontId="2" fillId="0" borderId="24" xfId="0" applyFont="1" applyBorder="1" applyAlignment="1" applyProtection="1">
      <alignment vertical="center"/>
      <protection locked="0"/>
    </xf>
    <xf numFmtId="49" fontId="2" fillId="0" borderId="10" xfId="0" applyNumberFormat="1" applyFont="1" applyBorder="1" applyAlignment="1" applyProtection="1">
      <alignment vertical="center"/>
      <protection locked="0"/>
    </xf>
    <xf numFmtId="49" fontId="2" fillId="0" borderId="11" xfId="0" applyNumberFormat="1" applyFont="1" applyBorder="1" applyAlignment="1" applyProtection="1">
      <alignment vertical="center"/>
      <protection locked="0"/>
    </xf>
    <xf numFmtId="10" fontId="2" fillId="0" borderId="12" xfId="3" applyNumberFormat="1" applyFont="1" applyBorder="1" applyAlignment="1" applyProtection="1">
      <alignment vertical="center"/>
      <protection locked="0"/>
    </xf>
    <xf numFmtId="0" fontId="2" fillId="0" borderId="21" xfId="0" applyFont="1" applyBorder="1" applyAlignment="1" applyProtection="1">
      <alignment vertical="center"/>
      <protection locked="0"/>
    </xf>
    <xf numFmtId="49" fontId="2" fillId="0" borderId="4" xfId="0" applyNumberFormat="1" applyFont="1" applyBorder="1" applyAlignment="1" applyProtection="1">
      <alignment vertical="center"/>
      <protection locked="0"/>
    </xf>
    <xf numFmtId="49" fontId="2" fillId="0" borderId="5" xfId="0" applyNumberFormat="1" applyFont="1" applyBorder="1" applyAlignment="1" applyProtection="1">
      <alignment vertical="center"/>
      <protection locked="0"/>
    </xf>
    <xf numFmtId="10" fontId="2" fillId="0" borderId="6" xfId="3" applyNumberFormat="1" applyFont="1" applyBorder="1" applyAlignment="1" applyProtection="1">
      <alignment vertical="center"/>
      <protection locked="0"/>
    </xf>
    <xf numFmtId="0" fontId="2" fillId="0" borderId="0" xfId="0" applyFont="1" applyAlignment="1" applyProtection="1">
      <alignment horizontal="center" vertical="center"/>
    </xf>
    <xf numFmtId="49" fontId="3" fillId="2" borderId="31" xfId="0" applyNumberFormat="1" applyFont="1" applyFill="1" applyBorder="1" applyAlignment="1" applyProtection="1">
      <alignment horizontal="left" vertical="center"/>
    </xf>
    <xf numFmtId="49" fontId="22" fillId="2" borderId="0" xfId="0" applyNumberFormat="1" applyFont="1" applyFill="1" applyBorder="1" applyAlignment="1" applyProtection="1">
      <alignment vertical="center"/>
    </xf>
    <xf numFmtId="0" fontId="2" fillId="2" borderId="0" xfId="0" applyFont="1" applyFill="1" applyBorder="1" applyAlignment="1" applyProtection="1">
      <alignment vertical="center"/>
    </xf>
    <xf numFmtId="49" fontId="2" fillId="2" borderId="0" xfId="0" applyNumberFormat="1" applyFont="1" applyFill="1" applyBorder="1" applyAlignment="1" applyProtection="1">
      <alignment horizontal="center" vertical="center"/>
    </xf>
    <xf numFmtId="0" fontId="10" fillId="2" borderId="0" xfId="0" applyFont="1" applyFill="1" applyBorder="1" applyAlignment="1" applyProtection="1">
      <alignment vertical="center"/>
    </xf>
    <xf numFmtId="49" fontId="2" fillId="2" borderId="27" xfId="0" applyNumberFormat="1" applyFont="1" applyFill="1" applyBorder="1" applyAlignment="1" applyProtection="1">
      <alignment horizontal="center" vertical="center"/>
    </xf>
    <xf numFmtId="0" fontId="2" fillId="0" borderId="0" xfId="0" applyFont="1" applyAlignment="1" applyProtection="1">
      <alignment vertical="center"/>
      <protection locked="0"/>
    </xf>
    <xf numFmtId="0" fontId="20" fillId="0" borderId="0" xfId="0" applyFont="1" applyAlignment="1">
      <alignment vertical="center"/>
    </xf>
    <xf numFmtId="49" fontId="5" fillId="0" borderId="0" xfId="0" applyNumberFormat="1" applyFont="1" applyFill="1" applyBorder="1" applyAlignment="1" applyProtection="1">
      <alignment vertical="center"/>
      <protection locked="0"/>
    </xf>
    <xf numFmtId="0" fontId="3" fillId="0" borderId="10" xfId="2" applyFont="1" applyFill="1" applyBorder="1" applyAlignment="1" applyProtection="1">
      <alignment vertical="center" wrapText="1"/>
      <protection locked="0"/>
    </xf>
    <xf numFmtId="0" fontId="3" fillId="0" borderId="4" xfId="2" applyFont="1" applyFill="1" applyBorder="1" applyAlignment="1" applyProtection="1">
      <alignment vertical="center" wrapText="1"/>
      <protection locked="0"/>
    </xf>
    <xf numFmtId="0" fontId="2" fillId="2" borderId="30" xfId="0" applyFont="1" applyFill="1" applyBorder="1" applyAlignment="1" applyProtection="1">
      <alignment vertical="center"/>
    </xf>
    <xf numFmtId="164" fontId="4" fillId="0" borderId="6" xfId="0" applyNumberFormat="1" applyFont="1" applyBorder="1" applyAlignment="1" applyProtection="1">
      <alignment horizontal="center" vertical="center"/>
      <protection locked="0"/>
    </xf>
    <xf numFmtId="0" fontId="5" fillId="0" borderId="2" xfId="0" applyFont="1" applyFill="1" applyBorder="1" applyAlignment="1" applyProtection="1">
      <alignment horizontal="left" vertical="center"/>
      <protection locked="0"/>
    </xf>
    <xf numFmtId="0" fontId="2" fillId="0" borderId="2" xfId="0" applyFont="1" applyFill="1" applyBorder="1" applyAlignment="1" applyProtection="1">
      <alignment horizontal="center" vertical="center"/>
      <protection locked="0"/>
    </xf>
    <xf numFmtId="164" fontId="5" fillId="0" borderId="2" xfId="0" applyNumberFormat="1" applyFont="1" applyFill="1" applyBorder="1" applyAlignment="1" applyProtection="1">
      <alignment horizontal="center" vertical="center"/>
      <protection locked="0"/>
    </xf>
    <xf numFmtId="49" fontId="2" fillId="0" borderId="30" xfId="0" applyNumberFormat="1" applyFont="1" applyBorder="1" applyAlignment="1" applyProtection="1">
      <alignment horizontal="right" vertical="center" wrapText="1"/>
      <protection locked="0"/>
    </xf>
    <xf numFmtId="0" fontId="31" fillId="2" borderId="0" xfId="0" applyFont="1" applyFill="1" applyAlignment="1" applyProtection="1">
      <alignment horizontal="center" vertical="center"/>
    </xf>
    <xf numFmtId="0" fontId="0" fillId="2" borderId="0" xfId="0" applyFill="1" applyAlignment="1" applyProtection="1">
      <alignment horizontal="center" vertical="center"/>
    </xf>
    <xf numFmtId="0" fontId="28" fillId="2" borderId="22" xfId="0" applyFont="1" applyFill="1" applyBorder="1" applyAlignment="1" applyProtection="1">
      <alignment horizontal="center" vertical="center"/>
    </xf>
    <xf numFmtId="0" fontId="28" fillId="2" borderId="7" xfId="0" applyFont="1" applyFill="1" applyBorder="1" applyAlignment="1" applyProtection="1">
      <alignment horizontal="center" vertical="center"/>
    </xf>
    <xf numFmtId="0" fontId="28" fillId="2" borderId="34" xfId="0" applyFont="1" applyFill="1" applyBorder="1" applyAlignment="1" applyProtection="1">
      <alignment horizontal="center" vertical="center"/>
    </xf>
    <xf numFmtId="0" fontId="28" fillId="2" borderId="9" xfId="0" applyFont="1" applyFill="1" applyBorder="1" applyAlignment="1" applyProtection="1">
      <alignment horizontal="center" vertical="center"/>
    </xf>
    <xf numFmtId="0" fontId="28" fillId="2" borderId="0" xfId="0" applyFont="1" applyFill="1" applyAlignment="1" applyProtection="1">
      <alignment horizontal="center" vertical="center"/>
    </xf>
    <xf numFmtId="0" fontId="28" fillId="0" borderId="35" xfId="0" applyFont="1" applyFill="1" applyBorder="1" applyAlignment="1" applyProtection="1">
      <alignment horizontal="center" vertical="center"/>
      <protection locked="0"/>
    </xf>
    <xf numFmtId="0" fontId="28" fillId="0" borderId="36" xfId="0" applyFont="1" applyFill="1" applyBorder="1" applyAlignment="1" applyProtection="1">
      <alignment horizontal="center" vertical="center"/>
      <protection locked="0"/>
    </xf>
    <xf numFmtId="0" fontId="28" fillId="0" borderId="37" xfId="0" applyFont="1" applyFill="1" applyBorder="1" applyAlignment="1" applyProtection="1">
      <alignment horizontal="center" vertical="center"/>
      <protection locked="0"/>
    </xf>
    <xf numFmtId="0" fontId="28" fillId="0" borderId="10" xfId="0" applyFont="1" applyFill="1" applyBorder="1" applyAlignment="1" applyProtection="1">
      <alignment horizontal="center" vertical="center"/>
      <protection locked="0"/>
    </xf>
    <xf numFmtId="0" fontId="28" fillId="0" borderId="38" xfId="0" applyFont="1" applyFill="1" applyBorder="1" applyAlignment="1" applyProtection="1">
      <alignment horizontal="center" vertical="center"/>
      <protection locked="0"/>
    </xf>
    <xf numFmtId="0" fontId="28" fillId="0" borderId="12" xfId="0" applyFont="1" applyFill="1" applyBorder="1" applyAlignment="1" applyProtection="1">
      <alignment horizontal="center" vertical="center"/>
      <protection locked="0"/>
    </xf>
    <xf numFmtId="0" fontId="28" fillId="0" borderId="4" xfId="0" applyFont="1" applyFill="1" applyBorder="1" applyAlignment="1" applyProtection="1">
      <alignment horizontal="center" vertical="center"/>
      <protection locked="0"/>
    </xf>
    <xf numFmtId="0" fontId="28" fillId="0" borderId="39" xfId="0" applyFont="1" applyFill="1" applyBorder="1" applyAlignment="1" applyProtection="1">
      <alignment horizontal="center" vertical="center"/>
      <protection locked="0"/>
    </xf>
    <xf numFmtId="0" fontId="28" fillId="0" borderId="6" xfId="0" applyFont="1" applyFill="1" applyBorder="1" applyAlignment="1" applyProtection="1">
      <alignment horizontal="center" vertical="center"/>
      <protection locked="0"/>
    </xf>
    <xf numFmtId="0" fontId="29" fillId="2" borderId="7" xfId="0" applyFont="1" applyFill="1" applyBorder="1" applyAlignment="1" applyProtection="1">
      <alignment horizontal="center" vertical="center"/>
    </xf>
    <xf numFmtId="0" fontId="30" fillId="2" borderId="8" xfId="0" applyFont="1" applyFill="1" applyBorder="1" applyAlignment="1" applyProtection="1">
      <alignment horizontal="center" vertical="center"/>
    </xf>
    <xf numFmtId="0" fontId="29" fillId="2" borderId="9" xfId="0" applyFont="1" applyFill="1" applyBorder="1" applyAlignment="1" applyProtection="1">
      <alignment horizontal="center" vertical="center"/>
    </xf>
    <xf numFmtId="0" fontId="2" fillId="0" borderId="10" xfId="0" applyFont="1" applyFill="1" applyBorder="1" applyAlignment="1" applyProtection="1">
      <alignment horizontal="center" vertical="center"/>
      <protection locked="0"/>
    </xf>
    <xf numFmtId="0" fontId="7" fillId="0" borderId="0" xfId="0" applyFont="1" applyFill="1"/>
    <xf numFmtId="0" fontId="27" fillId="0" borderId="43" xfId="0" applyFont="1" applyFill="1" applyBorder="1"/>
    <xf numFmtId="0" fontId="27" fillId="0" borderId="21" xfId="0" applyFont="1" applyFill="1" applyBorder="1"/>
    <xf numFmtId="0" fontId="26" fillId="0" borderId="13" xfId="0" applyFont="1" applyBorder="1"/>
    <xf numFmtId="0" fontId="27" fillId="0" borderId="14" xfId="0" applyFont="1" applyBorder="1"/>
    <xf numFmtId="0" fontId="27" fillId="0" borderId="20" xfId="0" applyFont="1" applyBorder="1"/>
    <xf numFmtId="165" fontId="5" fillId="0" borderId="11" xfId="0" applyNumberFormat="1" applyFont="1" applyFill="1" applyBorder="1" applyAlignment="1" applyProtection="1">
      <alignment horizontal="right" vertical="center"/>
      <protection locked="0"/>
    </xf>
    <xf numFmtId="165" fontId="5" fillId="0" borderId="5" xfId="0" applyNumberFormat="1" applyFont="1" applyFill="1" applyBorder="1" applyAlignment="1" applyProtection="1">
      <alignment horizontal="right" vertical="center"/>
      <protection locked="0"/>
    </xf>
    <xf numFmtId="0" fontId="3" fillId="3" borderId="26" xfId="0" applyFont="1" applyFill="1" applyBorder="1" applyAlignment="1" applyProtection="1">
      <alignment vertical="center"/>
    </xf>
    <xf numFmtId="165" fontId="2" fillId="0" borderId="5" xfId="0" applyNumberFormat="1"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protection locked="0"/>
    </xf>
    <xf numFmtId="0" fontId="7" fillId="0" borderId="20" xfId="0" applyFont="1" applyBorder="1"/>
    <xf numFmtId="0" fontId="3" fillId="2" borderId="44" xfId="0" applyFont="1" applyFill="1" applyBorder="1" applyAlignment="1" applyProtection="1">
      <alignment horizontal="center" vertical="center" wrapText="1"/>
    </xf>
    <xf numFmtId="0" fontId="3" fillId="2" borderId="31" xfId="0" applyFont="1" applyFill="1" applyBorder="1" applyAlignment="1" applyProtection="1">
      <alignment vertical="center"/>
    </xf>
    <xf numFmtId="165" fontId="5" fillId="0" borderId="2" xfId="0" applyNumberFormat="1" applyFont="1" applyFill="1" applyBorder="1" applyAlignment="1" applyProtection="1">
      <alignment horizontal="right" vertical="center"/>
      <protection locked="0"/>
    </xf>
    <xf numFmtId="0" fontId="3" fillId="2" borderId="4" xfId="0" applyFont="1" applyFill="1" applyBorder="1" applyAlignment="1" applyProtection="1">
      <alignment horizontal="center" vertical="center" wrapText="1"/>
      <protection locked="0"/>
    </xf>
    <xf numFmtId="165" fontId="5" fillId="0" borderId="3" xfId="0" applyNumberFormat="1" applyFont="1" applyFill="1" applyBorder="1" applyAlignment="1" applyProtection="1">
      <alignment horizontal="right" vertical="center"/>
      <protection locked="0"/>
    </xf>
    <xf numFmtId="165" fontId="5" fillId="0" borderId="12" xfId="0" applyNumberFormat="1" applyFont="1" applyFill="1" applyBorder="1" applyAlignment="1" applyProtection="1">
      <alignment horizontal="right" vertical="center"/>
      <protection locked="0"/>
    </xf>
    <xf numFmtId="165" fontId="5" fillId="0" borderId="6" xfId="0" applyNumberFormat="1" applyFont="1" applyFill="1" applyBorder="1" applyAlignment="1" applyProtection="1">
      <alignment horizontal="right" vertical="center"/>
      <protection locked="0"/>
    </xf>
    <xf numFmtId="0" fontId="5" fillId="0" borderId="1" xfId="0" applyFont="1" applyFill="1" applyBorder="1" applyAlignment="1" applyProtection="1">
      <alignment horizontal="center" vertical="center"/>
      <protection locked="0"/>
    </xf>
    <xf numFmtId="0" fontId="2" fillId="0" borderId="1" xfId="0" applyFont="1" applyFill="1" applyBorder="1" applyAlignment="1" applyProtection="1">
      <alignment horizontal="center" vertical="center"/>
      <protection locked="0"/>
    </xf>
    <xf numFmtId="0" fontId="5" fillId="0" borderId="18" xfId="0" applyFont="1" applyFill="1" applyBorder="1" applyAlignment="1" applyProtection="1">
      <alignment horizontal="center" vertical="center"/>
      <protection locked="0"/>
    </xf>
    <xf numFmtId="0" fontId="5" fillId="0" borderId="16" xfId="0" applyFont="1" applyFill="1" applyBorder="1" applyAlignment="1" applyProtection="1">
      <alignment horizontal="center" vertical="center"/>
      <protection locked="0"/>
    </xf>
    <xf numFmtId="0" fontId="6" fillId="2" borderId="8" xfId="0" applyFont="1" applyFill="1" applyBorder="1" applyAlignment="1" applyProtection="1">
      <alignment horizontal="center" vertical="center" wrapText="1"/>
    </xf>
    <xf numFmtId="165" fontId="2" fillId="0" borderId="2" xfId="0" applyNumberFormat="1" applyFont="1" applyFill="1" applyBorder="1" applyAlignment="1" applyProtection="1">
      <alignment horizontal="right" vertical="center"/>
      <protection locked="0"/>
    </xf>
    <xf numFmtId="0" fontId="2" fillId="0" borderId="3" xfId="0" applyFont="1" applyFill="1" applyBorder="1" applyAlignment="1" applyProtection="1">
      <alignment horizontal="center" vertical="center"/>
      <protection locked="0"/>
    </xf>
    <xf numFmtId="165" fontId="2" fillId="0" borderId="11" xfId="0" applyNumberFormat="1" applyFont="1" applyFill="1" applyBorder="1" applyAlignment="1" applyProtection="1">
      <alignment horizontal="right" vertical="center"/>
      <protection locked="0"/>
    </xf>
    <xf numFmtId="0" fontId="2" fillId="0" borderId="12" xfId="0" applyFont="1" applyFill="1" applyBorder="1" applyAlignment="1" applyProtection="1">
      <alignment horizontal="center" vertical="center"/>
      <protection locked="0"/>
    </xf>
    <xf numFmtId="49" fontId="3" fillId="2" borderId="26" xfId="0" applyNumberFormat="1" applyFont="1" applyFill="1" applyBorder="1" applyAlignment="1" applyProtection="1">
      <alignment vertical="center"/>
    </xf>
    <xf numFmtId="49" fontId="3" fillId="2" borderId="27" xfId="0" applyNumberFormat="1" applyFont="1" applyFill="1" applyBorder="1" applyAlignment="1" applyProtection="1">
      <alignment vertical="center"/>
    </xf>
    <xf numFmtId="49" fontId="3" fillId="2" borderId="29" xfId="0" applyNumberFormat="1" applyFont="1" applyFill="1" applyBorder="1" applyAlignment="1" applyProtection="1">
      <alignment vertical="center"/>
    </xf>
    <xf numFmtId="49" fontId="3" fillId="0" borderId="24" xfId="0" applyNumberFormat="1" applyFont="1" applyBorder="1" applyAlignment="1" applyProtection="1">
      <alignment horizontal="right" vertical="center"/>
    </xf>
    <xf numFmtId="0" fontId="2" fillId="0" borderId="24" xfId="0" applyFont="1" applyBorder="1" applyAlignment="1" applyProtection="1">
      <alignment horizontal="right" vertical="center"/>
      <protection locked="0"/>
    </xf>
    <xf numFmtId="0" fontId="2" fillId="0" borderId="21" xfId="0" applyFont="1" applyBorder="1" applyAlignment="1" applyProtection="1">
      <alignment horizontal="right" vertical="center"/>
      <protection locked="0"/>
    </xf>
    <xf numFmtId="0" fontId="13" fillId="0" borderId="40" xfId="0" applyFont="1" applyBorder="1"/>
    <xf numFmtId="0" fontId="0" fillId="0" borderId="0" xfId="0" applyProtection="1">
      <protection locked="0"/>
    </xf>
    <xf numFmtId="0" fontId="20" fillId="3" borderId="22" xfId="0" applyFont="1" applyFill="1" applyBorder="1" applyAlignment="1" applyProtection="1">
      <alignment vertical="center"/>
    </xf>
    <xf numFmtId="0" fontId="20" fillId="3" borderId="9" xfId="0" applyFont="1" applyFill="1" applyBorder="1" applyAlignment="1" applyProtection="1">
      <alignment horizontal="center" vertical="center"/>
    </xf>
    <xf numFmtId="0" fontId="3" fillId="2" borderId="10" xfId="0" applyFont="1" applyFill="1" applyBorder="1" applyAlignment="1" applyProtection="1">
      <alignment vertical="center"/>
    </xf>
    <xf numFmtId="0" fontId="3" fillId="2" borderId="4" xfId="0" applyFont="1" applyFill="1" applyBorder="1" applyAlignment="1" applyProtection="1">
      <alignment vertical="center"/>
    </xf>
    <xf numFmtId="0" fontId="3" fillId="0" borderId="3"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6" xfId="0" applyFont="1" applyBorder="1" applyAlignment="1" applyProtection="1">
      <alignment horizontal="center" vertical="center"/>
      <protection locked="0"/>
    </xf>
    <xf numFmtId="0" fontId="3" fillId="2" borderId="45" xfId="0" applyFont="1" applyFill="1" applyBorder="1" applyAlignment="1" applyProtection="1">
      <alignment vertical="center"/>
    </xf>
    <xf numFmtId="0" fontId="3" fillId="0" borderId="46" xfId="0" applyFont="1" applyBorder="1" applyAlignment="1" applyProtection="1">
      <alignment horizontal="center" vertical="center"/>
      <protection locked="0"/>
    </xf>
    <xf numFmtId="0" fontId="33" fillId="0" borderId="0" xfId="0" applyFont="1"/>
    <xf numFmtId="0" fontId="27" fillId="0" borderId="17" xfId="0" applyFont="1" applyFill="1" applyBorder="1" applyAlignment="1">
      <alignment horizontal="left"/>
    </xf>
    <xf numFmtId="0" fontId="2" fillId="0" borderId="0" xfId="0" applyFont="1" applyFill="1" applyBorder="1" applyAlignment="1" applyProtection="1">
      <alignment vertical="center"/>
      <protection locked="0"/>
    </xf>
    <xf numFmtId="0" fontId="2" fillId="0" borderId="4" xfId="0" applyFont="1" applyFill="1" applyBorder="1" applyAlignment="1" applyProtection="1">
      <alignment horizontal="center" vertical="center"/>
      <protection locked="0"/>
    </xf>
    <xf numFmtId="165" fontId="2" fillId="0" borderId="5" xfId="0" applyNumberFormat="1" applyFont="1" applyFill="1" applyBorder="1" applyAlignment="1" applyProtection="1">
      <alignment horizontal="right" vertical="center" indent="6"/>
      <protection locked="0"/>
    </xf>
    <xf numFmtId="165" fontId="2" fillId="0" borderId="2" xfId="0" applyNumberFormat="1" applyFont="1" applyFill="1" applyBorder="1" applyAlignment="1" applyProtection="1">
      <alignment horizontal="right" vertical="center" indent="6"/>
      <protection locked="0"/>
    </xf>
    <xf numFmtId="165" fontId="2" fillId="0" borderId="11" xfId="0" applyNumberFormat="1" applyFont="1" applyFill="1" applyBorder="1" applyAlignment="1" applyProtection="1">
      <alignment horizontal="right" vertical="center" indent="6"/>
      <protection locked="0"/>
    </xf>
    <xf numFmtId="0" fontId="2" fillId="0" borderId="0" xfId="0" applyFont="1" applyFill="1" applyAlignment="1" applyProtection="1">
      <alignment vertical="center" wrapText="1"/>
      <protection locked="0"/>
    </xf>
    <xf numFmtId="0" fontId="27" fillId="5" borderId="16" xfId="0" applyFont="1" applyFill="1" applyBorder="1"/>
    <xf numFmtId="0" fontId="2" fillId="0" borderId="0" xfId="0" applyFont="1" applyProtection="1">
      <protection locked="0"/>
    </xf>
    <xf numFmtId="0" fontId="3" fillId="0" borderId="0" xfId="0" applyFont="1" applyProtection="1">
      <protection locked="0"/>
    </xf>
    <xf numFmtId="0" fontId="2" fillId="0" borderId="0" xfId="0" applyFont="1" applyAlignment="1" applyProtection="1">
      <alignment horizontal="left" indent="5"/>
      <protection locked="0"/>
    </xf>
    <xf numFmtId="0" fontId="2" fillId="0" borderId="0" xfId="0" applyFont="1" applyAlignment="1" applyProtection="1">
      <alignment horizontal="left" indent="5"/>
    </xf>
    <xf numFmtId="0" fontId="2" fillId="0" borderId="0" xfId="0" applyFont="1" applyAlignment="1" applyProtection="1">
      <alignment horizontal="left" wrapText="1" indent="5"/>
    </xf>
    <xf numFmtId="0" fontId="2" fillId="0" borderId="0" xfId="0" applyFont="1" applyProtection="1"/>
    <xf numFmtId="49" fontId="3" fillId="0" borderId="0" xfId="0" applyNumberFormat="1" applyFont="1" applyProtection="1"/>
    <xf numFmtId="0" fontId="7" fillId="5" borderId="0" xfId="0" applyFont="1" applyFill="1"/>
    <xf numFmtId="0" fontId="7" fillId="0" borderId="16" xfId="0" applyFont="1" applyBorder="1"/>
    <xf numFmtId="0" fontId="13" fillId="0" borderId="18" xfId="0" applyFont="1" applyBorder="1"/>
    <xf numFmtId="0" fontId="7" fillId="0" borderId="17" xfId="0" applyFont="1" applyBorder="1"/>
    <xf numFmtId="0" fontId="13" fillId="0" borderId="18" xfId="0" applyFont="1" applyFill="1" applyBorder="1"/>
    <xf numFmtId="0" fontId="7" fillId="0" borderId="16" xfId="0" applyFont="1" applyFill="1" applyBorder="1"/>
    <xf numFmtId="0" fontId="7" fillId="0" borderId="17" xfId="0" applyFont="1" applyFill="1" applyBorder="1"/>
    <xf numFmtId="0" fontId="2" fillId="0" borderId="1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13" fillId="0" borderId="27" xfId="0" applyFont="1" applyFill="1" applyBorder="1" applyAlignment="1"/>
    <xf numFmtId="0" fontId="7" fillId="0" borderId="27" xfId="0" applyFont="1" applyBorder="1"/>
    <xf numFmtId="0" fontId="13" fillId="0" borderId="18" xfId="0" applyFont="1" applyFill="1" applyBorder="1" applyAlignment="1"/>
    <xf numFmtId="0" fontId="2" fillId="0" borderId="5" xfId="0" applyFont="1" applyBorder="1" applyAlignment="1" applyProtection="1">
      <alignment horizontal="center" vertical="center" wrapText="1"/>
      <protection locked="0"/>
    </xf>
    <xf numFmtId="0" fontId="2" fillId="0" borderId="0" xfId="0" applyFont="1" applyAlignment="1" applyProtection="1">
      <alignment horizontal="center" vertical="center"/>
      <protection locked="0"/>
    </xf>
    <xf numFmtId="0" fontId="2" fillId="5" borderId="25" xfId="0" applyFont="1" applyFill="1" applyBorder="1" applyAlignment="1" applyProtection="1">
      <alignment horizontal="left" vertical="center"/>
      <protection locked="0"/>
    </xf>
    <xf numFmtId="0" fontId="2" fillId="5" borderId="28" xfId="0" applyFont="1" applyFill="1" applyBorder="1" applyAlignment="1" applyProtection="1">
      <alignment horizontal="left" vertical="center"/>
      <protection locked="0"/>
    </xf>
    <xf numFmtId="0" fontId="2" fillId="0" borderId="2"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5" xfId="0" applyFont="1" applyBorder="1" applyAlignment="1" applyProtection="1">
      <alignment horizontal="center" vertical="center"/>
      <protection locked="0"/>
    </xf>
    <xf numFmtId="49" fontId="20" fillId="0" borderId="0" xfId="0" applyNumberFormat="1" applyFont="1" applyFill="1" applyBorder="1" applyAlignment="1" applyProtection="1">
      <alignment vertical="center"/>
    </xf>
    <xf numFmtId="0" fontId="2" fillId="0" borderId="1" xfId="0" applyFont="1" applyBorder="1" applyAlignment="1" applyProtection="1">
      <alignment horizontal="center" vertical="center"/>
      <protection locked="0"/>
    </xf>
    <xf numFmtId="0" fontId="2" fillId="0" borderId="10" xfId="0" applyFont="1" applyBorder="1" applyAlignment="1" applyProtection="1">
      <alignment horizontal="center" vertical="center"/>
      <protection locked="0"/>
    </xf>
    <xf numFmtId="0" fontId="2" fillId="0" borderId="4" xfId="0" applyFont="1" applyBorder="1" applyAlignment="1" applyProtection="1">
      <alignment horizontal="center" vertical="center"/>
      <protection locked="0"/>
    </xf>
    <xf numFmtId="0" fontId="2" fillId="5" borderId="0" xfId="0" applyFont="1" applyFill="1" applyBorder="1" applyAlignment="1" applyProtection="1">
      <alignment vertical="center"/>
      <protection locked="0"/>
    </xf>
    <xf numFmtId="0" fontId="2" fillId="5" borderId="0" xfId="0" applyFont="1" applyFill="1" applyBorder="1" applyAlignment="1" applyProtection="1">
      <alignment horizontal="center" vertical="center"/>
      <protection locked="0"/>
    </xf>
    <xf numFmtId="0" fontId="40" fillId="0" borderId="0" xfId="0" applyFont="1" applyAlignment="1" applyProtection="1">
      <alignment vertical="center" wrapText="1"/>
      <protection locked="0"/>
    </xf>
    <xf numFmtId="0" fontId="40" fillId="0" borderId="0" xfId="0" applyFont="1" applyAlignment="1" applyProtection="1">
      <alignment vertical="center"/>
    </xf>
    <xf numFmtId="0" fontId="2" fillId="0" borderId="0" xfId="0" applyNumberFormat="1" applyFont="1" applyAlignment="1" applyProtection="1">
      <alignment wrapText="1"/>
    </xf>
    <xf numFmtId="0" fontId="35" fillId="0" borderId="0" xfId="0" applyFont="1" applyProtection="1">
      <protection locked="0"/>
    </xf>
    <xf numFmtId="0" fontId="10" fillId="0" borderId="0" xfId="0" applyFont="1" applyProtection="1">
      <protection locked="0"/>
    </xf>
    <xf numFmtId="3" fontId="35" fillId="0" borderId="0" xfId="0" applyNumberFormat="1" applyFont="1" applyAlignment="1" applyProtection="1">
      <alignment horizontal="left"/>
      <protection locked="0"/>
    </xf>
    <xf numFmtId="0" fontId="35" fillId="0" borderId="25" xfId="0" applyFont="1" applyBorder="1" applyProtection="1">
      <protection locked="0"/>
    </xf>
    <xf numFmtId="0" fontId="35" fillId="0" borderId="52" xfId="0" applyFont="1" applyBorder="1" applyProtection="1">
      <protection locked="0"/>
    </xf>
    <xf numFmtId="0" fontId="38" fillId="0" borderId="0" xfId="0" applyFont="1" applyProtection="1"/>
    <xf numFmtId="0" fontId="2" fillId="0" borderId="0" xfId="0" applyFont="1" applyAlignment="1" applyProtection="1">
      <alignment horizontal="left" vertical="top" wrapText="1" indent="5"/>
    </xf>
    <xf numFmtId="0" fontId="3" fillId="0" borderId="0" xfId="0" applyFont="1" applyProtection="1"/>
    <xf numFmtId="0" fontId="3" fillId="0" borderId="28" xfId="0" applyFont="1" applyBorder="1" applyAlignment="1" applyProtection="1">
      <alignment vertical="top"/>
    </xf>
    <xf numFmtId="0" fontId="3" fillId="0" borderId="28" xfId="0" applyFont="1" applyBorder="1" applyAlignment="1" applyProtection="1">
      <alignment horizontal="left" vertical="top" wrapText="1" indent="5"/>
    </xf>
    <xf numFmtId="0" fontId="2" fillId="0" borderId="2" xfId="0" applyFont="1" applyBorder="1" applyAlignment="1" applyProtection="1">
      <alignment horizontal="left" vertical="center"/>
      <protection locked="0"/>
    </xf>
    <xf numFmtId="0" fontId="2" fillId="0" borderId="11" xfId="0" applyFont="1" applyBorder="1" applyAlignment="1" applyProtection="1">
      <alignment horizontal="left" vertical="center"/>
      <protection locked="0"/>
    </xf>
    <xf numFmtId="0" fontId="2" fillId="0" borderId="5" xfId="0" applyFont="1" applyBorder="1" applyAlignment="1" applyProtection="1">
      <alignment horizontal="left" vertical="center"/>
      <protection locked="0"/>
    </xf>
    <xf numFmtId="0" fontId="45" fillId="0" borderId="0" xfId="0" applyFont="1" applyFill="1" applyBorder="1" applyAlignment="1" applyProtection="1">
      <alignment horizontal="center" vertical="center" wrapText="1"/>
      <protection locked="0"/>
    </xf>
    <xf numFmtId="165" fontId="40" fillId="0" borderId="0" xfId="0" applyNumberFormat="1" applyFont="1" applyFill="1" applyBorder="1" applyAlignment="1" applyProtection="1">
      <alignment horizontal="right" vertical="center"/>
      <protection locked="0"/>
    </xf>
    <xf numFmtId="0" fontId="40" fillId="0" borderId="0" xfId="0" applyNumberFormat="1" applyFont="1" applyFill="1" applyBorder="1" applyAlignment="1" applyProtection="1">
      <alignment horizontal="center" vertical="center" wrapText="1"/>
      <protection locked="0"/>
    </xf>
    <xf numFmtId="0" fontId="40" fillId="0" borderId="0" xfId="0" applyFont="1" applyFill="1" applyBorder="1" applyAlignment="1" applyProtection="1">
      <alignment vertical="center"/>
      <protection locked="0"/>
    </xf>
    <xf numFmtId="164" fontId="45" fillId="0" borderId="0" xfId="0" applyNumberFormat="1" applyFont="1" applyFill="1" applyBorder="1" applyAlignment="1" applyProtection="1">
      <alignment horizontal="center" vertical="center" wrapText="1"/>
      <protection locked="0"/>
    </xf>
    <xf numFmtId="0" fontId="40" fillId="0" borderId="0" xfId="0" applyFont="1" applyFill="1" applyBorder="1" applyAlignment="1" applyProtection="1">
      <alignment horizontal="center" vertical="center" wrapText="1"/>
      <protection locked="0"/>
    </xf>
    <xf numFmtId="164" fontId="48" fillId="0" borderId="0" xfId="0" applyNumberFormat="1" applyFont="1" applyFill="1" applyBorder="1" applyAlignment="1" applyProtection="1">
      <alignment horizontal="center" vertical="center" wrapText="1"/>
      <protection locked="0"/>
    </xf>
    <xf numFmtId="0" fontId="46" fillId="0" borderId="0" xfId="0" applyFont="1" applyFill="1" applyBorder="1" applyAlignment="1" applyProtection="1">
      <alignment horizontal="center" vertical="center" wrapText="1"/>
    </xf>
    <xf numFmtId="0" fontId="2" fillId="0" borderId="0" xfId="0" applyFont="1" applyAlignment="1" applyProtection="1">
      <alignment wrapText="1"/>
      <protection locked="0"/>
    </xf>
    <xf numFmtId="0" fontId="7" fillId="0" borderId="43" xfId="0" applyFont="1" applyBorder="1"/>
    <xf numFmtId="0" fontId="1" fillId="0" borderId="10" xfId="0" applyFont="1" applyFill="1" applyBorder="1" applyAlignment="1">
      <alignment wrapText="1"/>
    </xf>
    <xf numFmtId="0" fontId="1" fillId="0" borderId="11" xfId="0" applyFont="1" applyFill="1" applyBorder="1" applyAlignment="1">
      <alignment wrapText="1"/>
    </xf>
    <xf numFmtId="0" fontId="1" fillId="0" borderId="19" xfId="0" applyFont="1" applyFill="1" applyBorder="1" applyAlignment="1">
      <alignment wrapText="1"/>
    </xf>
    <xf numFmtId="0" fontId="1" fillId="0" borderId="54" xfId="0" applyFont="1" applyFill="1" applyBorder="1" applyAlignment="1">
      <alignment wrapText="1"/>
    </xf>
    <xf numFmtId="0" fontId="1" fillId="0" borderId="10" xfId="0" applyFont="1" applyFill="1" applyBorder="1"/>
    <xf numFmtId="0" fontId="1" fillId="0" borderId="11" xfId="0" applyFont="1" applyFill="1" applyBorder="1"/>
    <xf numFmtId="0" fontId="1" fillId="0" borderId="12" xfId="0" applyFont="1" applyFill="1" applyBorder="1" applyAlignment="1">
      <alignment wrapText="1"/>
    </xf>
    <xf numFmtId="0" fontId="1" fillId="0" borderId="0" xfId="0" applyFont="1"/>
    <xf numFmtId="0" fontId="1" fillId="5" borderId="0" xfId="0" applyFont="1" applyFill="1"/>
    <xf numFmtId="0" fontId="50" fillId="0" borderId="0" xfId="0" applyFont="1" applyFill="1"/>
    <xf numFmtId="49" fontId="2" fillId="2" borderId="21" xfId="0" applyNumberFormat="1" applyFont="1" applyFill="1" applyBorder="1" applyAlignment="1" applyProtection="1">
      <alignment vertical="center"/>
    </xf>
    <xf numFmtId="49" fontId="2" fillId="2" borderId="30" xfId="0" applyNumberFormat="1" applyFont="1" applyFill="1" applyBorder="1" applyAlignment="1" applyProtection="1">
      <alignment vertical="center"/>
    </xf>
    <xf numFmtId="0" fontId="10" fillId="0" borderId="0" xfId="0" applyFont="1" applyAlignment="1" applyProtection="1"/>
    <xf numFmtId="0" fontId="10" fillId="0" borderId="0" xfId="0" applyFont="1" applyAlignment="1" applyProtection="1">
      <protection locked="0"/>
    </xf>
    <xf numFmtId="0" fontId="51" fillId="0" borderId="0" xfId="0" applyFont="1" applyBorder="1" applyAlignment="1" applyProtection="1">
      <alignment wrapText="1"/>
    </xf>
    <xf numFmtId="0" fontId="10" fillId="0" borderId="0" xfId="0" applyFont="1" applyAlignment="1" applyProtection="1">
      <alignment wrapText="1"/>
    </xf>
    <xf numFmtId="0" fontId="53" fillId="2" borderId="42" xfId="0" applyFont="1" applyFill="1" applyBorder="1" applyAlignment="1" applyProtection="1">
      <alignment horizontal="right"/>
    </xf>
    <xf numFmtId="0" fontId="1" fillId="0" borderId="0" xfId="1" applyFont="1" applyAlignment="1" applyProtection="1"/>
    <xf numFmtId="0" fontId="1" fillId="0" borderId="0" xfId="0" applyFont="1" applyAlignment="1" applyProtection="1"/>
    <xf numFmtId="0" fontId="52" fillId="2" borderId="21" xfId="0" applyFont="1" applyFill="1" applyBorder="1" applyAlignment="1" applyProtection="1">
      <alignment horizontal="right" wrapText="1"/>
    </xf>
    <xf numFmtId="0" fontId="10" fillId="4" borderId="24" xfId="0" applyFont="1" applyFill="1" applyBorder="1" applyAlignment="1" applyProtection="1"/>
    <xf numFmtId="0" fontId="52" fillId="2" borderId="30" xfId="0" applyFont="1" applyFill="1" applyBorder="1" applyAlignment="1" applyProtection="1"/>
    <xf numFmtId="0" fontId="52" fillId="2" borderId="24" xfId="0" applyFont="1" applyFill="1" applyBorder="1" applyAlignment="1" applyProtection="1">
      <alignment horizontal="center"/>
    </xf>
    <xf numFmtId="0" fontId="53" fillId="2" borderId="0" xfId="0" applyFont="1" applyFill="1" applyBorder="1" applyAlignment="1" applyProtection="1">
      <alignment horizontal="right"/>
    </xf>
    <xf numFmtId="0" fontId="10" fillId="0" borderId="30" xfId="0" applyFont="1" applyBorder="1" applyAlignment="1" applyProtection="1">
      <protection locked="0"/>
    </xf>
    <xf numFmtId="0" fontId="10" fillId="0" borderId="18" xfId="0" applyFont="1" applyFill="1" applyBorder="1" applyAlignment="1" applyProtection="1">
      <protection locked="0"/>
    </xf>
    <xf numFmtId="0" fontId="10" fillId="0" borderId="16" xfId="0" applyFont="1" applyBorder="1" applyAlignment="1" applyProtection="1">
      <protection locked="0"/>
    </xf>
    <xf numFmtId="0" fontId="10" fillId="0" borderId="16" xfId="0" applyFont="1" applyFill="1" applyBorder="1" applyAlignment="1" applyProtection="1">
      <protection locked="0"/>
    </xf>
    <xf numFmtId="0" fontId="10" fillId="0" borderId="33" xfId="0" applyFont="1" applyBorder="1" applyAlignment="1" applyProtection="1">
      <protection locked="0"/>
    </xf>
    <xf numFmtId="0" fontId="10" fillId="0" borderId="33" xfId="0" applyFont="1" applyFill="1" applyBorder="1" applyAlignment="1" applyProtection="1">
      <protection locked="0"/>
    </xf>
    <xf numFmtId="0" fontId="10" fillId="0" borderId="32" xfId="0" applyFont="1" applyFill="1" applyBorder="1" applyAlignment="1" applyProtection="1">
      <protection locked="0"/>
    </xf>
    <xf numFmtId="0" fontId="10" fillId="0" borderId="33" xfId="0" applyFont="1" applyBorder="1" applyAlignment="1" applyProtection="1">
      <alignment wrapText="1" shrinkToFit="1"/>
      <protection locked="0"/>
    </xf>
    <xf numFmtId="0" fontId="10" fillId="0" borderId="16" xfId="0" applyFont="1" applyFill="1" applyBorder="1" applyAlignment="1" applyProtection="1">
      <alignment wrapText="1" shrinkToFit="1"/>
      <protection locked="0"/>
    </xf>
    <xf numFmtId="0" fontId="10" fillId="0" borderId="0" xfId="0" applyFont="1" applyAlignment="1" applyProtection="1">
      <alignment wrapText="1" shrinkToFit="1"/>
      <protection locked="0"/>
    </xf>
    <xf numFmtId="0" fontId="10" fillId="0" borderId="0" xfId="0" applyFont="1" applyFill="1" applyAlignment="1" applyProtection="1">
      <protection locked="0"/>
    </xf>
    <xf numFmtId="0" fontId="10" fillId="0" borderId="41" xfId="0" applyFont="1" applyBorder="1" applyAlignment="1" applyProtection="1">
      <protection locked="0"/>
    </xf>
    <xf numFmtId="0" fontId="10" fillId="0" borderId="17" xfId="0" applyFont="1" applyFill="1" applyBorder="1" applyAlignment="1" applyProtection="1">
      <protection locked="0"/>
    </xf>
    <xf numFmtId="0" fontId="10" fillId="0" borderId="0" xfId="0" applyFont="1" applyFill="1" applyBorder="1" applyAlignment="1" applyProtection="1">
      <protection locked="0"/>
    </xf>
    <xf numFmtId="0" fontId="10" fillId="0" borderId="0" xfId="0" applyFont="1" applyFill="1" applyBorder="1" applyAlignment="1" applyProtection="1"/>
    <xf numFmtId="0" fontId="40" fillId="0" borderId="0" xfId="0" applyFont="1" applyAlignment="1">
      <alignment vertical="center"/>
    </xf>
    <xf numFmtId="0" fontId="2" fillId="2" borderId="2" xfId="0" applyFont="1" applyFill="1" applyBorder="1" applyAlignment="1" applyProtection="1">
      <alignment horizontal="center" vertical="center" wrapText="1"/>
      <protection locked="0"/>
    </xf>
    <xf numFmtId="0" fontId="2" fillId="2" borderId="5" xfId="0" applyFont="1" applyFill="1" applyBorder="1" applyAlignment="1" applyProtection="1">
      <alignment horizontal="center" vertical="center" wrapText="1"/>
      <protection locked="0"/>
    </xf>
    <xf numFmtId="0" fontId="2" fillId="2" borderId="4" xfId="0" applyFont="1" applyFill="1" applyBorder="1" applyAlignment="1" applyProtection="1">
      <alignment horizontal="center" vertical="center" wrapText="1"/>
      <protection locked="0"/>
    </xf>
    <xf numFmtId="0" fontId="2" fillId="0" borderId="12" xfId="0" applyFont="1" applyBorder="1" applyAlignment="1" applyProtection="1">
      <alignment horizontal="center" vertical="center"/>
      <protection locked="0"/>
    </xf>
    <xf numFmtId="49" fontId="2" fillId="2" borderId="26" xfId="0" applyNumberFormat="1" applyFont="1" applyFill="1" applyBorder="1" applyProtection="1">
      <protection locked="0"/>
    </xf>
    <xf numFmtId="49" fontId="2" fillId="2" borderId="24" xfId="0" applyNumberFormat="1" applyFont="1" applyFill="1" applyBorder="1" applyAlignment="1" applyProtection="1">
      <alignment vertical="center"/>
    </xf>
    <xf numFmtId="0" fontId="2" fillId="2" borderId="27" xfId="0" applyFont="1" applyFill="1" applyBorder="1"/>
    <xf numFmtId="1" fontId="2" fillId="2" borderId="27" xfId="0" applyNumberFormat="1" applyFont="1" applyFill="1" applyBorder="1" applyAlignment="1" applyProtection="1">
      <alignment horizontal="left"/>
      <protection locked="0"/>
    </xf>
    <xf numFmtId="0" fontId="2" fillId="2" borderId="27" xfId="0" applyFont="1" applyFill="1" applyBorder="1" applyAlignment="1" applyProtection="1">
      <alignment horizontal="left"/>
      <protection locked="0"/>
    </xf>
    <xf numFmtId="0" fontId="2" fillId="2" borderId="29" xfId="0" applyFont="1" applyFill="1" applyBorder="1" applyProtection="1">
      <protection locked="0"/>
    </xf>
    <xf numFmtId="0" fontId="2" fillId="2" borderId="13" xfId="0" applyFont="1" applyFill="1" applyBorder="1" applyAlignment="1">
      <alignment horizontal="center"/>
    </xf>
    <xf numFmtId="0" fontId="2" fillId="0" borderId="0" xfId="0" applyFont="1"/>
    <xf numFmtId="0" fontId="2" fillId="2" borderId="40" xfId="0" applyFont="1" applyFill="1" applyBorder="1"/>
    <xf numFmtId="0" fontId="2" fillId="2" borderId="40" xfId="0" applyFont="1" applyFill="1" applyBorder="1" applyAlignment="1">
      <alignment horizontal="center"/>
    </xf>
    <xf numFmtId="0" fontId="2" fillId="2" borderId="29" xfId="0" applyFont="1" applyFill="1" applyBorder="1" applyAlignment="1">
      <alignment horizontal="center"/>
    </xf>
    <xf numFmtId="0" fontId="1" fillId="0" borderId="0" xfId="0" applyFont="1" applyFill="1"/>
    <xf numFmtId="0" fontId="2" fillId="0" borderId="0" xfId="0" applyFont="1" applyAlignment="1" applyProtection="1">
      <alignment horizontal="left" vertical="top" wrapText="1"/>
      <protection locked="0"/>
    </xf>
    <xf numFmtId="0" fontId="2"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10" fillId="0" borderId="33" xfId="0" applyFont="1" applyFill="1" applyBorder="1" applyAlignment="1" applyProtection="1">
      <protection locked="0"/>
    </xf>
    <xf numFmtId="0" fontId="10" fillId="0" borderId="32" xfId="0" applyFont="1" applyFill="1" applyBorder="1" applyAlignment="1" applyProtection="1">
      <protection locked="0"/>
    </xf>
    <xf numFmtId="0" fontId="2" fillId="0" borderId="0" xfId="0" applyFont="1" applyAlignment="1" applyProtection="1">
      <alignment horizontal="left" wrapText="1"/>
      <protection locked="0"/>
    </xf>
    <xf numFmtId="0" fontId="7" fillId="0" borderId="16" xfId="0" applyFont="1" applyFill="1" applyBorder="1" applyAlignment="1">
      <alignment wrapText="1"/>
    </xf>
    <xf numFmtId="0" fontId="1" fillId="0" borderId="16" xfId="0" applyFont="1" applyFill="1" applyBorder="1" applyAlignment="1">
      <alignment wrapText="1"/>
    </xf>
    <xf numFmtId="0" fontId="7" fillId="0" borderId="16" xfId="0" applyFont="1" applyFill="1" applyBorder="1" applyAlignment="1">
      <alignment horizontal="left"/>
    </xf>
    <xf numFmtId="0" fontId="1" fillId="0" borderId="43" xfId="0" applyFont="1" applyFill="1" applyBorder="1" applyAlignment="1">
      <alignment wrapText="1"/>
    </xf>
    <xf numFmtId="0" fontId="1" fillId="0" borderId="69" xfId="0" applyFont="1" applyFill="1" applyBorder="1" applyAlignment="1">
      <alignment wrapText="1"/>
    </xf>
    <xf numFmtId="0" fontId="2" fillId="0" borderId="0" xfId="0" applyFont="1" applyAlignment="1" applyProtection="1">
      <alignment horizontal="left" wrapText="1"/>
      <protection locked="0"/>
    </xf>
    <xf numFmtId="0" fontId="1" fillId="0" borderId="16" xfId="0" applyFont="1" applyBorder="1"/>
    <xf numFmtId="0" fontId="1" fillId="0" borderId="17" xfId="0" applyFont="1" applyBorder="1"/>
    <xf numFmtId="0" fontId="2" fillId="0" borderId="0" xfId="0" applyFont="1" applyAlignment="1" applyProtection="1">
      <alignment horizontal="left" vertical="top" wrapText="1"/>
      <protection locked="0"/>
    </xf>
    <xf numFmtId="0" fontId="1" fillId="0" borderId="20" xfId="0" applyFont="1" applyFill="1" applyBorder="1" applyAlignment="1">
      <alignment wrapText="1"/>
    </xf>
    <xf numFmtId="0" fontId="7" fillId="0" borderId="62" xfId="0" applyFont="1" applyFill="1" applyBorder="1"/>
    <xf numFmtId="0" fontId="7" fillId="0" borderId="55" xfId="0" applyFont="1" applyFill="1" applyBorder="1"/>
    <xf numFmtId="0" fontId="7" fillId="0" borderId="58" xfId="0" applyFont="1" applyFill="1" applyBorder="1" applyAlignment="1">
      <alignment wrapText="1"/>
    </xf>
    <xf numFmtId="0" fontId="1" fillId="0" borderId="62" xfId="0" applyFont="1" applyFill="1" applyBorder="1" applyAlignment="1">
      <alignment wrapText="1"/>
    </xf>
    <xf numFmtId="0" fontId="1" fillId="0" borderId="55" xfId="0" applyFont="1" applyFill="1" applyBorder="1" applyAlignment="1">
      <alignment wrapText="1"/>
    </xf>
    <xf numFmtId="0" fontId="1" fillId="0" borderId="72" xfId="0" applyFont="1" applyFill="1" applyBorder="1" applyAlignment="1">
      <alignment wrapText="1"/>
    </xf>
    <xf numFmtId="0" fontId="7" fillId="0" borderId="54" xfId="0" applyFont="1" applyFill="1" applyBorder="1" applyAlignment="1">
      <alignment wrapText="1"/>
    </xf>
    <xf numFmtId="0" fontId="2" fillId="0" borderId="19" xfId="0" applyFont="1" applyBorder="1" applyAlignment="1" applyProtection="1">
      <alignment horizontal="center" vertical="center"/>
      <protection locked="0"/>
    </xf>
    <xf numFmtId="0" fontId="2" fillId="0" borderId="50" xfId="0" applyFont="1" applyBorder="1" applyAlignment="1" applyProtection="1">
      <alignment horizontal="center" vertical="center"/>
      <protection locked="0"/>
    </xf>
    <xf numFmtId="49" fontId="2" fillId="0" borderId="40" xfId="0" applyNumberFormat="1" applyFont="1" applyBorder="1" applyAlignment="1" applyProtection="1">
      <alignment horizontal="right" vertical="center" wrapText="1"/>
      <protection locked="0"/>
    </xf>
    <xf numFmtId="0" fontId="2" fillId="0" borderId="0" xfId="0" applyFont="1" applyAlignment="1" applyProtection="1">
      <alignment horizontal="left" wrapText="1"/>
      <protection locked="0"/>
    </xf>
    <xf numFmtId="0" fontId="7" fillId="0" borderId="69" xfId="0" applyFont="1" applyFill="1" applyBorder="1" applyAlignment="1">
      <alignment wrapText="1"/>
    </xf>
    <xf numFmtId="0" fontId="18" fillId="0" borderId="0" xfId="0" applyFont="1" applyAlignment="1" applyProtection="1">
      <alignment horizontal="right"/>
      <protection locked="0"/>
    </xf>
    <xf numFmtId="0" fontId="3" fillId="0" borderId="40" xfId="0" applyFont="1" applyBorder="1" applyAlignment="1">
      <alignment horizontal="center" vertical="center" wrapText="1"/>
    </xf>
    <xf numFmtId="0" fontId="3" fillId="0" borderId="0" xfId="0" applyFont="1" applyBorder="1" applyAlignment="1">
      <alignment horizontal="center" vertical="center" wrapText="1"/>
    </xf>
    <xf numFmtId="0" fontId="7" fillId="0" borderId="33" xfId="0" applyFont="1" applyFill="1" applyBorder="1" applyAlignment="1">
      <alignment wrapText="1"/>
    </xf>
    <xf numFmtId="0" fontId="1" fillId="0" borderId="11" xfId="0" applyFont="1" applyBorder="1" applyAlignment="1">
      <alignment wrapText="1"/>
    </xf>
    <xf numFmtId="0" fontId="1" fillId="0" borderId="10" xfId="0" applyFont="1" applyBorder="1" applyAlignment="1">
      <alignment wrapText="1"/>
    </xf>
    <xf numFmtId="0" fontId="1" fillId="0" borderId="11" xfId="0" applyFont="1" applyFill="1" applyBorder="1" applyAlignment="1">
      <alignment wrapText="1"/>
    </xf>
    <xf numFmtId="0" fontId="1" fillId="0" borderId="10" xfId="0" applyFont="1" applyFill="1" applyBorder="1" applyAlignment="1">
      <alignment wrapText="1"/>
    </xf>
    <xf numFmtId="0" fontId="1" fillId="0" borderId="19" xfId="0" applyFont="1" applyFill="1" applyBorder="1" applyAlignment="1">
      <alignment wrapText="1"/>
    </xf>
    <xf numFmtId="0" fontId="1" fillId="0" borderId="0" xfId="0" applyFont="1" applyFill="1"/>
    <xf numFmtId="0" fontId="1" fillId="0" borderId="16" xfId="0" applyFont="1" applyFill="1" applyBorder="1"/>
    <xf numFmtId="0" fontId="1" fillId="0" borderId="19" xfId="0" applyFont="1" applyBorder="1" applyAlignment="1">
      <alignment wrapText="1"/>
    </xf>
    <xf numFmtId="0" fontId="1" fillId="0" borderId="10" xfId="0" applyFont="1" applyBorder="1"/>
    <xf numFmtId="0" fontId="1" fillId="0" borderId="11" xfId="0" applyFont="1" applyBorder="1"/>
    <xf numFmtId="0" fontId="1" fillId="0" borderId="12" xfId="0" applyFont="1" applyBorder="1" applyAlignment="1">
      <alignment wrapText="1"/>
    </xf>
    <xf numFmtId="0" fontId="1" fillId="0" borderId="16" xfId="0" applyFont="1" applyBorder="1" applyAlignment="1">
      <alignment wrapText="1"/>
    </xf>
    <xf numFmtId="0" fontId="2" fillId="0" borderId="11"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2" fillId="0" borderId="10" xfId="0" applyFont="1" applyBorder="1" applyAlignment="1" applyProtection="1">
      <alignment horizontal="center" vertical="center" wrapText="1"/>
      <protection locked="0"/>
    </xf>
    <xf numFmtId="0" fontId="2" fillId="0" borderId="0" xfId="0" applyFont="1" applyAlignment="1">
      <alignment vertical="center"/>
    </xf>
    <xf numFmtId="49" fontId="2" fillId="0" borderId="0" xfId="0" applyNumberFormat="1" applyFont="1" applyAlignment="1">
      <alignment vertical="center"/>
    </xf>
    <xf numFmtId="49" fontId="2" fillId="0" borderId="0" xfId="0" applyNumberFormat="1" applyFont="1" applyAlignment="1">
      <alignment horizontal="center" vertical="center"/>
    </xf>
    <xf numFmtId="0" fontId="8" fillId="0" borderId="0" xfId="0" applyFont="1" applyAlignment="1">
      <alignment vertical="center"/>
    </xf>
    <xf numFmtId="0" fontId="2" fillId="0" borderId="0" xfId="0" applyFont="1" applyAlignment="1">
      <alignment horizontal="left" vertical="center"/>
    </xf>
    <xf numFmtId="0" fontId="54" fillId="3" borderId="22" xfId="0" applyFont="1" applyFill="1" applyBorder="1" applyAlignment="1">
      <alignment vertical="center"/>
    </xf>
    <xf numFmtId="0" fontId="2" fillId="3" borderId="23" xfId="0" applyFont="1" applyFill="1" applyBorder="1" applyAlignment="1">
      <alignment vertical="center"/>
    </xf>
    <xf numFmtId="0" fontId="2" fillId="0" borderId="0" xfId="0" applyFont="1" applyAlignment="1">
      <alignment vertical="center" wrapText="1" shrinkToFit="1"/>
    </xf>
    <xf numFmtId="0" fontId="2" fillId="2" borderId="1" xfId="0" applyFont="1" applyFill="1" applyBorder="1" applyAlignment="1">
      <alignment vertical="center"/>
    </xf>
    <xf numFmtId="0" fontId="22" fillId="0" borderId="0" xfId="0" applyFont="1" applyAlignment="1" applyProtection="1">
      <alignment vertical="center" wrapText="1"/>
      <protection locked="0"/>
    </xf>
    <xf numFmtId="49" fontId="5" fillId="0" borderId="11" xfId="0" applyNumberFormat="1" applyFont="1" applyBorder="1" applyAlignment="1" applyProtection="1">
      <alignment vertical="center" wrapText="1"/>
      <protection locked="0"/>
    </xf>
    <xf numFmtId="49" fontId="40" fillId="0" borderId="0" xfId="0" applyNumberFormat="1" applyFont="1" applyAlignment="1">
      <alignment vertical="center"/>
    </xf>
    <xf numFmtId="0" fontId="49" fillId="0" borderId="0" xfId="0" applyFont="1" applyAlignment="1">
      <alignment vertical="center"/>
    </xf>
    <xf numFmtId="49" fontId="49" fillId="0" borderId="0" xfId="0" applyNumberFormat="1" applyFont="1" applyAlignment="1">
      <alignment vertical="center"/>
    </xf>
    <xf numFmtId="49" fontId="49" fillId="0" borderId="0" xfId="0" applyNumberFormat="1" applyFont="1" applyAlignment="1">
      <alignment horizontal="center" vertical="center"/>
    </xf>
    <xf numFmtId="49" fontId="55" fillId="0" borderId="0" xfId="0" applyNumberFormat="1" applyFont="1" applyAlignment="1">
      <alignment horizontal="center" vertical="center"/>
    </xf>
    <xf numFmtId="49" fontId="55" fillId="0" borderId="0" xfId="0" applyNumberFormat="1" applyFont="1" applyAlignment="1">
      <alignment vertical="center"/>
    </xf>
    <xf numFmtId="0" fontId="22" fillId="0" borderId="0" xfId="0" applyFont="1" applyAlignment="1">
      <alignment vertical="center"/>
    </xf>
    <xf numFmtId="0" fontId="2" fillId="3" borderId="26" xfId="0" applyFont="1" applyFill="1" applyBorder="1" applyAlignment="1">
      <alignment vertical="center"/>
    </xf>
    <xf numFmtId="0" fontId="2" fillId="2" borderId="31" xfId="0" applyFont="1" applyFill="1" applyBorder="1" applyAlignment="1">
      <alignment vertical="center"/>
    </xf>
    <xf numFmtId="49" fontId="55" fillId="0" borderId="0" xfId="0" applyNumberFormat="1" applyFont="1" applyAlignment="1" applyProtection="1">
      <alignment vertical="center"/>
      <protection locked="0"/>
    </xf>
    <xf numFmtId="0" fontId="49" fillId="0" borderId="0" xfId="0" applyFont="1" applyAlignment="1" applyProtection="1">
      <alignment vertical="center"/>
      <protection locked="0"/>
    </xf>
    <xf numFmtId="0" fontId="22" fillId="0" borderId="0" xfId="0" applyFont="1" applyAlignment="1" applyProtection="1">
      <alignment vertical="center"/>
      <protection locked="0"/>
    </xf>
    <xf numFmtId="0" fontId="2" fillId="0" borderId="4" xfId="6" applyFont="1" applyBorder="1" applyAlignment="1" applyProtection="1">
      <alignment vertical="center" wrapText="1"/>
      <protection locked="0"/>
    </xf>
    <xf numFmtId="0" fontId="2" fillId="0" borderId="0" xfId="0" applyFont="1" applyAlignment="1">
      <alignment vertical="center" wrapText="1"/>
    </xf>
    <xf numFmtId="0" fontId="2" fillId="2" borderId="30" xfId="0" applyFont="1" applyFill="1" applyBorder="1" applyAlignment="1">
      <alignment vertical="center"/>
    </xf>
    <xf numFmtId="0" fontId="2" fillId="2" borderId="25" xfId="0" applyFont="1" applyFill="1" applyBorder="1" applyAlignment="1">
      <alignment vertical="center"/>
    </xf>
    <xf numFmtId="0" fontId="49" fillId="2" borderId="25" xfId="0" applyFont="1" applyFill="1" applyBorder="1" applyAlignment="1">
      <alignment vertical="center"/>
    </xf>
    <xf numFmtId="49" fontId="49" fillId="2" borderId="25" xfId="0" applyNumberFormat="1" applyFont="1" applyFill="1" applyBorder="1" applyAlignment="1">
      <alignment vertical="center"/>
    </xf>
    <xf numFmtId="49" fontId="49" fillId="2" borderId="25" xfId="0" applyNumberFormat="1" applyFont="1" applyFill="1" applyBorder="1" applyAlignment="1">
      <alignment horizontal="center" vertical="center"/>
    </xf>
    <xf numFmtId="49" fontId="55" fillId="2" borderId="25" xfId="0" applyNumberFormat="1" applyFont="1" applyFill="1" applyBorder="1" applyAlignment="1">
      <alignment horizontal="center" vertical="center"/>
    </xf>
    <xf numFmtId="49" fontId="55" fillId="2" borderId="25" xfId="0" applyNumberFormat="1" applyFont="1" applyFill="1" applyBorder="1" applyAlignment="1">
      <alignment vertical="center"/>
    </xf>
    <xf numFmtId="49" fontId="55" fillId="2" borderId="26" xfId="0" applyNumberFormat="1" applyFont="1" applyFill="1" applyBorder="1" applyAlignment="1">
      <alignment vertical="center"/>
    </xf>
    <xf numFmtId="0" fontId="2" fillId="2" borderId="24" xfId="0" applyFont="1" applyFill="1" applyBorder="1" applyAlignment="1">
      <alignment vertical="center"/>
    </xf>
    <xf numFmtId="0" fontId="2" fillId="2" borderId="0" xfId="0" applyFont="1" applyFill="1" applyAlignment="1">
      <alignment vertical="center"/>
    </xf>
    <xf numFmtId="0" fontId="49" fillId="2" borderId="0" xfId="0" applyFont="1" applyFill="1" applyAlignment="1">
      <alignment vertical="center"/>
    </xf>
    <xf numFmtId="49" fontId="49" fillId="2" borderId="0" xfId="0" applyNumberFormat="1" applyFont="1" applyFill="1" applyAlignment="1">
      <alignment vertical="center"/>
    </xf>
    <xf numFmtId="49" fontId="49" fillId="2" borderId="0" xfId="0" applyNumberFormat="1" applyFont="1" applyFill="1" applyAlignment="1">
      <alignment horizontal="center" vertical="center"/>
    </xf>
    <xf numFmtId="49" fontId="55" fillId="2" borderId="0" xfId="0" applyNumberFormat="1" applyFont="1" applyFill="1" applyAlignment="1">
      <alignment horizontal="center" vertical="center"/>
    </xf>
    <xf numFmtId="49" fontId="55" fillId="2" borderId="0" xfId="0" applyNumberFormat="1" applyFont="1" applyFill="1" applyAlignment="1">
      <alignment vertical="center"/>
    </xf>
    <xf numFmtId="49" fontId="55" fillId="2" borderId="27" xfId="0" applyNumberFormat="1" applyFont="1" applyFill="1" applyBorder="1" applyAlignment="1">
      <alignment vertical="center"/>
    </xf>
    <xf numFmtId="0" fontId="2" fillId="2" borderId="21" xfId="0" applyFont="1" applyFill="1" applyBorder="1" applyAlignment="1">
      <alignment vertical="center"/>
    </xf>
    <xf numFmtId="0" fontId="2" fillId="2" borderId="28" xfId="0" applyFont="1" applyFill="1" applyBorder="1" applyAlignment="1">
      <alignment vertical="center"/>
    </xf>
    <xf numFmtId="0" fontId="49" fillId="2" borderId="28" xfId="0" applyFont="1" applyFill="1" applyBorder="1" applyAlignment="1">
      <alignment vertical="center"/>
    </xf>
    <xf numFmtId="49" fontId="49" fillId="2" borderId="28" xfId="0" applyNumberFormat="1" applyFont="1" applyFill="1" applyBorder="1" applyAlignment="1">
      <alignment vertical="center"/>
    </xf>
    <xf numFmtId="49" fontId="49" fillId="2" borderId="28" xfId="0" applyNumberFormat="1" applyFont="1" applyFill="1" applyBorder="1" applyAlignment="1">
      <alignment horizontal="center" vertical="center"/>
    </xf>
    <xf numFmtId="49" fontId="55" fillId="2" borderId="28" xfId="0" applyNumberFormat="1" applyFont="1" applyFill="1" applyBorder="1" applyAlignment="1">
      <alignment horizontal="center" vertical="center"/>
    </xf>
    <xf numFmtId="49" fontId="55" fillId="2" borderId="28" xfId="0" applyNumberFormat="1" applyFont="1" applyFill="1" applyBorder="1" applyAlignment="1">
      <alignment vertical="center"/>
    </xf>
    <xf numFmtId="49" fontId="55" fillId="2" borderId="29" xfId="0" applyNumberFormat="1" applyFont="1" applyFill="1" applyBorder="1" applyAlignment="1">
      <alignment vertical="center"/>
    </xf>
    <xf numFmtId="0" fontId="5" fillId="0" borderId="0" xfId="0" applyFont="1" applyAlignment="1">
      <alignment horizontal="center" vertical="center"/>
    </xf>
    <xf numFmtId="0" fontId="2" fillId="0" borderId="0" xfId="0" applyFont="1" applyAlignment="1">
      <alignment horizontal="center" vertical="center" wrapText="1"/>
    </xf>
    <xf numFmtId="0" fontId="2" fillId="0" borderId="11" xfId="0" applyFont="1" applyBorder="1" applyAlignment="1" applyProtection="1">
      <alignment vertical="center"/>
      <protection locked="0"/>
    </xf>
    <xf numFmtId="0" fontId="5" fillId="0" borderId="11" xfId="0" applyFont="1" applyBorder="1" applyAlignment="1" applyProtection="1">
      <alignment horizontal="left" vertical="center"/>
      <protection locked="0"/>
    </xf>
    <xf numFmtId="164" fontId="5" fillId="0" borderId="11" xfId="0" applyNumberFormat="1" applyFont="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165" fontId="5" fillId="0" borderId="11" xfId="0" applyNumberFormat="1" applyFont="1" applyBorder="1" applyAlignment="1" applyProtection="1">
      <alignment horizontal="right" vertical="center"/>
      <protection locked="0"/>
    </xf>
    <xf numFmtId="0" fontId="5" fillId="0" borderId="12" xfId="0" applyFont="1" applyBorder="1" applyAlignment="1" applyProtection="1">
      <alignment horizontal="center" vertical="center"/>
      <protection locked="0"/>
    </xf>
    <xf numFmtId="0" fontId="2" fillId="0" borderId="10" xfId="0" applyFont="1" applyBorder="1" applyAlignment="1" applyProtection="1">
      <alignment vertical="center"/>
      <protection locked="0"/>
    </xf>
    <xf numFmtId="0" fontId="2" fillId="0" borderId="4" xfId="0" applyFont="1" applyBorder="1" applyAlignment="1" applyProtection="1">
      <alignment vertical="center"/>
      <protection locked="0"/>
    </xf>
    <xf numFmtId="0" fontId="5" fillId="0" borderId="5" xfId="0" applyFont="1" applyBorder="1" applyAlignment="1" applyProtection="1">
      <alignment horizontal="left" vertical="center"/>
      <protection locked="0"/>
    </xf>
    <xf numFmtId="0" fontId="5" fillId="0" borderId="5" xfId="0" applyFont="1" applyBorder="1" applyAlignment="1" applyProtection="1">
      <alignment horizontal="center" vertical="center"/>
      <protection locked="0"/>
    </xf>
    <xf numFmtId="165" fontId="5" fillId="0" borderId="5" xfId="0" applyNumberFormat="1" applyFont="1" applyBorder="1" applyAlignment="1" applyProtection="1">
      <alignment horizontal="right" vertical="center"/>
      <protection locked="0"/>
    </xf>
    <xf numFmtId="164" fontId="5" fillId="0" borderId="5" xfId="0" applyNumberFormat="1"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0" borderId="0" xfId="0" applyFont="1" applyAlignment="1">
      <alignment horizontal="left" vertical="center"/>
    </xf>
    <xf numFmtId="0" fontId="2" fillId="0" borderId="0" xfId="0" applyFont="1" applyAlignment="1">
      <alignment horizontal="center" vertical="center"/>
    </xf>
    <xf numFmtId="0" fontId="5" fillId="0" borderId="0" xfId="0" applyFont="1" applyAlignment="1" applyProtection="1">
      <alignment horizontal="center" vertical="center"/>
      <protection locked="0"/>
    </xf>
    <xf numFmtId="0" fontId="40" fillId="3" borderId="13" xfId="0" applyFont="1" applyFill="1" applyBorder="1" applyAlignment="1">
      <alignment horizontal="left" vertic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0" borderId="73" xfId="0" applyFont="1" applyBorder="1" applyAlignment="1" applyProtection="1">
      <alignment horizontal="center" vertical="center"/>
      <protection locked="0"/>
    </xf>
    <xf numFmtId="165" fontId="5" fillId="0" borderId="6" xfId="0" applyNumberFormat="1" applyFont="1" applyBorder="1" applyAlignment="1" applyProtection="1">
      <alignment horizontal="right" vertical="center"/>
      <protection locked="0"/>
    </xf>
    <xf numFmtId="0" fontId="5" fillId="0" borderId="4" xfId="0" applyFont="1" applyBorder="1" applyAlignment="1" applyProtection="1">
      <alignment horizontal="center" vertical="center"/>
      <protection locked="0"/>
    </xf>
    <xf numFmtId="0" fontId="2" fillId="2" borderId="44" xfId="0" applyFont="1" applyFill="1" applyBorder="1" applyAlignment="1">
      <alignment horizontal="center" vertical="center" wrapText="1"/>
    </xf>
    <xf numFmtId="165" fontId="5" fillId="0" borderId="12" xfId="0" applyNumberFormat="1" applyFont="1" applyBorder="1" applyAlignment="1" applyProtection="1">
      <alignment horizontal="right" vertical="center"/>
      <protection locked="0"/>
    </xf>
    <xf numFmtId="0" fontId="5" fillId="0" borderId="16" xfId="0" applyFont="1" applyBorder="1" applyAlignment="1" applyProtection="1">
      <alignment horizontal="center" vertical="center"/>
      <protection locked="0"/>
    </xf>
    <xf numFmtId="0" fontId="5" fillId="0" borderId="10" xfId="0" applyFont="1" applyBorder="1" applyAlignment="1" applyProtection="1">
      <alignment horizontal="center" vertical="center"/>
      <protection locked="0"/>
    </xf>
    <xf numFmtId="0" fontId="5" fillId="0" borderId="17" xfId="0" applyFont="1" applyBorder="1" applyAlignment="1" applyProtection="1">
      <alignment horizontal="center" vertical="center"/>
      <protection locked="0"/>
    </xf>
    <xf numFmtId="0" fontId="2" fillId="2" borderId="30" xfId="0" applyFont="1" applyFill="1" applyBorder="1" applyAlignment="1">
      <alignment horizontal="left" vertical="center"/>
    </xf>
    <xf numFmtId="0" fontId="57" fillId="2" borderId="25" xfId="0" applyFont="1" applyFill="1" applyBorder="1" applyAlignment="1">
      <alignment vertical="center"/>
    </xf>
    <xf numFmtId="0" fontId="56" fillId="2" borderId="25" xfId="0" applyFont="1" applyFill="1" applyBorder="1" applyAlignment="1">
      <alignment horizontal="left" vertical="center"/>
    </xf>
    <xf numFmtId="49" fontId="2" fillId="2" borderId="25" xfId="0" applyNumberFormat="1" applyFont="1" applyFill="1" applyBorder="1" applyAlignment="1">
      <alignment vertical="center"/>
    </xf>
    <xf numFmtId="49" fontId="2" fillId="2" borderId="25" xfId="0" applyNumberFormat="1" applyFont="1" applyFill="1" applyBorder="1" applyAlignment="1">
      <alignment horizontal="center" vertical="center"/>
    </xf>
    <xf numFmtId="0" fontId="5" fillId="2" borderId="25" xfId="0" applyFont="1" applyFill="1" applyBorder="1" applyAlignment="1">
      <alignment horizontal="center" vertical="center"/>
    </xf>
    <xf numFmtId="0" fontId="2" fillId="2" borderId="26" xfId="0" applyFont="1" applyFill="1" applyBorder="1" applyAlignment="1">
      <alignment horizontal="center" vertical="center"/>
    </xf>
    <xf numFmtId="49" fontId="57" fillId="2" borderId="0" xfId="0" applyNumberFormat="1" applyFont="1" applyFill="1" applyAlignment="1">
      <alignment vertical="center"/>
    </xf>
    <xf numFmtId="49" fontId="2" fillId="2" borderId="0" xfId="0" applyNumberFormat="1" applyFont="1" applyFill="1" applyAlignment="1">
      <alignment vertical="center"/>
    </xf>
    <xf numFmtId="49" fontId="2" fillId="2" borderId="0" xfId="0" applyNumberFormat="1" applyFont="1" applyFill="1" applyAlignment="1">
      <alignment horizontal="center" vertical="center"/>
    </xf>
    <xf numFmtId="0" fontId="5" fillId="2" borderId="0" xfId="0" applyFont="1" applyFill="1" applyAlignment="1">
      <alignment horizontal="center" vertical="center"/>
    </xf>
    <xf numFmtId="0" fontId="2" fillId="2" borderId="27" xfId="0" applyFont="1" applyFill="1" applyBorder="1" applyAlignment="1">
      <alignment horizontal="center" vertical="center"/>
    </xf>
    <xf numFmtId="49" fontId="57" fillId="2" borderId="28" xfId="0" applyNumberFormat="1" applyFont="1" applyFill="1" applyBorder="1" applyAlignment="1">
      <alignment vertical="center"/>
    </xf>
    <xf numFmtId="49" fontId="2" fillId="2" borderId="28" xfId="0" applyNumberFormat="1" applyFont="1" applyFill="1" applyBorder="1" applyAlignment="1">
      <alignment vertical="center"/>
    </xf>
    <xf numFmtId="49" fontId="2" fillId="2" borderId="28" xfId="0" applyNumberFormat="1" applyFont="1" applyFill="1" applyBorder="1" applyAlignment="1">
      <alignment horizontal="center" vertical="center"/>
    </xf>
    <xf numFmtId="0" fontId="5" fillId="2" borderId="28" xfId="0" applyFont="1" applyFill="1" applyBorder="1" applyAlignment="1">
      <alignment horizontal="center" vertical="center"/>
    </xf>
    <xf numFmtId="0" fontId="2" fillId="2" borderId="29" xfId="0" applyFont="1" applyFill="1" applyBorder="1" applyAlignment="1">
      <alignment horizontal="center" vertical="center"/>
    </xf>
    <xf numFmtId="0" fontId="2" fillId="0" borderId="24" xfId="0" applyFont="1" applyBorder="1" applyAlignment="1">
      <alignment horizontal="left" vertical="center"/>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2" borderId="48" xfId="0" applyFont="1" applyFill="1" applyBorder="1" applyAlignment="1">
      <alignment horizontal="center" vertical="center" wrapText="1"/>
    </xf>
    <xf numFmtId="0" fontId="2" fillId="2" borderId="9" xfId="0" applyFont="1" applyFill="1" applyBorder="1" applyAlignment="1">
      <alignment horizontal="center" vertical="center" wrapText="1"/>
    </xf>
    <xf numFmtId="165" fontId="2" fillId="0" borderId="11" xfId="0" applyNumberFormat="1" applyFont="1" applyBorder="1" applyAlignment="1" applyProtection="1">
      <alignment horizontal="right" vertical="center"/>
      <protection locked="0"/>
    </xf>
    <xf numFmtId="165" fontId="2" fillId="0" borderId="11" xfId="0" applyNumberFormat="1" applyFont="1" applyBorder="1" applyAlignment="1" applyProtection="1">
      <alignment horizontal="right" vertical="center" indent="6"/>
      <protection locked="0"/>
    </xf>
    <xf numFmtId="165" fontId="2" fillId="0" borderId="5" xfId="0" applyNumberFormat="1" applyFont="1" applyBorder="1" applyAlignment="1" applyProtection="1">
      <alignment horizontal="center" vertical="center"/>
      <protection locked="0"/>
    </xf>
    <xf numFmtId="165" fontId="2" fillId="0" borderId="5" xfId="0" applyNumberFormat="1" applyFont="1" applyBorder="1" applyAlignment="1" applyProtection="1">
      <alignment horizontal="right" vertical="center" indent="6"/>
      <protection locked="0"/>
    </xf>
    <xf numFmtId="0" fontId="2" fillId="0" borderId="5" xfId="0" applyFont="1" applyBorder="1" applyAlignment="1" applyProtection="1">
      <alignment vertical="center"/>
      <protection locked="0"/>
    </xf>
    <xf numFmtId="0" fontId="1" fillId="0" borderId="0" xfId="0" applyFont="1" applyAlignment="1">
      <alignment vertical="center"/>
    </xf>
    <xf numFmtId="0" fontId="54" fillId="0" borderId="0" xfId="0" applyFont="1" applyAlignment="1">
      <alignment horizontal="left" vertical="center"/>
    </xf>
    <xf numFmtId="49" fontId="2" fillId="2" borderId="26" xfId="0" applyNumberFormat="1" applyFont="1" applyFill="1" applyBorder="1" applyAlignment="1">
      <alignment vertical="center"/>
    </xf>
    <xf numFmtId="49" fontId="2" fillId="2" borderId="27" xfId="0" applyNumberFormat="1" applyFont="1" applyFill="1" applyBorder="1" applyAlignment="1">
      <alignment vertical="center"/>
    </xf>
    <xf numFmtId="49" fontId="2" fillId="2" borderId="29" xfId="0" applyNumberFormat="1" applyFont="1" applyFill="1" applyBorder="1" applyAlignment="1">
      <alignment vertical="center"/>
    </xf>
    <xf numFmtId="0" fontId="2" fillId="0" borderId="24" xfId="0" applyFont="1" applyBorder="1" applyAlignment="1">
      <alignment vertical="center"/>
    </xf>
    <xf numFmtId="0" fontId="5" fillId="0" borderId="0" xfId="0" applyFont="1" applyAlignment="1">
      <alignment vertical="center"/>
    </xf>
    <xf numFmtId="0" fontId="5" fillId="2" borderId="8"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pplyProtection="1">
      <alignment horizontal="center" vertical="center" wrapText="1"/>
      <protection locked="0"/>
    </xf>
    <xf numFmtId="0" fontId="8" fillId="0" borderId="0" xfId="0" applyFont="1" applyAlignment="1">
      <alignment horizontal="center" vertical="center"/>
    </xf>
    <xf numFmtId="49" fontId="2" fillId="0" borderId="0" xfId="0" applyNumberFormat="1" applyFont="1" applyAlignment="1">
      <alignment horizontal="left" vertic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164" fontId="10" fillId="0" borderId="12" xfId="0" applyNumberFormat="1"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164" fontId="10" fillId="0" borderId="6" xfId="0" applyNumberFormat="1" applyFont="1" applyBorder="1" applyAlignment="1" applyProtection="1">
      <alignment horizontal="center" vertical="center" wrapText="1"/>
      <protection locked="0"/>
    </xf>
    <xf numFmtId="0" fontId="1" fillId="0" borderId="0" xfId="0" applyFont="1" applyAlignment="1" applyProtection="1">
      <alignment horizontal="center" vertical="center" wrapText="1"/>
      <protection locked="0"/>
    </xf>
    <xf numFmtId="14" fontId="10" fillId="0" borderId="0" xfId="0" applyNumberFormat="1" applyFont="1" applyAlignment="1" applyProtection="1">
      <alignment horizontal="center" vertical="center" wrapText="1"/>
      <protection locked="0"/>
    </xf>
    <xf numFmtId="0" fontId="33" fillId="0" borderId="0" xfId="0" applyFont="1" applyAlignment="1">
      <alignment horizontal="center" vertical="center" wrapText="1"/>
    </xf>
    <xf numFmtId="0" fontId="40" fillId="0" borderId="0" xfId="0" applyFont="1" applyAlignment="1" applyProtection="1">
      <alignment horizontal="center" vertical="center" wrapText="1"/>
      <protection locked="0"/>
    </xf>
    <xf numFmtId="0" fontId="33" fillId="0" borderId="0" xfId="0" applyFont="1" applyAlignment="1" applyProtection="1">
      <alignment horizontal="center" vertical="center" wrapText="1"/>
      <protection locked="0"/>
    </xf>
    <xf numFmtId="165" fontId="40" fillId="0" borderId="0" xfId="0" applyNumberFormat="1" applyFont="1" applyAlignment="1" applyProtection="1">
      <alignment horizontal="right" vertical="center"/>
      <protection locked="0"/>
    </xf>
    <xf numFmtId="0" fontId="40" fillId="0" borderId="0" xfId="0" applyFont="1" applyAlignment="1" applyProtection="1">
      <alignment vertical="center"/>
      <protection locked="0"/>
    </xf>
    <xf numFmtId="164" fontId="33" fillId="0" borderId="0" xfId="0" applyNumberFormat="1" applyFont="1" applyAlignment="1" applyProtection="1">
      <alignment horizontal="center" vertical="center" wrapText="1"/>
      <protection locked="0"/>
    </xf>
    <xf numFmtId="164" fontId="48" fillId="0" borderId="0" xfId="0" applyNumberFormat="1" applyFont="1" applyAlignment="1" applyProtection="1">
      <alignment horizontal="center" vertical="center" wrapText="1"/>
      <protection locked="0"/>
    </xf>
    <xf numFmtId="49" fontId="12" fillId="0" borderId="0" xfId="0" applyNumberFormat="1" applyFont="1" applyAlignment="1">
      <alignment horizontal="left" vertical="center"/>
    </xf>
    <xf numFmtId="0" fontId="12" fillId="0" borderId="0" xfId="0" applyFont="1" applyAlignment="1">
      <alignment vertical="center"/>
    </xf>
    <xf numFmtId="49" fontId="2" fillId="0" borderId="0" xfId="0" applyNumberFormat="1" applyFont="1" applyAlignment="1">
      <alignment vertical="center" wrapText="1"/>
    </xf>
    <xf numFmtId="49" fontId="2" fillId="0" borderId="24" xfId="0" applyNumberFormat="1" applyFont="1" applyBorder="1" applyAlignment="1">
      <alignment horizontal="right" vertical="center"/>
    </xf>
    <xf numFmtId="0" fontId="2" fillId="2" borderId="2" xfId="0" applyFont="1" applyFill="1" applyBorder="1" applyAlignment="1">
      <alignment vertical="center"/>
    </xf>
    <xf numFmtId="0" fontId="2" fillId="2" borderId="3" xfId="0" applyFont="1" applyFill="1" applyBorder="1" applyAlignment="1">
      <alignment vertical="center"/>
    </xf>
    <xf numFmtId="49" fontId="2" fillId="2" borderId="31" xfId="0" applyNumberFormat="1" applyFont="1" applyFill="1" applyBorder="1" applyAlignment="1">
      <alignment horizontal="left" vertical="center"/>
    </xf>
    <xf numFmtId="49" fontId="22" fillId="2" borderId="0" xfId="0" applyNumberFormat="1" applyFont="1" applyFill="1" applyAlignment="1">
      <alignment vertical="center"/>
    </xf>
    <xf numFmtId="0" fontId="10" fillId="2" borderId="0" xfId="0" applyFont="1" applyFill="1" applyAlignment="1">
      <alignment vertical="center"/>
    </xf>
    <xf numFmtId="49" fontId="2" fillId="2" borderId="27" xfId="0" applyNumberFormat="1" applyFont="1" applyFill="1" applyBorder="1" applyAlignment="1">
      <alignment horizontal="center" vertical="center"/>
    </xf>
    <xf numFmtId="0" fontId="2" fillId="5" borderId="0" xfId="0" applyFont="1" applyFill="1" applyAlignment="1" applyProtection="1">
      <alignment vertical="center"/>
      <protection locked="0"/>
    </xf>
    <xf numFmtId="0" fontId="2" fillId="5" borderId="0" xfId="0" applyFont="1" applyFill="1" applyAlignment="1" applyProtection="1">
      <alignment horizontal="center" vertical="center"/>
      <protection locked="0"/>
    </xf>
    <xf numFmtId="0" fontId="40" fillId="3" borderId="22" xfId="0" applyFont="1" applyFill="1" applyBorder="1" applyAlignment="1">
      <alignment vertical="center"/>
    </xf>
    <xf numFmtId="0" fontId="40" fillId="3" borderId="9" xfId="0" applyFont="1" applyFill="1" applyBorder="1" applyAlignment="1">
      <alignment horizontal="center" vertical="center"/>
    </xf>
    <xf numFmtId="0" fontId="2" fillId="2" borderId="10" xfId="0" applyFont="1" applyFill="1" applyBorder="1" applyAlignment="1">
      <alignment vertical="center"/>
    </xf>
    <xf numFmtId="0" fontId="2" fillId="2" borderId="45" xfId="0" applyFont="1" applyFill="1" applyBorder="1" applyAlignment="1">
      <alignment vertical="center"/>
    </xf>
    <xf numFmtId="0" fontId="2" fillId="2" borderId="4" xfId="0" applyFont="1" applyFill="1" applyBorder="1" applyAlignment="1">
      <alignment vertical="center"/>
    </xf>
    <xf numFmtId="0" fontId="38" fillId="0" borderId="0" xfId="0" applyFont="1" applyProtection="1">
      <protection locked="0"/>
    </xf>
    <xf numFmtId="0" fontId="38" fillId="0" borderId="0" xfId="0" applyFont="1" applyAlignment="1" applyProtection="1">
      <alignment horizontal="left" indent="5"/>
      <protection locked="0"/>
    </xf>
    <xf numFmtId="0" fontId="2" fillId="0" borderId="6" xfId="0" applyFont="1" applyFill="1" applyBorder="1" applyAlignment="1" applyProtection="1">
      <alignment horizontal="center" vertical="center"/>
      <protection locked="0"/>
    </xf>
    <xf numFmtId="0" fontId="2" fillId="0" borderId="2" xfId="0" applyFont="1" applyFill="1" applyBorder="1" applyAlignment="1" applyProtection="1">
      <alignment horizontal="left" vertical="center"/>
      <protection locked="0"/>
    </xf>
    <xf numFmtId="0" fontId="2" fillId="0" borderId="51" xfId="0" applyFont="1" applyFill="1" applyBorder="1" applyAlignment="1" applyProtection="1">
      <alignment horizontal="center" vertical="center"/>
      <protection locked="0"/>
    </xf>
    <xf numFmtId="0" fontId="2" fillId="0" borderId="19" xfId="0" applyFont="1" applyFill="1" applyBorder="1" applyAlignment="1" applyProtection="1">
      <alignment horizontal="center" vertical="center"/>
      <protection locked="0"/>
    </xf>
    <xf numFmtId="0" fontId="2" fillId="0" borderId="24" xfId="0" applyFont="1" applyFill="1" applyBorder="1" applyAlignment="1" applyProtection="1">
      <alignment horizontal="right" vertical="center"/>
      <protection locked="0"/>
    </xf>
    <xf numFmtId="0" fontId="2" fillId="0" borderId="24" xfId="0" applyFont="1" applyFill="1" applyBorder="1" applyAlignment="1" applyProtection="1">
      <alignment vertical="center"/>
      <protection locked="0"/>
    </xf>
    <xf numFmtId="49" fontId="2" fillId="0" borderId="10" xfId="0" applyNumberFormat="1" applyFont="1" applyFill="1" applyBorder="1" applyAlignment="1" applyProtection="1">
      <alignment vertical="center"/>
      <protection locked="0"/>
    </xf>
    <xf numFmtId="10" fontId="2" fillId="0" borderId="12" xfId="3" applyNumberFormat="1" applyFont="1" applyFill="1" applyBorder="1" applyAlignment="1" applyProtection="1">
      <alignment vertical="center"/>
      <protection locked="0"/>
    </xf>
    <xf numFmtId="0" fontId="2" fillId="0" borderId="0" xfId="0" applyFont="1" applyFill="1" applyAlignment="1" applyProtection="1">
      <alignment horizontal="center" vertical="center"/>
      <protection locked="0"/>
    </xf>
    <xf numFmtId="164" fontId="1" fillId="0" borderId="12" xfId="0" applyNumberFormat="1" applyFont="1" applyFill="1" applyBorder="1" applyAlignment="1" applyProtection="1">
      <alignment horizontal="center" vertical="center" wrapText="1"/>
      <protection locked="0"/>
    </xf>
    <xf numFmtId="49" fontId="2" fillId="0" borderId="0" xfId="0" applyNumberFormat="1" applyFont="1" applyFill="1" applyAlignment="1" applyProtection="1">
      <alignment vertical="center"/>
      <protection locked="0"/>
    </xf>
    <xf numFmtId="0" fontId="2" fillId="0" borderId="70" xfId="0" applyFont="1" applyFill="1" applyBorder="1" applyAlignment="1" applyProtection="1">
      <alignment horizontal="left" vertical="center" wrapText="1"/>
      <protection locked="0"/>
    </xf>
    <xf numFmtId="164" fontId="10" fillId="0" borderId="2" xfId="0" applyNumberFormat="1" applyFont="1" applyFill="1" applyBorder="1" applyAlignment="1" applyProtection="1">
      <alignment horizontal="center" vertical="center"/>
      <protection locked="0"/>
    </xf>
    <xf numFmtId="164" fontId="10" fillId="0" borderId="3" xfId="0" applyNumberFormat="1" applyFont="1" applyFill="1" applyBorder="1" applyAlignment="1" applyProtection="1">
      <alignment horizontal="center" vertical="center"/>
      <protection locked="0"/>
    </xf>
    <xf numFmtId="0" fontId="5" fillId="0" borderId="0" xfId="0" applyFont="1" applyFill="1" applyAlignment="1" applyProtection="1">
      <alignment horizontal="center" vertical="center"/>
      <protection locked="0"/>
    </xf>
    <xf numFmtId="0" fontId="2" fillId="0" borderId="33" xfId="0" applyFont="1" applyFill="1" applyBorder="1" applyAlignment="1" applyProtection="1">
      <alignment horizontal="left" vertical="center" wrapText="1"/>
      <protection locked="0"/>
    </xf>
    <xf numFmtId="164" fontId="10" fillId="0" borderId="11" xfId="0" applyNumberFormat="1" applyFont="1" applyFill="1" applyBorder="1" applyAlignment="1" applyProtection="1">
      <alignment horizontal="center" vertical="center"/>
      <protection locked="0"/>
    </xf>
    <xf numFmtId="164" fontId="10" fillId="0" borderId="12" xfId="0" applyNumberFormat="1" applyFont="1" applyFill="1" applyBorder="1" applyAlignment="1" applyProtection="1">
      <alignment horizontal="center" vertical="center"/>
      <protection locked="0"/>
    </xf>
    <xf numFmtId="0" fontId="2" fillId="0" borderId="10" xfId="0" applyFont="1" applyFill="1" applyBorder="1" applyAlignment="1" applyProtection="1">
      <alignment horizontal="left" vertical="center" wrapText="1"/>
      <protection locked="0"/>
    </xf>
    <xf numFmtId="0" fontId="2" fillId="0" borderId="71" xfId="0" applyFont="1" applyFill="1" applyBorder="1" applyAlignment="1" applyProtection="1">
      <alignment horizontal="left" vertical="center" wrapText="1"/>
      <protection locked="0"/>
    </xf>
    <xf numFmtId="164" fontId="10" fillId="0" borderId="47" xfId="0" applyNumberFormat="1" applyFont="1" applyFill="1" applyBorder="1" applyAlignment="1" applyProtection="1">
      <alignment horizontal="center" vertical="center"/>
      <protection locked="0"/>
    </xf>
    <xf numFmtId="164" fontId="10" fillId="0" borderId="46" xfId="0" applyNumberFormat="1" applyFont="1" applyFill="1" applyBorder="1" applyAlignment="1" applyProtection="1">
      <alignment horizontal="center" vertical="center"/>
      <protection locked="0"/>
    </xf>
    <xf numFmtId="0" fontId="2" fillId="0" borderId="41" xfId="0" applyFont="1" applyFill="1" applyBorder="1" applyAlignment="1" applyProtection="1">
      <alignment horizontal="left" vertical="center" wrapText="1"/>
      <protection locked="0"/>
    </xf>
    <xf numFmtId="164" fontId="10" fillId="0" borderId="5" xfId="0" applyNumberFormat="1" applyFont="1" applyFill="1" applyBorder="1" applyAlignment="1" applyProtection="1">
      <alignment horizontal="center" vertical="center"/>
      <protection locked="0"/>
    </xf>
    <xf numFmtId="164" fontId="10" fillId="0" borderId="6" xfId="0" applyNumberFormat="1" applyFont="1" applyFill="1" applyBorder="1" applyAlignment="1" applyProtection="1">
      <alignment horizontal="center" vertical="center"/>
      <protection locked="0"/>
    </xf>
    <xf numFmtId="49" fontId="2" fillId="0" borderId="40" xfId="0" applyNumberFormat="1" applyFont="1" applyFill="1" applyBorder="1" applyAlignment="1" applyProtection="1">
      <alignment horizontal="right" vertical="center" wrapText="1"/>
      <protection locked="0"/>
    </xf>
    <xf numFmtId="49" fontId="2" fillId="0" borderId="0" xfId="0" applyNumberFormat="1" applyFont="1" applyFill="1" applyAlignment="1" applyProtection="1">
      <alignment horizontal="center" vertical="center" wrapText="1"/>
      <protection locked="0"/>
    </xf>
    <xf numFmtId="0" fontId="5" fillId="0" borderId="0" xfId="0" applyFont="1" applyFill="1" applyAlignment="1" applyProtection="1">
      <alignment horizontal="center" vertical="center" wrapText="1"/>
      <protection locked="0"/>
    </xf>
    <xf numFmtId="0" fontId="2" fillId="0" borderId="0" xfId="0" applyFont="1" applyFill="1" applyAlignment="1" applyProtection="1">
      <alignment horizontal="center" vertical="center" wrapText="1"/>
      <protection locked="0"/>
    </xf>
    <xf numFmtId="0" fontId="2" fillId="0" borderId="35" xfId="0" applyFont="1" applyFill="1" applyBorder="1" applyAlignment="1" applyProtection="1">
      <alignment horizontal="center" vertical="center"/>
      <protection locked="0"/>
    </xf>
    <xf numFmtId="0" fontId="2" fillId="0" borderId="73" xfId="0" applyFont="1" applyFill="1" applyBorder="1" applyAlignment="1" applyProtection="1">
      <alignment horizontal="center" vertical="center"/>
      <protection locked="0"/>
    </xf>
    <xf numFmtId="165" fontId="2" fillId="0" borderId="73" xfId="0" applyNumberFormat="1" applyFont="1" applyFill="1" applyBorder="1" applyAlignment="1" applyProtection="1">
      <alignment horizontal="right" vertical="center"/>
      <protection locked="0"/>
    </xf>
    <xf numFmtId="165" fontId="2" fillId="0" borderId="73" xfId="0" applyNumberFormat="1" applyFont="1" applyFill="1" applyBorder="1" applyAlignment="1" applyProtection="1">
      <alignment horizontal="right" vertical="center" indent="6"/>
      <protection locked="0"/>
    </xf>
    <xf numFmtId="0" fontId="2" fillId="0" borderId="37" xfId="0" applyFont="1" applyFill="1" applyBorder="1" applyAlignment="1" applyProtection="1">
      <alignment horizontal="center" vertical="center"/>
      <protection locked="0"/>
    </xf>
    <xf numFmtId="0" fontId="2" fillId="0" borderId="73" xfId="0" applyFont="1" applyFill="1" applyBorder="1" applyAlignment="1" applyProtection="1">
      <alignment vertical="center"/>
      <protection locked="0"/>
    </xf>
    <xf numFmtId="164" fontId="2" fillId="0" borderId="11" xfId="0" applyNumberFormat="1" applyFont="1" applyFill="1" applyBorder="1" applyAlignment="1" applyProtection="1">
      <alignment horizontal="center" vertical="center"/>
      <protection locked="0"/>
    </xf>
    <xf numFmtId="0" fontId="2" fillId="0" borderId="11" xfId="0" applyFont="1" applyFill="1" applyBorder="1" applyAlignment="1" applyProtection="1">
      <alignment horizontal="left" vertical="center"/>
      <protection locked="0"/>
    </xf>
    <xf numFmtId="0" fontId="2" fillId="0" borderId="10" xfId="0" applyFont="1" applyFill="1" applyBorder="1" applyAlignment="1" applyProtection="1">
      <alignment vertical="center"/>
      <protection locked="0"/>
    </xf>
    <xf numFmtId="0" fontId="2" fillId="0" borderId="10" xfId="0" applyFont="1" applyFill="1" applyBorder="1" applyAlignment="1" applyProtection="1">
      <alignment vertical="center" wrapText="1"/>
      <protection locked="0"/>
    </xf>
    <xf numFmtId="49" fontId="5" fillId="0" borderId="0" xfId="0" applyNumberFormat="1" applyFont="1" applyFill="1" applyAlignment="1" applyProtection="1">
      <alignment vertical="center"/>
      <protection locked="0"/>
    </xf>
    <xf numFmtId="49" fontId="55" fillId="0" borderId="0" xfId="0" applyNumberFormat="1" applyFont="1" applyFill="1" applyAlignment="1" applyProtection="1">
      <alignment vertical="center"/>
      <protection locked="0"/>
    </xf>
    <xf numFmtId="0" fontId="49" fillId="0" borderId="0" xfId="0" applyFont="1" applyFill="1" applyAlignment="1" applyProtection="1">
      <alignment vertical="center"/>
      <protection locked="0"/>
    </xf>
    <xf numFmtId="0" fontId="22" fillId="0" borderId="0" xfId="0" applyFont="1" applyFill="1" applyAlignment="1" applyProtection="1">
      <alignment vertical="center"/>
      <protection locked="0"/>
    </xf>
    <xf numFmtId="0" fontId="2" fillId="0" borderId="10" xfId="6" applyFont="1" applyFill="1" applyBorder="1" applyAlignment="1" applyProtection="1">
      <alignment vertical="center" wrapText="1"/>
      <protection locked="0"/>
    </xf>
    <xf numFmtId="0" fontId="2" fillId="0" borderId="10" xfId="0" applyFont="1" applyFill="1" applyBorder="1" applyAlignment="1">
      <alignment vertical="center" wrapText="1"/>
    </xf>
    <xf numFmtId="49" fontId="2" fillId="0" borderId="10" xfId="0" applyNumberFormat="1" applyFont="1" applyFill="1" applyBorder="1" applyAlignment="1" applyProtection="1">
      <alignment vertical="center" wrapText="1"/>
      <protection locked="0"/>
    </xf>
    <xf numFmtId="0" fontId="40" fillId="0" borderId="0" xfId="0" applyFont="1" applyFill="1" applyAlignment="1" applyProtection="1">
      <alignment vertical="center" wrapText="1"/>
      <protection locked="0"/>
    </xf>
    <xf numFmtId="0" fontId="22" fillId="0" borderId="0" xfId="0" applyFont="1" applyFill="1" applyAlignment="1" applyProtection="1">
      <alignment vertical="center" wrapText="1"/>
      <protection locked="0"/>
    </xf>
    <xf numFmtId="49" fontId="2" fillId="0" borderId="11" xfId="0" applyNumberFormat="1" applyFont="1" applyFill="1" applyBorder="1" applyAlignment="1" applyProtection="1">
      <alignment vertical="center" wrapText="1"/>
      <protection locked="0"/>
    </xf>
    <xf numFmtId="49" fontId="1" fillId="0" borderId="18" xfId="0" applyNumberFormat="1" applyFont="1" applyFill="1" applyBorder="1" applyAlignment="1" applyProtection="1">
      <alignment horizontal="left" wrapText="1"/>
      <protection locked="0"/>
    </xf>
    <xf numFmtId="0" fontId="1" fillId="0" borderId="0" xfId="0" applyFont="1" applyFill="1" applyProtection="1">
      <protection locked="0"/>
    </xf>
    <xf numFmtId="49" fontId="1" fillId="0" borderId="16" xfId="0" applyNumberFormat="1" applyFont="1" applyFill="1" applyBorder="1" applyAlignment="1" applyProtection="1">
      <alignment horizontal="left" wrapText="1"/>
      <protection locked="0"/>
    </xf>
    <xf numFmtId="49" fontId="1" fillId="0" borderId="43" xfId="0" applyNumberFormat="1" applyFont="1" applyFill="1" applyBorder="1" applyAlignment="1" applyProtection="1">
      <alignment horizontal="left" wrapText="1"/>
      <protection locked="0"/>
    </xf>
    <xf numFmtId="0" fontId="2" fillId="0" borderId="11" xfId="0" applyFont="1" applyBorder="1" applyAlignment="1" applyProtection="1">
      <alignment horizontal="center" vertical="center" wrapText="1"/>
      <protection locked="0"/>
    </xf>
    <xf numFmtId="0" fontId="2" fillId="2" borderId="47"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0" borderId="19" xfId="0" applyFont="1" applyBorder="1" applyAlignment="1" applyProtection="1">
      <alignment horizontal="left" vertical="center" wrapText="1"/>
      <protection locked="0"/>
    </xf>
    <xf numFmtId="0" fontId="2" fillId="0" borderId="32" xfId="0" applyFont="1" applyBorder="1" applyAlignment="1" applyProtection="1">
      <alignment horizontal="left" vertical="center" wrapText="1"/>
      <protection locked="0"/>
    </xf>
    <xf numFmtId="0" fontId="2" fillId="2" borderId="46" xfId="0" applyFont="1" applyFill="1" applyBorder="1" applyAlignment="1">
      <alignment horizontal="center" vertical="center" wrapText="1"/>
    </xf>
    <xf numFmtId="0" fontId="2" fillId="2" borderId="47" xfId="0" applyFont="1" applyFill="1" applyBorder="1" applyAlignment="1" applyProtection="1">
      <alignment horizontal="center" vertical="center" wrapText="1"/>
      <protection locked="0"/>
    </xf>
    <xf numFmtId="49" fontId="2" fillId="0" borderId="24" xfId="0" applyNumberFormat="1" applyFont="1" applyFill="1" applyBorder="1" applyAlignment="1" applyProtection="1">
      <alignment horizontal="left" vertical="center" wrapText="1"/>
      <protection locked="0"/>
    </xf>
    <xf numFmtId="0" fontId="1" fillId="0" borderId="0" xfId="0" applyFont="1" applyFill="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2" fillId="0" borderId="45" xfId="0" applyFont="1" applyBorder="1" applyAlignment="1" applyProtection="1">
      <alignment vertical="center"/>
      <protection locked="0"/>
    </xf>
    <xf numFmtId="0" fontId="5" fillId="0" borderId="47" xfId="0" applyFont="1" applyBorder="1" applyAlignment="1" applyProtection="1">
      <alignment horizontal="left" vertical="center"/>
      <protection locked="0"/>
    </xf>
    <xf numFmtId="0" fontId="5" fillId="0" borderId="47" xfId="0" applyFont="1" applyBorder="1" applyAlignment="1" applyProtection="1">
      <alignment horizontal="center" vertical="center"/>
      <protection locked="0"/>
    </xf>
    <xf numFmtId="165" fontId="5" fillId="0" borderId="47" xfId="0" applyNumberFormat="1" applyFont="1" applyBorder="1" applyAlignment="1" applyProtection="1">
      <alignment horizontal="right" vertical="center"/>
      <protection locked="0"/>
    </xf>
    <xf numFmtId="0" fontId="2" fillId="0" borderId="47" xfId="0" applyFont="1" applyBorder="1" applyAlignment="1" applyProtection="1">
      <alignment horizontal="center" vertical="center"/>
      <protection locked="0"/>
    </xf>
    <xf numFmtId="164" fontId="5" fillId="0" borderId="47" xfId="0" applyNumberFormat="1" applyFont="1" applyBorder="1" applyAlignment="1" applyProtection="1">
      <alignment horizontal="center" vertical="center"/>
      <protection locked="0"/>
    </xf>
    <xf numFmtId="0" fontId="5" fillId="0" borderId="46" xfId="0" applyFont="1" applyBorder="1" applyAlignment="1" applyProtection="1">
      <alignment horizontal="center" vertical="center"/>
      <protection locked="0"/>
    </xf>
    <xf numFmtId="0" fontId="71" fillId="0" borderId="32" xfId="0" applyFont="1" applyFill="1" applyBorder="1" applyAlignment="1" applyProtection="1">
      <alignment horizontal="left" vertical="center" wrapText="1"/>
      <protection locked="0"/>
    </xf>
    <xf numFmtId="0" fontId="71" fillId="0" borderId="77" xfId="0" applyFont="1" applyFill="1" applyBorder="1" applyAlignment="1" applyProtection="1">
      <alignment horizontal="left" vertical="center" wrapText="1"/>
      <protection locked="0"/>
    </xf>
    <xf numFmtId="0" fontId="2" fillId="0" borderId="75" xfId="0" applyFont="1" applyFill="1" applyBorder="1" applyAlignment="1" applyProtection="1">
      <alignment vertical="center"/>
      <protection locked="0"/>
    </xf>
    <xf numFmtId="0" fontId="2" fillId="0" borderId="73" xfId="0" applyFont="1" applyFill="1" applyBorder="1" applyAlignment="1" applyProtection="1">
      <alignment horizontal="center" vertical="center" wrapText="1"/>
      <protection locked="0"/>
    </xf>
    <xf numFmtId="0" fontId="2" fillId="0" borderId="76" xfId="0" applyFont="1" applyFill="1" applyBorder="1" applyAlignment="1" applyProtection="1">
      <alignment horizontal="center" vertical="center"/>
      <protection locked="0"/>
    </xf>
    <xf numFmtId="0" fontId="2" fillId="0" borderId="76" xfId="0" applyFont="1" applyFill="1" applyBorder="1" applyAlignment="1" applyProtection="1">
      <alignment horizontal="left" vertical="center" wrapText="1"/>
      <protection locked="0"/>
    </xf>
    <xf numFmtId="0" fontId="2" fillId="0" borderId="11" xfId="0" applyFont="1" applyBorder="1" applyAlignment="1" applyProtection="1">
      <alignment horizontal="center" vertical="center" wrapText="1"/>
      <protection locked="0"/>
    </xf>
    <xf numFmtId="0" fontId="2" fillId="0" borderId="19" xfId="0" applyFont="1" applyBorder="1" applyAlignment="1" applyProtection="1">
      <alignment horizontal="left" vertical="center" wrapText="1"/>
      <protection locked="0"/>
    </xf>
    <xf numFmtId="0" fontId="2" fillId="0" borderId="32" xfId="0" applyFont="1" applyBorder="1" applyAlignment="1" applyProtection="1">
      <alignment horizontal="left" vertical="center" wrapText="1"/>
      <protection locked="0"/>
    </xf>
    <xf numFmtId="0" fontId="2" fillId="2" borderId="47" xfId="0" applyFont="1" applyFill="1" applyBorder="1" applyAlignment="1">
      <alignment horizontal="center" vertical="center" wrapText="1"/>
    </xf>
    <xf numFmtId="1" fontId="2" fillId="0" borderId="11" xfId="0" applyNumberFormat="1" applyFont="1" applyFill="1" applyBorder="1" applyAlignment="1" applyProtection="1">
      <alignment horizontal="right" vertical="center"/>
      <protection locked="0"/>
    </xf>
    <xf numFmtId="0" fontId="2" fillId="0" borderId="11" xfId="0" applyFont="1" applyFill="1" applyBorder="1" applyAlignment="1" applyProtection="1">
      <alignment horizontal="right" vertical="center"/>
      <protection locked="0"/>
    </xf>
    <xf numFmtId="0" fontId="2" fillId="0" borderId="35" xfId="0" applyFont="1" applyFill="1" applyBorder="1" applyAlignment="1" applyProtection="1">
      <alignment vertical="center"/>
      <protection locked="0"/>
    </xf>
    <xf numFmtId="0" fontId="2" fillId="0" borderId="73" xfId="0" applyFont="1" applyFill="1" applyBorder="1" applyAlignment="1" applyProtection="1">
      <alignment horizontal="left" vertical="center"/>
      <protection locked="0"/>
    </xf>
    <xf numFmtId="165" fontId="2" fillId="0" borderId="37" xfId="0" applyNumberFormat="1" applyFont="1" applyFill="1" applyBorder="1" applyAlignment="1" applyProtection="1">
      <alignment horizontal="right" vertical="center"/>
      <protection locked="0"/>
    </xf>
    <xf numFmtId="0" fontId="2" fillId="0" borderId="69" xfId="0" applyFont="1" applyFill="1" applyBorder="1" applyAlignment="1" applyProtection="1">
      <alignment horizontal="center" vertical="center"/>
      <protection locked="0"/>
    </xf>
    <xf numFmtId="164" fontId="2" fillId="0" borderId="73" xfId="0" applyNumberFormat="1" applyFont="1" applyFill="1" applyBorder="1" applyAlignment="1" applyProtection="1">
      <alignment horizontal="center" vertical="center"/>
      <protection locked="0"/>
    </xf>
    <xf numFmtId="0" fontId="2" fillId="2" borderId="78" xfId="0" applyFont="1" applyFill="1" applyBorder="1" applyAlignment="1">
      <alignment horizontal="center" vertical="center" wrapText="1"/>
    </xf>
    <xf numFmtId="0" fontId="2" fillId="0" borderId="11" xfId="0" applyFont="1" applyFill="1" applyBorder="1" applyAlignment="1" applyProtection="1">
      <alignment horizontal="center" vertical="center" wrapText="1"/>
      <protection locked="0"/>
    </xf>
    <xf numFmtId="0" fontId="1" fillId="0" borderId="11" xfId="0" applyFont="1" applyFill="1" applyBorder="1" applyAlignment="1" applyProtection="1">
      <alignment horizontal="center" vertical="center" wrapText="1"/>
      <protection locked="0"/>
    </xf>
    <xf numFmtId="49" fontId="2" fillId="0" borderId="11" xfId="0" applyNumberFormat="1" applyFont="1" applyFill="1" applyBorder="1" applyAlignment="1" applyProtection="1">
      <alignment vertical="center"/>
      <protection locked="0"/>
    </xf>
    <xf numFmtId="49" fontId="2" fillId="0" borderId="11" xfId="0" applyNumberFormat="1" applyFont="1" applyFill="1" applyBorder="1" applyAlignment="1" applyProtection="1">
      <alignment horizontal="center" vertical="center"/>
      <protection locked="0"/>
    </xf>
    <xf numFmtId="49" fontId="2" fillId="0" borderId="47" xfId="0" applyNumberFormat="1"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wrapText="1"/>
      <protection locked="0"/>
    </xf>
    <xf numFmtId="0" fontId="2" fillId="0" borderId="2" xfId="0" applyFont="1" applyFill="1" applyBorder="1" applyAlignment="1" applyProtection="1">
      <alignment horizontal="center" vertical="center" wrapText="1"/>
      <protection locked="0"/>
    </xf>
    <xf numFmtId="49" fontId="2" fillId="0" borderId="2" xfId="0" applyNumberFormat="1" applyFont="1" applyFill="1" applyBorder="1" applyAlignment="1" applyProtection="1">
      <alignment horizontal="center" vertical="center"/>
      <protection locked="0"/>
    </xf>
    <xf numFmtId="49" fontId="2" fillId="0" borderId="5" xfId="0" applyNumberFormat="1" applyFont="1" applyFill="1" applyBorder="1" applyAlignment="1" applyProtection="1">
      <alignment horizontal="center" vertical="center"/>
      <protection locked="0"/>
    </xf>
    <xf numFmtId="0" fontId="2" fillId="0" borderId="19" xfId="0" applyFont="1" applyFill="1" applyBorder="1" applyAlignment="1" applyProtection="1">
      <alignment horizontal="left" vertical="center" wrapText="1"/>
      <protection locked="0"/>
    </xf>
    <xf numFmtId="0" fontId="2" fillId="0" borderId="32" xfId="0" applyFont="1" applyFill="1" applyBorder="1" applyAlignment="1" applyProtection="1">
      <alignment horizontal="left" vertical="center" wrapText="1"/>
      <protection locked="0"/>
    </xf>
    <xf numFmtId="0" fontId="4" fillId="2" borderId="40" xfId="0" applyFont="1" applyFill="1" applyBorder="1" applyAlignment="1" applyProtection="1">
      <alignment horizontal="right"/>
    </xf>
    <xf numFmtId="0" fontId="4" fillId="2" borderId="40" xfId="0" applyFont="1" applyFill="1" applyBorder="1" applyAlignment="1" applyProtection="1">
      <alignment horizontal="left"/>
    </xf>
    <xf numFmtId="0" fontId="4" fillId="2" borderId="20" xfId="0" applyFont="1" applyFill="1" applyBorder="1" applyAlignment="1" applyProtection="1">
      <alignment horizontal="left"/>
    </xf>
    <xf numFmtId="0" fontId="4" fillId="2" borderId="13" xfId="0" applyFont="1" applyFill="1" applyBorder="1" applyAlignment="1" applyProtection="1">
      <alignment horizontal="left"/>
    </xf>
    <xf numFmtId="0" fontId="4" fillId="2" borderId="25" xfId="0" applyFont="1" applyFill="1" applyBorder="1" applyAlignment="1" applyProtection="1">
      <alignment horizontal="right"/>
    </xf>
    <xf numFmtId="0" fontId="73" fillId="2" borderId="51" xfId="0" applyFont="1" applyFill="1" applyBorder="1" applyAlignment="1" applyProtection="1">
      <alignment horizontal="right"/>
    </xf>
    <xf numFmtId="0" fontId="4" fillId="2" borderId="19" xfId="0" applyFont="1" applyFill="1" applyBorder="1" applyAlignment="1" applyProtection="1">
      <alignment horizontal="right"/>
    </xf>
    <xf numFmtId="0" fontId="4" fillId="2" borderId="24" xfId="0" applyFont="1" applyFill="1" applyBorder="1" applyAlignment="1" applyProtection="1">
      <alignment horizontal="right"/>
    </xf>
    <xf numFmtId="0" fontId="4" fillId="2" borderId="21" xfId="0" applyFont="1" applyFill="1" applyBorder="1" applyAlignment="1" applyProtection="1">
      <alignment horizontal="right"/>
    </xf>
    <xf numFmtId="0" fontId="4" fillId="2" borderId="22" xfId="0" applyFont="1" applyFill="1" applyBorder="1" applyAlignment="1" applyProtection="1">
      <alignment horizontal="right"/>
    </xf>
    <xf numFmtId="0" fontId="4" fillId="2" borderId="20" xfId="0" applyFont="1" applyFill="1" applyBorder="1" applyAlignment="1" applyProtection="1">
      <alignment horizontal="right"/>
    </xf>
    <xf numFmtId="0" fontId="4" fillId="2" borderId="53" xfId="0" applyFont="1" applyFill="1" applyBorder="1" applyAlignment="1" applyProtection="1">
      <alignment horizontal="right"/>
    </xf>
    <xf numFmtId="0" fontId="73" fillId="2" borderId="24" xfId="0" applyFont="1" applyFill="1" applyBorder="1" applyAlignment="1" applyProtection="1">
      <alignment horizontal="left"/>
    </xf>
    <xf numFmtId="0" fontId="4" fillId="2" borderId="33" xfId="0" applyFont="1" applyFill="1" applyBorder="1" applyAlignment="1" applyProtection="1">
      <alignment horizontal="right"/>
    </xf>
    <xf numFmtId="0" fontId="4" fillId="2" borderId="41" xfId="0" applyFont="1" applyFill="1" applyBorder="1" applyAlignment="1" applyProtection="1">
      <alignment horizontal="right"/>
    </xf>
    <xf numFmtId="0" fontId="61" fillId="2" borderId="42" xfId="0" applyFont="1" applyFill="1" applyBorder="1" applyAlignment="1" applyProtection="1">
      <alignment horizontal="right"/>
    </xf>
    <xf numFmtId="0" fontId="13" fillId="2" borderId="0" xfId="0" applyFont="1" applyFill="1" applyAlignment="1" applyProtection="1"/>
    <xf numFmtId="0" fontId="4" fillId="2" borderId="19" xfId="1" applyFont="1" applyFill="1" applyBorder="1" applyAlignment="1" applyProtection="1">
      <alignment horizontal="left" wrapText="1"/>
    </xf>
    <xf numFmtId="0" fontId="61" fillId="2" borderId="19" xfId="0" applyFont="1" applyFill="1" applyBorder="1" applyAlignment="1" applyProtection="1">
      <alignment horizontal="right" wrapText="1"/>
    </xf>
    <xf numFmtId="0" fontId="75" fillId="2" borderId="19" xfId="0" applyFont="1" applyFill="1" applyBorder="1" applyAlignment="1" applyProtection="1">
      <alignment horizontal="right" wrapText="1"/>
    </xf>
    <xf numFmtId="0" fontId="2" fillId="0" borderId="61" xfId="0" applyFont="1" applyFill="1" applyBorder="1" applyAlignment="1" applyProtection="1">
      <alignment vertical="center"/>
      <protection locked="0"/>
    </xf>
    <xf numFmtId="165" fontId="2" fillId="0" borderId="51" xfId="0" applyNumberFormat="1" applyFont="1" applyFill="1" applyBorder="1" applyAlignment="1" applyProtection="1">
      <alignment horizontal="right" vertical="center"/>
      <protection locked="0"/>
    </xf>
    <xf numFmtId="164" fontId="2" fillId="0" borderId="2" xfId="0" applyNumberFormat="1" applyFont="1" applyFill="1" applyBorder="1" applyAlignment="1" applyProtection="1">
      <alignment horizontal="center" vertical="center"/>
      <protection locked="0"/>
    </xf>
    <xf numFmtId="0" fontId="2" fillId="0" borderId="64" xfId="0" applyFont="1" applyFill="1" applyBorder="1" applyAlignment="1" applyProtection="1">
      <alignment horizontal="left" vertical="center"/>
      <protection locked="0"/>
    </xf>
    <xf numFmtId="165" fontId="2" fillId="0" borderId="76" xfId="0" applyNumberFormat="1" applyFont="1" applyFill="1" applyBorder="1" applyAlignment="1" applyProtection="1">
      <alignment horizontal="right" vertical="center"/>
      <protection locked="0"/>
    </xf>
    <xf numFmtId="0" fontId="72" fillId="0" borderId="11" xfId="0" applyFont="1" applyFill="1" applyBorder="1" applyAlignment="1">
      <alignment horizontal="right" vertical="center" wrapText="1"/>
    </xf>
    <xf numFmtId="0" fontId="2" fillId="0" borderId="13" xfId="0" applyFont="1" applyBorder="1" applyAlignment="1" applyProtection="1">
      <alignment vertical="center" wrapText="1"/>
      <protection locked="0"/>
    </xf>
    <xf numFmtId="0" fontId="2" fillId="0" borderId="14" xfId="0" applyFont="1" applyBorder="1" applyAlignment="1" applyProtection="1">
      <alignment vertical="center" wrapText="1"/>
      <protection locked="0"/>
    </xf>
    <xf numFmtId="0" fontId="2" fillId="0" borderId="20" xfId="0" applyFont="1" applyBorder="1" applyAlignment="1" applyProtection="1">
      <alignment vertical="center" wrapText="1"/>
      <protection locked="0"/>
    </xf>
    <xf numFmtId="0" fontId="2" fillId="0" borderId="0" xfId="0" applyFont="1" applyBorder="1" applyAlignment="1" applyProtection="1">
      <alignment vertical="center" wrapText="1"/>
      <protection locked="0"/>
    </xf>
    <xf numFmtId="0" fontId="3" fillId="0" borderId="0" xfId="0" applyFont="1" applyAlignment="1" applyProtection="1">
      <alignment horizontal="left"/>
      <protection locked="0"/>
    </xf>
    <xf numFmtId="0" fontId="2" fillId="0" borderId="0" xfId="0" applyFont="1" applyAlignment="1" applyProtection="1">
      <alignment horizontal="left" vertical="top" wrapText="1"/>
      <protection locked="0"/>
    </xf>
    <xf numFmtId="0" fontId="2" fillId="0" borderId="0" xfId="0" applyFont="1" applyAlignment="1" applyProtection="1">
      <alignment horizontal="left" wrapText="1"/>
      <protection locked="0"/>
    </xf>
    <xf numFmtId="0" fontId="2" fillId="0" borderId="0" xfId="0" applyFont="1" applyAlignment="1" applyProtection="1">
      <alignment horizontal="left" wrapText="1"/>
    </xf>
    <xf numFmtId="0" fontId="2" fillId="0" borderId="0" xfId="0" applyFont="1" applyAlignment="1" applyProtection="1">
      <alignment horizontal="left"/>
      <protection locked="0"/>
    </xf>
    <xf numFmtId="0" fontId="44" fillId="0" borderId="0" xfId="0" applyFont="1" applyAlignment="1" applyProtection="1">
      <alignment horizontal="center"/>
    </xf>
    <xf numFmtId="0" fontId="3" fillId="0" borderId="0" xfId="0" applyFont="1" applyAlignment="1" applyProtection="1">
      <alignment horizontal="left" wrapText="1"/>
    </xf>
    <xf numFmtId="0" fontId="66" fillId="0" borderId="0" xfId="0" applyFont="1" applyAlignment="1" applyProtection="1">
      <alignment horizontal="left" wrapText="1"/>
    </xf>
    <xf numFmtId="0" fontId="67" fillId="0" borderId="0" xfId="0" applyFont="1" applyAlignment="1" applyProtection="1">
      <alignment horizontal="left" wrapText="1"/>
    </xf>
    <xf numFmtId="0" fontId="37" fillId="0" borderId="25" xfId="0" applyFont="1" applyBorder="1" applyAlignment="1" applyProtection="1">
      <alignment horizontal="center"/>
    </xf>
    <xf numFmtId="0" fontId="68" fillId="0" borderId="0" xfId="0" applyFont="1" applyAlignment="1" applyProtection="1">
      <alignment horizontal="left" wrapText="1"/>
    </xf>
    <xf numFmtId="0" fontId="2" fillId="0" borderId="0" xfId="0" applyFont="1" applyFill="1" applyAlignment="1" applyProtection="1">
      <alignment horizontal="left" wrapText="1"/>
    </xf>
    <xf numFmtId="0" fontId="3" fillId="0" borderId="0" xfId="0" applyFont="1" applyAlignment="1" applyProtection="1">
      <alignment horizontal="left" wrapText="1"/>
      <protection locked="0"/>
    </xf>
    <xf numFmtId="0" fontId="39" fillId="0" borderId="0" xfId="0" applyFont="1" applyAlignment="1" applyProtection="1">
      <alignment horizontal="left" wrapText="1"/>
      <protection locked="0"/>
    </xf>
    <xf numFmtId="0" fontId="3" fillId="0" borderId="0" xfId="0" applyFont="1" applyAlignment="1" applyProtection="1">
      <alignment horizontal="left" vertical="top" wrapText="1"/>
      <protection locked="0"/>
    </xf>
    <xf numFmtId="0" fontId="2" fillId="0" borderId="0" xfId="0" applyFont="1" applyAlignment="1" applyProtection="1">
      <alignment horizontal="left" wrapText="1" indent="5"/>
      <protection locked="0"/>
    </xf>
    <xf numFmtId="0" fontId="2" fillId="0" borderId="0" xfId="0" applyFont="1" applyAlignment="1" applyProtection="1">
      <alignment horizontal="left" vertical="top" wrapText="1" indent="2"/>
      <protection locked="0"/>
    </xf>
    <xf numFmtId="0" fontId="3" fillId="0" borderId="0" xfId="0" applyFont="1" applyAlignment="1" applyProtection="1">
      <alignment horizontal="left" wrapText="1" indent="5"/>
      <protection locked="0"/>
    </xf>
    <xf numFmtId="0" fontId="4" fillId="0" borderId="30" xfId="0" applyFont="1" applyFill="1" applyBorder="1" applyAlignment="1" applyProtection="1">
      <alignment horizontal="left"/>
      <protection locked="0"/>
    </xf>
    <xf numFmtId="0" fontId="13" fillId="0" borderId="25" xfId="0" applyFont="1" applyBorder="1" applyAlignment="1" applyProtection="1">
      <alignment horizontal="left"/>
      <protection locked="0"/>
    </xf>
    <xf numFmtId="0" fontId="13" fillId="0" borderId="26" xfId="0" applyFont="1" applyBorder="1" applyAlignment="1" applyProtection="1">
      <alignment horizontal="left"/>
      <protection locked="0"/>
    </xf>
    <xf numFmtId="0" fontId="13" fillId="0" borderId="21" xfId="0" applyFont="1" applyBorder="1" applyAlignment="1" applyProtection="1">
      <alignment horizontal="left"/>
      <protection locked="0"/>
    </xf>
    <xf numFmtId="0" fontId="13" fillId="0" borderId="28" xfId="0" applyFont="1" applyBorder="1" applyAlignment="1" applyProtection="1">
      <alignment horizontal="left"/>
      <protection locked="0"/>
    </xf>
    <xf numFmtId="0" fontId="13" fillId="0" borderId="29" xfId="0" applyFont="1" applyBorder="1" applyAlignment="1" applyProtection="1">
      <alignment horizontal="left"/>
      <protection locked="0"/>
    </xf>
    <xf numFmtId="0" fontId="4" fillId="0" borderId="22" xfId="0" applyFont="1" applyFill="1" applyBorder="1" applyAlignment="1" applyProtection="1">
      <alignment horizontal="left"/>
      <protection locked="0"/>
    </xf>
    <xf numFmtId="0" fontId="13" fillId="0" borderId="34" xfId="0" applyFont="1" applyBorder="1" applyAlignment="1" applyProtection="1">
      <alignment horizontal="left"/>
      <protection locked="0"/>
    </xf>
    <xf numFmtId="0" fontId="13" fillId="0" borderId="23" xfId="0" applyFont="1" applyBorder="1" applyAlignment="1" applyProtection="1">
      <alignment horizontal="left"/>
      <protection locked="0"/>
    </xf>
    <xf numFmtId="49" fontId="61" fillId="0" borderId="22" xfId="0" applyNumberFormat="1" applyFont="1" applyFill="1" applyBorder="1" applyAlignment="1" applyProtection="1">
      <alignment horizontal="left"/>
      <protection locked="0"/>
    </xf>
    <xf numFmtId="49" fontId="13" fillId="0" borderId="34" xfId="0" applyNumberFormat="1" applyFont="1" applyBorder="1" applyAlignment="1" applyProtection="1">
      <alignment horizontal="left"/>
      <protection locked="0"/>
    </xf>
    <xf numFmtId="49" fontId="13" fillId="0" borderId="23" xfId="0" applyNumberFormat="1" applyFont="1" applyBorder="1" applyAlignment="1" applyProtection="1">
      <alignment horizontal="left"/>
      <protection locked="0"/>
    </xf>
    <xf numFmtId="0" fontId="4" fillId="0" borderId="22" xfId="0" applyNumberFormat="1" applyFont="1" applyFill="1" applyBorder="1" applyAlignment="1" applyProtection="1">
      <alignment horizontal="left"/>
      <protection locked="0"/>
    </xf>
    <xf numFmtId="0" fontId="13" fillId="0" borderId="34" xfId="0" applyNumberFormat="1" applyFont="1" applyBorder="1" applyAlignment="1" applyProtection="1">
      <alignment horizontal="left"/>
      <protection locked="0"/>
    </xf>
    <xf numFmtId="0" fontId="13" fillId="0" borderId="23" xfId="0" applyNumberFormat="1" applyFont="1" applyBorder="1" applyAlignment="1" applyProtection="1">
      <alignment horizontal="left"/>
      <protection locked="0"/>
    </xf>
    <xf numFmtId="0" fontId="74" fillId="5" borderId="22" xfId="4" applyFont="1" applyFill="1" applyBorder="1" applyAlignment="1" applyProtection="1">
      <alignment horizontal="left"/>
      <protection locked="0"/>
    </xf>
    <xf numFmtId="0" fontId="13" fillId="5" borderId="34" xfId="0" applyFont="1" applyFill="1" applyBorder="1" applyAlignment="1" applyProtection="1">
      <alignment horizontal="left"/>
      <protection locked="0"/>
    </xf>
    <xf numFmtId="0" fontId="13" fillId="5" borderId="23" xfId="0" applyFont="1" applyFill="1" applyBorder="1" applyAlignment="1" applyProtection="1">
      <alignment horizontal="left"/>
      <protection locked="0"/>
    </xf>
    <xf numFmtId="0" fontId="61" fillId="2" borderId="21" xfId="0" applyFont="1" applyFill="1" applyBorder="1" applyAlignment="1" applyProtection="1">
      <alignment horizontal="left"/>
      <protection locked="0"/>
    </xf>
    <xf numFmtId="0" fontId="13" fillId="2" borderId="28" xfId="0" applyFont="1" applyFill="1" applyBorder="1" applyAlignment="1" applyProtection="1">
      <alignment horizontal="left"/>
      <protection locked="0"/>
    </xf>
    <xf numFmtId="0" fontId="13" fillId="0" borderId="29" xfId="0" applyFont="1" applyBorder="1" applyAlignment="1">
      <alignment horizontal="left"/>
    </xf>
    <xf numFmtId="49" fontId="4" fillId="0" borderId="53" xfId="0" applyNumberFormat="1" applyFont="1" applyFill="1" applyBorder="1" applyAlignment="1" applyProtection="1">
      <alignment horizontal="left"/>
      <protection locked="0"/>
    </xf>
    <xf numFmtId="49" fontId="4" fillId="0" borderId="56" xfId="0" applyNumberFormat="1" applyFont="1" applyFill="1" applyBorder="1" applyAlignment="1" applyProtection="1">
      <alignment horizontal="left"/>
      <protection locked="0"/>
    </xf>
    <xf numFmtId="49" fontId="4" fillId="0" borderId="57" xfId="0" applyNumberFormat="1" applyFont="1" applyFill="1" applyBorder="1" applyAlignment="1" applyProtection="1">
      <alignment horizontal="left"/>
      <protection locked="0"/>
    </xf>
    <xf numFmtId="0" fontId="10" fillId="0" borderId="33" xfId="0" applyFont="1" applyFill="1" applyBorder="1" applyAlignment="1" applyProtection="1">
      <protection locked="0"/>
    </xf>
    <xf numFmtId="0" fontId="10" fillId="0" borderId="32" xfId="0" applyFont="1" applyFill="1" applyBorder="1" applyAlignment="1" applyProtection="1">
      <protection locked="0"/>
    </xf>
    <xf numFmtId="49" fontId="4" fillId="0" borderId="22" xfId="0" applyNumberFormat="1" applyFont="1" applyBorder="1" applyAlignment="1" applyProtection="1">
      <alignment horizontal="left"/>
      <protection locked="0"/>
    </xf>
    <xf numFmtId="3" fontId="61" fillId="9" borderId="22" xfId="0" applyNumberFormat="1" applyFont="1" applyFill="1" applyBorder="1" applyAlignment="1" applyProtection="1">
      <alignment horizontal="left"/>
      <protection locked="0"/>
    </xf>
    <xf numFmtId="3" fontId="61" fillId="9" borderId="34" xfId="0" applyNumberFormat="1" applyFont="1" applyFill="1" applyBorder="1" applyAlignment="1" applyProtection="1">
      <alignment horizontal="left"/>
      <protection locked="0"/>
    </xf>
    <xf numFmtId="3" fontId="61" fillId="9" borderId="23" xfId="0" applyNumberFormat="1" applyFont="1" applyFill="1" applyBorder="1" applyAlignment="1" applyProtection="1">
      <alignment horizontal="left"/>
      <protection locked="0"/>
    </xf>
    <xf numFmtId="164" fontId="61" fillId="9" borderId="22" xfId="0" applyNumberFormat="1" applyFont="1" applyFill="1" applyBorder="1" applyAlignment="1" applyProtection="1">
      <alignment horizontal="left"/>
      <protection locked="0"/>
    </xf>
    <xf numFmtId="164" fontId="70" fillId="9" borderId="34" xfId="0" applyNumberFormat="1" applyFont="1" applyFill="1" applyBorder="1" applyAlignment="1" applyProtection="1">
      <alignment horizontal="left"/>
      <protection locked="0"/>
    </xf>
    <xf numFmtId="164" fontId="70" fillId="9" borderId="23" xfId="0" applyNumberFormat="1" applyFont="1" applyFill="1" applyBorder="1" applyAlignment="1" applyProtection="1">
      <alignment horizontal="left"/>
      <protection locked="0"/>
    </xf>
    <xf numFmtId="0" fontId="4" fillId="2" borderId="22" xfId="0" applyFont="1" applyFill="1" applyBorder="1" applyAlignment="1" applyProtection="1">
      <alignment horizontal="left"/>
    </xf>
    <xf numFmtId="0" fontId="13" fillId="0" borderId="23" xfId="0" applyFont="1" applyBorder="1" applyAlignment="1">
      <alignment horizontal="left"/>
    </xf>
    <xf numFmtId="49" fontId="4" fillId="0" borderId="34" xfId="0" applyNumberFormat="1" applyFont="1" applyBorder="1" applyAlignment="1" applyProtection="1">
      <alignment horizontal="left"/>
      <protection locked="0"/>
    </xf>
    <xf numFmtId="49" fontId="4" fillId="0" borderId="23" xfId="0" applyNumberFormat="1" applyFont="1" applyBorder="1" applyAlignment="1" applyProtection="1">
      <alignment horizontal="left"/>
      <protection locked="0"/>
    </xf>
    <xf numFmtId="164" fontId="4" fillId="0" borderId="22" xfId="0" applyNumberFormat="1" applyFont="1" applyFill="1" applyBorder="1" applyAlignment="1" applyProtection="1">
      <alignment horizontal="left"/>
      <protection locked="0"/>
    </xf>
    <xf numFmtId="164" fontId="13" fillId="0" borderId="34" xfId="0" applyNumberFormat="1" applyFont="1" applyBorder="1" applyAlignment="1" applyProtection="1">
      <alignment horizontal="left"/>
      <protection locked="0"/>
    </xf>
    <xf numFmtId="164" fontId="13" fillId="0" borderId="23" xfId="0" applyNumberFormat="1" applyFont="1" applyBorder="1" applyAlignment="1" applyProtection="1">
      <alignment horizontal="left"/>
      <protection locked="0"/>
    </xf>
    <xf numFmtId="14" fontId="4" fillId="0" borderId="22" xfId="0" applyNumberFormat="1" applyFont="1" applyBorder="1" applyAlignment="1" applyProtection="1">
      <alignment horizontal="left"/>
      <protection locked="0"/>
    </xf>
    <xf numFmtId="0" fontId="4" fillId="0" borderId="34" xfId="0" applyFont="1" applyBorder="1" applyAlignment="1" applyProtection="1">
      <alignment horizontal="left"/>
      <protection locked="0"/>
    </xf>
    <xf numFmtId="0" fontId="4" fillId="0" borderId="23" xfId="0" applyFont="1" applyBorder="1" applyAlignment="1" applyProtection="1">
      <alignment horizontal="left"/>
      <protection locked="0"/>
    </xf>
    <xf numFmtId="0" fontId="4" fillId="0" borderId="22" xfId="1" applyFont="1" applyFill="1" applyBorder="1" applyAlignment="1" applyProtection="1">
      <alignment horizontal="left"/>
      <protection locked="0"/>
    </xf>
    <xf numFmtId="0" fontId="13" fillId="0" borderId="34" xfId="0" applyFont="1" applyFill="1" applyBorder="1" applyAlignment="1" applyProtection="1">
      <alignment horizontal="left"/>
      <protection locked="0"/>
    </xf>
    <xf numFmtId="0" fontId="10" fillId="0" borderId="22" xfId="0" applyFont="1" applyBorder="1" applyAlignment="1" applyProtection="1">
      <alignment horizontal="left"/>
      <protection locked="0"/>
    </xf>
    <xf numFmtId="0" fontId="1" fillId="0" borderId="34" xfId="0" applyFont="1" applyBorder="1" applyAlignment="1" applyProtection="1">
      <alignment horizontal="left"/>
      <protection locked="0"/>
    </xf>
    <xf numFmtId="0" fontId="1" fillId="0" borderId="23" xfId="0" applyFont="1" applyBorder="1" applyAlignment="1" applyProtection="1">
      <alignment horizontal="left"/>
      <protection locked="0"/>
    </xf>
    <xf numFmtId="0" fontId="75" fillId="0" borderId="22" xfId="0" applyFont="1" applyFill="1" applyBorder="1" applyAlignment="1" applyProtection="1">
      <alignment horizontal="center"/>
    </xf>
    <xf numFmtId="0" fontId="75" fillId="0" borderId="34" xfId="0" applyFont="1" applyFill="1" applyBorder="1" applyAlignment="1" applyProtection="1">
      <alignment horizontal="center"/>
    </xf>
    <xf numFmtId="0" fontId="75" fillId="0" borderId="23" xfId="0" applyFont="1" applyFill="1" applyBorder="1" applyAlignment="1" applyProtection="1">
      <alignment horizontal="center"/>
    </xf>
    <xf numFmtId="0" fontId="52" fillId="2" borderId="30" xfId="0" applyFont="1" applyFill="1" applyBorder="1" applyAlignment="1" applyProtection="1"/>
    <xf numFmtId="0" fontId="31" fillId="2" borderId="25" xfId="0" applyFont="1" applyFill="1" applyBorder="1" applyAlignment="1" applyProtection="1"/>
    <xf numFmtId="0" fontId="31" fillId="2" borderId="26" xfId="0" applyFont="1" applyFill="1" applyBorder="1" applyAlignment="1"/>
    <xf numFmtId="0" fontId="65" fillId="0" borderId="30" xfId="4" applyBorder="1" applyAlignment="1" applyProtection="1">
      <protection locked="0"/>
    </xf>
    <xf numFmtId="0" fontId="1" fillId="0" borderId="25" xfId="0" applyFont="1" applyBorder="1" applyAlignment="1" applyProtection="1">
      <protection locked="0"/>
    </xf>
    <xf numFmtId="0" fontId="1" fillId="0" borderId="26" xfId="0" applyFont="1" applyBorder="1" applyAlignment="1" applyProtection="1">
      <protection locked="0"/>
    </xf>
    <xf numFmtId="0" fontId="10" fillId="7" borderId="22" xfId="0" applyFont="1" applyFill="1" applyBorder="1" applyAlignment="1" applyProtection="1">
      <alignment horizontal="center"/>
    </xf>
    <xf numFmtId="0" fontId="1" fillId="0" borderId="34" xfId="0" applyFont="1" applyBorder="1" applyAlignment="1"/>
    <xf numFmtId="0" fontId="1" fillId="0" borderId="23" xfId="0" applyFont="1" applyBorder="1" applyAlignment="1"/>
    <xf numFmtId="0" fontId="52" fillId="2" borderId="24" xfId="0" applyFont="1" applyFill="1" applyBorder="1" applyAlignment="1" applyProtection="1"/>
    <xf numFmtId="0" fontId="31" fillId="2" borderId="0" xfId="0" applyFont="1" applyFill="1" applyBorder="1" applyAlignment="1" applyProtection="1"/>
    <xf numFmtId="0" fontId="31" fillId="2" borderId="27" xfId="0" applyFont="1" applyFill="1" applyBorder="1" applyAlignment="1"/>
    <xf numFmtId="0" fontId="10" fillId="4" borderId="24" xfId="0" applyFont="1" applyFill="1" applyBorder="1" applyAlignment="1" applyProtection="1"/>
    <xf numFmtId="0" fontId="1" fillId="0" borderId="0" xfId="0" applyFont="1" applyBorder="1" applyAlignment="1" applyProtection="1"/>
    <xf numFmtId="0" fontId="1" fillId="0" borderId="0" xfId="0" applyFont="1" applyAlignment="1"/>
    <xf numFmtId="0" fontId="10" fillId="0" borderId="44" xfId="0" applyFont="1" applyFill="1" applyBorder="1" applyAlignment="1" applyProtection="1">
      <protection locked="0"/>
    </xf>
    <xf numFmtId="0" fontId="10" fillId="0" borderId="3" xfId="0" applyFont="1" applyBorder="1" applyAlignment="1" applyProtection="1">
      <protection locked="0"/>
    </xf>
    <xf numFmtId="0" fontId="10" fillId="0" borderId="30" xfId="0" applyFont="1" applyBorder="1" applyAlignment="1" applyProtection="1">
      <protection locked="0"/>
    </xf>
    <xf numFmtId="49" fontId="10" fillId="0" borderId="33" xfId="0" applyNumberFormat="1" applyFont="1" applyFill="1" applyBorder="1" applyAlignment="1" applyProtection="1">
      <protection locked="0"/>
    </xf>
    <xf numFmtId="49" fontId="10" fillId="0" borderId="32" xfId="0" applyNumberFormat="1" applyFont="1" applyFill="1" applyBorder="1" applyAlignment="1" applyProtection="1">
      <protection locked="0"/>
    </xf>
    <xf numFmtId="0" fontId="10" fillId="0" borderId="15" xfId="0" applyFont="1" applyFill="1" applyBorder="1" applyAlignment="1" applyProtection="1">
      <protection locked="0"/>
    </xf>
    <xf numFmtId="0" fontId="10" fillId="0" borderId="6" xfId="0" applyFont="1" applyBorder="1" applyAlignment="1" applyProtection="1">
      <protection locked="0"/>
    </xf>
    <xf numFmtId="0" fontId="10" fillId="0" borderId="54" xfId="0" applyFont="1" applyFill="1" applyBorder="1" applyAlignment="1" applyProtection="1">
      <protection locked="0"/>
    </xf>
    <xf numFmtId="0" fontId="10" fillId="0" borderId="12" xfId="0" applyFont="1" applyBorder="1" applyAlignment="1" applyProtection="1">
      <protection locked="0"/>
    </xf>
    <xf numFmtId="0" fontId="10" fillId="0" borderId="33" xfId="0" applyFont="1" applyFill="1" applyBorder="1" applyAlignment="1" applyProtection="1">
      <alignment wrapText="1" shrinkToFit="1"/>
      <protection locked="0"/>
    </xf>
    <xf numFmtId="0" fontId="10" fillId="0" borderId="32" xfId="0" applyFont="1" applyFill="1" applyBorder="1" applyAlignment="1" applyProtection="1">
      <alignment wrapText="1" shrinkToFit="1"/>
      <protection locked="0"/>
    </xf>
    <xf numFmtId="0" fontId="2" fillId="0" borderId="11" xfId="0" applyFont="1" applyFill="1" applyBorder="1" applyAlignment="1" applyProtection="1">
      <alignment horizontal="center" vertical="center" wrapText="1"/>
      <protection locked="0"/>
    </xf>
    <xf numFmtId="0" fontId="1" fillId="0" borderId="11" xfId="0" applyFont="1" applyFill="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49" fontId="2" fillId="2" borderId="30" xfId="0" applyNumberFormat="1" applyFont="1" applyFill="1" applyBorder="1" applyAlignment="1">
      <alignment vertical="center"/>
    </xf>
    <xf numFmtId="0" fontId="1" fillId="0" borderId="26" xfId="0" applyFont="1" applyBorder="1" applyAlignment="1">
      <alignment vertical="center"/>
    </xf>
    <xf numFmtId="49" fontId="2" fillId="2" borderId="30" xfId="0" applyNumberFormat="1" applyFont="1" applyFill="1" applyBorder="1" applyAlignment="1" applyProtection="1">
      <alignment vertical="center" wrapText="1"/>
      <protection locked="0"/>
    </xf>
    <xf numFmtId="0" fontId="1" fillId="0" borderId="25" xfId="0" applyFont="1" applyBorder="1" applyAlignment="1" applyProtection="1">
      <alignment vertical="center" wrapText="1"/>
      <protection locked="0"/>
    </xf>
    <xf numFmtId="0" fontId="1" fillId="0" borderId="26" xfId="0" applyFont="1" applyBorder="1" applyAlignment="1" applyProtection="1">
      <alignment vertical="center" wrapText="1"/>
      <protection locked="0"/>
    </xf>
    <xf numFmtId="49" fontId="2" fillId="2" borderId="24" xfId="0" applyNumberFormat="1" applyFont="1" applyFill="1" applyBorder="1" applyAlignment="1">
      <alignment vertical="center"/>
    </xf>
    <xf numFmtId="0" fontId="1" fillId="0" borderId="27" xfId="0" applyFont="1" applyBorder="1" applyAlignment="1">
      <alignment vertical="center"/>
    </xf>
    <xf numFmtId="0" fontId="2" fillId="2" borderId="24" xfId="0" applyFont="1" applyFill="1" applyBorder="1" applyAlignment="1" applyProtection="1">
      <alignment vertical="center" wrapText="1"/>
      <protection locked="0"/>
    </xf>
    <xf numFmtId="0" fontId="1" fillId="0" borderId="0" xfId="0" applyFont="1" applyAlignment="1" applyProtection="1">
      <alignment vertical="center" wrapText="1"/>
      <protection locked="0"/>
    </xf>
    <xf numFmtId="0" fontId="1" fillId="0" borderId="27" xfId="0" applyFont="1" applyBorder="1" applyAlignment="1" applyProtection="1">
      <alignment vertical="center" wrapText="1"/>
      <protection locked="0"/>
    </xf>
    <xf numFmtId="1" fontId="2" fillId="2" borderId="24" xfId="0" applyNumberFormat="1" applyFont="1" applyFill="1" applyBorder="1" applyAlignment="1" applyProtection="1">
      <alignment horizontal="left" vertical="center" wrapText="1"/>
      <protection locked="0"/>
    </xf>
    <xf numFmtId="1" fontId="1" fillId="0" borderId="0" xfId="0" applyNumberFormat="1" applyFont="1" applyAlignment="1" applyProtection="1">
      <alignment horizontal="left" vertical="center" wrapText="1"/>
      <protection locked="0"/>
    </xf>
    <xf numFmtId="1" fontId="1" fillId="0" borderId="27" xfId="0" applyNumberFormat="1" applyFont="1" applyBorder="1" applyAlignment="1" applyProtection="1">
      <alignment horizontal="left" vertical="center" wrapText="1"/>
      <protection locked="0"/>
    </xf>
    <xf numFmtId="0" fontId="2" fillId="2" borderId="21" xfId="0" applyFont="1" applyFill="1" applyBorder="1" applyAlignment="1">
      <alignment vertical="center"/>
    </xf>
    <xf numFmtId="0" fontId="1" fillId="2" borderId="29" xfId="0" applyFont="1" applyFill="1" applyBorder="1" applyAlignment="1">
      <alignment vertical="center"/>
    </xf>
    <xf numFmtId="164" fontId="2" fillId="2" borderId="21" xfId="0" applyNumberFormat="1" applyFont="1" applyFill="1" applyBorder="1" applyAlignment="1">
      <alignment horizontal="left" vertical="center" wrapText="1"/>
    </xf>
    <xf numFmtId="164" fontId="1" fillId="2" borderId="28" xfId="0" applyNumberFormat="1" applyFont="1" applyFill="1" applyBorder="1" applyAlignment="1">
      <alignment horizontal="left" vertical="center" wrapText="1"/>
    </xf>
    <xf numFmtId="164" fontId="1" fillId="2" borderId="29" xfId="0" applyNumberFormat="1" applyFont="1" applyFill="1" applyBorder="1" applyAlignment="1">
      <alignment horizontal="left" vertical="center" wrapText="1"/>
    </xf>
    <xf numFmtId="0" fontId="2" fillId="2" borderId="7" xfId="0" applyFont="1" applyFill="1" applyBorder="1" applyAlignment="1">
      <alignment vertical="center" wrapText="1" shrinkToFit="1"/>
    </xf>
    <xf numFmtId="0" fontId="1" fillId="0" borderId="8" xfId="0" applyFont="1" applyBorder="1" applyAlignment="1">
      <alignment vertical="center" wrapText="1"/>
    </xf>
    <xf numFmtId="0" fontId="1" fillId="0" borderId="9" xfId="0" applyFont="1" applyBorder="1" applyAlignment="1">
      <alignment vertical="center" wrapText="1"/>
    </xf>
    <xf numFmtId="0" fontId="2" fillId="2" borderId="2" xfId="0" applyFont="1" applyFill="1" applyBorder="1" applyAlignment="1">
      <alignment vertical="center" wrapText="1"/>
    </xf>
    <xf numFmtId="49" fontId="2" fillId="2" borderId="2" xfId="0" applyNumberFormat="1" applyFont="1" applyFill="1" applyBorder="1" applyAlignment="1">
      <alignment vertical="center"/>
    </xf>
    <xf numFmtId="0" fontId="1" fillId="0" borderId="2" xfId="0" applyFont="1" applyBorder="1" applyAlignment="1">
      <alignment vertical="center"/>
    </xf>
    <xf numFmtId="14" fontId="2" fillId="2" borderId="24" xfId="0" applyNumberFormat="1" applyFont="1" applyFill="1" applyBorder="1" applyAlignment="1" applyProtection="1">
      <alignment horizontal="left" vertical="center" wrapText="1"/>
      <protection locked="0"/>
    </xf>
    <xf numFmtId="0" fontId="1" fillId="0" borderId="0" xfId="0" applyFont="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2" fillId="0" borderId="11" xfId="0" applyFont="1" applyFill="1" applyBorder="1" applyAlignment="1" applyProtection="1">
      <alignment vertical="center" wrapText="1" shrinkToFit="1"/>
      <protection locked="0"/>
    </xf>
    <xf numFmtId="0" fontId="27" fillId="0" borderId="11" xfId="0" applyFont="1" applyFill="1" applyBorder="1" applyAlignment="1" applyProtection="1">
      <alignment vertical="center" wrapText="1" shrinkToFit="1"/>
      <protection locked="0"/>
    </xf>
    <xf numFmtId="49" fontId="2" fillId="0" borderId="11" xfId="0" applyNumberFormat="1" applyFont="1" applyFill="1" applyBorder="1" applyAlignment="1" applyProtection="1">
      <alignment vertical="center"/>
      <protection locked="0"/>
    </xf>
    <xf numFmtId="0" fontId="27" fillId="0" borderId="11" xfId="0" applyFont="1" applyFill="1" applyBorder="1" applyAlignment="1" applyProtection="1">
      <alignment vertical="center"/>
      <protection locked="0"/>
    </xf>
    <xf numFmtId="49" fontId="27" fillId="0" borderId="12" xfId="0" applyNumberFormat="1" applyFont="1" applyFill="1" applyBorder="1" applyAlignment="1" applyProtection="1">
      <alignment vertical="center"/>
      <protection locked="0"/>
    </xf>
    <xf numFmtId="0" fontId="2" fillId="2" borderId="2" xfId="0" applyFont="1" applyFill="1" applyBorder="1" applyAlignment="1">
      <alignment vertical="center"/>
    </xf>
    <xf numFmtId="0" fontId="1" fillId="0" borderId="3" xfId="0" applyFont="1" applyBorder="1" applyAlignment="1">
      <alignment vertical="center"/>
    </xf>
    <xf numFmtId="49" fontId="26" fillId="0" borderId="12" xfId="0" applyNumberFormat="1" applyFont="1" applyFill="1" applyBorder="1" applyAlignment="1" applyProtection="1">
      <alignment vertical="center"/>
      <protection locked="0"/>
    </xf>
    <xf numFmtId="49" fontId="2" fillId="0" borderId="11" xfId="0" applyNumberFormat="1" applyFont="1" applyFill="1" applyBorder="1" applyAlignment="1" applyProtection="1">
      <alignment horizontal="center" vertical="center"/>
      <protection locked="0"/>
    </xf>
    <xf numFmtId="49" fontId="26" fillId="0" borderId="11" xfId="0" applyNumberFormat="1" applyFont="1" applyFill="1" applyBorder="1" applyAlignment="1" applyProtection="1">
      <alignment horizontal="center" vertical="center"/>
      <protection locked="0"/>
    </xf>
    <xf numFmtId="0" fontId="2" fillId="0" borderId="11" xfId="0" applyFont="1" applyBorder="1" applyAlignment="1" applyProtection="1">
      <alignment vertical="center" wrapText="1" shrinkToFit="1"/>
      <protection locked="0"/>
    </xf>
    <xf numFmtId="0" fontId="27" fillId="0" borderId="11" xfId="0" applyFont="1" applyBorder="1" applyAlignment="1" applyProtection="1">
      <alignment vertical="center" wrapText="1" shrinkToFit="1"/>
      <protection locked="0"/>
    </xf>
    <xf numFmtId="49" fontId="5" fillId="0" borderId="11" xfId="0" applyNumberFormat="1" applyFont="1" applyBorder="1" applyAlignment="1" applyProtection="1">
      <alignment vertical="center"/>
      <protection locked="0"/>
    </xf>
    <xf numFmtId="0" fontId="27" fillId="0" borderId="11" xfId="0" applyFont="1" applyBorder="1" applyAlignment="1" applyProtection="1">
      <alignment vertical="center"/>
      <protection locked="0"/>
    </xf>
    <xf numFmtId="49" fontId="5" fillId="0" borderId="11" xfId="0" applyNumberFormat="1" applyFont="1" applyBorder="1" applyAlignment="1" applyProtection="1">
      <alignment horizontal="center" vertical="center"/>
      <protection locked="0"/>
    </xf>
    <xf numFmtId="49" fontId="27" fillId="0" borderId="11" xfId="0" applyNumberFormat="1" applyFont="1" applyBorder="1" applyAlignment="1" applyProtection="1">
      <alignment horizontal="center" vertical="center"/>
      <protection locked="0"/>
    </xf>
    <xf numFmtId="0" fontId="2" fillId="0" borderId="47" xfId="0" applyFont="1" applyFill="1" applyBorder="1" applyAlignment="1" applyProtection="1">
      <alignment vertical="center" wrapText="1" shrinkToFit="1"/>
      <protection locked="0"/>
    </xf>
    <xf numFmtId="0" fontId="27" fillId="0" borderId="47" xfId="0" applyFont="1" applyFill="1" applyBorder="1" applyAlignment="1" applyProtection="1">
      <alignment vertical="center" wrapText="1" shrinkToFit="1"/>
      <protection locked="0"/>
    </xf>
    <xf numFmtId="49" fontId="2" fillId="0" borderId="47" xfId="0" applyNumberFormat="1" applyFont="1" applyFill="1" applyBorder="1" applyAlignment="1" applyProtection="1">
      <alignment vertical="center"/>
      <protection locked="0"/>
    </xf>
    <xf numFmtId="0" fontId="27" fillId="0" borderId="47" xfId="0" applyFont="1" applyFill="1" applyBorder="1" applyAlignment="1" applyProtection="1">
      <alignment vertical="center"/>
      <protection locked="0"/>
    </xf>
    <xf numFmtId="49" fontId="2" fillId="0" borderId="47" xfId="0" applyNumberFormat="1" applyFont="1" applyFill="1" applyBorder="1" applyAlignment="1" applyProtection="1">
      <alignment horizontal="center" vertical="center"/>
      <protection locked="0"/>
    </xf>
    <xf numFmtId="49" fontId="26" fillId="0" borderId="46" xfId="0" applyNumberFormat="1" applyFont="1" applyFill="1" applyBorder="1" applyAlignment="1" applyProtection="1">
      <alignment horizontal="center" vertical="center"/>
      <protection locked="0"/>
    </xf>
    <xf numFmtId="0" fontId="2" fillId="2" borderId="48" xfId="0" applyFont="1" applyFill="1" applyBorder="1" applyAlignment="1">
      <alignment vertical="center" wrapText="1"/>
    </xf>
    <xf numFmtId="0" fontId="1" fillId="2" borderId="48" xfId="0" applyFont="1" applyFill="1" applyBorder="1" applyAlignment="1">
      <alignment vertical="center" wrapText="1"/>
    </xf>
    <xf numFmtId="0" fontId="1" fillId="2" borderId="49" xfId="0" applyFont="1" applyFill="1" applyBorder="1" applyAlignment="1">
      <alignment vertical="center" wrapText="1"/>
    </xf>
    <xf numFmtId="0" fontId="2" fillId="0" borderId="11" xfId="0" applyFont="1" applyFill="1" applyBorder="1" applyAlignment="1" applyProtection="1">
      <alignment vertical="center" wrapText="1"/>
      <protection locked="0"/>
    </xf>
    <xf numFmtId="0" fontId="2" fillId="0" borderId="12" xfId="0" applyFont="1" applyFill="1" applyBorder="1" applyAlignment="1" applyProtection="1">
      <alignment vertical="center" wrapText="1"/>
      <protection locked="0"/>
    </xf>
    <xf numFmtId="0" fontId="2" fillId="0" borderId="19" xfId="0" applyFont="1" applyFill="1" applyBorder="1" applyAlignment="1">
      <alignment vertical="center" wrapText="1"/>
    </xf>
    <xf numFmtId="0" fontId="2" fillId="0" borderId="38" xfId="0" applyFont="1" applyFill="1" applyBorder="1" applyAlignment="1">
      <alignment vertical="center" wrapText="1"/>
    </xf>
    <xf numFmtId="0" fontId="2" fillId="0" borderId="54" xfId="0" applyFont="1" applyFill="1" applyBorder="1" applyAlignment="1">
      <alignment vertical="center" wrapText="1"/>
    </xf>
    <xf numFmtId="0" fontId="2" fillId="0" borderId="5" xfId="6" applyFont="1" applyBorder="1" applyAlignment="1" applyProtection="1">
      <alignment vertical="center"/>
      <protection locked="0"/>
    </xf>
    <xf numFmtId="0" fontId="27" fillId="0" borderId="5" xfId="0" applyFont="1" applyBorder="1" applyAlignment="1" applyProtection="1">
      <alignment vertical="center"/>
      <protection locked="0"/>
    </xf>
    <xf numFmtId="0" fontId="27" fillId="0" borderId="6" xfId="0" applyFont="1" applyBorder="1" applyAlignment="1" applyProtection="1">
      <alignment vertical="center"/>
      <protection locked="0"/>
    </xf>
    <xf numFmtId="0" fontId="2" fillId="2" borderId="1" xfId="0" applyFont="1" applyFill="1" applyBorder="1" applyAlignment="1">
      <alignment horizontal="center" vertical="center" wrapText="1"/>
    </xf>
    <xf numFmtId="0" fontId="2" fillId="2" borderId="4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1" fillId="0" borderId="47" xfId="0" applyFont="1" applyBorder="1" applyAlignment="1">
      <alignment horizontal="center" vertical="center" wrapText="1"/>
    </xf>
    <xf numFmtId="0" fontId="2" fillId="2" borderId="51" xfId="0" applyFont="1" applyFill="1" applyBorder="1" applyAlignment="1">
      <alignment horizontal="center" vertical="center" wrapText="1"/>
    </xf>
    <xf numFmtId="0" fontId="2" fillId="2" borderId="74" xfId="0" applyFont="1" applyFill="1" applyBorder="1" applyAlignment="1">
      <alignment horizontal="center" vertical="center" wrapText="1"/>
    </xf>
    <xf numFmtId="0" fontId="40" fillId="3" borderId="22" xfId="0" applyFont="1" applyFill="1" applyBorder="1" applyAlignment="1">
      <alignment horizontal="left" vertical="center"/>
    </xf>
    <xf numFmtId="0" fontId="40" fillId="3" borderId="34" xfId="0" applyFont="1" applyFill="1" applyBorder="1" applyAlignment="1">
      <alignment horizontal="left" vertical="center"/>
    </xf>
    <xf numFmtId="0" fontId="40" fillId="3" borderId="2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43" xfId="0" applyFont="1" applyFill="1" applyBorder="1" applyAlignment="1">
      <alignment horizontal="center" vertical="center" wrapText="1"/>
    </xf>
    <xf numFmtId="0" fontId="1" fillId="0" borderId="5" xfId="0" applyFont="1" applyBorder="1" applyAlignment="1">
      <alignment horizontal="center" vertical="center" wrapText="1"/>
    </xf>
    <xf numFmtId="0" fontId="54" fillId="3" borderId="22" xfId="0" applyFont="1" applyFill="1" applyBorder="1" applyAlignment="1">
      <alignment horizontal="left" vertical="center"/>
    </xf>
    <xf numFmtId="0" fontId="54" fillId="3" borderId="34" xfId="0" applyFont="1" applyFill="1" applyBorder="1" applyAlignment="1">
      <alignment horizontal="left" vertical="center"/>
    </xf>
    <xf numFmtId="0" fontId="54" fillId="3" borderId="23" xfId="0" applyFont="1" applyFill="1" applyBorder="1" applyAlignment="1">
      <alignment horizontal="left" vertical="center"/>
    </xf>
    <xf numFmtId="0" fontId="2" fillId="2" borderId="22" xfId="0" applyFont="1" applyFill="1" applyBorder="1" applyAlignment="1">
      <alignment horizontal="left" vertical="center"/>
    </xf>
    <xf numFmtId="0" fontId="2" fillId="2" borderId="34" xfId="0" applyFont="1" applyFill="1" applyBorder="1" applyAlignment="1">
      <alignment horizontal="left" vertical="center"/>
    </xf>
    <xf numFmtId="0" fontId="2" fillId="2" borderId="23" xfId="0" applyFont="1" applyFill="1" applyBorder="1" applyAlignment="1">
      <alignment horizontal="left" vertical="center"/>
    </xf>
    <xf numFmtId="0" fontId="2" fillId="2"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0" borderId="8" xfId="0" applyFont="1" applyBorder="1" applyAlignment="1">
      <alignment horizontal="center" vertical="center" wrapText="1"/>
    </xf>
    <xf numFmtId="0" fontId="2" fillId="0" borderId="48" xfId="0" applyFont="1" applyFill="1" applyBorder="1" applyAlignment="1" applyProtection="1">
      <alignment horizontal="center" vertical="center" wrapText="1"/>
      <protection locked="0"/>
    </xf>
    <xf numFmtId="0" fontId="1" fillId="0" borderId="48" xfId="0" applyFont="1" applyFill="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1" fillId="0" borderId="5" xfId="0" applyFont="1" applyBorder="1" applyAlignment="1" applyProtection="1">
      <alignment horizontal="center" vertical="center" wrapText="1"/>
      <protection locked="0"/>
    </xf>
    <xf numFmtId="0" fontId="2" fillId="2" borderId="48"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2" fillId="2" borderId="55"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2" fillId="2" borderId="65" xfId="0" applyFont="1" applyFill="1" applyBorder="1" applyAlignment="1">
      <alignment horizontal="center" vertical="center" wrapText="1"/>
    </xf>
    <xf numFmtId="0" fontId="2" fillId="2" borderId="58" xfId="0" applyFont="1" applyFill="1" applyBorder="1" applyAlignment="1">
      <alignment horizontal="center" vertical="center" wrapText="1"/>
    </xf>
    <xf numFmtId="0" fontId="8" fillId="2" borderId="22" xfId="0" applyFont="1" applyFill="1" applyBorder="1" applyAlignment="1">
      <alignment horizontal="left" vertical="center" wrapText="1"/>
    </xf>
    <xf numFmtId="0" fontId="8" fillId="2" borderId="34" xfId="0" applyFont="1" applyFill="1" applyBorder="1" applyAlignment="1">
      <alignment horizontal="left" vertical="center" wrapText="1"/>
    </xf>
    <xf numFmtId="0" fontId="8" fillId="2" borderId="63" xfId="0" applyFont="1" applyFill="1" applyBorder="1" applyAlignment="1">
      <alignment horizontal="left" vertical="center" wrapText="1"/>
    </xf>
    <xf numFmtId="0" fontId="1" fillId="0" borderId="34" xfId="0" applyFont="1" applyBorder="1" applyAlignment="1">
      <alignment horizontal="left" vertical="center"/>
    </xf>
    <xf numFmtId="0" fontId="1" fillId="0" borderId="23" xfId="0" applyFont="1" applyBorder="1" applyAlignment="1">
      <alignment horizontal="left" vertical="center"/>
    </xf>
    <xf numFmtId="49" fontId="2" fillId="2" borderId="22" xfId="0" applyNumberFormat="1" applyFont="1" applyFill="1" applyBorder="1" applyAlignment="1">
      <alignment horizontal="left" vertical="center"/>
    </xf>
    <xf numFmtId="49" fontId="2" fillId="2" borderId="34" xfId="0" applyNumberFormat="1" applyFont="1" applyFill="1" applyBorder="1" applyAlignment="1">
      <alignment horizontal="left" vertical="center"/>
    </xf>
    <xf numFmtId="49" fontId="2" fillId="2" borderId="23" xfId="0" applyNumberFormat="1" applyFont="1" applyFill="1" applyBorder="1" applyAlignment="1">
      <alignment horizontal="left" vertical="center"/>
    </xf>
    <xf numFmtId="49" fontId="2" fillId="0" borderId="34" xfId="0" applyNumberFormat="1" applyFont="1" applyFill="1" applyBorder="1" applyAlignment="1" applyProtection="1">
      <alignment vertical="center" wrapText="1"/>
      <protection locked="0"/>
    </xf>
    <xf numFmtId="0" fontId="1" fillId="0" borderId="34" xfId="0" applyFont="1" applyFill="1" applyBorder="1" applyAlignment="1" applyProtection="1">
      <alignment vertical="center" wrapText="1"/>
      <protection locked="0"/>
    </xf>
    <xf numFmtId="0" fontId="1" fillId="0" borderId="23" xfId="0" applyFont="1" applyFill="1" applyBorder="1" applyAlignment="1" applyProtection="1">
      <alignment vertical="center" wrapText="1"/>
      <protection locked="0"/>
    </xf>
    <xf numFmtId="0" fontId="40" fillId="3" borderId="7" xfId="0" applyFont="1" applyFill="1" applyBorder="1" applyAlignment="1">
      <alignment horizontal="left" vertical="center"/>
    </xf>
    <xf numFmtId="0" fontId="1" fillId="0" borderId="8" xfId="0" applyFont="1" applyBorder="1" applyAlignment="1">
      <alignment horizontal="left" vertical="center"/>
    </xf>
    <xf numFmtId="0" fontId="2" fillId="2" borderId="66" xfId="0" applyFont="1" applyFill="1" applyBorder="1" applyAlignment="1">
      <alignment horizontal="center" vertical="center" wrapText="1"/>
    </xf>
    <xf numFmtId="0" fontId="2" fillId="2" borderId="67" xfId="0" applyFont="1" applyFill="1" applyBorder="1" applyAlignment="1">
      <alignment horizontal="center" vertical="center" wrapText="1"/>
    </xf>
    <xf numFmtId="0" fontId="2" fillId="2" borderId="68" xfId="0" applyFont="1" applyFill="1" applyBorder="1" applyAlignment="1">
      <alignment horizontal="center" vertical="center" wrapText="1"/>
    </xf>
    <xf numFmtId="0" fontId="2" fillId="0" borderId="10"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2" xfId="0" applyFont="1" applyFill="1" applyBorder="1" applyAlignment="1" applyProtection="1">
      <alignment horizontal="center" vertical="center" wrapText="1"/>
      <protection locked="0"/>
    </xf>
    <xf numFmtId="49" fontId="2" fillId="0" borderId="2" xfId="0" applyNumberFormat="1" applyFont="1" applyFill="1" applyBorder="1" applyAlignment="1" applyProtection="1">
      <alignment horizontal="center" vertical="center"/>
      <protection locked="0"/>
    </xf>
    <xf numFmtId="0" fontId="2" fillId="0" borderId="33"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0" fontId="2" fillId="0" borderId="54" xfId="0" applyFont="1" applyFill="1" applyBorder="1" applyAlignment="1" applyProtection="1">
      <alignment horizontal="center" vertical="center" wrapText="1"/>
      <protection locked="0"/>
    </xf>
    <xf numFmtId="49" fontId="2" fillId="0" borderId="19" xfId="0" applyNumberFormat="1" applyFont="1" applyFill="1" applyBorder="1" applyAlignment="1" applyProtection="1">
      <alignment horizontal="center" vertical="center"/>
      <protection locked="0"/>
    </xf>
    <xf numFmtId="49" fontId="2" fillId="0" borderId="38" xfId="0" applyNumberFormat="1" applyFont="1" applyFill="1" applyBorder="1" applyAlignment="1" applyProtection="1">
      <alignment horizontal="center" vertical="center"/>
      <protection locked="0"/>
    </xf>
    <xf numFmtId="49" fontId="2" fillId="0" borderId="54" xfId="0" applyNumberFormat="1" applyFont="1" applyFill="1" applyBorder="1" applyAlignment="1" applyProtection="1">
      <alignment horizontal="center" vertical="center"/>
      <protection locked="0"/>
    </xf>
    <xf numFmtId="0" fontId="2" fillId="0" borderId="4" xfId="0" applyFont="1" applyFill="1" applyBorder="1" applyAlignment="1" applyProtection="1">
      <alignment horizontal="center" vertical="center" wrapText="1"/>
      <protection locked="0"/>
    </xf>
    <xf numFmtId="0" fontId="2" fillId="0" borderId="5" xfId="0" applyFont="1" applyFill="1" applyBorder="1" applyAlignment="1" applyProtection="1">
      <alignment horizontal="center" vertical="center" wrapText="1"/>
      <protection locked="0"/>
    </xf>
    <xf numFmtId="49" fontId="2" fillId="0" borderId="5" xfId="0" applyNumberFormat="1" applyFont="1" applyFill="1" applyBorder="1" applyAlignment="1" applyProtection="1">
      <alignment horizontal="center" vertical="center"/>
      <protection locked="0"/>
    </xf>
    <xf numFmtId="0" fontId="2" fillId="0" borderId="62" xfId="0" applyFont="1" applyBorder="1" applyAlignment="1">
      <alignment horizontal="center" vertical="center"/>
    </xf>
    <xf numFmtId="0" fontId="2" fillId="0" borderId="55" xfId="0" applyFont="1" applyBorder="1" applyAlignment="1">
      <alignment horizontal="center" vertical="center"/>
    </xf>
    <xf numFmtId="0" fontId="1" fillId="0" borderId="55" xfId="0" applyFont="1" applyBorder="1" applyAlignment="1">
      <alignment horizontal="center" vertical="center"/>
    </xf>
    <xf numFmtId="0" fontId="1" fillId="0" borderId="58" xfId="0" applyFont="1" applyBorder="1" applyAlignment="1">
      <alignment horizontal="center" vertical="center"/>
    </xf>
    <xf numFmtId="0" fontId="8" fillId="2" borderId="21" xfId="0" applyFont="1" applyFill="1" applyBorder="1" applyAlignment="1">
      <alignment vertical="center"/>
    </xf>
    <xf numFmtId="0" fontId="1" fillId="0" borderId="28" xfId="0" applyFont="1" applyBorder="1" applyAlignment="1">
      <alignment vertical="center"/>
    </xf>
    <xf numFmtId="0" fontId="1" fillId="0" borderId="29" xfId="0" applyFont="1" applyBorder="1" applyAlignment="1">
      <alignment vertical="center"/>
    </xf>
    <xf numFmtId="49" fontId="2" fillId="2" borderId="2" xfId="0" applyNumberFormat="1" applyFont="1" applyFill="1" applyBorder="1" applyAlignment="1">
      <alignment horizontal="center" vertical="center" wrapText="1"/>
    </xf>
    <xf numFmtId="0" fontId="1" fillId="0" borderId="11" xfId="0" applyFont="1" applyBorder="1" applyAlignment="1">
      <alignment horizontal="center" vertical="center" wrapText="1"/>
    </xf>
    <xf numFmtId="0" fontId="59" fillId="2" borderId="3" xfId="0" applyFont="1" applyFill="1" applyBorder="1" applyAlignment="1">
      <alignment horizontal="center" vertical="center" wrapText="1"/>
    </xf>
    <xf numFmtId="0" fontId="59" fillId="2" borderId="12" xfId="0" applyFont="1" applyFill="1" applyBorder="1" applyAlignment="1">
      <alignment horizontal="center" vertical="center" wrapText="1"/>
    </xf>
    <xf numFmtId="0" fontId="40" fillId="0" borderId="0" xfId="0" applyFont="1" applyAlignment="1">
      <alignment horizontal="center" vertical="center" wrapText="1"/>
    </xf>
    <xf numFmtId="0" fontId="33" fillId="0" borderId="0" xfId="0" applyFont="1" applyAlignment="1">
      <alignment horizontal="center" vertical="center" wrapText="1"/>
    </xf>
    <xf numFmtId="49" fontId="40" fillId="0" borderId="0" xfId="0" applyNumberFormat="1" applyFont="1" applyAlignment="1">
      <alignment horizontal="center" vertical="center" wrapText="1"/>
    </xf>
    <xf numFmtId="0" fontId="40" fillId="3"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49" fontId="2" fillId="2" borderId="21" xfId="0" applyNumberFormat="1" applyFont="1" applyFill="1" applyBorder="1" applyAlignment="1">
      <alignment vertical="center"/>
    </xf>
    <xf numFmtId="2" fontId="2" fillId="0" borderId="30" xfId="0" applyNumberFormat="1" applyFont="1" applyFill="1" applyBorder="1" applyAlignment="1" applyProtection="1">
      <alignment horizontal="left" vertical="center" wrapText="1"/>
      <protection locked="0"/>
    </xf>
    <xf numFmtId="2" fontId="1" fillId="0" borderId="25" xfId="0" applyNumberFormat="1" applyFont="1" applyFill="1" applyBorder="1" applyAlignment="1" applyProtection="1">
      <alignment horizontal="left" vertical="center" wrapText="1"/>
      <protection locked="0"/>
    </xf>
    <xf numFmtId="2" fontId="1" fillId="0" borderId="26" xfId="0" applyNumberFormat="1" applyFont="1" applyFill="1" applyBorder="1" applyAlignment="1" applyProtection="1">
      <alignment horizontal="left" vertical="center" wrapText="1"/>
      <protection locked="0"/>
    </xf>
    <xf numFmtId="0" fontId="48" fillId="0" borderId="0" xfId="0" applyFont="1" applyAlignment="1">
      <alignment horizontal="center" vertical="center" wrapText="1"/>
    </xf>
    <xf numFmtId="0" fontId="40" fillId="3" borderId="30" xfId="0" applyFont="1" applyFill="1" applyBorder="1" applyAlignment="1">
      <alignment horizontal="left" vertical="center"/>
    </xf>
    <xf numFmtId="0" fontId="1" fillId="0" borderId="25" xfId="0" applyFont="1" applyBorder="1" applyAlignment="1">
      <alignment horizontal="left" vertical="center"/>
    </xf>
    <xf numFmtId="0" fontId="1" fillId="0" borderId="26" xfId="0" applyFont="1" applyBorder="1" applyAlignment="1">
      <alignment horizontal="left" vertical="center"/>
    </xf>
    <xf numFmtId="0" fontId="1" fillId="0" borderId="25" xfId="0" applyFont="1" applyBorder="1" applyAlignment="1">
      <alignment vertical="center"/>
    </xf>
    <xf numFmtId="49" fontId="2" fillId="0" borderId="24" xfId="0" applyNumberFormat="1" applyFont="1" applyBorder="1" applyAlignment="1" applyProtection="1">
      <alignment horizontal="left" vertical="center" wrapText="1"/>
      <protection locked="0"/>
    </xf>
    <xf numFmtId="49" fontId="2" fillId="0" borderId="21" xfId="0" applyNumberFormat="1" applyFont="1" applyBorder="1" applyAlignment="1" applyProtection="1">
      <alignment horizontal="left" vertical="center" wrapText="1"/>
      <protection locked="0"/>
    </xf>
    <xf numFmtId="0" fontId="1" fillId="0" borderId="28" xfId="0" applyFont="1" applyBorder="1" applyAlignment="1" applyProtection="1">
      <alignment horizontal="left" vertical="center" wrapText="1"/>
      <protection locked="0"/>
    </xf>
    <xf numFmtId="0" fontId="1" fillId="0" borderId="29" xfId="0" applyFont="1" applyBorder="1" applyAlignment="1" applyProtection="1">
      <alignment horizontal="left" vertical="center" wrapText="1"/>
      <protection locked="0"/>
    </xf>
    <xf numFmtId="0" fontId="40" fillId="3" borderId="26" xfId="0" applyFont="1" applyFill="1" applyBorder="1" applyAlignment="1">
      <alignment horizontal="left" vertical="center"/>
    </xf>
    <xf numFmtId="0" fontId="2" fillId="6" borderId="22" xfId="0" applyFont="1" applyFill="1" applyBorder="1" applyAlignment="1">
      <alignment horizontal="center" vertical="center"/>
    </xf>
    <xf numFmtId="0" fontId="2" fillId="6" borderId="34" xfId="0" applyFont="1" applyFill="1" applyBorder="1" applyAlignment="1">
      <alignment horizontal="center" vertical="center"/>
    </xf>
    <xf numFmtId="0" fontId="2" fillId="6" borderId="23" xfId="0" applyFont="1" applyFill="1" applyBorder="1" applyAlignment="1">
      <alignment horizontal="center" vertical="center"/>
    </xf>
    <xf numFmtId="49" fontId="2" fillId="0" borderId="24" xfId="0" applyNumberFormat="1" applyFont="1" applyFill="1" applyBorder="1" applyAlignment="1" applyProtection="1">
      <alignment horizontal="left" vertical="center" wrapText="1"/>
      <protection locked="0"/>
    </xf>
    <xf numFmtId="0" fontId="1" fillId="0" borderId="0" xfId="0" applyFont="1" applyFill="1" applyAlignment="1" applyProtection="1">
      <alignment horizontal="left" vertical="center" wrapText="1"/>
      <protection locked="0"/>
    </xf>
    <xf numFmtId="0" fontId="1" fillId="0" borderId="27" xfId="0" applyFont="1" applyFill="1" applyBorder="1" applyAlignment="1" applyProtection="1">
      <alignment horizontal="left" vertical="center" wrapText="1"/>
      <protection locked="0"/>
    </xf>
    <xf numFmtId="0" fontId="2" fillId="0" borderId="50" xfId="0" applyFont="1" applyBorder="1" applyAlignment="1" applyProtection="1">
      <alignment horizontal="left" vertical="center" wrapText="1"/>
      <protection locked="0"/>
    </xf>
    <xf numFmtId="0" fontId="2" fillId="0" borderId="59" xfId="0" applyFont="1" applyBorder="1" applyAlignment="1" applyProtection="1">
      <alignment horizontal="left" vertical="center" wrapText="1"/>
      <protection locked="0"/>
    </xf>
    <xf numFmtId="0" fontId="2" fillId="2" borderId="61" xfId="0" applyFont="1" applyFill="1" applyBorder="1" applyAlignment="1">
      <alignment horizontal="center" vertical="center" wrapText="1"/>
    </xf>
    <xf numFmtId="0" fontId="2" fillId="2" borderId="62" xfId="0" applyFont="1" applyFill="1" applyBorder="1" applyAlignment="1">
      <alignment horizontal="center" vertical="center" wrapText="1"/>
    </xf>
    <xf numFmtId="0" fontId="38" fillId="2" borderId="48" xfId="0" applyFont="1" applyFill="1" applyBorder="1" applyAlignment="1">
      <alignment horizontal="center" vertical="center" wrapText="1"/>
    </xf>
    <xf numFmtId="0" fontId="38" fillId="2" borderId="55" xfId="0" applyFont="1" applyFill="1" applyBorder="1" applyAlignment="1">
      <alignment horizontal="center" vertical="center" wrapText="1"/>
    </xf>
    <xf numFmtId="0" fontId="2" fillId="0" borderId="51" xfId="0" applyFont="1" applyFill="1" applyBorder="1" applyAlignment="1" applyProtection="1">
      <alignment horizontal="left" vertical="center" wrapText="1"/>
      <protection locked="0"/>
    </xf>
    <xf numFmtId="0" fontId="2" fillId="0" borderId="60" xfId="0" applyFont="1" applyFill="1" applyBorder="1" applyAlignment="1" applyProtection="1">
      <alignment horizontal="left" vertical="center" wrapText="1"/>
      <protection locked="0"/>
    </xf>
    <xf numFmtId="0" fontId="2" fillId="0" borderId="19" xfId="0" applyFont="1" applyFill="1" applyBorder="1" applyAlignment="1" applyProtection="1">
      <alignment horizontal="left" vertical="center" wrapText="1"/>
      <protection locked="0"/>
    </xf>
    <xf numFmtId="0" fontId="2" fillId="0" borderId="32" xfId="0" applyFont="1" applyFill="1" applyBorder="1" applyAlignment="1" applyProtection="1">
      <alignment horizontal="left" vertical="center" wrapText="1"/>
      <protection locked="0"/>
    </xf>
    <xf numFmtId="0" fontId="2" fillId="2" borderId="8" xfId="0" applyFont="1" applyFill="1" applyBorder="1" applyAlignment="1">
      <alignment horizontal="center" vertical="center"/>
    </xf>
    <xf numFmtId="0" fontId="2" fillId="0" borderId="19" xfId="0" applyFont="1" applyBorder="1" applyAlignment="1" applyProtection="1">
      <alignment horizontal="left" vertical="center"/>
      <protection locked="0"/>
    </xf>
    <xf numFmtId="0" fontId="2" fillId="0" borderId="32" xfId="0" applyFont="1" applyBorder="1" applyAlignment="1" applyProtection="1">
      <alignment horizontal="left" vertical="center"/>
      <protection locked="0"/>
    </xf>
    <xf numFmtId="0" fontId="2" fillId="0" borderId="50" xfId="0" applyFont="1" applyBorder="1" applyAlignment="1" applyProtection="1">
      <alignment horizontal="left" vertical="center"/>
      <protection locked="0"/>
    </xf>
    <xf numFmtId="0" fontId="2" fillId="0" borderId="59" xfId="0" applyFont="1" applyBorder="1" applyAlignment="1" applyProtection="1">
      <alignment horizontal="left" vertical="center"/>
      <protection locked="0"/>
    </xf>
    <xf numFmtId="0" fontId="2" fillId="0" borderId="51" xfId="0" applyFont="1" applyFill="1" applyBorder="1" applyAlignment="1" applyProtection="1">
      <alignment horizontal="left" vertical="center"/>
      <protection locked="0"/>
    </xf>
    <xf numFmtId="0" fontId="2" fillId="0" borderId="60" xfId="0" applyFont="1" applyFill="1" applyBorder="1" applyAlignment="1" applyProtection="1">
      <alignment horizontal="left" vertical="center"/>
      <protection locked="0"/>
    </xf>
    <xf numFmtId="0" fontId="2" fillId="0" borderId="22" xfId="0" applyFont="1" applyBorder="1" applyAlignment="1" applyProtection="1">
      <alignment horizontal="center"/>
      <protection locked="0"/>
    </xf>
    <xf numFmtId="0" fontId="2" fillId="0" borderId="34" xfId="0" applyFont="1" applyBorder="1" applyAlignment="1" applyProtection="1">
      <alignment horizontal="center"/>
      <protection locked="0"/>
    </xf>
    <xf numFmtId="0" fontId="2" fillId="0" borderId="23" xfId="0" applyFont="1" applyBorder="1" applyAlignment="1" applyProtection="1">
      <alignment horizontal="center"/>
      <protection locked="0"/>
    </xf>
    <xf numFmtId="0" fontId="2" fillId="2" borderId="22" xfId="0" applyFont="1" applyFill="1" applyBorder="1" applyAlignment="1" applyProtection="1">
      <alignment horizontal="left" vertical="center"/>
    </xf>
    <xf numFmtId="0" fontId="2" fillId="2" borderId="34"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0" borderId="19" xfId="0" applyFont="1" applyBorder="1" applyAlignment="1" applyProtection="1">
      <alignment horizontal="left" vertical="center" wrapText="1"/>
      <protection locked="0"/>
    </xf>
    <xf numFmtId="0" fontId="2" fillId="0" borderId="32" xfId="0" applyFont="1" applyBorder="1" applyAlignment="1" applyProtection="1">
      <alignment horizontal="left" vertical="center" wrapText="1"/>
      <protection locked="0"/>
    </xf>
    <xf numFmtId="0" fontId="3" fillId="6" borderId="22" xfId="0" applyFont="1" applyFill="1" applyBorder="1" applyAlignment="1" applyProtection="1">
      <alignment horizontal="center" vertical="center"/>
    </xf>
    <xf numFmtId="0" fontId="3" fillId="6" borderId="34" xfId="0" applyFont="1" applyFill="1" applyBorder="1" applyAlignment="1" applyProtection="1">
      <alignment horizontal="center" vertical="center"/>
    </xf>
    <xf numFmtId="0" fontId="3" fillId="6" borderId="23" xfId="0" applyFont="1" applyFill="1" applyBorder="1" applyAlignment="1" applyProtection="1">
      <alignment horizontal="center" vertical="center"/>
    </xf>
    <xf numFmtId="0" fontId="3" fillId="2" borderId="22" xfId="0" applyFont="1" applyFill="1" applyBorder="1" applyAlignment="1" applyProtection="1">
      <alignment horizontal="left" vertical="center"/>
    </xf>
    <xf numFmtId="0" fontId="3" fillId="2" borderId="34" xfId="0" applyFont="1" applyFill="1" applyBorder="1" applyAlignment="1" applyProtection="1">
      <alignment horizontal="left" vertical="center"/>
    </xf>
    <xf numFmtId="0" fontId="3" fillId="2" borderId="23" xfId="0" applyFont="1" applyFill="1" applyBorder="1" applyAlignment="1" applyProtection="1">
      <alignment horizontal="left" vertical="center"/>
    </xf>
    <xf numFmtId="0" fontId="3" fillId="2" borderId="48" xfId="0" applyFont="1" applyFill="1" applyBorder="1" applyAlignment="1" applyProtection="1">
      <alignment horizontal="center" vertical="center" wrapText="1"/>
    </xf>
    <xf numFmtId="0" fontId="3" fillId="2" borderId="55" xfId="0" applyFont="1" applyFill="1" applyBorder="1" applyAlignment="1" applyProtection="1">
      <alignment horizontal="center" vertical="center" wrapText="1"/>
    </xf>
    <xf numFmtId="0" fontId="39" fillId="2" borderId="48" xfId="0" applyFont="1" applyFill="1" applyBorder="1" applyAlignment="1" applyProtection="1">
      <alignment horizontal="center" vertical="center" wrapText="1"/>
    </xf>
    <xf numFmtId="0" fontId="39" fillId="2" borderId="55" xfId="0" applyFont="1" applyFill="1" applyBorder="1" applyAlignment="1" applyProtection="1">
      <alignment horizontal="center" vertical="center" wrapText="1"/>
    </xf>
    <xf numFmtId="0" fontId="2" fillId="0" borderId="51" xfId="0" applyFont="1" applyBorder="1" applyAlignment="1" applyProtection="1">
      <alignment horizontal="left" vertical="center"/>
      <protection locked="0"/>
    </xf>
    <xf numFmtId="0" fontId="2" fillId="0" borderId="60" xfId="0" applyFont="1" applyBorder="1" applyAlignment="1" applyProtection="1">
      <alignment horizontal="left" vertical="center"/>
      <protection locked="0"/>
    </xf>
    <xf numFmtId="0" fontId="3" fillId="2" borderId="61" xfId="0" applyFont="1" applyFill="1" applyBorder="1" applyAlignment="1" applyProtection="1">
      <alignment horizontal="center" vertical="center" wrapText="1"/>
    </xf>
    <xf numFmtId="0" fontId="3" fillId="2" borderId="62"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xf>
    <xf numFmtId="0" fontId="3" fillId="2" borderId="49" xfId="0" applyFont="1" applyFill="1" applyBorder="1" applyAlignment="1" applyProtection="1">
      <alignment horizontal="center" vertical="center" wrapText="1"/>
    </xf>
    <xf numFmtId="0" fontId="3" fillId="2" borderId="58" xfId="0" applyFont="1" applyFill="1" applyBorder="1" applyAlignment="1" applyProtection="1">
      <alignment horizontal="center" vertical="center" wrapText="1"/>
    </xf>
    <xf numFmtId="0" fontId="2" fillId="0" borderId="51" xfId="0" applyFont="1" applyBorder="1" applyAlignment="1" applyProtection="1">
      <alignment horizontal="left" vertical="center" wrapText="1"/>
      <protection locked="0"/>
    </xf>
    <xf numFmtId="0" fontId="2" fillId="0" borderId="60" xfId="0" applyFont="1" applyBorder="1" applyAlignment="1" applyProtection="1">
      <alignment horizontal="left" vertical="center" wrapText="1"/>
      <protection locked="0"/>
    </xf>
    <xf numFmtId="0" fontId="7" fillId="0" borderId="0" xfId="0" applyFont="1" applyBorder="1" applyAlignment="1" applyProtection="1">
      <alignment horizontal="left" vertical="center" wrapText="1"/>
      <protection locked="0"/>
    </xf>
    <xf numFmtId="0" fontId="7" fillId="0" borderId="27" xfId="0" applyFont="1" applyBorder="1" applyAlignment="1" applyProtection="1">
      <alignment horizontal="left" vertical="center" wrapText="1"/>
      <protection locked="0"/>
    </xf>
    <xf numFmtId="0" fontId="7" fillId="0" borderId="28" xfId="0" applyFont="1" applyBorder="1" applyAlignment="1" applyProtection="1">
      <alignment horizontal="left" vertical="center" wrapText="1"/>
      <protection locked="0"/>
    </xf>
    <xf numFmtId="0" fontId="7" fillId="0" borderId="29" xfId="0" applyFont="1" applyBorder="1" applyAlignment="1" applyProtection="1">
      <alignment horizontal="left" vertical="center" wrapText="1"/>
      <protection locked="0"/>
    </xf>
    <xf numFmtId="0" fontId="20" fillId="3" borderId="30" xfId="0" applyFont="1" applyFill="1" applyBorder="1" applyAlignment="1" applyProtection="1">
      <alignment horizontal="left" vertical="center"/>
    </xf>
    <xf numFmtId="0" fontId="20" fillId="3" borderId="26" xfId="0" applyFont="1" applyFill="1" applyBorder="1" applyAlignment="1" applyProtection="1">
      <alignment horizontal="left" vertical="center"/>
    </xf>
    <xf numFmtId="49" fontId="20" fillId="0" borderId="0" xfId="0" applyNumberFormat="1" applyFont="1" applyFill="1" applyBorder="1" applyAlignment="1" applyProtection="1">
      <alignment horizontal="center" vertical="center" wrapText="1"/>
    </xf>
    <xf numFmtId="0" fontId="46" fillId="0" borderId="0" xfId="0" applyFont="1" applyFill="1" applyBorder="1" applyAlignment="1" applyProtection="1">
      <alignment horizontal="center" vertical="center" wrapText="1"/>
    </xf>
    <xf numFmtId="0" fontId="47" fillId="0" borderId="0" xfId="0" applyFont="1" applyFill="1" applyBorder="1" applyAlignment="1" applyProtection="1">
      <alignment horizontal="center" vertical="center" wrapText="1"/>
    </xf>
    <xf numFmtId="0" fontId="14" fillId="2" borderId="2" xfId="0" applyFont="1" applyFill="1" applyBorder="1" applyAlignment="1" applyProtection="1">
      <alignment horizontal="center" vertical="center" wrapText="1"/>
    </xf>
    <xf numFmtId="0" fontId="7" fillId="0" borderId="11" xfId="0" applyFont="1" applyBorder="1" applyAlignment="1" applyProtection="1">
      <alignment horizontal="center" vertical="center" wrapText="1"/>
    </xf>
    <xf numFmtId="0" fontId="45" fillId="0" borderId="0" xfId="0" applyFont="1" applyFill="1" applyBorder="1" applyAlignment="1" applyProtection="1">
      <alignment horizontal="center" vertical="center" wrapText="1"/>
    </xf>
    <xf numFmtId="49" fontId="3" fillId="2" borderId="2" xfId="0" applyNumberFormat="1" applyFont="1" applyFill="1" applyBorder="1" applyAlignment="1" applyProtection="1">
      <alignment horizontal="center" vertical="center" wrapText="1"/>
    </xf>
    <xf numFmtId="0" fontId="14" fillId="0" borderId="11" xfId="0" applyFont="1" applyBorder="1" applyAlignment="1" applyProtection="1">
      <alignment horizontal="center" vertical="center" wrapText="1"/>
    </xf>
    <xf numFmtId="0" fontId="20" fillId="0" borderId="0" xfId="0" applyFont="1" applyFill="1" applyBorder="1" applyAlignment="1" applyProtection="1">
      <alignment horizontal="center" vertical="center" wrapText="1"/>
    </xf>
    <xf numFmtId="49" fontId="2" fillId="2" borderId="30" xfId="0" applyNumberFormat="1" applyFont="1" applyFill="1" applyBorder="1" applyAlignment="1" applyProtection="1">
      <alignment vertical="center"/>
    </xf>
    <xf numFmtId="0" fontId="7" fillId="0" borderId="25" xfId="0" applyFont="1" applyBorder="1" applyAlignment="1" applyProtection="1">
      <alignment vertical="center"/>
    </xf>
    <xf numFmtId="0" fontId="7" fillId="0" borderId="26" xfId="0" applyFont="1" applyBorder="1" applyAlignment="1" applyProtection="1">
      <alignment vertical="center"/>
    </xf>
    <xf numFmtId="49" fontId="2" fillId="0" borderId="30" xfId="0" applyNumberFormat="1" applyFont="1" applyBorder="1" applyAlignment="1" applyProtection="1">
      <alignment horizontal="left" vertical="center" wrapText="1"/>
      <protection locked="0"/>
    </xf>
    <xf numFmtId="0" fontId="7" fillId="0" borderId="25" xfId="0" applyFont="1" applyBorder="1" applyAlignment="1" applyProtection="1">
      <alignment horizontal="left" vertical="center" wrapText="1"/>
      <protection locked="0"/>
    </xf>
    <xf numFmtId="0" fontId="7" fillId="0" borderId="26" xfId="0" applyFont="1" applyBorder="1" applyAlignment="1" applyProtection="1">
      <alignment horizontal="left" vertical="center" wrapText="1"/>
      <protection locked="0"/>
    </xf>
    <xf numFmtId="0" fontId="20" fillId="3" borderId="22" xfId="0" applyFont="1" applyFill="1" applyBorder="1" applyAlignment="1" applyProtection="1">
      <alignment horizontal="left" vertical="center"/>
    </xf>
    <xf numFmtId="0" fontId="7" fillId="0" borderId="34" xfId="0" applyFont="1" applyBorder="1" applyAlignment="1" applyProtection="1">
      <alignment horizontal="left" vertical="center"/>
    </xf>
    <xf numFmtId="0" fontId="7" fillId="0" borderId="23" xfId="0" applyFont="1" applyBorder="1" applyAlignment="1" applyProtection="1">
      <alignment horizontal="left" vertical="center"/>
    </xf>
    <xf numFmtId="49" fontId="2" fillId="2" borderId="21" xfId="0" applyNumberFormat="1" applyFont="1" applyFill="1" applyBorder="1" applyAlignment="1" applyProtection="1">
      <alignment vertical="center"/>
    </xf>
    <xf numFmtId="0" fontId="7" fillId="0" borderId="28" xfId="0" applyFont="1" applyBorder="1" applyAlignment="1" applyProtection="1">
      <alignment vertical="center"/>
    </xf>
    <xf numFmtId="0" fontId="7" fillId="0" borderId="29" xfId="0" applyFont="1" applyBorder="1" applyAlignment="1" applyProtection="1">
      <alignment vertical="center"/>
    </xf>
    <xf numFmtId="49" fontId="2" fillId="0" borderId="11" xfId="0" applyNumberFormat="1" applyFont="1" applyBorder="1" applyAlignment="1" applyProtection="1">
      <alignment horizontal="center" vertical="center"/>
      <protection locked="0"/>
    </xf>
    <xf numFmtId="0" fontId="2" fillId="0" borderId="50" xfId="0" applyFont="1" applyBorder="1" applyAlignment="1" applyProtection="1">
      <alignment horizontal="center" vertical="center" wrapText="1"/>
      <protection locked="0"/>
    </xf>
    <xf numFmtId="0" fontId="2" fillId="0" borderId="39" xfId="0" applyFont="1" applyBorder="1" applyAlignment="1" applyProtection="1">
      <alignment horizontal="center" vertical="center" wrapText="1"/>
      <protection locked="0"/>
    </xf>
    <xf numFmtId="0" fontId="2" fillId="0" borderId="15" xfId="0" applyFont="1" applyBorder="1" applyAlignment="1" applyProtection="1">
      <alignment horizontal="center" vertical="center" wrapText="1"/>
      <protection locked="0"/>
    </xf>
    <xf numFmtId="0" fontId="20" fillId="3" borderId="1" xfId="0" applyFont="1" applyFill="1" applyBorder="1" applyAlignment="1" applyProtection="1">
      <alignment horizontal="center" vertical="center" wrapText="1"/>
    </xf>
    <xf numFmtId="0" fontId="7" fillId="0" borderId="2" xfId="0" applyFont="1" applyBorder="1" applyAlignment="1" applyProtection="1">
      <alignment horizontal="center" vertical="center" wrapText="1"/>
    </xf>
    <xf numFmtId="0" fontId="23" fillId="2" borderId="3" xfId="0" applyFont="1" applyFill="1" applyBorder="1" applyAlignment="1" applyProtection="1">
      <alignment horizontal="center" vertical="center" wrapText="1"/>
    </xf>
    <xf numFmtId="0" fontId="23" fillId="2" borderId="12" xfId="0" applyFont="1" applyFill="1" applyBorder="1" applyAlignment="1" applyProtection="1">
      <alignment horizontal="center" vertical="center" wrapText="1"/>
    </xf>
    <xf numFmtId="0" fontId="7" fillId="0" borderId="25" xfId="0" applyFont="1" applyBorder="1" applyAlignment="1" applyProtection="1">
      <alignment horizontal="left" vertical="center"/>
    </xf>
    <xf numFmtId="0" fontId="7" fillId="0" borderId="26" xfId="0" applyFont="1" applyBorder="1" applyAlignment="1" applyProtection="1">
      <alignment horizontal="left" vertical="center"/>
    </xf>
    <xf numFmtId="0" fontId="2" fillId="0" borderId="7" xfId="0" applyFont="1" applyBorder="1" applyAlignment="1" applyProtection="1">
      <alignment horizontal="center" vertical="center"/>
    </xf>
    <xf numFmtId="0" fontId="2" fillId="0" borderId="8" xfId="0" applyFont="1" applyBorder="1" applyAlignment="1" applyProtection="1">
      <alignment horizontal="center" vertical="center"/>
    </xf>
    <xf numFmtId="0" fontId="7" fillId="0" borderId="8" xfId="0" applyFont="1" applyBorder="1" applyAlignment="1" applyProtection="1">
      <alignment horizontal="center" vertical="center"/>
    </xf>
    <xf numFmtId="0" fontId="7" fillId="0" borderId="58" xfId="0" applyFont="1" applyBorder="1" applyAlignment="1" applyProtection="1">
      <alignment horizontal="center" vertical="center"/>
    </xf>
    <xf numFmtId="0" fontId="2" fillId="0" borderId="19" xfId="0" applyFont="1" applyBorder="1" applyAlignment="1" applyProtection="1">
      <alignment horizontal="center" vertical="center" wrapText="1"/>
      <protection locked="0"/>
    </xf>
    <xf numFmtId="0" fontId="2" fillId="0" borderId="38" xfId="0" applyFont="1" applyBorder="1" applyAlignment="1" applyProtection="1">
      <alignment horizontal="center" vertical="center" wrapText="1"/>
      <protection locked="0"/>
    </xf>
    <xf numFmtId="0" fontId="2" fillId="0" borderId="54" xfId="0" applyFont="1" applyBorder="1" applyAlignment="1" applyProtection="1">
      <alignment horizontal="center" vertical="center" wrapText="1"/>
      <protection locked="0"/>
    </xf>
    <xf numFmtId="49" fontId="2" fillId="0" borderId="19" xfId="0" applyNumberFormat="1" applyFont="1" applyBorder="1" applyAlignment="1" applyProtection="1">
      <alignment horizontal="center" vertical="center"/>
      <protection locked="0"/>
    </xf>
    <xf numFmtId="49" fontId="2" fillId="0" borderId="38" xfId="0" applyNumberFormat="1" applyFont="1" applyBorder="1" applyAlignment="1" applyProtection="1">
      <alignment horizontal="center" vertical="center"/>
      <protection locked="0"/>
    </xf>
    <xf numFmtId="49" fontId="2" fillId="0" borderId="54" xfId="0" applyNumberFormat="1" applyFont="1" applyBorder="1" applyAlignment="1" applyProtection="1">
      <alignment horizontal="center" vertical="center"/>
      <protection locked="0"/>
    </xf>
    <xf numFmtId="0" fontId="9" fillId="2" borderId="21" xfId="0" applyFont="1" applyFill="1" applyBorder="1" applyAlignment="1" applyProtection="1">
      <alignment vertical="center"/>
    </xf>
    <xf numFmtId="49" fontId="2" fillId="0" borderId="5" xfId="0" applyNumberFormat="1" applyFont="1" applyBorder="1" applyAlignment="1" applyProtection="1">
      <alignment horizontal="center" vertical="center"/>
      <protection locked="0"/>
    </xf>
    <xf numFmtId="0" fontId="2" fillId="0" borderId="2" xfId="0" applyFont="1" applyBorder="1" applyAlignment="1" applyProtection="1">
      <alignment horizontal="center" vertical="center" wrapText="1"/>
      <protection locked="0"/>
    </xf>
    <xf numFmtId="0" fontId="3" fillId="2" borderId="64" xfId="0" applyFont="1" applyFill="1" applyBorder="1" applyAlignment="1" applyProtection="1">
      <alignment horizontal="center" vertical="center" wrapText="1"/>
    </xf>
    <xf numFmtId="49" fontId="2" fillId="0" borderId="2" xfId="0" applyNumberFormat="1" applyFont="1" applyBorder="1" applyAlignment="1" applyProtection="1">
      <alignment horizontal="center" vertical="center"/>
      <protection locked="0"/>
    </xf>
    <xf numFmtId="0" fontId="3" fillId="2" borderId="65" xfId="0" applyFont="1" applyFill="1" applyBorder="1" applyAlignment="1" applyProtection="1">
      <alignment horizontal="center" vertical="center" wrapText="1"/>
    </xf>
    <xf numFmtId="0" fontId="7" fillId="0" borderId="11"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9" fillId="2" borderId="22" xfId="0" applyFont="1" applyFill="1" applyBorder="1" applyAlignment="1">
      <alignment horizontal="left" vertical="center" wrapText="1"/>
    </xf>
    <xf numFmtId="0" fontId="9" fillId="2" borderId="34" xfId="0" applyFont="1" applyFill="1" applyBorder="1" applyAlignment="1">
      <alignment horizontal="left" vertical="center" wrapText="1"/>
    </xf>
    <xf numFmtId="0" fontId="9" fillId="2" borderId="63" xfId="0" applyFont="1" applyFill="1" applyBorder="1" applyAlignment="1">
      <alignment horizontal="left" vertical="center" wrapText="1"/>
    </xf>
    <xf numFmtId="0" fontId="3" fillId="2" borderId="2" xfId="0" applyFont="1" applyFill="1" applyBorder="1" applyAlignment="1" applyProtection="1">
      <alignment horizontal="center" vertical="center" wrapText="1"/>
    </xf>
    <xf numFmtId="0" fontId="7" fillId="0" borderId="5" xfId="0" applyFont="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7" fillId="0" borderId="2" xfId="0" applyFont="1" applyBorder="1" applyAlignment="1" applyProtection="1">
      <alignment horizontal="center" vertical="center" wrapText="1"/>
      <protection locked="0"/>
    </xf>
    <xf numFmtId="49" fontId="3" fillId="2" borderId="22" xfId="0" applyNumberFormat="1" applyFont="1" applyFill="1" applyBorder="1" applyAlignment="1" applyProtection="1">
      <alignment horizontal="left" vertical="center"/>
    </xf>
    <xf numFmtId="49" fontId="3" fillId="2" borderId="34" xfId="0" applyNumberFormat="1" applyFont="1" applyFill="1" applyBorder="1" applyAlignment="1" applyProtection="1">
      <alignment horizontal="left" vertical="center"/>
    </xf>
    <xf numFmtId="49" fontId="3" fillId="2" borderId="23" xfId="0" applyNumberFormat="1" applyFont="1" applyFill="1" applyBorder="1" applyAlignment="1" applyProtection="1">
      <alignment horizontal="left" vertical="center"/>
    </xf>
    <xf numFmtId="0" fontId="3" fillId="2" borderId="8" xfId="0" applyFont="1" applyFill="1" applyBorder="1" applyAlignment="1" applyProtection="1">
      <alignment horizontal="center" vertical="center" wrapText="1"/>
    </xf>
    <xf numFmtId="0" fontId="7" fillId="2" borderId="8" xfId="0" applyFont="1" applyFill="1" applyBorder="1" applyAlignment="1" applyProtection="1">
      <alignment horizontal="center" vertical="center" wrapText="1"/>
    </xf>
    <xf numFmtId="0" fontId="7" fillId="0" borderId="8" xfId="0" applyFont="1" applyBorder="1" applyAlignment="1" applyProtection="1">
      <alignment horizontal="center" vertical="center" wrapText="1"/>
    </xf>
    <xf numFmtId="0" fontId="3" fillId="2" borderId="66" xfId="0" applyFont="1" applyFill="1" applyBorder="1" applyAlignment="1" applyProtection="1">
      <alignment horizontal="center" vertical="center" wrapText="1"/>
    </xf>
    <xf numFmtId="0" fontId="3" fillId="2" borderId="67" xfId="0" applyFont="1" applyFill="1" applyBorder="1" applyAlignment="1" applyProtection="1">
      <alignment horizontal="center" vertical="center" wrapText="1"/>
    </xf>
    <xf numFmtId="0" fontId="3" fillId="2" borderId="68" xfId="0" applyFont="1" applyFill="1" applyBorder="1" applyAlignment="1" applyProtection="1">
      <alignment horizontal="center" vertical="center" wrapText="1"/>
    </xf>
    <xf numFmtId="0" fontId="20" fillId="3" borderId="7" xfId="0" applyFont="1" applyFill="1" applyBorder="1" applyAlignment="1" applyProtection="1">
      <alignment horizontal="left" vertical="center"/>
    </xf>
    <xf numFmtId="0" fontId="7" fillId="0" borderId="8" xfId="0" applyFont="1" applyBorder="1" applyAlignment="1" applyProtection="1">
      <alignment horizontal="left" vertical="center"/>
    </xf>
    <xf numFmtId="0" fontId="15" fillId="3" borderId="22" xfId="0" applyFont="1" applyFill="1" applyBorder="1" applyAlignment="1" applyProtection="1">
      <alignment horizontal="left" vertical="center"/>
    </xf>
    <xf numFmtId="0" fontId="15" fillId="3" borderId="34" xfId="0" applyFont="1" applyFill="1" applyBorder="1" applyAlignment="1" applyProtection="1">
      <alignment horizontal="left" vertical="center"/>
    </xf>
    <xf numFmtId="0" fontId="15" fillId="3" borderId="23" xfId="0" applyFont="1" applyFill="1" applyBorder="1" applyAlignment="1" applyProtection="1">
      <alignment horizontal="left" vertical="center"/>
    </xf>
    <xf numFmtId="49" fontId="2" fillId="0" borderId="34" xfId="0" applyNumberFormat="1" applyFont="1" applyBorder="1" applyAlignment="1" applyProtection="1">
      <alignment vertical="center" wrapText="1"/>
      <protection locked="0"/>
    </xf>
    <xf numFmtId="0" fontId="1" fillId="0" borderId="34" xfId="0" applyFont="1" applyBorder="1" applyAlignment="1" applyProtection="1">
      <alignment vertical="center" wrapText="1"/>
      <protection locked="0"/>
    </xf>
    <xf numFmtId="0" fontId="1" fillId="0" borderId="23" xfId="0" applyFont="1" applyBorder="1" applyAlignment="1" applyProtection="1">
      <alignment vertical="center" wrapText="1"/>
      <protection locked="0"/>
    </xf>
    <xf numFmtId="0" fontId="20" fillId="3" borderId="34" xfId="0" applyFont="1" applyFill="1" applyBorder="1" applyAlignment="1" applyProtection="1">
      <alignment horizontal="left" vertical="center"/>
    </xf>
    <xf numFmtId="0" fontId="20" fillId="3" borderId="23" xfId="0" applyFont="1" applyFill="1" applyBorder="1" applyAlignment="1" applyProtection="1">
      <alignment horizontal="left" vertical="center"/>
    </xf>
    <xf numFmtId="49" fontId="6" fillId="0" borderId="5" xfId="0" applyNumberFormat="1" applyFont="1" applyFill="1" applyBorder="1" applyAlignment="1" applyProtection="1">
      <alignment horizontal="center" vertical="center"/>
      <protection locked="0"/>
    </xf>
    <xf numFmtId="49" fontId="26" fillId="0" borderId="6" xfId="0" applyNumberFormat="1" applyFont="1" applyBorder="1" applyAlignment="1" applyProtection="1">
      <alignment horizontal="center" vertical="center"/>
      <protection locked="0"/>
    </xf>
    <xf numFmtId="49" fontId="6" fillId="0" borderId="11" xfId="0" applyNumberFormat="1" applyFont="1" applyFill="1" applyBorder="1" applyAlignment="1" applyProtection="1">
      <alignment vertical="center"/>
      <protection locked="0"/>
    </xf>
    <xf numFmtId="0" fontId="26" fillId="0" borderId="11" xfId="0" applyFont="1" applyBorder="1" applyAlignment="1" applyProtection="1">
      <alignment vertical="center"/>
      <protection locked="0"/>
    </xf>
    <xf numFmtId="49" fontId="26" fillId="0" borderId="12" xfId="0" applyNumberFormat="1" applyFont="1" applyBorder="1" applyAlignment="1" applyProtection="1">
      <alignment vertical="center"/>
      <protection locked="0"/>
    </xf>
    <xf numFmtId="0" fontId="3" fillId="0" borderId="5" xfId="0" applyFont="1" applyFill="1" applyBorder="1" applyAlignment="1" applyProtection="1">
      <alignment vertical="center" wrapText="1" shrinkToFit="1"/>
      <protection locked="0"/>
    </xf>
    <xf numFmtId="0" fontId="32" fillId="0" borderId="5" xfId="0" applyFont="1" applyBorder="1" applyAlignment="1" applyProtection="1">
      <alignment vertical="center" wrapText="1" shrinkToFit="1"/>
      <protection locked="0"/>
    </xf>
    <xf numFmtId="0" fontId="3" fillId="0" borderId="11" xfId="0" applyFont="1" applyBorder="1" applyAlignment="1" applyProtection="1">
      <alignment vertical="center" wrapText="1"/>
      <protection locked="0"/>
    </xf>
    <xf numFmtId="0" fontId="3" fillId="0" borderId="12" xfId="0" applyFont="1" applyBorder="1" applyAlignment="1" applyProtection="1">
      <alignment vertical="center" wrapText="1"/>
      <protection locked="0"/>
    </xf>
    <xf numFmtId="0" fontId="3" fillId="2" borderId="48" xfId="0" applyFont="1" applyFill="1" applyBorder="1" applyAlignment="1" applyProtection="1">
      <alignment vertical="center" wrapText="1"/>
    </xf>
    <xf numFmtId="0" fontId="1" fillId="2" borderId="48" xfId="0" applyFont="1" applyFill="1" applyBorder="1" applyAlignment="1" applyProtection="1">
      <alignment vertical="center" wrapText="1"/>
    </xf>
    <xf numFmtId="0" fontId="1" fillId="2" borderId="49" xfId="0" applyFont="1" applyFill="1" applyBorder="1" applyAlignment="1" applyProtection="1">
      <alignment vertical="center" wrapText="1"/>
    </xf>
    <xf numFmtId="0" fontId="3" fillId="0" borderId="11" xfId="0" applyFont="1" applyFill="1" applyBorder="1" applyAlignment="1" applyProtection="1">
      <alignment vertical="center" wrapText="1" shrinkToFit="1"/>
      <protection locked="0"/>
    </xf>
    <xf numFmtId="0" fontId="32" fillId="0" borderId="11" xfId="0" applyFont="1" applyBorder="1" applyAlignment="1" applyProtection="1">
      <alignment vertical="center" wrapText="1" shrinkToFit="1"/>
      <protection locked="0"/>
    </xf>
    <xf numFmtId="0" fontId="3" fillId="0" borderId="11" xfId="2" applyFont="1" applyFill="1" applyBorder="1" applyAlignment="1" applyProtection="1">
      <alignment vertical="center"/>
      <protection locked="0"/>
    </xf>
    <xf numFmtId="0" fontId="32" fillId="0" borderId="11" xfId="0" applyFont="1" applyBorder="1" applyAlignment="1" applyProtection="1">
      <alignment vertical="center"/>
      <protection locked="0"/>
    </xf>
    <xf numFmtId="0" fontId="32" fillId="0" borderId="12" xfId="0" applyFont="1" applyBorder="1" applyAlignment="1" applyProtection="1">
      <alignment vertical="center"/>
      <protection locked="0"/>
    </xf>
    <xf numFmtId="0" fontId="3" fillId="0" borderId="5" xfId="2" applyFont="1" applyFill="1" applyBorder="1" applyAlignment="1" applyProtection="1">
      <alignment vertical="center"/>
      <protection locked="0"/>
    </xf>
    <xf numFmtId="0" fontId="32" fillId="0" borderId="5" xfId="0" applyFont="1" applyBorder="1" applyAlignment="1" applyProtection="1">
      <alignment vertical="center"/>
      <protection locked="0"/>
    </xf>
    <xf numFmtId="0" fontId="32" fillId="0" borderId="6" xfId="0" applyFont="1" applyBorder="1" applyAlignment="1" applyProtection="1">
      <alignment vertical="center"/>
      <protection locked="0"/>
    </xf>
    <xf numFmtId="49" fontId="6" fillId="0" borderId="5" xfId="0" applyNumberFormat="1" applyFont="1" applyFill="1" applyBorder="1" applyAlignment="1" applyProtection="1">
      <alignment vertical="center"/>
      <protection locked="0"/>
    </xf>
    <xf numFmtId="0" fontId="26" fillId="0" borderId="5" xfId="0" applyFont="1" applyBorder="1" applyAlignment="1" applyProtection="1">
      <alignment vertical="center"/>
      <protection locked="0"/>
    </xf>
    <xf numFmtId="0" fontId="3" fillId="2" borderId="51" xfId="0" applyFont="1" applyFill="1" applyBorder="1" applyAlignment="1" applyProtection="1">
      <alignment horizontal="center" vertical="center" wrapText="1"/>
    </xf>
    <xf numFmtId="0" fontId="3" fillId="2" borderId="50" xfId="0" applyFont="1" applyFill="1" applyBorder="1" applyAlignment="1" applyProtection="1">
      <alignment horizontal="center" vertical="center" wrapText="1"/>
    </xf>
    <xf numFmtId="0" fontId="3" fillId="2" borderId="2" xfId="0" applyFont="1" applyFill="1" applyBorder="1" applyAlignment="1" applyProtection="1">
      <alignment vertical="center"/>
    </xf>
    <xf numFmtId="0" fontId="7" fillId="0" borderId="3" xfId="0" applyFont="1" applyBorder="1" applyAlignment="1" applyProtection="1">
      <alignment vertical="center"/>
    </xf>
    <xf numFmtId="49" fontId="3" fillId="0" borderId="11" xfId="0" applyNumberFormat="1" applyFont="1" applyBorder="1" applyAlignment="1" applyProtection="1">
      <alignment vertical="center"/>
      <protection locked="0"/>
    </xf>
    <xf numFmtId="49" fontId="3" fillId="2" borderId="30" xfId="0" applyNumberFormat="1" applyFont="1" applyFill="1" applyBorder="1" applyAlignment="1" applyProtection="1">
      <alignment vertical="center"/>
    </xf>
    <xf numFmtId="0" fontId="3" fillId="2" borderId="30" xfId="0" applyNumberFormat="1" applyFont="1" applyFill="1" applyBorder="1" applyAlignment="1" applyProtection="1">
      <alignment vertical="center" wrapText="1"/>
      <protection locked="0"/>
    </xf>
    <xf numFmtId="0" fontId="7" fillId="0" borderId="25" xfId="0" applyNumberFormat="1" applyFont="1" applyBorder="1" applyAlignment="1" applyProtection="1">
      <alignment vertical="center" wrapText="1"/>
      <protection locked="0"/>
    </xf>
    <xf numFmtId="0" fontId="7" fillId="0" borderId="26" xfId="0" applyNumberFormat="1" applyFont="1" applyBorder="1" applyAlignment="1" applyProtection="1">
      <alignment vertical="center" wrapText="1"/>
      <protection locked="0"/>
    </xf>
    <xf numFmtId="49" fontId="3" fillId="2" borderId="24" xfId="0" applyNumberFormat="1" applyFont="1" applyFill="1" applyBorder="1" applyAlignment="1" applyProtection="1">
      <alignment vertical="center"/>
    </xf>
    <xf numFmtId="0" fontId="7" fillId="0" borderId="27" xfId="0" applyFont="1" applyBorder="1" applyAlignment="1" applyProtection="1">
      <alignment vertical="center"/>
    </xf>
    <xf numFmtId="0" fontId="3" fillId="2" borderId="24" xfId="0" applyNumberFormat="1" applyFont="1" applyFill="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7" fillId="0" borderId="27" xfId="0" applyFont="1" applyBorder="1" applyAlignment="1" applyProtection="1">
      <alignment vertical="center" wrapText="1"/>
      <protection locked="0"/>
    </xf>
    <xf numFmtId="1" fontId="3" fillId="2" borderId="24" xfId="0" applyNumberFormat="1" applyFont="1" applyFill="1" applyBorder="1" applyAlignment="1" applyProtection="1">
      <alignment horizontal="left" vertical="center" wrapText="1"/>
      <protection locked="0"/>
    </xf>
    <xf numFmtId="1" fontId="7" fillId="0" borderId="0" xfId="0" applyNumberFormat="1" applyFont="1" applyBorder="1" applyAlignment="1" applyProtection="1">
      <alignment horizontal="left" vertical="center" wrapText="1"/>
      <protection locked="0"/>
    </xf>
    <xf numFmtId="1" fontId="7" fillId="0" borderId="27" xfId="0" applyNumberFormat="1" applyFont="1" applyBorder="1" applyAlignment="1" applyProtection="1">
      <alignment horizontal="left" vertical="center" wrapText="1"/>
      <protection locked="0"/>
    </xf>
    <xf numFmtId="0" fontId="3" fillId="2" borderId="7" xfId="0" applyFont="1" applyFill="1" applyBorder="1" applyAlignment="1" applyProtection="1">
      <alignment vertical="center" wrapText="1" shrinkToFit="1"/>
    </xf>
    <xf numFmtId="0" fontId="1" fillId="0" borderId="8" xfId="0" applyFont="1" applyBorder="1" applyAlignment="1" applyProtection="1">
      <alignment vertical="center" wrapText="1"/>
    </xf>
    <xf numFmtId="0" fontId="7" fillId="0" borderId="9" xfId="0" applyFont="1" applyBorder="1" applyAlignment="1" applyProtection="1">
      <alignment vertical="center" wrapText="1"/>
    </xf>
    <xf numFmtId="49" fontId="3" fillId="2" borderId="2" xfId="0" applyNumberFormat="1" applyFont="1" applyFill="1" applyBorder="1" applyAlignment="1" applyProtection="1">
      <alignment vertical="center"/>
    </xf>
    <xf numFmtId="0" fontId="7" fillId="0" borderId="2" xfId="0" applyFont="1" applyBorder="1" applyAlignment="1" applyProtection="1">
      <alignment vertical="center"/>
    </xf>
    <xf numFmtId="0" fontId="3" fillId="2" borderId="21" xfId="0" applyFont="1" applyFill="1" applyBorder="1" applyAlignment="1" applyProtection="1">
      <alignment vertical="center"/>
    </xf>
    <xf numFmtId="0" fontId="7" fillId="2" borderId="29" xfId="0" applyFont="1" applyFill="1" applyBorder="1" applyAlignment="1" applyProtection="1">
      <alignment vertical="center"/>
    </xf>
    <xf numFmtId="164" fontId="3" fillId="2" borderId="21" xfId="0" applyNumberFormat="1" applyFont="1" applyFill="1" applyBorder="1" applyAlignment="1" applyProtection="1">
      <alignment horizontal="left" vertical="center" wrapText="1"/>
    </xf>
    <xf numFmtId="164" fontId="7" fillId="2" borderId="28" xfId="0" applyNumberFormat="1" applyFont="1" applyFill="1" applyBorder="1" applyAlignment="1" applyProtection="1">
      <alignment horizontal="left" vertical="center" wrapText="1"/>
    </xf>
    <xf numFmtId="164" fontId="7" fillId="2" borderId="29" xfId="0" applyNumberFormat="1" applyFont="1" applyFill="1" applyBorder="1" applyAlignment="1" applyProtection="1">
      <alignment horizontal="left" vertical="center" wrapText="1"/>
    </xf>
    <xf numFmtId="0" fontId="26" fillId="0" borderId="0" xfId="0" applyFont="1"/>
    <xf numFmtId="0" fontId="32" fillId="0" borderId="11" xfId="0" applyFont="1" applyBorder="1" applyAlignment="1" applyProtection="1">
      <alignment vertical="center" wrapText="1"/>
      <protection locked="0"/>
    </xf>
    <xf numFmtId="0" fontId="3" fillId="2" borderId="2" xfId="0" applyFont="1" applyFill="1" applyBorder="1" applyAlignment="1" applyProtection="1">
      <alignment vertical="center" wrapText="1"/>
    </xf>
    <xf numFmtId="0" fontId="3" fillId="2" borderId="24" xfId="0" applyNumberFormat="1" applyFont="1" applyFill="1" applyBorder="1" applyAlignment="1" applyProtection="1">
      <alignment horizontal="left" vertical="center" wrapText="1"/>
      <protection locked="0"/>
    </xf>
    <xf numFmtId="0" fontId="3" fillId="2" borderId="3" xfId="0" applyFont="1" applyFill="1" applyBorder="1" applyAlignment="1" applyProtection="1">
      <alignment horizontal="center" vertical="center" wrapText="1"/>
    </xf>
    <xf numFmtId="0" fontId="3" fillId="2" borderId="6" xfId="0" applyFont="1" applyFill="1" applyBorder="1" applyAlignment="1" applyProtection="1">
      <alignment horizontal="center" vertical="center" wrapText="1"/>
    </xf>
    <xf numFmtId="0" fontId="7" fillId="0" borderId="5" xfId="0" applyFont="1" applyBorder="1" applyAlignment="1">
      <alignment horizontal="center" vertical="center" wrapText="1"/>
    </xf>
    <xf numFmtId="0" fontId="3" fillId="2" borderId="18" xfId="0" applyFont="1" applyFill="1" applyBorder="1" applyAlignment="1" applyProtection="1">
      <alignment horizontal="center" vertical="center" wrapText="1"/>
    </xf>
    <xf numFmtId="0" fontId="3" fillId="2" borderId="17" xfId="0" applyFont="1" applyFill="1" applyBorder="1" applyAlignment="1" applyProtection="1">
      <alignment horizontal="center" vertical="center" wrapText="1"/>
    </xf>
    <xf numFmtId="0" fontId="13" fillId="0" borderId="1" xfId="0" applyFont="1" applyBorder="1" applyAlignment="1">
      <alignment horizontal="center"/>
    </xf>
    <xf numFmtId="0" fontId="13" fillId="0" borderId="2" xfId="0" applyFont="1" applyBorder="1" applyAlignment="1">
      <alignment horizontal="center"/>
    </xf>
    <xf numFmtId="0" fontId="13" fillId="0" borderId="51" xfId="0" applyFont="1" applyBorder="1" applyAlignment="1">
      <alignment horizontal="center"/>
    </xf>
    <xf numFmtId="0" fontId="62" fillId="8" borderId="22" xfId="0" applyFont="1" applyFill="1" applyBorder="1" applyAlignment="1">
      <alignment horizontal="center" vertical="center"/>
    </xf>
    <xf numFmtId="0" fontId="63" fillId="8" borderId="34" xfId="0" applyFont="1" applyFill="1" applyBorder="1" applyAlignment="1">
      <alignment horizontal="center" vertical="center"/>
    </xf>
    <xf numFmtId="0" fontId="63" fillId="8" borderId="23" xfId="0" applyFont="1" applyFill="1" applyBorder="1" applyAlignment="1">
      <alignment horizontal="center" vertical="center"/>
    </xf>
  </cellXfs>
  <cellStyles count="7">
    <cellStyle name="Hyperlink" xfId="4" builtinId="8"/>
    <cellStyle name="Normal" xfId="0" builtinId="0"/>
    <cellStyle name="Normal_Sheet1" xfId="1" xr:uid="{00000000-0005-0000-0000-000002000000}"/>
    <cellStyle name="Normal_Template ~ Proposal Liberty Container Line" xfId="2" xr:uid="{00000000-0005-0000-0000-000004000000}"/>
    <cellStyle name="Normal_Template ~ Proposal Liberty Container Line 2" xfId="6" xr:uid="{B1102463-5637-42EE-A254-85A5AB063C22}"/>
    <cellStyle name="Percent" xfId="3" builtinId="5"/>
    <cellStyle name="Percent 2" xfId="5" xr:uid="{E9BFAE23-DEAD-4696-A5E5-B35FFBE045E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64</xdr:row>
      <xdr:rowOff>0</xdr:rowOff>
    </xdr:from>
    <xdr:to>
      <xdr:col>0</xdr:col>
      <xdr:colOff>1657350</xdr:colOff>
      <xdr:row>65</xdr:row>
      <xdr:rowOff>97155</xdr:rowOff>
    </xdr:to>
    <xdr:pic>
      <xdr:nvPicPr>
        <xdr:cNvPr id="2" name="Picture 1">
          <a:extLst>
            <a:ext uri="{FF2B5EF4-FFF2-40B4-BE49-F238E27FC236}">
              <a16:creationId xmlns:a16="http://schemas.microsoft.com/office/drawing/2014/main" id="{D3526725-54A8-4D38-83EF-4564C35D1135}"/>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t="7866" b="12299"/>
        <a:stretch>
          <a:fillRect/>
        </a:stretch>
      </xdr:blipFill>
      <xdr:spPr bwMode="auto">
        <a:xfrm>
          <a:off x="0" y="9010650"/>
          <a:ext cx="1657350" cy="294005"/>
        </a:xfrm>
        <a:prstGeom prst="rect">
          <a:avLst/>
        </a:prstGeom>
        <a:noFill/>
        <a:ln>
          <a:noFill/>
        </a:ln>
      </xdr:spPr>
    </xdr:pic>
    <xdr:clientData/>
  </xdr:twoCellAnchor>
  <xdr:twoCellAnchor editAs="oneCell">
    <xdr:from>
      <xdr:col>0</xdr:col>
      <xdr:colOff>0</xdr:colOff>
      <xdr:row>29</xdr:row>
      <xdr:rowOff>0</xdr:rowOff>
    </xdr:from>
    <xdr:to>
      <xdr:col>0</xdr:col>
      <xdr:colOff>1657350</xdr:colOff>
      <xdr:row>30</xdr:row>
      <xdr:rowOff>97155</xdr:rowOff>
    </xdr:to>
    <xdr:pic>
      <xdr:nvPicPr>
        <xdr:cNvPr id="3" name="Picture 2">
          <a:extLst>
            <a:ext uri="{FF2B5EF4-FFF2-40B4-BE49-F238E27FC236}">
              <a16:creationId xmlns:a16="http://schemas.microsoft.com/office/drawing/2014/main" id="{9840E2CB-084D-4623-B14C-B8675D17430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t="7866" b="12299"/>
        <a:stretch>
          <a:fillRect/>
        </a:stretch>
      </xdr:blipFill>
      <xdr:spPr bwMode="auto">
        <a:xfrm>
          <a:off x="0" y="7400925"/>
          <a:ext cx="1657350" cy="29718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5</xdr:col>
      <xdr:colOff>21659</xdr:colOff>
      <xdr:row>24</xdr:row>
      <xdr:rowOff>145595</xdr:rowOff>
    </xdr:to>
    <xdr:pic>
      <xdr:nvPicPr>
        <xdr:cNvPr id="2" name="Picture 1">
          <a:extLst>
            <a:ext uri="{FF2B5EF4-FFF2-40B4-BE49-F238E27FC236}">
              <a16:creationId xmlns:a16="http://schemas.microsoft.com/office/drawing/2014/main" id="{DBA9C575-4AFA-4CF2-BFD5-C28F9138ADF4}"/>
            </a:ext>
          </a:extLst>
        </xdr:cNvPr>
        <xdr:cNvPicPr>
          <a:picLocks noChangeAspect="1"/>
        </xdr:cNvPicPr>
      </xdr:nvPicPr>
      <xdr:blipFill>
        <a:blip xmlns:r="http://schemas.openxmlformats.org/officeDocument/2006/relationships" r:embed="rId1"/>
        <a:stretch>
          <a:fillRect/>
        </a:stretch>
      </xdr:blipFill>
      <xdr:spPr>
        <a:xfrm>
          <a:off x="0" y="673100"/>
          <a:ext cx="4523809" cy="36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220000" mc:Ignorable="a14" a14:legacySpreadsheetColorIndex="34"/>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220000" mc:Ignorable="a14" a14:legacySpreadsheetColorIndex="34"/>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usa.mkeihm@usa.cma-cgm.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microsoft.com/office/2006/relationships/xlExternalLinkPath/xlPathMissing" Target="Non-exempt%20Inbound%20Outbound%20template%20V39%20-%20January%2024%2020221" TargetMode="External"/><Relationship Id="rId1" Type="http://schemas.microsoft.com/office/2006/relationships/xlExternalLinkPath/xlPathMissing" Target="Non-exempt%20Inbound%20Outbound%20template%20V39%20-%20January%2024%202022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microsoft.com/office/2006/relationships/xlExternalLinkPath/xlPathMissing" Target="Non-exempt%20Inbound%20Outbound%20template%20V39%20-%20January%2024%2020221" TargetMode="External"/><Relationship Id="rId1" Type="http://schemas.microsoft.com/office/2006/relationships/xlExternalLinkPath/xlPathMissing" Target="Non-exempt%20Inbound%20Outbound%20template%20V39%20-%20January%2024%202022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B598"/>
  <sheetViews>
    <sheetView showGridLines="0" zoomScaleNormal="100" zoomScaleSheetLayoutView="100" workbookViewId="0">
      <selection activeCell="F3" sqref="F3"/>
    </sheetView>
  </sheetViews>
  <sheetFormatPr defaultColWidth="9.140625" defaultRowHeight="12.75" outlineLevelRow="1" x14ac:dyDescent="0.2"/>
  <cols>
    <col min="1" max="1" width="38.28515625" style="284" customWidth="1"/>
    <col min="2" max="2" width="52" style="284" customWidth="1"/>
    <col min="3" max="16384" width="9.140625" style="284"/>
  </cols>
  <sheetData>
    <row r="1" spans="1:2" ht="18.75" outlineLevel="1" x14ac:dyDescent="0.3">
      <c r="A1" s="751" t="str">
        <f>CONCATENATE("AMENDMENT ",Cover!B2," TO SERVICE CONTRACT ",Cover!B1)</f>
        <v>AMENDMENT 8 TO SERVICE CONTRACT 22-0125</v>
      </c>
      <c r="B1" s="751"/>
    </row>
    <row r="2" spans="1:2" ht="8.1" customHeight="1" outlineLevel="1" x14ac:dyDescent="0.2">
      <c r="A2" s="339"/>
      <c r="B2" s="339"/>
    </row>
    <row r="3" spans="1:2" ht="85.5" customHeight="1" outlineLevel="1" x14ac:dyDescent="0.25">
      <c r="A3" s="749" t="str">
        <f>CONCATENATE("     This Amendment to the Service Contract (the “Amendment”) is made as of the date of filing of the Amendment with the Federal Maritime Commission (the “Effective Date”), by and between CMA CGM S.A. (hereinafter referred to as “Carrier”) and ",IF(Cover!B7="","__________",Cover!B7)," (hereinafter referred to as “Merchant”).")</f>
        <v xml:space="preserve">     This Amendment to the Service Contract (the “Amendment”) is made as of the date of filing of the Amendment with the Federal Maritime Commission (the “Effective Date”), by and between CMA CGM S.A. (hereinafter referred to as “Carrier”) and Geodis USA Inc.acting as agent for and on behalf of Cargo Container Line Limited (hereinafter referred to as “Merchant”).</v>
      </c>
      <c r="B3" s="749"/>
    </row>
    <row r="4" spans="1:2" ht="8.1" customHeight="1" outlineLevel="1" x14ac:dyDescent="0.25">
      <c r="A4" s="303"/>
      <c r="B4" s="303"/>
    </row>
    <row r="5" spans="1:2" ht="23.25" customHeight="1" outlineLevel="1" x14ac:dyDescent="0.25">
      <c r="A5" s="752" t="s">
        <v>1125</v>
      </c>
      <c r="B5" s="749"/>
    </row>
    <row r="6" spans="1:2" ht="8.1" customHeight="1" outlineLevel="1" x14ac:dyDescent="0.25">
      <c r="A6" s="303"/>
      <c r="B6" s="303"/>
    </row>
    <row r="7" spans="1:2" ht="30.75" customHeight="1" outlineLevel="1" x14ac:dyDescent="0.25">
      <c r="A7" s="749" t="s">
        <v>1126</v>
      </c>
      <c r="B7" s="749"/>
    </row>
    <row r="8" spans="1:2" ht="8.1" customHeight="1" outlineLevel="1" x14ac:dyDescent="0.25">
      <c r="A8" s="303"/>
      <c r="B8" s="303"/>
    </row>
    <row r="9" spans="1:2" ht="15.75" outlineLevel="1" x14ac:dyDescent="0.25">
      <c r="A9" s="749" t="s">
        <v>1026</v>
      </c>
      <c r="B9" s="749"/>
    </row>
    <row r="10" spans="1:2" ht="8.1" customHeight="1" outlineLevel="1" x14ac:dyDescent="0.25">
      <c r="A10" s="303"/>
      <c r="B10" s="303"/>
    </row>
    <row r="11" spans="1:2" ht="15.75" outlineLevel="1" x14ac:dyDescent="0.25">
      <c r="A11" s="343" t="s">
        <v>243</v>
      </c>
      <c r="B11" s="343" t="s">
        <v>244</v>
      </c>
    </row>
    <row r="12" spans="1:2" ht="15.75" outlineLevel="1" x14ac:dyDescent="0.25">
      <c r="A12" s="303" t="s">
        <v>242</v>
      </c>
      <c r="B12" s="303" t="s">
        <v>501</v>
      </c>
    </row>
    <row r="13" spans="1:2" ht="15.75" outlineLevel="1" x14ac:dyDescent="0.25">
      <c r="A13" s="428"/>
      <c r="B13" s="359"/>
    </row>
    <row r="14" spans="1:2" ht="15.75" outlineLevel="1" x14ac:dyDescent="0.25">
      <c r="A14" s="428"/>
      <c r="B14" s="359"/>
    </row>
    <row r="15" spans="1:2" ht="15.75" outlineLevel="1" x14ac:dyDescent="0.25">
      <c r="A15" s="428"/>
      <c r="B15" s="359"/>
    </row>
    <row r="16" spans="1:2" ht="15.75" outlineLevel="1" x14ac:dyDescent="0.25">
      <c r="A16" s="428"/>
      <c r="B16" s="359"/>
    </row>
    <row r="17" spans="1:2" ht="15.75" outlineLevel="1" x14ac:dyDescent="0.25">
      <c r="A17" s="428"/>
      <c r="B17" s="359"/>
    </row>
    <row r="18" spans="1:2" ht="15.75" outlineLevel="1" x14ac:dyDescent="0.25">
      <c r="A18" s="428"/>
      <c r="B18" s="359"/>
    </row>
    <row r="19" spans="1:2" ht="15.75" outlineLevel="1" x14ac:dyDescent="0.25">
      <c r="A19" s="428"/>
      <c r="B19" s="359"/>
    </row>
    <row r="20" spans="1:2" ht="15.75" outlineLevel="1" x14ac:dyDescent="0.25">
      <c r="A20" s="428"/>
      <c r="B20" s="359"/>
    </row>
    <row r="21" spans="1:2" ht="15.75" outlineLevel="1" x14ac:dyDescent="0.25">
      <c r="A21" s="428"/>
      <c r="B21" s="359"/>
    </row>
    <row r="22" spans="1:2" ht="8.1" customHeight="1" outlineLevel="1" x14ac:dyDescent="0.25">
      <c r="A22" s="303"/>
      <c r="B22" s="303"/>
    </row>
    <row r="23" spans="1:2" ht="47.25" customHeight="1" outlineLevel="1" x14ac:dyDescent="0.25">
      <c r="A23" s="753" t="s">
        <v>248</v>
      </c>
      <c r="B23" s="754"/>
    </row>
    <row r="24" spans="1:2" ht="8.1" customHeight="1" outlineLevel="1" x14ac:dyDescent="0.25">
      <c r="A24" s="303"/>
      <c r="B24" s="303"/>
    </row>
    <row r="25" spans="1:2" ht="52.5" customHeight="1" outlineLevel="1" x14ac:dyDescent="0.25">
      <c r="A25" s="756" t="s">
        <v>1142</v>
      </c>
      <c r="B25" s="754"/>
    </row>
    <row r="26" spans="1:2" ht="8.1" customHeight="1" outlineLevel="1" x14ac:dyDescent="0.25">
      <c r="A26" s="303"/>
      <c r="B26" s="303"/>
    </row>
    <row r="27" spans="1:2" ht="52.5" customHeight="1" outlineLevel="1" x14ac:dyDescent="0.25">
      <c r="A27" s="753" t="s">
        <v>1173</v>
      </c>
      <c r="B27" s="754"/>
    </row>
    <row r="28" spans="1:2" ht="8.1" customHeight="1" outlineLevel="1" x14ac:dyDescent="0.25">
      <c r="A28" s="303"/>
      <c r="B28" s="303"/>
    </row>
    <row r="29" spans="1:2" ht="15.75" outlineLevel="1" x14ac:dyDescent="0.25">
      <c r="A29" s="303"/>
      <c r="B29" s="303"/>
    </row>
    <row r="30" spans="1:2" ht="15.75" outlineLevel="1" x14ac:dyDescent="0.25">
      <c r="A30" s="303"/>
      <c r="B30" s="303"/>
    </row>
    <row r="31" spans="1:2" ht="15.75" outlineLevel="1" x14ac:dyDescent="0.25">
      <c r="A31" s="303" t="s">
        <v>40</v>
      </c>
      <c r="B31" s="305" t="s">
        <v>40</v>
      </c>
    </row>
    <row r="32" spans="1:2" ht="15.75" outlineLevel="1" x14ac:dyDescent="0.25">
      <c r="A32" s="308" t="s">
        <v>41</v>
      </c>
      <c r="B32" s="306" t="s">
        <v>41</v>
      </c>
    </row>
    <row r="33" spans="1:2" ht="15.75" outlineLevel="1" x14ac:dyDescent="0.25">
      <c r="A33" s="303"/>
      <c r="B33" s="305"/>
    </row>
    <row r="34" spans="1:2" ht="15.75" outlineLevel="1" x14ac:dyDescent="0.25">
      <c r="A34" s="615" t="s">
        <v>1694</v>
      </c>
      <c r="B34" s="615" t="s">
        <v>1694</v>
      </c>
    </row>
    <row r="35" spans="1:2" ht="15.75" outlineLevel="1" x14ac:dyDescent="0.25">
      <c r="A35" s="303" t="s">
        <v>899</v>
      </c>
      <c r="B35" s="306" t="str">
        <f>IF(Cover!B9="","Name:  ________________________",Cover!B9)</f>
        <v>Eric Martin-Neuville; Matthias Hansen; Florence Gautrais; Ryan Dugan; Joshua Garee; Andrea Barzana; Ole Buck</v>
      </c>
    </row>
    <row r="36" spans="1:2" ht="15.75" outlineLevel="1" x14ac:dyDescent="0.25">
      <c r="A36" s="303" t="s">
        <v>907</v>
      </c>
      <c r="B36" s="306" t="str">
        <f>IF(Cover!B10="","Title:  _________________________",Cover!B10)</f>
        <v>Executive Vice President; Ocean Freight Senior Vice President; Global Ocean Freight Director; Vice President America's ocean Freight Products; Carrier Manager;Head of Trade Transpacific ; Head of Trade Transatlantic</v>
      </c>
    </row>
    <row r="37" spans="1:2" ht="15.75" outlineLevel="1" x14ac:dyDescent="0.25">
      <c r="A37" s="308" t="s">
        <v>326</v>
      </c>
      <c r="B37" s="303"/>
    </row>
    <row r="38" spans="1:2" ht="15.75" outlineLevel="1" x14ac:dyDescent="0.25">
      <c r="A38" s="308" t="s">
        <v>523</v>
      </c>
      <c r="B38" s="306" t="s">
        <v>522</v>
      </c>
    </row>
    <row r="39" spans="1:2" ht="34.5" customHeight="1" outlineLevel="1" thickBot="1" x14ac:dyDescent="0.25">
      <c r="A39" s="346" t="s">
        <v>38</v>
      </c>
      <c r="B39" s="347" t="str">
        <f>IF(Cover!B7="","(Merchant)",Cover!B7)</f>
        <v>Geodis USA Inc.acting as agent for and on behalf of Cargo Container Line Limited</v>
      </c>
    </row>
    <row r="40" spans="1:2" ht="22.5" x14ac:dyDescent="0.3">
      <c r="A40" s="755" t="s">
        <v>38</v>
      </c>
      <c r="B40" s="755"/>
    </row>
    <row r="41" spans="1:2" ht="8.1" customHeight="1" x14ac:dyDescent="0.2"/>
    <row r="42" spans="1:2" ht="15.75" x14ac:dyDescent="0.25">
      <c r="A42" s="308" t="s">
        <v>39</v>
      </c>
      <c r="B42" s="309" t="str">
        <f>Cover!B1</f>
        <v>22-0125</v>
      </c>
    </row>
    <row r="43" spans="1:2" ht="8.1" customHeight="1" x14ac:dyDescent="0.25">
      <c r="A43" s="303"/>
      <c r="B43" s="340"/>
    </row>
    <row r="44" spans="1:2" ht="15.75" x14ac:dyDescent="0.25">
      <c r="A44" s="308" t="s">
        <v>840</v>
      </c>
      <c r="B44" s="337" t="s">
        <v>241</v>
      </c>
    </row>
    <row r="45" spans="1:2" ht="8.1" customHeight="1" x14ac:dyDescent="0.25">
      <c r="A45" s="303"/>
      <c r="B45" s="338"/>
    </row>
    <row r="46" spans="1:2" ht="8.1" customHeight="1" thickBot="1" x14ac:dyDescent="0.25">
      <c r="A46" s="338"/>
      <c r="B46" s="338"/>
    </row>
    <row r="47" spans="1:2" ht="8.25" customHeight="1" x14ac:dyDescent="0.2">
      <c r="A47" s="341"/>
      <c r="B47" s="341"/>
    </row>
    <row r="48" spans="1:2" ht="79.5" customHeight="1" x14ac:dyDescent="0.25">
      <c r="A48" s="757" t="str">
        <f>CONCATENATE("This Service Contract (“Contract”) will become effective (the “Effective Date”) upon date signed by both parties as required by 46 §CFR 530.7 and will expire on ",IF(Cover!B6="","__________",TEXT(Cover!B6,"mmmmmmmmm dd, yyyy")),".", "  In no event shall the Effective Date be earlier than thirty (30) days prior to the filing of the Contract with the Federal Maritime Commission (“FMC”).")</f>
        <v>This Service Contract (“Contract”) will become effective (the “Effective Date”) upon date signed by both parties as required by 46 §CFR 530.7 and will expire on January 31, 2023.  In no event shall the Effective Date be earlier than thirty (30) days prior to the filing of the Contract with the Federal Maritime Commission (“FMC”).</v>
      </c>
      <c r="B48" s="757"/>
    </row>
    <row r="49" spans="1:2" ht="8.1" customHeight="1" x14ac:dyDescent="0.2">
      <c r="A49" s="338"/>
      <c r="B49" s="338"/>
    </row>
    <row r="50" spans="1:2" ht="66.75" customHeight="1" x14ac:dyDescent="0.25">
      <c r="A50" s="749" t="str">
        <f>CONCATENATE("This Contract is made by and between CMA CGM S.A., a French company having its registered office at Boulevard Jacques Saadé, 4 Quai d'Arenc, 13002 Marseilles, France (hereinafter referred to as “Carrier”) and ",IF(Cover!B7="","__________",Cover!B7),", (hereinafter referred to as “Merchant”) whereby the parties mutually agree to bind themselves to the terms and conditions set forth herein.")</f>
        <v>This Contract is made by and between CMA CGM S.A., a French company having its registered office at Boulevard Jacques Saadé, 4 Quai d'Arenc, 13002 Marseilles, France (hereinafter referred to as “Carrier”) and Geodis USA Inc.acting as agent for and on behalf of Cargo Container Line Limited, (hereinafter referred to as “Merchant”) whereby the parties mutually agree to bind themselves to the terms and conditions set forth herein.</v>
      </c>
      <c r="B50" s="749"/>
    </row>
    <row r="51" spans="1:2" ht="8.1" customHeight="1" x14ac:dyDescent="0.2">
      <c r="A51" s="338"/>
      <c r="B51" s="338"/>
    </row>
    <row r="52" spans="1:2" ht="66.75" customHeight="1" x14ac:dyDescent="0.25">
      <c r="A52" s="749" t="str">
        <f>CONCATENATE("Pursuant to FMC Regulation 46 C.F.R. §530.6, by execution of this Contract, Merchant certifies its status and that of all of its affiliates authorized to use this Contract as: (1) ",IF(Cover!B19="YES","__X__","_____")," Owner of the Cargo ('Beneficial Cargo Owner' or 'BCO'), (2) ",IF(Cover!B21="YES","__X__","_____")," Non-Vessel Operating Common Carrier (NVOCC), or (3) ",IF(Cover!B20="YES","__X__","_____"), " Shipper's Association",".")</f>
        <v>Pursuant to FMC Regulation 46 C.F.R. §530.6, by execution of this Contract, Merchant certifies its status and that of all of its affiliates authorized to use this Contract as: (1) _____ Owner of the Cargo ('Beneficial Cargo Owner' or 'BCO'), (2) __X__ Non-Vessel Operating Common Carrier (NVOCC), or (3) _____ Shipper's Association.</v>
      </c>
      <c r="B52" s="749"/>
    </row>
    <row r="53" spans="1:2" ht="8.1" customHeight="1" x14ac:dyDescent="0.2">
      <c r="A53" s="338"/>
      <c r="B53" s="338"/>
    </row>
    <row r="54" spans="1:2" ht="96.75" customHeight="1" x14ac:dyDescent="0.2">
      <c r="A54" s="747" t="str">
        <f>IF(Cover!B21="YES",CONCATENATE("For all Merchants certifying their status as a NVOCC, it is further certified that Merchant is a duly licensed and bonded NVOCC having a published tariff and surety bond number ",IF(Cover!B22="","__________",Cover!B22),", dated ",IF(Cover!B23="","__________",TEXT(Cover!B23,"mmmmmmmmm dd, yyyy")),", issued by ",IF(Cover!B24="","__________",Cover!B24)," on ",IF(Cover!F23="",IF(Cover!B23="","__________",TEXT(Cover!B23,"mmmmmmmmm dd, yyyy")),TEXT(Cover!F23,"mmmmmmmmm dd, yyyy")),", which has been filed with the FMC, that an appropriate tariff or tariffs have been filed with the FMC, and that copies of tariff pages have been provided to Carrier."),"")</f>
        <v>For all Merchants certifying their status as a NVOCC, it is further certified that Merchant is a duly licensed and bonded NVOCC having a published tariff and surety bond number 8820141, dated May 09, 2002, issued by LEXON INSURANCE COMPANY on May 09, 2002, which has been filed with the FMC, that an appropriate tariff or tariffs have been filed with the FMC, and that copies of tariff pages have been provided to Carrier.</v>
      </c>
      <c r="B54" s="747"/>
    </row>
    <row r="55" spans="1:2" ht="8.1" customHeight="1" x14ac:dyDescent="0.2">
      <c r="A55" s="338"/>
      <c r="B55" s="338"/>
    </row>
    <row r="56" spans="1:2" ht="80.25" customHeight="1" x14ac:dyDescent="0.25">
      <c r="A56" s="749" t="s">
        <v>1031</v>
      </c>
      <c r="B56" s="749"/>
    </row>
    <row r="57" spans="1:2" ht="8.1" customHeight="1" x14ac:dyDescent="0.2">
      <c r="A57" s="338"/>
      <c r="B57" s="338"/>
    </row>
    <row r="58" spans="1:2" ht="80.25" customHeight="1" x14ac:dyDescent="0.25">
      <c r="A58" s="749" t="s">
        <v>1213</v>
      </c>
      <c r="B58" s="749"/>
    </row>
    <row r="59" spans="1:2" ht="8.1" customHeight="1" x14ac:dyDescent="0.2">
      <c r="A59" s="338"/>
      <c r="B59" s="338"/>
    </row>
    <row r="60" spans="1:2" ht="44.25" customHeight="1" x14ac:dyDescent="0.25">
      <c r="A60" s="749" t="s">
        <v>1235</v>
      </c>
      <c r="B60" s="749"/>
    </row>
    <row r="61" spans="1:2" ht="8.1" customHeight="1" x14ac:dyDescent="0.2">
      <c r="A61" s="338"/>
      <c r="B61" s="338"/>
    </row>
    <row r="62" spans="1:2" ht="34.5" customHeight="1" x14ac:dyDescent="0.25">
      <c r="A62" s="749" t="s">
        <v>1172</v>
      </c>
      <c r="B62" s="749"/>
    </row>
    <row r="63" spans="1:2" ht="8.1" customHeight="1" thickBot="1" x14ac:dyDescent="0.25">
      <c r="A63" s="338"/>
      <c r="B63" s="338"/>
    </row>
    <row r="64" spans="1:2" ht="4.5" customHeight="1" thickTop="1" x14ac:dyDescent="0.2">
      <c r="A64" s="342"/>
      <c r="B64" s="342"/>
    </row>
    <row r="65" spans="1:2" ht="15.75" x14ac:dyDescent="0.25">
      <c r="A65" s="303"/>
      <c r="B65" s="303"/>
    </row>
    <row r="66" spans="1:2" ht="15.75" x14ac:dyDescent="0.25">
      <c r="A66" s="303" t="s">
        <v>40</v>
      </c>
      <c r="B66" s="305" t="s">
        <v>40</v>
      </c>
    </row>
    <row r="67" spans="1:2" ht="15.75" x14ac:dyDescent="0.25">
      <c r="A67" s="308" t="s">
        <v>41</v>
      </c>
      <c r="B67" s="306" t="s">
        <v>41</v>
      </c>
    </row>
    <row r="68" spans="1:2" ht="15.75" x14ac:dyDescent="0.25">
      <c r="A68" s="303"/>
      <c r="B68" s="305"/>
    </row>
    <row r="69" spans="1:2" ht="15.75" x14ac:dyDescent="0.25">
      <c r="A69" s="615" t="s">
        <v>1648</v>
      </c>
      <c r="B69" s="616" t="s">
        <v>1649</v>
      </c>
    </row>
    <row r="70" spans="1:2" ht="15.75" x14ac:dyDescent="0.25">
      <c r="A70" s="303" t="s">
        <v>899</v>
      </c>
      <c r="B70" s="306" t="str">
        <f>IF(Cover!B9="","Contact:",Cover!B9)</f>
        <v>Eric Martin-Neuville; Matthias Hansen; Florence Gautrais; Ryan Dugan; Joshua Garee; Andrea Barzana; Ole Buck</v>
      </c>
    </row>
    <row r="71" spans="1:2" ht="15.75" x14ac:dyDescent="0.25">
      <c r="A71" s="303" t="s">
        <v>1215</v>
      </c>
      <c r="B71" s="306" t="str">
        <f>IF(Cover!B10="","Title:",Cover!B10)</f>
        <v>Executive Vice President; Ocean Freight Senior Vice President; Global Ocean Freight Director; Vice President America's ocean Freight Products; Carrier Manager;Head of Trade Transpacific ; Head of Trade Transatlantic</v>
      </c>
    </row>
    <row r="72" spans="1:2" ht="8.1" customHeight="1" x14ac:dyDescent="0.25">
      <c r="A72" s="303"/>
      <c r="B72" s="303"/>
    </row>
    <row r="73" spans="1:2" ht="15.75" x14ac:dyDescent="0.25">
      <c r="A73" s="308" t="s">
        <v>897</v>
      </c>
      <c r="B73" s="305" t="s">
        <v>897</v>
      </c>
    </row>
    <row r="74" spans="1:2" ht="15.75" x14ac:dyDescent="0.25">
      <c r="A74" s="308" t="s">
        <v>326</v>
      </c>
      <c r="B74" s="305"/>
    </row>
    <row r="75" spans="1:2" ht="16.5" customHeight="1" x14ac:dyDescent="0.25">
      <c r="A75" s="308" t="s">
        <v>898</v>
      </c>
      <c r="B75" s="305"/>
    </row>
    <row r="76" spans="1:2" ht="18.75" customHeight="1" x14ac:dyDescent="0.25">
      <c r="A76" s="345" t="s">
        <v>38</v>
      </c>
      <c r="B76" s="307" t="str">
        <f>IF(Cover!B7="","",Cover!B7)</f>
        <v>Geodis USA Inc.acting as agent for and on behalf of Cargo Container Line Limited</v>
      </c>
    </row>
    <row r="77" spans="1:2" ht="18" customHeight="1" x14ac:dyDescent="0.25">
      <c r="A77" s="308" t="s">
        <v>1214</v>
      </c>
      <c r="B77" s="307" t="str">
        <f>IF(Cover!B11="","",Cover!B11)</f>
        <v>PO Box 3340</v>
      </c>
    </row>
    <row r="78" spans="1:2" ht="15.75" x14ac:dyDescent="0.25">
      <c r="A78" s="308" t="s">
        <v>524</v>
      </c>
      <c r="B78" s="307" t="str">
        <f>IF(Cover!B12="","",Cover!B12)</f>
        <v>Tortola Road Town, The British Virgin Islands</v>
      </c>
    </row>
    <row r="79" spans="1:2" ht="8.1" customHeight="1" x14ac:dyDescent="0.25">
      <c r="A79" s="338"/>
      <c r="B79" s="305"/>
    </row>
    <row r="80" spans="1:2" ht="15.75" x14ac:dyDescent="0.25">
      <c r="A80" s="308" t="s">
        <v>434</v>
      </c>
      <c r="B80" s="306" t="str">
        <f>IF(Cover!B14="","Tel:     (required)",CONCATENATE("Tel: ",Cover!B14))</f>
        <v>Tel: 33 1 56 76 22 00</v>
      </c>
    </row>
    <row r="81" spans="1:2" ht="15.75" x14ac:dyDescent="0.25">
      <c r="A81" s="308" t="s">
        <v>417</v>
      </c>
      <c r="B81" s="306" t="str">
        <f>IF(Cover!B15="","Fax:     (required)",CONCATENATE("Fax: ",Cover!B15))</f>
        <v>Fax: 33 1 56 76 22 00</v>
      </c>
    </row>
    <row r="82" spans="1:2" ht="63" x14ac:dyDescent="0.25">
      <c r="A82" s="303" t="s">
        <v>1195</v>
      </c>
      <c r="B82" s="344" t="str">
        <f>IF(Cover!B16="","Email:     (required)",CONCATENATE("Email: ",Cover!B16))</f>
        <v>Email: florence.gautrais@geodis.com; andrea.barzana@geodis.com ;Ryan.Dugan@geodis.com;agustin.lopez@geodis.com ; joanna.benech@geodis.com</v>
      </c>
    </row>
    <row r="83" spans="1:2" ht="15.75" x14ac:dyDescent="0.25">
      <c r="A83" s="303"/>
      <c r="B83" s="306"/>
    </row>
    <row r="84" spans="1:2" ht="15.75" x14ac:dyDescent="0.25">
      <c r="A84" s="304" t="s">
        <v>1032</v>
      </c>
    </row>
    <row r="85" spans="1:2" ht="5.25" customHeight="1" x14ac:dyDescent="0.25">
      <c r="A85" s="303"/>
    </row>
    <row r="86" spans="1:2" ht="204" customHeight="1" x14ac:dyDescent="0.25">
      <c r="A86" s="749" t="s">
        <v>1033</v>
      </c>
      <c r="B86" s="749"/>
    </row>
    <row r="87" spans="1:2" ht="9.75" customHeight="1" x14ac:dyDescent="0.25">
      <c r="A87" s="303"/>
      <c r="B87" s="306"/>
    </row>
    <row r="88" spans="1:2" ht="111" customHeight="1" x14ac:dyDescent="0.25">
      <c r="A88" s="749" t="s">
        <v>1236</v>
      </c>
      <c r="B88" s="749"/>
    </row>
    <row r="89" spans="1:2" ht="9.75" customHeight="1" x14ac:dyDescent="0.25">
      <c r="A89" s="303"/>
      <c r="B89" s="306"/>
    </row>
    <row r="90" spans="1:2" ht="111" customHeight="1" x14ac:dyDescent="0.25">
      <c r="A90" s="749" t="s">
        <v>1237</v>
      </c>
      <c r="B90" s="749"/>
    </row>
    <row r="91" spans="1:2" ht="10.5" customHeight="1" x14ac:dyDescent="0.25">
      <c r="A91" s="303"/>
    </row>
    <row r="92" spans="1:2" ht="10.5" customHeight="1" x14ac:dyDescent="0.25">
      <c r="A92" s="304"/>
    </row>
    <row r="93" spans="1:2" ht="15.75" x14ac:dyDescent="0.25">
      <c r="A93" s="304" t="s">
        <v>1133</v>
      </c>
    </row>
    <row r="94" spans="1:2" ht="5.25" customHeight="1" x14ac:dyDescent="0.25">
      <c r="A94" s="303"/>
    </row>
    <row r="95" spans="1:2" ht="82.5" customHeight="1" x14ac:dyDescent="0.25">
      <c r="A95" s="749" t="s">
        <v>1034</v>
      </c>
      <c r="B95" s="749"/>
    </row>
    <row r="96" spans="1:2" ht="9" customHeight="1" x14ac:dyDescent="0.25">
      <c r="A96" s="303"/>
    </row>
    <row r="97" spans="1:2" ht="98.25" customHeight="1" x14ac:dyDescent="0.25">
      <c r="A97" s="749" t="s">
        <v>1035</v>
      </c>
      <c r="B97" s="749"/>
    </row>
    <row r="98" spans="1:2" ht="9" customHeight="1" x14ac:dyDescent="0.25">
      <c r="A98" s="303"/>
    </row>
    <row r="99" spans="1:2" ht="147" customHeight="1" x14ac:dyDescent="0.25">
      <c r="A99" s="749" t="s">
        <v>1036</v>
      </c>
      <c r="B99" s="749"/>
    </row>
    <row r="100" spans="1:2" ht="6.75" customHeight="1" x14ac:dyDescent="0.25">
      <c r="A100" s="303"/>
    </row>
    <row r="101" spans="1:2" ht="20.25" customHeight="1" x14ac:dyDescent="0.25">
      <c r="A101" s="758" t="s">
        <v>1134</v>
      </c>
      <c r="B101" s="759"/>
    </row>
    <row r="102" spans="1:2" ht="4.5" customHeight="1" x14ac:dyDescent="0.2"/>
    <row r="103" spans="1:2" ht="77.25" customHeight="1" x14ac:dyDescent="0.25">
      <c r="A103" s="749" t="s">
        <v>1037</v>
      </c>
      <c r="B103" s="749"/>
    </row>
    <row r="104" spans="1:2" ht="10.5" customHeight="1" x14ac:dyDescent="0.2"/>
    <row r="105" spans="1:2" ht="29.25" customHeight="1" x14ac:dyDescent="0.25">
      <c r="A105" s="749" t="s">
        <v>1038</v>
      </c>
      <c r="B105" s="749"/>
    </row>
    <row r="106" spans="1:2" ht="9.75" customHeight="1" x14ac:dyDescent="0.2"/>
    <row r="107" spans="1:2" ht="15.75" x14ac:dyDescent="0.25">
      <c r="A107" s="746" t="s">
        <v>1135</v>
      </c>
      <c r="B107" s="746"/>
    </row>
    <row r="108" spans="1:2" ht="8.25" customHeight="1" x14ac:dyDescent="0.25">
      <c r="A108" s="303"/>
      <c r="B108" s="303"/>
    </row>
    <row r="109" spans="1:2" ht="95.25" customHeight="1" x14ac:dyDescent="0.25">
      <c r="A109" s="748" t="s">
        <v>1039</v>
      </c>
      <c r="B109" s="748"/>
    </row>
    <row r="110" spans="1:2" ht="9.75" customHeight="1" x14ac:dyDescent="0.25">
      <c r="A110" s="303"/>
      <c r="B110" s="303"/>
    </row>
    <row r="111" spans="1:2" ht="161.25" customHeight="1" x14ac:dyDescent="0.25">
      <c r="A111" s="748" t="s">
        <v>1040</v>
      </c>
      <c r="B111" s="748"/>
    </row>
    <row r="112" spans="1:2" ht="6" customHeight="1" x14ac:dyDescent="0.25">
      <c r="A112" s="303"/>
      <c r="B112" s="303"/>
    </row>
    <row r="113" spans="1:2" ht="15.75" x14ac:dyDescent="0.25">
      <c r="A113" s="304" t="s">
        <v>1136</v>
      </c>
      <c r="B113" s="303"/>
    </row>
    <row r="114" spans="1:2" ht="6" customHeight="1" x14ac:dyDescent="0.25">
      <c r="A114" s="303"/>
      <c r="B114" s="303"/>
    </row>
    <row r="115" spans="1:2" ht="141.75" customHeight="1" x14ac:dyDescent="0.25">
      <c r="A115" s="748" t="s">
        <v>1238</v>
      </c>
      <c r="B115" s="748"/>
    </row>
    <row r="116" spans="1:2" ht="8.25" customHeight="1" x14ac:dyDescent="0.25">
      <c r="A116" s="748"/>
      <c r="B116" s="748"/>
    </row>
    <row r="117" spans="1:2" ht="50.25" customHeight="1" x14ac:dyDescent="0.25">
      <c r="A117" s="748" t="s">
        <v>1041</v>
      </c>
      <c r="B117" s="748"/>
    </row>
    <row r="118" spans="1:2" ht="8.25" customHeight="1" x14ac:dyDescent="0.25">
      <c r="A118" s="748"/>
      <c r="B118" s="748"/>
    </row>
    <row r="119" spans="1:2" ht="110.25" customHeight="1" x14ac:dyDescent="0.25">
      <c r="A119" s="748" t="s">
        <v>1042</v>
      </c>
      <c r="B119" s="748"/>
    </row>
    <row r="120" spans="1:2" ht="8.25" customHeight="1" x14ac:dyDescent="0.25">
      <c r="A120" s="748"/>
      <c r="B120" s="748"/>
    </row>
    <row r="121" spans="1:2" ht="31.5" customHeight="1" x14ac:dyDescent="0.25">
      <c r="A121" s="748" t="s">
        <v>1043</v>
      </c>
      <c r="B121" s="748"/>
    </row>
    <row r="122" spans="1:2" ht="12.75" customHeight="1" x14ac:dyDescent="0.25">
      <c r="A122" s="748"/>
      <c r="B122" s="748"/>
    </row>
    <row r="123" spans="1:2" ht="48" customHeight="1" x14ac:dyDescent="0.25">
      <c r="A123" s="748" t="s">
        <v>1044</v>
      </c>
      <c r="B123" s="748"/>
    </row>
    <row r="124" spans="1:2" ht="11.25" customHeight="1" x14ac:dyDescent="0.25">
      <c r="A124" s="303"/>
      <c r="B124" s="303"/>
    </row>
    <row r="125" spans="1:2" ht="15.75" x14ac:dyDescent="0.25">
      <c r="A125" s="304" t="s">
        <v>1137</v>
      </c>
      <c r="B125" s="303"/>
    </row>
    <row r="126" spans="1:2" ht="6.75" customHeight="1" x14ac:dyDescent="0.25">
      <c r="A126" s="303"/>
      <c r="B126" s="303"/>
    </row>
    <row r="127" spans="1:2" ht="81" customHeight="1" x14ac:dyDescent="0.2">
      <c r="A127" s="747" t="s">
        <v>1045</v>
      </c>
      <c r="B127" s="747"/>
    </row>
    <row r="128" spans="1:2" ht="6.75" customHeight="1" x14ac:dyDescent="0.25">
      <c r="A128" s="303"/>
      <c r="B128" s="303"/>
    </row>
    <row r="129" spans="1:2" ht="66.75" customHeight="1" x14ac:dyDescent="0.2">
      <c r="A129" s="747" t="s">
        <v>1046</v>
      </c>
      <c r="B129" s="747"/>
    </row>
    <row r="130" spans="1:2" ht="6.75" customHeight="1" x14ac:dyDescent="0.25">
      <c r="A130" s="303"/>
      <c r="B130" s="303"/>
    </row>
    <row r="131" spans="1:2" ht="117.75" customHeight="1" x14ac:dyDescent="0.2">
      <c r="A131" s="747" t="s">
        <v>1047</v>
      </c>
      <c r="B131" s="747"/>
    </row>
    <row r="132" spans="1:2" ht="8.25" customHeight="1" x14ac:dyDescent="0.25">
      <c r="A132" s="303"/>
      <c r="B132" s="303"/>
    </row>
    <row r="133" spans="1:2" ht="300.75" customHeight="1" x14ac:dyDescent="0.2">
      <c r="A133" s="747" t="s">
        <v>1048</v>
      </c>
      <c r="B133" s="747"/>
    </row>
    <row r="134" spans="1:2" ht="15.75" x14ac:dyDescent="0.25">
      <c r="A134" s="303"/>
      <c r="B134" s="303"/>
    </row>
    <row r="135" spans="1:2" ht="15.75" x14ac:dyDescent="0.25">
      <c r="A135" s="304" t="s">
        <v>1138</v>
      </c>
      <c r="B135" s="303"/>
    </row>
    <row r="136" spans="1:2" ht="9.75" customHeight="1" x14ac:dyDescent="0.25">
      <c r="A136" s="303"/>
      <c r="B136" s="303"/>
    </row>
    <row r="137" spans="1:2" ht="51.75" customHeight="1" x14ac:dyDescent="0.25">
      <c r="A137" s="748" t="s">
        <v>1049</v>
      </c>
      <c r="B137" s="748"/>
    </row>
    <row r="138" spans="1:2" ht="9.75" customHeight="1" x14ac:dyDescent="0.25">
      <c r="A138" s="303"/>
      <c r="B138" s="303"/>
    </row>
    <row r="139" spans="1:2" ht="151.5" customHeight="1" x14ac:dyDescent="0.25">
      <c r="A139" s="748" t="s">
        <v>1050</v>
      </c>
      <c r="B139" s="748"/>
    </row>
    <row r="140" spans="1:2" ht="15.75" x14ac:dyDescent="0.25">
      <c r="A140" s="303"/>
      <c r="B140" s="303"/>
    </row>
    <row r="141" spans="1:2" ht="15.75" x14ac:dyDescent="0.25">
      <c r="A141" s="304" t="s">
        <v>1139</v>
      </c>
      <c r="B141" s="303"/>
    </row>
    <row r="142" spans="1:2" ht="8.25" customHeight="1" x14ac:dyDescent="0.25">
      <c r="A142" s="303"/>
      <c r="B142" s="303"/>
    </row>
    <row r="143" spans="1:2" ht="28.5" customHeight="1" x14ac:dyDescent="0.25">
      <c r="A143" s="748" t="s">
        <v>1140</v>
      </c>
      <c r="B143" s="748"/>
    </row>
    <row r="144" spans="1:2" ht="12" customHeight="1" x14ac:dyDescent="0.25">
      <c r="A144" s="303"/>
      <c r="B144" s="303"/>
    </row>
    <row r="145" spans="1:2" ht="15.75" x14ac:dyDescent="0.25">
      <c r="A145" s="304" t="s">
        <v>1051</v>
      </c>
      <c r="B145" s="303"/>
    </row>
    <row r="146" spans="1:2" ht="7.5" customHeight="1" x14ac:dyDescent="0.25">
      <c r="A146" s="303"/>
      <c r="B146" s="303"/>
    </row>
    <row r="147" spans="1:2" ht="137.25" customHeight="1" x14ac:dyDescent="0.25">
      <c r="A147" s="748" t="s">
        <v>1052</v>
      </c>
      <c r="B147" s="748"/>
    </row>
    <row r="148" spans="1:2" ht="15.75" x14ac:dyDescent="0.25">
      <c r="A148" s="303"/>
      <c r="B148" s="303"/>
    </row>
    <row r="149" spans="1:2" ht="15.75" x14ac:dyDescent="0.25">
      <c r="A149" s="304" t="s">
        <v>1053</v>
      </c>
      <c r="B149" s="303"/>
    </row>
    <row r="150" spans="1:2" ht="9" customHeight="1" x14ac:dyDescent="0.25">
      <c r="A150" s="303"/>
      <c r="B150" s="303"/>
    </row>
    <row r="151" spans="1:2" ht="49.5" customHeight="1" x14ac:dyDescent="0.2">
      <c r="A151" s="747" t="s">
        <v>1054</v>
      </c>
      <c r="B151" s="747"/>
    </row>
    <row r="152" spans="1:2" ht="12.75" customHeight="1" x14ac:dyDescent="0.25">
      <c r="A152" s="303"/>
      <c r="B152" s="303"/>
    </row>
    <row r="153" spans="1:2" ht="84.75" customHeight="1" x14ac:dyDescent="0.2">
      <c r="A153" s="747" t="s">
        <v>1055</v>
      </c>
      <c r="B153" s="747"/>
    </row>
    <row r="154" spans="1:2" ht="9.75" customHeight="1" x14ac:dyDescent="0.25">
      <c r="A154" s="303"/>
      <c r="B154" s="303"/>
    </row>
    <row r="155" spans="1:2" ht="113.25" customHeight="1" x14ac:dyDescent="0.2">
      <c r="A155" s="747" t="s">
        <v>1056</v>
      </c>
      <c r="B155" s="747"/>
    </row>
    <row r="156" spans="1:2" ht="10.5" customHeight="1" x14ac:dyDescent="0.25">
      <c r="A156" s="303"/>
      <c r="B156" s="303"/>
    </row>
    <row r="157" spans="1:2" ht="15.75" x14ac:dyDescent="0.25">
      <c r="A157" s="304" t="s">
        <v>1057</v>
      </c>
      <c r="B157" s="303"/>
    </row>
    <row r="158" spans="1:2" ht="9" customHeight="1" x14ac:dyDescent="0.25">
      <c r="A158" s="303"/>
      <c r="B158" s="303"/>
    </row>
    <row r="159" spans="1:2" ht="93.75" customHeight="1" x14ac:dyDescent="0.25">
      <c r="A159" s="748" t="s">
        <v>1058</v>
      </c>
      <c r="B159" s="748"/>
    </row>
    <row r="160" spans="1:2" ht="15.75" x14ac:dyDescent="0.25">
      <c r="A160" s="303"/>
      <c r="B160" s="303"/>
    </row>
    <row r="161" spans="1:2" ht="15.75" x14ac:dyDescent="0.25">
      <c r="A161" s="746" t="s">
        <v>1239</v>
      </c>
      <c r="B161" s="746"/>
    </row>
    <row r="162" spans="1:2" ht="7.5" customHeight="1" x14ac:dyDescent="0.25">
      <c r="A162" s="303"/>
      <c r="B162" s="303"/>
    </row>
    <row r="163" spans="1:2" ht="69" customHeight="1" x14ac:dyDescent="0.25">
      <c r="A163" s="748" t="s">
        <v>1059</v>
      </c>
      <c r="B163" s="748"/>
    </row>
    <row r="164" spans="1:2" ht="7.5" customHeight="1" x14ac:dyDescent="0.25">
      <c r="A164" s="303"/>
      <c r="B164" s="303"/>
    </row>
    <row r="165" spans="1:2" ht="301.5" customHeight="1" x14ac:dyDescent="0.25">
      <c r="A165" s="748" t="s">
        <v>1060</v>
      </c>
      <c r="B165" s="748"/>
    </row>
    <row r="166" spans="1:2" ht="7.5" customHeight="1" x14ac:dyDescent="0.25">
      <c r="A166" s="303"/>
      <c r="B166" s="303"/>
    </row>
    <row r="167" spans="1:2" ht="111" customHeight="1" x14ac:dyDescent="0.25">
      <c r="A167" s="748" t="s">
        <v>1061</v>
      </c>
      <c r="B167" s="748"/>
    </row>
    <row r="168" spans="1:2" ht="7.5" customHeight="1" x14ac:dyDescent="0.25">
      <c r="A168" s="303"/>
      <c r="B168" s="303"/>
    </row>
    <row r="169" spans="1:2" ht="47.25" customHeight="1" x14ac:dyDescent="0.25">
      <c r="A169" s="748" t="s">
        <v>1062</v>
      </c>
      <c r="B169" s="748"/>
    </row>
    <row r="170" spans="1:2" ht="10.5" customHeight="1" x14ac:dyDescent="0.25">
      <c r="A170" s="303"/>
      <c r="B170" s="303"/>
    </row>
    <row r="171" spans="1:2" ht="33.75" customHeight="1" x14ac:dyDescent="0.2">
      <c r="A171" s="747" t="s">
        <v>1240</v>
      </c>
      <c r="B171" s="747"/>
    </row>
    <row r="172" spans="1:2" ht="15.75" x14ac:dyDescent="0.25">
      <c r="A172" s="303"/>
      <c r="B172" s="303"/>
    </row>
    <row r="173" spans="1:2" ht="15.75" x14ac:dyDescent="0.25">
      <c r="A173" s="304" t="s">
        <v>1063</v>
      </c>
      <c r="B173" s="303"/>
    </row>
    <row r="174" spans="1:2" ht="15.75" x14ac:dyDescent="0.25">
      <c r="A174" s="303"/>
      <c r="B174" s="303"/>
    </row>
    <row r="175" spans="1:2" ht="35.25" customHeight="1" x14ac:dyDescent="0.2">
      <c r="A175" s="747" t="s">
        <v>1064</v>
      </c>
      <c r="B175" s="747"/>
    </row>
    <row r="176" spans="1:2" ht="10.5" customHeight="1" x14ac:dyDescent="0.25">
      <c r="A176" s="303"/>
      <c r="B176" s="303"/>
    </row>
    <row r="177" spans="1:2" ht="50.25" customHeight="1" x14ac:dyDescent="0.2">
      <c r="A177" s="747" t="s">
        <v>1065</v>
      </c>
      <c r="B177" s="747"/>
    </row>
    <row r="178" spans="1:2" ht="10.5" customHeight="1" x14ac:dyDescent="0.25">
      <c r="A178" s="303"/>
      <c r="B178" s="303"/>
    </row>
    <row r="179" spans="1:2" ht="125.25" customHeight="1" x14ac:dyDescent="0.2">
      <c r="A179" s="747" t="s">
        <v>1066</v>
      </c>
      <c r="B179" s="747"/>
    </row>
    <row r="180" spans="1:2" ht="10.5" customHeight="1" x14ac:dyDescent="0.25">
      <c r="A180" s="303"/>
      <c r="B180" s="303"/>
    </row>
    <row r="181" spans="1:2" ht="33.75" customHeight="1" x14ac:dyDescent="0.2">
      <c r="A181" s="747" t="s">
        <v>1067</v>
      </c>
      <c r="B181" s="747"/>
    </row>
    <row r="182" spans="1:2" ht="15.75" x14ac:dyDescent="0.25">
      <c r="A182" s="303"/>
      <c r="B182" s="303"/>
    </row>
    <row r="183" spans="1:2" ht="15.75" x14ac:dyDescent="0.25">
      <c r="A183" s="304" t="s">
        <v>1068</v>
      </c>
      <c r="B183" s="303"/>
    </row>
    <row r="184" spans="1:2" ht="9" customHeight="1" x14ac:dyDescent="0.25">
      <c r="A184" s="303"/>
      <c r="B184" s="303"/>
    </row>
    <row r="185" spans="1:2" ht="79.5" customHeight="1" x14ac:dyDescent="0.25">
      <c r="A185" s="748" t="s">
        <v>1141</v>
      </c>
      <c r="B185" s="748"/>
    </row>
    <row r="186" spans="1:2" ht="9" customHeight="1" x14ac:dyDescent="0.25">
      <c r="A186" s="303"/>
      <c r="B186" s="303"/>
    </row>
    <row r="187" spans="1:2" ht="115.5" customHeight="1" x14ac:dyDescent="0.25">
      <c r="A187" s="748" t="s">
        <v>1241</v>
      </c>
      <c r="B187" s="748"/>
    </row>
    <row r="188" spans="1:2" ht="9" customHeight="1" x14ac:dyDescent="0.25">
      <c r="A188" s="303"/>
      <c r="B188" s="303"/>
    </row>
    <row r="189" spans="1:2" ht="158.25" customHeight="1" x14ac:dyDescent="0.25">
      <c r="A189" s="748" t="s">
        <v>1194</v>
      </c>
      <c r="B189" s="748"/>
    </row>
    <row r="190" spans="1:2" ht="9" customHeight="1" x14ac:dyDescent="0.25">
      <c r="A190" s="303"/>
      <c r="B190" s="303"/>
    </row>
    <row r="191" spans="1:2" ht="33" customHeight="1" x14ac:dyDescent="0.25">
      <c r="A191" s="748" t="s">
        <v>1242</v>
      </c>
      <c r="B191" s="748"/>
    </row>
    <row r="192" spans="1:2" ht="15.75" x14ac:dyDescent="0.25">
      <c r="A192" s="303"/>
      <c r="B192" s="303"/>
    </row>
    <row r="193" spans="1:2" ht="21" customHeight="1" x14ac:dyDescent="0.25">
      <c r="A193" s="304" t="s">
        <v>1069</v>
      </c>
      <c r="B193" s="418"/>
    </row>
    <row r="194" spans="1:2" ht="11.25" customHeight="1" x14ac:dyDescent="0.25">
      <c r="A194" s="304"/>
      <c r="B194" s="418"/>
    </row>
    <row r="195" spans="1:2" ht="158.25" customHeight="1" x14ac:dyDescent="0.25">
      <c r="A195" s="748" t="s">
        <v>1070</v>
      </c>
      <c r="B195" s="748"/>
    </row>
    <row r="196" spans="1:2" ht="7.5" customHeight="1" x14ac:dyDescent="0.25">
      <c r="A196" s="422"/>
      <c r="B196" s="422"/>
    </row>
    <row r="197" spans="1:2" ht="68.25" customHeight="1" x14ac:dyDescent="0.2">
      <c r="A197" s="747" t="s">
        <v>1071</v>
      </c>
      <c r="B197" s="747"/>
    </row>
    <row r="198" spans="1:2" ht="7.5" customHeight="1" x14ac:dyDescent="0.25">
      <c r="A198" s="443"/>
      <c r="B198" s="443"/>
    </row>
    <row r="199" spans="1:2" ht="15.75" x14ac:dyDescent="0.25">
      <c r="A199" s="304" t="s">
        <v>1072</v>
      </c>
      <c r="B199" s="431"/>
    </row>
    <row r="200" spans="1:2" ht="6.75" customHeight="1" x14ac:dyDescent="0.2">
      <c r="A200" s="431"/>
      <c r="B200" s="431"/>
    </row>
    <row r="201" spans="1:2" ht="127.5" customHeight="1" x14ac:dyDescent="0.2">
      <c r="A201" s="747" t="s">
        <v>1073</v>
      </c>
      <c r="B201" s="747"/>
    </row>
    <row r="202" spans="1:2" ht="10.5" customHeight="1" x14ac:dyDescent="0.25">
      <c r="A202" s="303"/>
      <c r="B202" s="303"/>
    </row>
    <row r="203" spans="1:2" ht="15.75" x14ac:dyDescent="0.25">
      <c r="A203" s="304" t="s">
        <v>1074</v>
      </c>
      <c r="B203" s="303"/>
    </row>
    <row r="204" spans="1:2" ht="12" customHeight="1" x14ac:dyDescent="0.25">
      <c r="A204" s="303"/>
      <c r="B204" s="303"/>
    </row>
    <row r="205" spans="1:2" ht="43.5" customHeight="1" x14ac:dyDescent="0.25">
      <c r="A205" s="748" t="s">
        <v>1075</v>
      </c>
      <c r="B205" s="748"/>
    </row>
    <row r="206" spans="1:2" ht="11.25" customHeight="1" x14ac:dyDescent="0.2">
      <c r="A206" s="417"/>
      <c r="B206" s="417"/>
    </row>
    <row r="207" spans="1:2" ht="13.5" customHeight="1" x14ac:dyDescent="0.25">
      <c r="A207" s="304" t="s">
        <v>1076</v>
      </c>
      <c r="B207" s="303"/>
    </row>
    <row r="208" spans="1:2" ht="10.5" customHeight="1" x14ac:dyDescent="0.25">
      <c r="A208" s="303"/>
      <c r="B208" s="303"/>
    </row>
    <row r="209" spans="1:2" ht="82.5" customHeight="1" x14ac:dyDescent="0.2">
      <c r="A209" s="747" t="s">
        <v>1077</v>
      </c>
      <c r="B209" s="747"/>
    </row>
    <row r="210" spans="1:2" ht="9" customHeight="1" x14ac:dyDescent="0.25">
      <c r="A210" s="303"/>
      <c r="B210" s="303"/>
    </row>
    <row r="211" spans="1:2" ht="156.75" customHeight="1" x14ac:dyDescent="0.25">
      <c r="A211" s="761" t="s">
        <v>1078</v>
      </c>
      <c r="B211" s="761"/>
    </row>
    <row r="212" spans="1:2" ht="8.25" customHeight="1" x14ac:dyDescent="0.25">
      <c r="A212" s="763"/>
      <c r="B212" s="763"/>
    </row>
    <row r="213" spans="1:2" ht="204" customHeight="1" x14ac:dyDescent="0.25">
      <c r="A213" s="761" t="s">
        <v>1079</v>
      </c>
      <c r="B213" s="761"/>
    </row>
    <row r="214" spans="1:2" ht="15.75" x14ac:dyDescent="0.25">
      <c r="A214" s="303"/>
      <c r="B214" s="303"/>
    </row>
    <row r="215" spans="1:2" ht="15.75" x14ac:dyDescent="0.25">
      <c r="A215" s="304" t="s">
        <v>1080</v>
      </c>
      <c r="B215" s="303"/>
    </row>
    <row r="216" spans="1:2" ht="15.75" x14ac:dyDescent="0.25">
      <c r="A216" s="303"/>
      <c r="B216" s="303"/>
    </row>
    <row r="217" spans="1:2" ht="20.25" customHeight="1" x14ac:dyDescent="0.2">
      <c r="A217" s="747" t="s">
        <v>1081</v>
      </c>
      <c r="B217" s="747"/>
    </row>
    <row r="218" spans="1:2" ht="137.25" customHeight="1" x14ac:dyDescent="0.2">
      <c r="A218" s="762" t="s">
        <v>1082</v>
      </c>
      <c r="B218" s="762"/>
    </row>
    <row r="219" spans="1:2" ht="65.25" customHeight="1" x14ac:dyDescent="0.25">
      <c r="A219" s="748" t="s">
        <v>1083</v>
      </c>
      <c r="B219" s="748"/>
    </row>
    <row r="220" spans="1:2" ht="14.25" customHeight="1" x14ac:dyDescent="0.2">
      <c r="A220" s="417"/>
      <c r="B220" s="417"/>
    </row>
    <row r="221" spans="1:2" ht="15.75" x14ac:dyDescent="0.25">
      <c r="A221" s="304" t="s">
        <v>1084</v>
      </c>
      <c r="B221" s="303"/>
    </row>
    <row r="222" spans="1:2" ht="10.5" customHeight="1" x14ac:dyDescent="0.25">
      <c r="A222" s="303"/>
      <c r="B222" s="303"/>
    </row>
    <row r="223" spans="1:2" ht="115.5" customHeight="1" x14ac:dyDescent="0.2">
      <c r="A223" s="747" t="s">
        <v>1085</v>
      </c>
      <c r="B223" s="747"/>
    </row>
    <row r="224" spans="1:2" ht="10.5" customHeight="1" x14ac:dyDescent="0.25">
      <c r="A224" s="303"/>
      <c r="B224" s="303"/>
    </row>
    <row r="225" spans="1:2" ht="167.25" customHeight="1" x14ac:dyDescent="0.2">
      <c r="A225" s="747" t="s">
        <v>1086</v>
      </c>
      <c r="B225" s="747"/>
    </row>
    <row r="226" spans="1:2" ht="147" customHeight="1" x14ac:dyDescent="0.2">
      <c r="A226" s="747" t="s">
        <v>1087</v>
      </c>
      <c r="B226" s="747"/>
    </row>
    <row r="227" spans="1:2" ht="10.5" customHeight="1" x14ac:dyDescent="0.25">
      <c r="A227" s="303"/>
      <c r="B227" s="303"/>
    </row>
    <row r="228" spans="1:2" ht="148.5" customHeight="1" x14ac:dyDescent="0.2">
      <c r="A228" s="747" t="s">
        <v>1088</v>
      </c>
      <c r="B228" s="747"/>
    </row>
    <row r="229" spans="1:2" ht="10.5" customHeight="1" x14ac:dyDescent="0.25">
      <c r="A229" s="303"/>
      <c r="B229" s="303"/>
    </row>
    <row r="230" spans="1:2" ht="195" customHeight="1" x14ac:dyDescent="0.2">
      <c r="A230" s="747" t="s">
        <v>1089</v>
      </c>
      <c r="B230" s="747"/>
    </row>
    <row r="231" spans="1:2" ht="6" customHeight="1" x14ac:dyDescent="0.25">
      <c r="A231" s="303"/>
      <c r="B231" s="303"/>
    </row>
    <row r="232" spans="1:2" ht="80.25" customHeight="1" x14ac:dyDescent="0.2">
      <c r="A232" s="747" t="s">
        <v>1143</v>
      </c>
      <c r="B232" s="747"/>
    </row>
    <row r="233" spans="1:2" ht="6.75" customHeight="1" x14ac:dyDescent="0.25">
      <c r="A233" s="303"/>
      <c r="B233" s="303"/>
    </row>
    <row r="234" spans="1:2" ht="114" customHeight="1" x14ac:dyDescent="0.2">
      <c r="A234" s="747" t="s">
        <v>1090</v>
      </c>
      <c r="B234" s="747"/>
    </row>
    <row r="235" spans="1:2" ht="10.5" customHeight="1" x14ac:dyDescent="0.25">
      <c r="A235" s="303"/>
      <c r="B235" s="303"/>
    </row>
    <row r="236" spans="1:2" ht="84" customHeight="1" x14ac:dyDescent="0.2">
      <c r="A236" s="747" t="s">
        <v>1091</v>
      </c>
      <c r="B236" s="747"/>
    </row>
    <row r="237" spans="1:2" ht="9" customHeight="1" x14ac:dyDescent="0.25">
      <c r="A237" s="303"/>
      <c r="B237" s="303"/>
    </row>
    <row r="238" spans="1:2" ht="34.5" customHeight="1" x14ac:dyDescent="0.2">
      <c r="A238" s="747" t="s">
        <v>1092</v>
      </c>
      <c r="B238" s="747"/>
    </row>
    <row r="239" spans="1:2" ht="10.5" customHeight="1" x14ac:dyDescent="0.25">
      <c r="A239" s="303"/>
      <c r="B239" s="303"/>
    </row>
    <row r="240" spans="1:2" ht="194.25" customHeight="1" x14ac:dyDescent="0.2">
      <c r="A240" s="747" t="s">
        <v>1093</v>
      </c>
      <c r="B240" s="747"/>
    </row>
    <row r="241" spans="1:2" ht="10.5" customHeight="1" x14ac:dyDescent="0.25">
      <c r="A241" s="303"/>
      <c r="B241" s="303"/>
    </row>
    <row r="242" spans="1:2" ht="129" customHeight="1" x14ac:dyDescent="0.2">
      <c r="A242" s="747" t="s">
        <v>1094</v>
      </c>
      <c r="B242" s="747"/>
    </row>
    <row r="243" spans="1:2" ht="15.75" x14ac:dyDescent="0.25">
      <c r="A243" s="303"/>
      <c r="B243" s="303"/>
    </row>
    <row r="244" spans="1:2" ht="15.75" x14ac:dyDescent="0.25">
      <c r="A244" s="304" t="s">
        <v>1095</v>
      </c>
      <c r="B244" s="303"/>
    </row>
    <row r="245" spans="1:2" ht="11.25" customHeight="1" x14ac:dyDescent="0.25">
      <c r="A245" s="303"/>
      <c r="B245" s="303"/>
    </row>
    <row r="246" spans="1:2" ht="333.75" customHeight="1" x14ac:dyDescent="0.2">
      <c r="A246" s="747" t="s">
        <v>1096</v>
      </c>
      <c r="B246" s="747"/>
    </row>
    <row r="247" spans="1:2" ht="11.25" customHeight="1" x14ac:dyDescent="0.25">
      <c r="A247" s="303"/>
      <c r="B247" s="303"/>
    </row>
    <row r="248" spans="1:2" ht="72.75" customHeight="1" x14ac:dyDescent="0.2">
      <c r="A248" s="747" t="s">
        <v>1097</v>
      </c>
      <c r="B248" s="747"/>
    </row>
    <row r="249" spans="1:2" ht="11.25" customHeight="1" x14ac:dyDescent="0.25">
      <c r="A249" s="303"/>
      <c r="B249" s="303"/>
    </row>
    <row r="250" spans="1:2" ht="51.75" customHeight="1" x14ac:dyDescent="0.2">
      <c r="A250" s="747" t="s">
        <v>1098</v>
      </c>
      <c r="B250" s="747"/>
    </row>
    <row r="251" spans="1:2" ht="11.25" customHeight="1" x14ac:dyDescent="0.25">
      <c r="A251" s="303"/>
      <c r="B251" s="303"/>
    </row>
    <row r="252" spans="1:2" ht="69" customHeight="1" x14ac:dyDescent="0.2">
      <c r="A252" s="747" t="s">
        <v>1099</v>
      </c>
      <c r="B252" s="747"/>
    </row>
    <row r="253" spans="1:2" ht="11.25" customHeight="1" x14ac:dyDescent="0.25">
      <c r="A253" s="303"/>
      <c r="B253" s="303"/>
    </row>
    <row r="254" spans="1:2" ht="53.25" customHeight="1" x14ac:dyDescent="0.2">
      <c r="A254" s="747" t="s">
        <v>1100</v>
      </c>
      <c r="B254" s="747"/>
    </row>
    <row r="255" spans="1:2" ht="11.25" customHeight="1" x14ac:dyDescent="0.25">
      <c r="A255" s="303"/>
      <c r="B255" s="303"/>
    </row>
    <row r="256" spans="1:2" ht="64.5" customHeight="1" x14ac:dyDescent="0.2">
      <c r="A256" s="747" t="s">
        <v>1101</v>
      </c>
      <c r="B256" s="747"/>
    </row>
    <row r="257" spans="1:2" ht="11.25" customHeight="1" x14ac:dyDescent="0.25">
      <c r="A257" s="303"/>
      <c r="B257" s="303"/>
    </row>
    <row r="258" spans="1:2" ht="34.5" customHeight="1" x14ac:dyDescent="0.2">
      <c r="A258" s="747" t="s">
        <v>1102</v>
      </c>
      <c r="B258" s="747"/>
    </row>
    <row r="259" spans="1:2" ht="11.25" customHeight="1" x14ac:dyDescent="0.25">
      <c r="A259" s="303"/>
      <c r="B259" s="303"/>
    </row>
    <row r="260" spans="1:2" ht="66.75" customHeight="1" x14ac:dyDescent="0.2">
      <c r="A260" s="747" t="s">
        <v>1103</v>
      </c>
      <c r="B260" s="747"/>
    </row>
    <row r="261" spans="1:2" ht="13.5" customHeight="1" x14ac:dyDescent="0.25">
      <c r="A261" s="303"/>
      <c r="B261" s="303"/>
    </row>
    <row r="262" spans="1:2" ht="21" customHeight="1" x14ac:dyDescent="0.25">
      <c r="A262" s="758" t="s">
        <v>1104</v>
      </c>
      <c r="B262" s="758"/>
    </row>
    <row r="263" spans="1:2" ht="11.25" customHeight="1" x14ac:dyDescent="0.25">
      <c r="A263" s="303"/>
      <c r="B263" s="303"/>
    </row>
    <row r="264" spans="1:2" ht="102.75" customHeight="1" x14ac:dyDescent="0.25">
      <c r="A264" s="748" t="s">
        <v>1105</v>
      </c>
      <c r="B264" s="748"/>
    </row>
    <row r="265" spans="1:2" ht="11.25" customHeight="1" x14ac:dyDescent="0.25">
      <c r="A265" s="303"/>
      <c r="B265" s="303"/>
    </row>
    <row r="266" spans="1:2" ht="114" customHeight="1" x14ac:dyDescent="0.2">
      <c r="A266" s="747" t="s">
        <v>1106</v>
      </c>
      <c r="B266" s="747"/>
    </row>
    <row r="267" spans="1:2" ht="8.25" customHeight="1" x14ac:dyDescent="0.25">
      <c r="A267" s="303"/>
      <c r="B267" s="303"/>
    </row>
    <row r="268" spans="1:2" ht="97.5" customHeight="1" x14ac:dyDescent="0.2">
      <c r="A268" s="747" t="s">
        <v>1107</v>
      </c>
      <c r="B268" s="747"/>
    </row>
    <row r="269" spans="1:2" ht="10.5" customHeight="1" x14ac:dyDescent="0.25">
      <c r="A269" s="418"/>
      <c r="B269" s="418"/>
    </row>
    <row r="270" spans="1:2" ht="19.5" customHeight="1" x14ac:dyDescent="0.25">
      <c r="A270" s="419" t="s">
        <v>1108</v>
      </c>
      <c r="B270" s="418"/>
    </row>
    <row r="271" spans="1:2" ht="10.5" customHeight="1" x14ac:dyDescent="0.25">
      <c r="A271" s="419"/>
      <c r="B271" s="418"/>
    </row>
    <row r="272" spans="1:2" ht="69" customHeight="1" x14ac:dyDescent="0.2">
      <c r="A272" s="747" t="s">
        <v>1109</v>
      </c>
      <c r="B272" s="747"/>
    </row>
    <row r="273" spans="1:2" ht="12.75" customHeight="1" x14ac:dyDescent="0.25">
      <c r="A273" s="303"/>
      <c r="B273" s="303"/>
    </row>
    <row r="274" spans="1:2" ht="15.75" x14ac:dyDescent="0.25">
      <c r="A274" s="304" t="s">
        <v>1110</v>
      </c>
      <c r="B274" s="303"/>
    </row>
    <row r="275" spans="1:2" ht="12" customHeight="1" x14ac:dyDescent="0.25">
      <c r="A275" s="303"/>
      <c r="B275" s="303"/>
    </row>
    <row r="276" spans="1:2" ht="95.25" customHeight="1" x14ac:dyDescent="0.25">
      <c r="A276" s="748" t="s">
        <v>1111</v>
      </c>
      <c r="B276" s="748"/>
    </row>
    <row r="277" spans="1:2" ht="15.75" x14ac:dyDescent="0.25">
      <c r="A277" s="303"/>
      <c r="B277" s="303"/>
    </row>
    <row r="278" spans="1:2" ht="15.75" x14ac:dyDescent="0.25">
      <c r="A278" s="304" t="s">
        <v>1112</v>
      </c>
      <c r="B278" s="303"/>
    </row>
    <row r="279" spans="1:2" ht="6" customHeight="1" x14ac:dyDescent="0.25">
      <c r="A279" s="303"/>
      <c r="B279" s="303"/>
    </row>
    <row r="280" spans="1:2" ht="59.25" customHeight="1" x14ac:dyDescent="0.25">
      <c r="A280" s="748" t="s">
        <v>1113</v>
      </c>
      <c r="B280" s="748"/>
    </row>
    <row r="281" spans="1:2" ht="7.5" customHeight="1" x14ac:dyDescent="0.25">
      <c r="A281" s="303"/>
      <c r="B281" s="303"/>
    </row>
    <row r="282" spans="1:2" ht="141" customHeight="1" x14ac:dyDescent="0.2">
      <c r="A282" s="747" t="s">
        <v>1114</v>
      </c>
      <c r="B282" s="747"/>
    </row>
    <row r="283" spans="1:2" ht="7.5" customHeight="1" x14ac:dyDescent="0.25">
      <c r="A283" s="303"/>
      <c r="B283" s="303"/>
    </row>
    <row r="284" spans="1:2" ht="49.5" customHeight="1" x14ac:dyDescent="0.25">
      <c r="A284" s="748" t="s">
        <v>1115</v>
      </c>
      <c r="B284" s="748"/>
    </row>
    <row r="285" spans="1:2" ht="7.5" customHeight="1" x14ac:dyDescent="0.25">
      <c r="A285" s="303"/>
      <c r="B285" s="303"/>
    </row>
    <row r="286" spans="1:2" ht="30.75" customHeight="1" x14ac:dyDescent="0.25">
      <c r="A286" s="748" t="s">
        <v>1116</v>
      </c>
      <c r="B286" s="748"/>
    </row>
    <row r="287" spans="1:2" ht="15.75" x14ac:dyDescent="0.25">
      <c r="A287" s="303"/>
      <c r="B287" s="303"/>
    </row>
    <row r="288" spans="1:2" ht="15.75" x14ac:dyDescent="0.25">
      <c r="A288" s="304" t="s">
        <v>1117</v>
      </c>
      <c r="B288" s="303"/>
    </row>
    <row r="289" spans="1:2" ht="9" customHeight="1" x14ac:dyDescent="0.25">
      <c r="A289" s="303"/>
      <c r="B289" s="303"/>
    </row>
    <row r="290" spans="1:2" ht="237" customHeight="1" x14ac:dyDescent="0.25">
      <c r="A290" s="748" t="s">
        <v>1223</v>
      </c>
      <c r="B290" s="748"/>
    </row>
    <row r="291" spans="1:2" ht="9" customHeight="1" x14ac:dyDescent="0.25">
      <c r="A291" s="303"/>
      <c r="B291" s="303"/>
    </row>
    <row r="292" spans="1:2" ht="63" customHeight="1" x14ac:dyDescent="0.25">
      <c r="A292" s="748" t="s">
        <v>1243</v>
      </c>
      <c r="B292" s="748"/>
    </row>
    <row r="293" spans="1:2" ht="9" customHeight="1" x14ac:dyDescent="0.25">
      <c r="A293" s="303"/>
      <c r="B293" s="303"/>
    </row>
    <row r="294" spans="1:2" ht="33.75" customHeight="1" x14ac:dyDescent="0.25">
      <c r="A294" s="748" t="s">
        <v>1118</v>
      </c>
      <c r="B294" s="748"/>
    </row>
    <row r="295" spans="1:2" ht="10.5" customHeight="1" x14ac:dyDescent="0.25">
      <c r="A295" s="303"/>
      <c r="B295" s="303"/>
    </row>
    <row r="296" spans="1:2" ht="15.75" x14ac:dyDescent="0.25">
      <c r="A296" s="304" t="s">
        <v>1119</v>
      </c>
      <c r="B296" s="303"/>
    </row>
    <row r="297" spans="1:2" ht="9" customHeight="1" x14ac:dyDescent="0.25">
      <c r="A297" s="303"/>
      <c r="B297" s="303"/>
    </row>
    <row r="298" spans="1:2" ht="52.5" customHeight="1" x14ac:dyDescent="0.25">
      <c r="A298" s="748" t="s">
        <v>1120</v>
      </c>
      <c r="B298" s="748"/>
    </row>
    <row r="299" spans="1:2" ht="9.75" customHeight="1" x14ac:dyDescent="0.25">
      <c r="A299" s="303"/>
      <c r="B299" s="303"/>
    </row>
    <row r="300" spans="1:2" ht="51.75" customHeight="1" x14ac:dyDescent="0.25">
      <c r="A300" s="748" t="s">
        <v>1121</v>
      </c>
      <c r="B300" s="748"/>
    </row>
    <row r="301" spans="1:2" ht="12" customHeight="1" x14ac:dyDescent="0.25">
      <c r="A301" s="303"/>
      <c r="B301" s="303"/>
    </row>
    <row r="302" spans="1:2" ht="15.75" x14ac:dyDescent="0.25">
      <c r="A302" s="304" t="s">
        <v>1122</v>
      </c>
      <c r="B302" s="303"/>
    </row>
    <row r="303" spans="1:2" ht="8.25" customHeight="1" x14ac:dyDescent="0.25">
      <c r="A303" s="750"/>
      <c r="B303" s="750"/>
    </row>
    <row r="304" spans="1:2" ht="66.75" customHeight="1" x14ac:dyDescent="0.25">
      <c r="A304" s="748" t="s">
        <v>1123</v>
      </c>
      <c r="B304" s="748"/>
    </row>
    <row r="305" spans="1:2" ht="12" customHeight="1" x14ac:dyDescent="0.25">
      <c r="A305" s="303"/>
      <c r="B305" s="303"/>
    </row>
    <row r="306" spans="1:2" ht="15.75" x14ac:dyDescent="0.25">
      <c r="A306" s="304" t="s">
        <v>1244</v>
      </c>
      <c r="B306" s="303"/>
    </row>
    <row r="307" spans="1:2" ht="8.25" customHeight="1" x14ac:dyDescent="0.25">
      <c r="A307" s="750"/>
      <c r="B307" s="750"/>
    </row>
    <row r="308" spans="1:2" ht="53.25" customHeight="1" x14ac:dyDescent="0.25">
      <c r="A308" s="748" t="s">
        <v>1245</v>
      </c>
      <c r="B308" s="748"/>
    </row>
    <row r="309" spans="1:2" ht="15.75" x14ac:dyDescent="0.25">
      <c r="A309" s="303"/>
      <c r="B309" s="303"/>
    </row>
    <row r="310" spans="1:2" ht="15.75" x14ac:dyDescent="0.25">
      <c r="A310" s="304" t="s">
        <v>1246</v>
      </c>
      <c r="B310" s="303"/>
    </row>
    <row r="311" spans="1:2" ht="8.25" customHeight="1" x14ac:dyDescent="0.25">
      <c r="A311" s="750"/>
      <c r="B311" s="750"/>
    </row>
    <row r="312" spans="1:2" ht="53.25" customHeight="1" x14ac:dyDescent="0.25">
      <c r="A312" s="748" t="s">
        <v>1247</v>
      </c>
      <c r="B312" s="748"/>
    </row>
    <row r="313" spans="1:2" ht="15.75" x14ac:dyDescent="0.25">
      <c r="A313" s="303"/>
      <c r="B313" s="303"/>
    </row>
    <row r="314" spans="1:2" ht="15.75" x14ac:dyDescent="0.25">
      <c r="A314" s="746" t="s">
        <v>1248</v>
      </c>
      <c r="B314" s="746"/>
    </row>
    <row r="315" spans="1:2" ht="15.75" x14ac:dyDescent="0.25">
      <c r="A315" s="303"/>
      <c r="B315" s="445" t="str">
        <f>CONCATENATE(Cover!B1&amp;"-"&amp;Cover!B2)</f>
        <v>22-0125-8</v>
      </c>
    </row>
    <row r="316" spans="1:2" ht="55.5" customHeight="1" x14ac:dyDescent="0.2">
      <c r="A316" s="747" t="s">
        <v>1249</v>
      </c>
      <c r="B316" s="747"/>
    </row>
    <row r="317" spans="1:2" ht="105" customHeight="1" x14ac:dyDescent="0.2">
      <c r="A317" s="747" t="s">
        <v>1250</v>
      </c>
      <c r="B317" s="747"/>
    </row>
    <row r="318" spans="1:2" ht="5.25" customHeight="1" x14ac:dyDescent="0.25">
      <c r="A318" s="303"/>
      <c r="B318" s="303"/>
    </row>
    <row r="319" spans="1:2" ht="37.5" customHeight="1" x14ac:dyDescent="0.2">
      <c r="A319" s="760" t="s">
        <v>1251</v>
      </c>
      <c r="B319" s="760"/>
    </row>
    <row r="320" spans="1:2" ht="16.5" thickBot="1" x14ac:dyDescent="0.3">
      <c r="A320" s="303"/>
      <c r="B320" s="303"/>
    </row>
    <row r="321" spans="1:2" ht="32.25" thickBot="1" x14ac:dyDescent="0.25">
      <c r="A321" s="446" t="s">
        <v>1150</v>
      </c>
      <c r="B321" s="447"/>
    </row>
    <row r="322" spans="1:2" ht="12.75" customHeight="1" x14ac:dyDescent="0.2">
      <c r="A322" s="742" t="s">
        <v>1151</v>
      </c>
      <c r="B322" s="745"/>
    </row>
    <row r="323" spans="1:2" ht="12.75" customHeight="1" x14ac:dyDescent="0.2">
      <c r="A323" s="743"/>
      <c r="B323" s="745"/>
    </row>
    <row r="324" spans="1:2" ht="12.75" customHeight="1" x14ac:dyDescent="0.2">
      <c r="A324" s="743"/>
      <c r="B324" s="745"/>
    </row>
    <row r="325" spans="1:2" ht="24" customHeight="1" thickBot="1" x14ac:dyDescent="0.25">
      <c r="A325" s="744"/>
      <c r="B325" s="745"/>
    </row>
    <row r="326" spans="1:2" ht="12.75" customHeight="1" x14ac:dyDescent="0.2">
      <c r="A326" s="742" t="s">
        <v>1151</v>
      </c>
      <c r="B326" s="745"/>
    </row>
    <row r="327" spans="1:2" ht="12.75" customHeight="1" x14ac:dyDescent="0.2">
      <c r="A327" s="743"/>
      <c r="B327" s="745"/>
    </row>
    <row r="328" spans="1:2" ht="12.75" customHeight="1" x14ac:dyDescent="0.2">
      <c r="A328" s="743"/>
      <c r="B328" s="745"/>
    </row>
    <row r="329" spans="1:2" ht="31.5" customHeight="1" thickBot="1" x14ac:dyDescent="0.25">
      <c r="A329" s="744"/>
      <c r="B329" s="745"/>
    </row>
    <row r="330" spans="1:2" ht="12.75" customHeight="1" x14ac:dyDescent="0.2">
      <c r="A330" s="742" t="s">
        <v>1151</v>
      </c>
      <c r="B330" s="745"/>
    </row>
    <row r="331" spans="1:2" ht="12.75" customHeight="1" x14ac:dyDescent="0.2">
      <c r="A331" s="743"/>
      <c r="B331" s="745"/>
    </row>
    <row r="332" spans="1:2" ht="12.75" customHeight="1" x14ac:dyDescent="0.2">
      <c r="A332" s="743"/>
      <c r="B332" s="745"/>
    </row>
    <row r="333" spans="1:2" ht="28.5" customHeight="1" thickBot="1" x14ac:dyDescent="0.25">
      <c r="A333" s="744"/>
      <c r="B333" s="745"/>
    </row>
    <row r="334" spans="1:2" ht="12.75" customHeight="1" x14ac:dyDescent="0.2">
      <c r="A334" s="742" t="s">
        <v>1151</v>
      </c>
      <c r="B334" s="745"/>
    </row>
    <row r="335" spans="1:2" ht="12.75" customHeight="1" x14ac:dyDescent="0.2">
      <c r="A335" s="743"/>
      <c r="B335" s="745"/>
    </row>
    <row r="336" spans="1:2" ht="12.75" customHeight="1" x14ac:dyDescent="0.2">
      <c r="A336" s="743"/>
      <c r="B336" s="745"/>
    </row>
    <row r="337" spans="1:2" ht="30.75" customHeight="1" thickBot="1" x14ac:dyDescent="0.25">
      <c r="A337" s="744"/>
      <c r="B337" s="745"/>
    </row>
    <row r="338" spans="1:2" ht="15.75" x14ac:dyDescent="0.25">
      <c r="A338" s="303"/>
      <c r="B338" s="303"/>
    </row>
    <row r="339" spans="1:2" ht="15.75" x14ac:dyDescent="0.25">
      <c r="A339" s="303"/>
      <c r="B339" s="303"/>
    </row>
    <row r="340" spans="1:2" ht="15.75" x14ac:dyDescent="0.25">
      <c r="A340" s="303"/>
      <c r="B340" s="303"/>
    </row>
    <row r="341" spans="1:2" ht="15.75" x14ac:dyDescent="0.25">
      <c r="A341" s="303"/>
      <c r="B341" s="303"/>
    </row>
    <row r="342" spans="1:2" ht="15.75" x14ac:dyDescent="0.25">
      <c r="A342" s="303"/>
      <c r="B342" s="303"/>
    </row>
    <row r="343" spans="1:2" ht="15.75" x14ac:dyDescent="0.25">
      <c r="A343" s="303"/>
      <c r="B343" s="303"/>
    </row>
    <row r="344" spans="1:2" ht="15.75" x14ac:dyDescent="0.25">
      <c r="A344" s="303"/>
      <c r="B344" s="303"/>
    </row>
    <row r="345" spans="1:2" ht="15.75" x14ac:dyDescent="0.25">
      <c r="A345" s="303"/>
      <c r="B345" s="303"/>
    </row>
    <row r="346" spans="1:2" ht="15.75" x14ac:dyDescent="0.25">
      <c r="A346" s="303"/>
      <c r="B346" s="303"/>
    </row>
    <row r="347" spans="1:2" ht="15.75" x14ac:dyDescent="0.25">
      <c r="A347" s="303"/>
      <c r="B347" s="303"/>
    </row>
    <row r="348" spans="1:2" ht="15.75" x14ac:dyDescent="0.25">
      <c r="A348" s="303"/>
      <c r="B348" s="303"/>
    </row>
    <row r="349" spans="1:2" ht="15.75" x14ac:dyDescent="0.25">
      <c r="A349" s="303"/>
      <c r="B349" s="303"/>
    </row>
    <row r="350" spans="1:2" ht="15.75" x14ac:dyDescent="0.25">
      <c r="A350" s="303"/>
      <c r="B350" s="303"/>
    </row>
    <row r="351" spans="1:2" ht="15.75" x14ac:dyDescent="0.25">
      <c r="A351" s="303"/>
      <c r="B351" s="303"/>
    </row>
    <row r="352" spans="1:2" ht="15.75" x14ac:dyDescent="0.25">
      <c r="A352" s="303"/>
      <c r="B352" s="303"/>
    </row>
    <row r="353" spans="1:2" ht="15.75" x14ac:dyDescent="0.25">
      <c r="A353" s="303"/>
      <c r="B353" s="303"/>
    </row>
    <row r="354" spans="1:2" ht="15.75" x14ac:dyDescent="0.25">
      <c r="A354" s="303"/>
      <c r="B354" s="303"/>
    </row>
    <row r="355" spans="1:2" ht="15.75" x14ac:dyDescent="0.25">
      <c r="A355" s="303"/>
      <c r="B355" s="303"/>
    </row>
    <row r="356" spans="1:2" ht="15.75" x14ac:dyDescent="0.25">
      <c r="A356" s="303"/>
      <c r="B356" s="303"/>
    </row>
    <row r="357" spans="1:2" ht="15.75" x14ac:dyDescent="0.25">
      <c r="A357" s="303"/>
      <c r="B357" s="303"/>
    </row>
    <row r="358" spans="1:2" ht="15.75" x14ac:dyDescent="0.25">
      <c r="A358" s="303"/>
      <c r="B358" s="303"/>
    </row>
    <row r="359" spans="1:2" ht="15.75" x14ac:dyDescent="0.25">
      <c r="A359" s="303"/>
      <c r="B359" s="303"/>
    </row>
    <row r="360" spans="1:2" ht="15.75" x14ac:dyDescent="0.25">
      <c r="A360" s="303"/>
      <c r="B360" s="303"/>
    </row>
    <row r="361" spans="1:2" ht="15.75" x14ac:dyDescent="0.25">
      <c r="A361" s="303"/>
      <c r="B361" s="303"/>
    </row>
    <row r="362" spans="1:2" ht="15.75" x14ac:dyDescent="0.25">
      <c r="A362" s="303"/>
      <c r="B362" s="303"/>
    </row>
    <row r="363" spans="1:2" ht="15.75" x14ac:dyDescent="0.25">
      <c r="A363" s="303"/>
      <c r="B363" s="303"/>
    </row>
    <row r="364" spans="1:2" ht="15.75" x14ac:dyDescent="0.25">
      <c r="A364" s="303"/>
      <c r="B364" s="303"/>
    </row>
    <row r="365" spans="1:2" ht="15.75" x14ac:dyDescent="0.25">
      <c r="A365" s="303"/>
      <c r="B365" s="303"/>
    </row>
    <row r="366" spans="1:2" ht="15.75" x14ac:dyDescent="0.25">
      <c r="A366" s="303"/>
      <c r="B366" s="303"/>
    </row>
    <row r="367" spans="1:2" ht="15.75" x14ac:dyDescent="0.25">
      <c r="A367" s="303"/>
      <c r="B367" s="303"/>
    </row>
    <row r="368" spans="1:2" ht="15.75" x14ac:dyDescent="0.25">
      <c r="A368" s="303"/>
      <c r="B368" s="303"/>
    </row>
    <row r="369" spans="1:2" ht="15.75" x14ac:dyDescent="0.25">
      <c r="A369" s="303"/>
      <c r="B369" s="303"/>
    </row>
    <row r="370" spans="1:2" ht="15.75" x14ac:dyDescent="0.25">
      <c r="A370" s="303"/>
      <c r="B370" s="303"/>
    </row>
    <row r="371" spans="1:2" ht="15.75" x14ac:dyDescent="0.25">
      <c r="A371" s="303"/>
      <c r="B371" s="303"/>
    </row>
    <row r="372" spans="1:2" ht="15.75" x14ac:dyDescent="0.25">
      <c r="A372" s="303"/>
      <c r="B372" s="303"/>
    </row>
    <row r="373" spans="1:2" ht="15.75" x14ac:dyDescent="0.25">
      <c r="A373" s="303"/>
      <c r="B373" s="303"/>
    </row>
    <row r="374" spans="1:2" ht="15.75" x14ac:dyDescent="0.25">
      <c r="A374" s="303"/>
      <c r="B374" s="303"/>
    </row>
    <row r="375" spans="1:2" ht="15.75" x14ac:dyDescent="0.25">
      <c r="A375" s="303"/>
      <c r="B375" s="303"/>
    </row>
    <row r="376" spans="1:2" ht="15.75" x14ac:dyDescent="0.25">
      <c r="A376" s="303"/>
      <c r="B376" s="303"/>
    </row>
    <row r="377" spans="1:2" ht="15.75" x14ac:dyDescent="0.25">
      <c r="A377" s="303"/>
      <c r="B377" s="303"/>
    </row>
    <row r="378" spans="1:2" ht="15.75" x14ac:dyDescent="0.25">
      <c r="A378" s="303"/>
      <c r="B378" s="303"/>
    </row>
    <row r="379" spans="1:2" ht="15.75" x14ac:dyDescent="0.25">
      <c r="A379" s="303"/>
      <c r="B379" s="303"/>
    </row>
    <row r="380" spans="1:2" ht="15.75" x14ac:dyDescent="0.25">
      <c r="A380" s="303"/>
      <c r="B380" s="303"/>
    </row>
    <row r="381" spans="1:2" ht="15.75" x14ac:dyDescent="0.25">
      <c r="A381" s="303"/>
      <c r="B381" s="303"/>
    </row>
    <row r="382" spans="1:2" ht="12.75" customHeight="1" x14ac:dyDescent="0.25">
      <c r="A382" s="303"/>
      <c r="B382" s="303"/>
    </row>
    <row r="383" spans="1:2" ht="12.75" customHeight="1" x14ac:dyDescent="0.25">
      <c r="A383" s="303"/>
      <c r="B383" s="303"/>
    </row>
    <row r="384" spans="1:2" ht="12.75" customHeight="1" x14ac:dyDescent="0.25">
      <c r="A384" s="303"/>
      <c r="B384" s="303"/>
    </row>
    <row r="385" spans="1:2" ht="13.5" customHeight="1" x14ac:dyDescent="0.25">
      <c r="A385" s="303"/>
      <c r="B385" s="303"/>
    </row>
    <row r="386" spans="1:2" ht="12.75" customHeight="1" x14ac:dyDescent="0.25">
      <c r="A386" s="303"/>
      <c r="B386" s="303"/>
    </row>
    <row r="387" spans="1:2" ht="12.75" customHeight="1" x14ac:dyDescent="0.25">
      <c r="A387" s="303"/>
      <c r="B387" s="303"/>
    </row>
    <row r="388" spans="1:2" ht="12.75" customHeight="1" x14ac:dyDescent="0.25">
      <c r="A388" s="303"/>
      <c r="B388" s="303"/>
    </row>
    <row r="389" spans="1:2" ht="13.5" customHeight="1" x14ac:dyDescent="0.25">
      <c r="A389" s="303"/>
      <c r="B389" s="303"/>
    </row>
    <row r="390" spans="1:2" ht="12.75" customHeight="1" x14ac:dyDescent="0.25">
      <c r="A390" s="303"/>
      <c r="B390" s="303"/>
    </row>
    <row r="391" spans="1:2" ht="12.75" customHeight="1" x14ac:dyDescent="0.25">
      <c r="A391" s="303"/>
      <c r="B391" s="303"/>
    </row>
    <row r="392" spans="1:2" ht="12.75" customHeight="1" x14ac:dyDescent="0.25">
      <c r="A392" s="303"/>
      <c r="B392" s="303"/>
    </row>
    <row r="393" spans="1:2" ht="13.5" customHeight="1" x14ac:dyDescent="0.25">
      <c r="A393" s="303"/>
      <c r="B393" s="303"/>
    </row>
    <row r="394" spans="1:2" ht="12.75" customHeight="1" x14ac:dyDescent="0.25">
      <c r="A394" s="303"/>
      <c r="B394" s="303"/>
    </row>
    <row r="395" spans="1:2" ht="12.75" customHeight="1" x14ac:dyDescent="0.25">
      <c r="A395" s="303"/>
      <c r="B395" s="303"/>
    </row>
    <row r="396" spans="1:2" ht="12.75" customHeight="1" x14ac:dyDescent="0.25">
      <c r="A396" s="303"/>
      <c r="B396" s="303"/>
    </row>
    <row r="397" spans="1:2" ht="13.5" customHeight="1" x14ac:dyDescent="0.25">
      <c r="A397" s="303"/>
      <c r="B397" s="303"/>
    </row>
    <row r="398" spans="1:2" ht="15.75" x14ac:dyDescent="0.25">
      <c r="A398" s="303"/>
      <c r="B398" s="303"/>
    </row>
    <row r="399" spans="1:2" ht="15.75" x14ac:dyDescent="0.25">
      <c r="A399" s="303"/>
      <c r="B399" s="303"/>
    </row>
    <row r="400" spans="1:2" ht="15.75" x14ac:dyDescent="0.25">
      <c r="A400" s="303"/>
      <c r="B400" s="303"/>
    </row>
    <row r="401" spans="1:2" ht="15.75" x14ac:dyDescent="0.25">
      <c r="A401" s="303"/>
      <c r="B401" s="303"/>
    </row>
    <row r="402" spans="1:2" ht="15.75" x14ac:dyDescent="0.25">
      <c r="A402" s="303"/>
      <c r="B402" s="303"/>
    </row>
    <row r="403" spans="1:2" ht="15.75" x14ac:dyDescent="0.25">
      <c r="A403" s="303"/>
      <c r="B403" s="303"/>
    </row>
    <row r="404" spans="1:2" ht="15.75" x14ac:dyDescent="0.25">
      <c r="A404" s="303"/>
      <c r="B404" s="303"/>
    </row>
    <row r="405" spans="1:2" ht="15.75" x14ac:dyDescent="0.25">
      <c r="A405" s="303"/>
      <c r="B405" s="303"/>
    </row>
    <row r="406" spans="1:2" ht="15.75" x14ac:dyDescent="0.25">
      <c r="A406" s="303"/>
      <c r="B406" s="303"/>
    </row>
    <row r="407" spans="1:2" ht="15.75" x14ac:dyDescent="0.25">
      <c r="A407" s="303"/>
      <c r="B407" s="303"/>
    </row>
    <row r="408" spans="1:2" ht="15.75" x14ac:dyDescent="0.25">
      <c r="A408" s="303"/>
      <c r="B408" s="303"/>
    </row>
    <row r="409" spans="1:2" ht="15.75" x14ac:dyDescent="0.25">
      <c r="A409" s="303"/>
      <c r="B409" s="303"/>
    </row>
    <row r="410" spans="1:2" ht="15.75" x14ac:dyDescent="0.25">
      <c r="A410" s="303"/>
      <c r="B410" s="303"/>
    </row>
    <row r="411" spans="1:2" ht="15.75" x14ac:dyDescent="0.25">
      <c r="A411" s="303"/>
      <c r="B411" s="303"/>
    </row>
    <row r="412" spans="1:2" ht="15.75" x14ac:dyDescent="0.25">
      <c r="A412" s="303"/>
      <c r="B412" s="303"/>
    </row>
    <row r="413" spans="1:2" ht="15.75" x14ac:dyDescent="0.25">
      <c r="A413" s="303"/>
      <c r="B413" s="303"/>
    </row>
    <row r="414" spans="1:2" ht="15.75" x14ac:dyDescent="0.25">
      <c r="A414" s="303"/>
      <c r="B414" s="303"/>
    </row>
    <row r="415" spans="1:2" ht="15.75" x14ac:dyDescent="0.25">
      <c r="A415" s="303"/>
      <c r="B415" s="303"/>
    </row>
    <row r="416" spans="1:2" ht="15.75" x14ac:dyDescent="0.25">
      <c r="A416" s="303"/>
      <c r="B416" s="303"/>
    </row>
    <row r="417" spans="1:2" ht="15.75" x14ac:dyDescent="0.25">
      <c r="A417" s="303"/>
      <c r="B417" s="303"/>
    </row>
    <row r="418" spans="1:2" ht="15.75" x14ac:dyDescent="0.25">
      <c r="A418" s="303"/>
      <c r="B418" s="303"/>
    </row>
    <row r="419" spans="1:2" ht="15.75" x14ac:dyDescent="0.25">
      <c r="A419" s="303"/>
      <c r="B419" s="303"/>
    </row>
    <row r="420" spans="1:2" ht="15.75" x14ac:dyDescent="0.25">
      <c r="A420" s="303"/>
      <c r="B420" s="303"/>
    </row>
    <row r="421" spans="1:2" ht="15.75" x14ac:dyDescent="0.25">
      <c r="A421" s="303"/>
      <c r="B421" s="303"/>
    </row>
    <row r="422" spans="1:2" ht="15.75" x14ac:dyDescent="0.25">
      <c r="A422" s="303"/>
      <c r="B422" s="303"/>
    </row>
    <row r="423" spans="1:2" ht="15.75" x14ac:dyDescent="0.25">
      <c r="A423" s="303"/>
      <c r="B423" s="303"/>
    </row>
    <row r="424" spans="1:2" ht="15.75" x14ac:dyDescent="0.25">
      <c r="A424" s="303"/>
      <c r="B424" s="303"/>
    </row>
    <row r="425" spans="1:2" ht="15.75" x14ac:dyDescent="0.25">
      <c r="A425" s="303"/>
      <c r="B425" s="303"/>
    </row>
    <row r="426" spans="1:2" ht="15.75" x14ac:dyDescent="0.25">
      <c r="A426" s="303"/>
      <c r="B426" s="303"/>
    </row>
    <row r="427" spans="1:2" ht="15.75" x14ac:dyDescent="0.25">
      <c r="A427" s="303"/>
      <c r="B427" s="303"/>
    </row>
    <row r="428" spans="1:2" ht="15.75" x14ac:dyDescent="0.25">
      <c r="A428" s="303"/>
      <c r="B428" s="303"/>
    </row>
    <row r="429" spans="1:2" ht="15.75" x14ac:dyDescent="0.25">
      <c r="A429" s="303"/>
      <c r="B429" s="303"/>
    </row>
    <row r="430" spans="1:2" ht="15.75" x14ac:dyDescent="0.25">
      <c r="A430" s="303"/>
      <c r="B430" s="303"/>
    </row>
    <row r="431" spans="1:2" ht="15.75" x14ac:dyDescent="0.25">
      <c r="A431" s="303"/>
      <c r="B431" s="303"/>
    </row>
    <row r="432" spans="1:2" ht="15.75" x14ac:dyDescent="0.25">
      <c r="A432" s="303"/>
      <c r="B432" s="303"/>
    </row>
    <row r="433" spans="1:2" ht="15.75" x14ac:dyDescent="0.25">
      <c r="A433" s="303"/>
      <c r="B433" s="303"/>
    </row>
    <row r="434" spans="1:2" ht="15.75" x14ac:dyDescent="0.25">
      <c r="A434" s="303"/>
      <c r="B434" s="303"/>
    </row>
    <row r="435" spans="1:2" ht="15.75" x14ac:dyDescent="0.25">
      <c r="A435" s="303"/>
      <c r="B435" s="303"/>
    </row>
    <row r="436" spans="1:2" ht="15.75" x14ac:dyDescent="0.25">
      <c r="A436" s="303"/>
      <c r="B436" s="303"/>
    </row>
    <row r="437" spans="1:2" ht="15.75" x14ac:dyDescent="0.25">
      <c r="A437" s="303"/>
      <c r="B437" s="303"/>
    </row>
    <row r="438" spans="1:2" ht="15.75" x14ac:dyDescent="0.25">
      <c r="A438" s="303"/>
      <c r="B438" s="303"/>
    </row>
    <row r="439" spans="1:2" ht="15.75" x14ac:dyDescent="0.25">
      <c r="A439" s="303"/>
      <c r="B439" s="303"/>
    </row>
    <row r="440" spans="1:2" ht="15.75" x14ac:dyDescent="0.25">
      <c r="A440" s="303"/>
      <c r="B440" s="303"/>
    </row>
    <row r="441" spans="1:2" ht="15.75" x14ac:dyDescent="0.25">
      <c r="A441" s="303"/>
      <c r="B441" s="303"/>
    </row>
    <row r="442" spans="1:2" ht="15.75" x14ac:dyDescent="0.25">
      <c r="A442" s="303"/>
      <c r="B442" s="303"/>
    </row>
    <row r="443" spans="1:2" ht="15.75" x14ac:dyDescent="0.25">
      <c r="A443" s="303"/>
      <c r="B443" s="303"/>
    </row>
    <row r="444" spans="1:2" ht="15.75" x14ac:dyDescent="0.25">
      <c r="A444" s="303"/>
      <c r="B444" s="303"/>
    </row>
    <row r="445" spans="1:2" ht="15.75" x14ac:dyDescent="0.25">
      <c r="A445" s="303"/>
      <c r="B445" s="303"/>
    </row>
    <row r="446" spans="1:2" ht="15.75" x14ac:dyDescent="0.25">
      <c r="A446" s="303"/>
      <c r="B446" s="303"/>
    </row>
    <row r="447" spans="1:2" ht="15.75" x14ac:dyDescent="0.25">
      <c r="A447" s="303"/>
      <c r="B447" s="303"/>
    </row>
    <row r="448" spans="1:2" ht="15.75" x14ac:dyDescent="0.25">
      <c r="A448" s="303"/>
      <c r="B448" s="303"/>
    </row>
    <row r="449" spans="1:2" ht="15.75" x14ac:dyDescent="0.25">
      <c r="A449" s="303"/>
      <c r="B449" s="303"/>
    </row>
    <row r="450" spans="1:2" ht="15.75" x14ac:dyDescent="0.25">
      <c r="A450" s="303"/>
      <c r="B450" s="303"/>
    </row>
    <row r="451" spans="1:2" ht="15.75" x14ac:dyDescent="0.25">
      <c r="A451" s="303"/>
      <c r="B451" s="303"/>
    </row>
    <row r="452" spans="1:2" ht="15.75" x14ac:dyDescent="0.25">
      <c r="A452" s="303"/>
      <c r="B452" s="303"/>
    </row>
    <row r="453" spans="1:2" ht="15.75" x14ac:dyDescent="0.25">
      <c r="A453" s="303"/>
      <c r="B453" s="303"/>
    </row>
    <row r="454" spans="1:2" ht="15.75" x14ac:dyDescent="0.25">
      <c r="A454" s="303"/>
      <c r="B454" s="303"/>
    </row>
    <row r="455" spans="1:2" ht="15.75" x14ac:dyDescent="0.25">
      <c r="A455" s="303"/>
      <c r="B455" s="303"/>
    </row>
    <row r="456" spans="1:2" ht="15.75" x14ac:dyDescent="0.25">
      <c r="A456" s="303"/>
      <c r="B456" s="303"/>
    </row>
    <row r="457" spans="1:2" ht="15.75" x14ac:dyDescent="0.25">
      <c r="A457" s="303"/>
      <c r="B457" s="303"/>
    </row>
    <row r="458" spans="1:2" ht="15.75" x14ac:dyDescent="0.25">
      <c r="A458" s="303"/>
      <c r="B458" s="303"/>
    </row>
    <row r="459" spans="1:2" ht="15.75" x14ac:dyDescent="0.25">
      <c r="A459" s="303"/>
      <c r="B459" s="303"/>
    </row>
    <row r="460" spans="1:2" ht="15.75" x14ac:dyDescent="0.25">
      <c r="A460" s="303"/>
      <c r="B460" s="303"/>
    </row>
    <row r="461" spans="1:2" ht="15.75" x14ac:dyDescent="0.25">
      <c r="A461" s="303"/>
      <c r="B461" s="303"/>
    </row>
    <row r="462" spans="1:2" ht="15.75" x14ac:dyDescent="0.25">
      <c r="A462" s="303"/>
      <c r="B462" s="303"/>
    </row>
    <row r="463" spans="1:2" ht="15.75" x14ac:dyDescent="0.25">
      <c r="A463" s="303"/>
      <c r="B463" s="303"/>
    </row>
    <row r="464" spans="1:2" ht="15.75" x14ac:dyDescent="0.25">
      <c r="A464" s="303"/>
      <c r="B464" s="303"/>
    </row>
    <row r="465" spans="1:2" ht="15.75" x14ac:dyDescent="0.25">
      <c r="A465" s="303"/>
      <c r="B465" s="303"/>
    </row>
    <row r="466" spans="1:2" ht="15.75" x14ac:dyDescent="0.25">
      <c r="A466" s="303"/>
      <c r="B466" s="303"/>
    </row>
    <row r="467" spans="1:2" ht="15.75" x14ac:dyDescent="0.25">
      <c r="A467" s="303"/>
      <c r="B467" s="303"/>
    </row>
    <row r="468" spans="1:2" ht="15.75" x14ac:dyDescent="0.25">
      <c r="A468" s="303"/>
      <c r="B468" s="303"/>
    </row>
    <row r="469" spans="1:2" ht="15.75" x14ac:dyDescent="0.25">
      <c r="A469" s="303"/>
      <c r="B469" s="303"/>
    </row>
    <row r="470" spans="1:2" ht="15.75" x14ac:dyDescent="0.25">
      <c r="A470" s="303"/>
      <c r="B470" s="303"/>
    </row>
    <row r="471" spans="1:2" ht="15.75" x14ac:dyDescent="0.25">
      <c r="A471" s="303"/>
      <c r="B471" s="303"/>
    </row>
    <row r="472" spans="1:2" ht="15.75" x14ac:dyDescent="0.25">
      <c r="A472" s="303"/>
      <c r="B472" s="303"/>
    </row>
    <row r="473" spans="1:2" ht="15.75" x14ac:dyDescent="0.25">
      <c r="A473" s="303"/>
      <c r="B473" s="303"/>
    </row>
    <row r="474" spans="1:2" ht="15.75" x14ac:dyDescent="0.25">
      <c r="A474" s="303"/>
      <c r="B474" s="303"/>
    </row>
    <row r="475" spans="1:2" ht="15.75" x14ac:dyDescent="0.25">
      <c r="A475" s="303"/>
      <c r="B475" s="303"/>
    </row>
    <row r="476" spans="1:2" ht="15.75" x14ac:dyDescent="0.25">
      <c r="A476" s="303"/>
      <c r="B476" s="303"/>
    </row>
    <row r="477" spans="1:2" ht="15.75" x14ac:dyDescent="0.25">
      <c r="A477" s="303"/>
      <c r="B477" s="303"/>
    </row>
    <row r="478" spans="1:2" ht="15.75" x14ac:dyDescent="0.25">
      <c r="A478" s="303"/>
      <c r="B478" s="303"/>
    </row>
    <row r="479" spans="1:2" ht="15.75" x14ac:dyDescent="0.25">
      <c r="A479" s="303"/>
      <c r="B479" s="303"/>
    </row>
    <row r="480" spans="1:2" ht="15.75" x14ac:dyDescent="0.25">
      <c r="A480" s="303"/>
      <c r="B480" s="303"/>
    </row>
    <row r="481" spans="1:2" ht="15.75" x14ac:dyDescent="0.25">
      <c r="A481" s="303"/>
      <c r="B481" s="303"/>
    </row>
    <row r="482" spans="1:2" ht="15.75" x14ac:dyDescent="0.25">
      <c r="A482" s="303"/>
      <c r="B482" s="303"/>
    </row>
    <row r="483" spans="1:2" ht="15.75" x14ac:dyDescent="0.25">
      <c r="A483" s="303"/>
      <c r="B483" s="303"/>
    </row>
    <row r="484" spans="1:2" ht="15.75" x14ac:dyDescent="0.25">
      <c r="A484" s="303"/>
      <c r="B484" s="303"/>
    </row>
    <row r="485" spans="1:2" ht="15.75" x14ac:dyDescent="0.25">
      <c r="A485" s="303"/>
      <c r="B485" s="303"/>
    </row>
    <row r="486" spans="1:2" ht="15.75" x14ac:dyDescent="0.25">
      <c r="A486" s="303"/>
      <c r="B486" s="303"/>
    </row>
    <row r="487" spans="1:2" ht="15.75" x14ac:dyDescent="0.25">
      <c r="A487" s="303"/>
      <c r="B487" s="303"/>
    </row>
    <row r="488" spans="1:2" ht="15.75" x14ac:dyDescent="0.25">
      <c r="A488" s="303"/>
      <c r="B488" s="303"/>
    </row>
    <row r="489" spans="1:2" ht="15.75" x14ac:dyDescent="0.25">
      <c r="A489" s="303"/>
      <c r="B489" s="303"/>
    </row>
    <row r="490" spans="1:2" ht="15.75" x14ac:dyDescent="0.25">
      <c r="A490" s="303"/>
      <c r="B490" s="303"/>
    </row>
    <row r="491" spans="1:2" ht="15.75" x14ac:dyDescent="0.25">
      <c r="A491" s="303"/>
      <c r="B491" s="303"/>
    </row>
    <row r="492" spans="1:2" ht="15.75" x14ac:dyDescent="0.25">
      <c r="A492" s="303"/>
      <c r="B492" s="303"/>
    </row>
    <row r="493" spans="1:2" ht="15.75" x14ac:dyDescent="0.25">
      <c r="A493" s="303"/>
      <c r="B493" s="303"/>
    </row>
    <row r="494" spans="1:2" ht="15.75" x14ac:dyDescent="0.25">
      <c r="A494" s="303"/>
      <c r="B494" s="303"/>
    </row>
    <row r="495" spans="1:2" ht="15.75" x14ac:dyDescent="0.25">
      <c r="A495" s="303"/>
      <c r="B495" s="303"/>
    </row>
    <row r="496" spans="1:2" ht="15.75" x14ac:dyDescent="0.25">
      <c r="A496" s="303"/>
      <c r="B496" s="303"/>
    </row>
    <row r="497" spans="1:2" ht="15.75" x14ac:dyDescent="0.25">
      <c r="A497" s="303"/>
      <c r="B497" s="303"/>
    </row>
    <row r="498" spans="1:2" ht="15.75" x14ac:dyDescent="0.25">
      <c r="A498" s="303"/>
      <c r="B498" s="303"/>
    </row>
    <row r="499" spans="1:2" ht="15.75" x14ac:dyDescent="0.25">
      <c r="A499" s="303"/>
      <c r="B499" s="303"/>
    </row>
    <row r="500" spans="1:2" ht="15.75" x14ac:dyDescent="0.25">
      <c r="A500" s="303"/>
      <c r="B500" s="303"/>
    </row>
    <row r="501" spans="1:2" ht="15.75" x14ac:dyDescent="0.25">
      <c r="A501" s="303"/>
      <c r="B501" s="303"/>
    </row>
    <row r="502" spans="1:2" ht="15.75" x14ac:dyDescent="0.25">
      <c r="A502" s="303"/>
      <c r="B502" s="303"/>
    </row>
    <row r="503" spans="1:2" ht="15.75" x14ac:dyDescent="0.25">
      <c r="A503" s="303"/>
      <c r="B503" s="303"/>
    </row>
    <row r="504" spans="1:2" ht="15.75" x14ac:dyDescent="0.25">
      <c r="A504" s="303"/>
      <c r="B504" s="303"/>
    </row>
    <row r="505" spans="1:2" ht="15.75" x14ac:dyDescent="0.25">
      <c r="A505" s="303"/>
      <c r="B505" s="303"/>
    </row>
    <row r="506" spans="1:2" ht="15.75" x14ac:dyDescent="0.25">
      <c r="A506" s="303"/>
      <c r="B506" s="303"/>
    </row>
    <row r="507" spans="1:2" ht="15.75" x14ac:dyDescent="0.25">
      <c r="A507" s="303"/>
      <c r="B507" s="303"/>
    </row>
    <row r="508" spans="1:2" ht="15.75" x14ac:dyDescent="0.25">
      <c r="A508" s="303"/>
      <c r="B508" s="303"/>
    </row>
    <row r="509" spans="1:2" ht="15.75" x14ac:dyDescent="0.25">
      <c r="A509" s="303"/>
      <c r="B509" s="303"/>
    </row>
    <row r="510" spans="1:2" ht="15.75" x14ac:dyDescent="0.25">
      <c r="A510" s="303"/>
      <c r="B510" s="303"/>
    </row>
    <row r="511" spans="1:2" ht="15.75" x14ac:dyDescent="0.25">
      <c r="A511" s="303"/>
      <c r="B511" s="303"/>
    </row>
    <row r="512" spans="1:2" ht="15.75" x14ac:dyDescent="0.25">
      <c r="A512" s="303"/>
      <c r="B512" s="303"/>
    </row>
    <row r="513" spans="1:2" ht="15.75" x14ac:dyDescent="0.25">
      <c r="A513" s="303"/>
      <c r="B513" s="303"/>
    </row>
    <row r="514" spans="1:2" ht="15.75" x14ac:dyDescent="0.25">
      <c r="A514" s="303"/>
      <c r="B514" s="303"/>
    </row>
    <row r="515" spans="1:2" ht="15.75" x14ac:dyDescent="0.25">
      <c r="A515" s="303"/>
      <c r="B515" s="303"/>
    </row>
    <row r="516" spans="1:2" ht="15.75" x14ac:dyDescent="0.25">
      <c r="A516" s="303"/>
      <c r="B516" s="303"/>
    </row>
    <row r="517" spans="1:2" ht="15.75" x14ac:dyDescent="0.25">
      <c r="A517" s="303"/>
      <c r="B517" s="303"/>
    </row>
    <row r="518" spans="1:2" ht="15.75" x14ac:dyDescent="0.25">
      <c r="A518" s="303"/>
      <c r="B518" s="303"/>
    </row>
    <row r="519" spans="1:2" ht="15.75" x14ac:dyDescent="0.25">
      <c r="A519" s="303"/>
      <c r="B519" s="303"/>
    </row>
    <row r="520" spans="1:2" ht="15.75" x14ac:dyDescent="0.25">
      <c r="A520" s="303"/>
      <c r="B520" s="303"/>
    </row>
    <row r="521" spans="1:2" ht="15.75" x14ac:dyDescent="0.25">
      <c r="A521" s="303"/>
      <c r="B521" s="303"/>
    </row>
    <row r="522" spans="1:2" ht="15.75" x14ac:dyDescent="0.25">
      <c r="A522" s="303"/>
      <c r="B522" s="303"/>
    </row>
    <row r="523" spans="1:2" ht="15.75" x14ac:dyDescent="0.25">
      <c r="A523" s="303"/>
      <c r="B523" s="303"/>
    </row>
    <row r="524" spans="1:2" ht="15.75" x14ac:dyDescent="0.25">
      <c r="A524" s="303"/>
      <c r="B524" s="303"/>
    </row>
    <row r="525" spans="1:2" ht="15.75" x14ac:dyDescent="0.25">
      <c r="A525" s="303"/>
      <c r="B525" s="303"/>
    </row>
    <row r="526" spans="1:2" ht="15.75" x14ac:dyDescent="0.25">
      <c r="A526" s="303"/>
      <c r="B526" s="303"/>
    </row>
    <row r="527" spans="1:2" ht="15.75" x14ac:dyDescent="0.25">
      <c r="A527" s="303"/>
      <c r="B527" s="303"/>
    </row>
    <row r="528" spans="1:2" ht="15.75" x14ac:dyDescent="0.25">
      <c r="A528" s="303"/>
      <c r="B528" s="303"/>
    </row>
    <row r="529" spans="1:2" ht="15.75" x14ac:dyDescent="0.25">
      <c r="A529" s="303"/>
      <c r="B529" s="303"/>
    </row>
    <row r="530" spans="1:2" ht="15.75" x14ac:dyDescent="0.25">
      <c r="A530" s="303"/>
      <c r="B530" s="303"/>
    </row>
    <row r="531" spans="1:2" ht="15.75" x14ac:dyDescent="0.25">
      <c r="A531" s="303"/>
      <c r="B531" s="303"/>
    </row>
    <row r="532" spans="1:2" ht="15.75" x14ac:dyDescent="0.25">
      <c r="A532" s="303"/>
      <c r="B532" s="303"/>
    </row>
    <row r="533" spans="1:2" ht="15.75" x14ac:dyDescent="0.25">
      <c r="A533" s="303"/>
      <c r="B533" s="303"/>
    </row>
    <row r="534" spans="1:2" ht="15.75" x14ac:dyDescent="0.25">
      <c r="A534" s="303"/>
      <c r="B534" s="303"/>
    </row>
    <row r="535" spans="1:2" ht="15.75" x14ac:dyDescent="0.25">
      <c r="A535" s="303"/>
      <c r="B535" s="303"/>
    </row>
    <row r="536" spans="1:2" ht="15.75" x14ac:dyDescent="0.25">
      <c r="A536" s="303"/>
      <c r="B536" s="303"/>
    </row>
    <row r="537" spans="1:2" ht="15.75" x14ac:dyDescent="0.25">
      <c r="A537" s="303"/>
      <c r="B537" s="303"/>
    </row>
    <row r="538" spans="1:2" ht="15.75" x14ac:dyDescent="0.25">
      <c r="A538" s="303"/>
      <c r="B538" s="303"/>
    </row>
    <row r="539" spans="1:2" ht="15.75" x14ac:dyDescent="0.25">
      <c r="A539" s="303"/>
      <c r="B539" s="303"/>
    </row>
    <row r="540" spans="1:2" ht="15.75" x14ac:dyDescent="0.25">
      <c r="A540" s="303"/>
      <c r="B540" s="303"/>
    </row>
    <row r="541" spans="1:2" ht="15.75" x14ac:dyDescent="0.25">
      <c r="A541" s="303"/>
      <c r="B541" s="303"/>
    </row>
    <row r="542" spans="1:2" ht="15.75" x14ac:dyDescent="0.25">
      <c r="A542" s="303"/>
      <c r="B542" s="303"/>
    </row>
    <row r="543" spans="1:2" ht="15.75" x14ac:dyDescent="0.25">
      <c r="A543" s="303"/>
      <c r="B543" s="303"/>
    </row>
    <row r="544" spans="1:2" ht="15.75" x14ac:dyDescent="0.25">
      <c r="A544" s="303"/>
      <c r="B544" s="303"/>
    </row>
    <row r="545" spans="1:2" ht="15.75" x14ac:dyDescent="0.25">
      <c r="A545" s="303"/>
      <c r="B545" s="303"/>
    </row>
    <row r="546" spans="1:2" ht="15.75" x14ac:dyDescent="0.25">
      <c r="A546" s="303"/>
      <c r="B546" s="303"/>
    </row>
    <row r="547" spans="1:2" ht="15.75" x14ac:dyDescent="0.25">
      <c r="A547" s="303"/>
      <c r="B547" s="303"/>
    </row>
    <row r="548" spans="1:2" ht="15.75" x14ac:dyDescent="0.25">
      <c r="A548" s="303"/>
      <c r="B548" s="303"/>
    </row>
    <row r="549" spans="1:2" ht="15.75" x14ac:dyDescent="0.25">
      <c r="A549" s="303"/>
      <c r="B549" s="303"/>
    </row>
    <row r="550" spans="1:2" ht="15.75" x14ac:dyDescent="0.25">
      <c r="A550" s="303"/>
      <c r="B550" s="303"/>
    </row>
    <row r="551" spans="1:2" ht="15.75" x14ac:dyDescent="0.25">
      <c r="A551" s="303"/>
      <c r="B551" s="303"/>
    </row>
    <row r="552" spans="1:2" ht="15.75" x14ac:dyDescent="0.25">
      <c r="A552" s="303"/>
      <c r="B552" s="303"/>
    </row>
    <row r="553" spans="1:2" ht="15.75" x14ac:dyDescent="0.25">
      <c r="A553" s="303"/>
      <c r="B553" s="303"/>
    </row>
    <row r="554" spans="1:2" ht="15.75" x14ac:dyDescent="0.25">
      <c r="A554" s="303"/>
      <c r="B554" s="303"/>
    </row>
    <row r="555" spans="1:2" ht="15.75" x14ac:dyDescent="0.25">
      <c r="A555" s="303"/>
      <c r="B555" s="303"/>
    </row>
    <row r="556" spans="1:2" ht="15.75" x14ac:dyDescent="0.25">
      <c r="A556" s="303"/>
      <c r="B556" s="303"/>
    </row>
    <row r="557" spans="1:2" ht="15.75" x14ac:dyDescent="0.25">
      <c r="A557" s="303"/>
      <c r="B557" s="303"/>
    </row>
    <row r="558" spans="1:2" ht="15.75" x14ac:dyDescent="0.25">
      <c r="A558" s="303"/>
      <c r="B558" s="303"/>
    </row>
    <row r="559" spans="1:2" ht="15.75" x14ac:dyDescent="0.25">
      <c r="A559" s="303"/>
      <c r="B559" s="303"/>
    </row>
    <row r="560" spans="1:2" ht="15.75" x14ac:dyDescent="0.25">
      <c r="A560" s="303"/>
      <c r="B560" s="303"/>
    </row>
    <row r="561" spans="1:2" ht="15.75" x14ac:dyDescent="0.25">
      <c r="A561" s="303"/>
      <c r="B561" s="303"/>
    </row>
    <row r="562" spans="1:2" ht="15.75" x14ac:dyDescent="0.25">
      <c r="A562" s="303"/>
      <c r="B562" s="303"/>
    </row>
    <row r="563" spans="1:2" ht="15.75" x14ac:dyDescent="0.25">
      <c r="A563" s="303"/>
      <c r="B563" s="303"/>
    </row>
    <row r="564" spans="1:2" ht="15.75" x14ac:dyDescent="0.25">
      <c r="A564" s="303"/>
      <c r="B564" s="303"/>
    </row>
    <row r="565" spans="1:2" ht="15.75" x14ac:dyDescent="0.25">
      <c r="A565" s="303"/>
      <c r="B565" s="303"/>
    </row>
    <row r="566" spans="1:2" ht="15.75" x14ac:dyDescent="0.25">
      <c r="A566" s="303"/>
      <c r="B566" s="303"/>
    </row>
    <row r="567" spans="1:2" ht="15.75" x14ac:dyDescent="0.25">
      <c r="A567" s="303"/>
      <c r="B567" s="303"/>
    </row>
    <row r="568" spans="1:2" ht="15.75" x14ac:dyDescent="0.25">
      <c r="A568" s="303"/>
      <c r="B568" s="303"/>
    </row>
    <row r="569" spans="1:2" ht="15.75" x14ac:dyDescent="0.25">
      <c r="A569" s="303"/>
      <c r="B569" s="303"/>
    </row>
    <row r="570" spans="1:2" ht="15.75" x14ac:dyDescent="0.25">
      <c r="A570" s="303"/>
      <c r="B570" s="303"/>
    </row>
    <row r="571" spans="1:2" ht="15.75" x14ac:dyDescent="0.25">
      <c r="A571" s="303"/>
      <c r="B571" s="303"/>
    </row>
    <row r="572" spans="1:2" ht="15.75" x14ac:dyDescent="0.25">
      <c r="A572" s="303"/>
      <c r="B572" s="303"/>
    </row>
    <row r="573" spans="1:2" ht="15.75" x14ac:dyDescent="0.25">
      <c r="A573" s="303"/>
      <c r="B573" s="303"/>
    </row>
    <row r="574" spans="1:2" ht="15.75" x14ac:dyDescent="0.25">
      <c r="A574" s="303"/>
      <c r="B574" s="303"/>
    </row>
    <row r="575" spans="1:2" ht="15.75" x14ac:dyDescent="0.25">
      <c r="A575" s="303"/>
      <c r="B575" s="303"/>
    </row>
    <row r="576" spans="1:2" ht="15.75" x14ac:dyDescent="0.25">
      <c r="A576" s="303"/>
      <c r="B576" s="303"/>
    </row>
    <row r="577" spans="1:2" ht="15.75" x14ac:dyDescent="0.25">
      <c r="A577" s="303"/>
      <c r="B577" s="303"/>
    </row>
    <row r="578" spans="1:2" ht="15.75" x14ac:dyDescent="0.25">
      <c r="A578" s="303"/>
      <c r="B578" s="303"/>
    </row>
    <row r="579" spans="1:2" ht="15.75" x14ac:dyDescent="0.25">
      <c r="A579" s="303"/>
      <c r="B579" s="303"/>
    </row>
    <row r="580" spans="1:2" ht="15.75" x14ac:dyDescent="0.25">
      <c r="A580" s="303"/>
      <c r="B580" s="303"/>
    </row>
    <row r="581" spans="1:2" ht="15.75" x14ac:dyDescent="0.25">
      <c r="A581" s="303"/>
      <c r="B581" s="303"/>
    </row>
    <row r="582" spans="1:2" ht="15.75" x14ac:dyDescent="0.25">
      <c r="A582" s="303"/>
      <c r="B582" s="303"/>
    </row>
    <row r="583" spans="1:2" ht="15.75" x14ac:dyDescent="0.25">
      <c r="A583" s="303"/>
      <c r="B583" s="303"/>
    </row>
    <row r="584" spans="1:2" ht="15.75" x14ac:dyDescent="0.25">
      <c r="A584" s="303"/>
      <c r="B584" s="303"/>
    </row>
    <row r="585" spans="1:2" ht="15.75" x14ac:dyDescent="0.25">
      <c r="A585" s="303"/>
      <c r="B585" s="303"/>
    </row>
    <row r="586" spans="1:2" ht="15.75" x14ac:dyDescent="0.25">
      <c r="A586" s="303"/>
      <c r="B586" s="303"/>
    </row>
    <row r="587" spans="1:2" ht="15.75" x14ac:dyDescent="0.25">
      <c r="A587" s="303"/>
      <c r="B587" s="303"/>
    </row>
    <row r="588" spans="1:2" ht="15.75" x14ac:dyDescent="0.25">
      <c r="A588" s="303"/>
      <c r="B588" s="303"/>
    </row>
    <row r="589" spans="1:2" ht="15.75" x14ac:dyDescent="0.25">
      <c r="A589" s="303"/>
      <c r="B589" s="303"/>
    </row>
    <row r="590" spans="1:2" ht="15.75" x14ac:dyDescent="0.25">
      <c r="A590" s="303"/>
      <c r="B590" s="303"/>
    </row>
    <row r="591" spans="1:2" ht="15.75" x14ac:dyDescent="0.25">
      <c r="A591" s="303"/>
      <c r="B591" s="303"/>
    </row>
    <row r="592" spans="1:2" ht="15.75" x14ac:dyDescent="0.25">
      <c r="A592" s="303"/>
      <c r="B592" s="303"/>
    </row>
    <row r="593" spans="1:2" ht="15.75" x14ac:dyDescent="0.25">
      <c r="A593" s="303"/>
      <c r="B593" s="303"/>
    </row>
    <row r="594" spans="1:2" ht="15.75" x14ac:dyDescent="0.25">
      <c r="A594" s="303"/>
      <c r="B594" s="303"/>
    </row>
    <row r="595" spans="1:2" ht="15.75" x14ac:dyDescent="0.25">
      <c r="A595" s="303"/>
      <c r="B595" s="303"/>
    </row>
    <row r="596" spans="1:2" ht="15.75" x14ac:dyDescent="0.25">
      <c r="A596" s="303"/>
      <c r="B596" s="303"/>
    </row>
    <row r="597" spans="1:2" ht="15.75" x14ac:dyDescent="0.25">
      <c r="A597" s="303"/>
      <c r="B597" s="303"/>
    </row>
    <row r="598" spans="1:2" ht="15.75" x14ac:dyDescent="0.25">
      <c r="A598" s="303"/>
      <c r="B598" s="303"/>
    </row>
  </sheetData>
  <sheetProtection formatCells="0" formatColumns="0" formatRows="0" insertColumns="0" insertRows="0" deleteColumns="0" deleteRows="0" sort="0" autoFilter="0"/>
  <protectedRanges>
    <protectedRange algorithmName="SHA-512" hashValue="rCqEn6ORNjRUzXezBJGjJ1AxRYUiDeqI6wE+WxuGqE2NZFxT7oZrHY2hmaGX9G2cBMir/w9Og4NdLFBIErAILQ==" saltValue="KQf2It1QCo3Dev+L3NpFvA==" spinCount="100000" sqref="A40:B52" name="Range1"/>
  </protectedRanges>
  <mergeCells count="127">
    <mergeCell ref="A181:B181"/>
    <mergeCell ref="A191:B191"/>
    <mergeCell ref="A292:B292"/>
    <mergeCell ref="A307:B307"/>
    <mergeCell ref="A308:B308"/>
    <mergeCell ref="A311:B311"/>
    <mergeCell ref="A312:B312"/>
    <mergeCell ref="A319:B319"/>
    <mergeCell ref="A62:B62"/>
    <mergeCell ref="A304:B304"/>
    <mergeCell ref="A211:B211"/>
    <mergeCell ref="A205:B205"/>
    <mergeCell ref="A219:B219"/>
    <mergeCell ref="A223:B223"/>
    <mergeCell ref="A218:B218"/>
    <mergeCell ref="A212:B212"/>
    <mergeCell ref="A209:B209"/>
    <mergeCell ref="A272:B272"/>
    <mergeCell ref="A276:B276"/>
    <mergeCell ref="A262:B262"/>
    <mergeCell ref="A226:B226"/>
    <mergeCell ref="A246:B246"/>
    <mergeCell ref="A213:B213"/>
    <mergeCell ref="A217:B217"/>
    <mergeCell ref="A177:B177"/>
    <mergeCell ref="A179:B179"/>
    <mergeCell ref="A139:B139"/>
    <mergeCell ref="A101:B101"/>
    <mergeCell ref="A105:B105"/>
    <mergeCell ref="A155:B155"/>
    <mergeCell ref="A143:B143"/>
    <mergeCell ref="A118:B118"/>
    <mergeCell ref="A119:B119"/>
    <mergeCell ref="A121:B121"/>
    <mergeCell ref="A129:B129"/>
    <mergeCell ref="A131:B131"/>
    <mergeCell ref="A153:B153"/>
    <mergeCell ref="A133:B133"/>
    <mergeCell ref="A171:B171"/>
    <mergeCell ref="A122:B122"/>
    <mergeCell ref="A111:B111"/>
    <mergeCell ref="A54:B54"/>
    <mergeCell ref="A109:B109"/>
    <mergeCell ref="A115:B115"/>
    <mergeCell ref="A27:B27"/>
    <mergeCell ref="A165:B165"/>
    <mergeCell ref="A167:B167"/>
    <mergeCell ref="A169:B169"/>
    <mergeCell ref="A50:B50"/>
    <mergeCell ref="A88:B88"/>
    <mergeCell ref="A303:B303"/>
    <mergeCell ref="A300:B300"/>
    <mergeCell ref="A284:B284"/>
    <mergeCell ref="A290:B290"/>
    <mergeCell ref="A298:B298"/>
    <mergeCell ref="A282:B282"/>
    <mergeCell ref="A1:B1"/>
    <mergeCell ref="A3:B3"/>
    <mergeCell ref="A5:B5"/>
    <mergeCell ref="A7:B7"/>
    <mergeCell ref="A9:B9"/>
    <mergeCell ref="A23:B23"/>
    <mergeCell ref="A40:B40"/>
    <mergeCell ref="A159:B159"/>
    <mergeCell ref="A137:B137"/>
    <mergeCell ref="A147:B147"/>
    <mergeCell ref="A25:B25"/>
    <mergeCell ref="A60:B60"/>
    <mergeCell ref="A48:B48"/>
    <mergeCell ref="A107:B107"/>
    <mergeCell ref="A120:B120"/>
    <mergeCell ref="A52:B52"/>
    <mergeCell ref="A116:B116"/>
    <mergeCell ref="A123:B123"/>
    <mergeCell ref="A187:B187"/>
    <mergeCell ref="A189:B189"/>
    <mergeCell ref="A225:B225"/>
    <mergeCell ref="A201:B201"/>
    <mergeCell ref="A252:B252"/>
    <mergeCell ref="A254:B254"/>
    <mergeCell ref="A256:B256"/>
    <mergeCell ref="A56:B56"/>
    <mergeCell ref="A58:B58"/>
    <mergeCell ref="A86:B86"/>
    <mergeCell ref="A90:B90"/>
    <mergeCell ref="A95:B95"/>
    <mergeCell ref="A97:B97"/>
    <mergeCell ref="A99:B99"/>
    <mergeCell ref="A103:B103"/>
    <mergeCell ref="A127:B127"/>
    <mergeCell ref="A161:B161"/>
    <mergeCell ref="A163:B163"/>
    <mergeCell ref="A195:B195"/>
    <mergeCell ref="A197:B197"/>
    <mergeCell ref="A151:B151"/>
    <mergeCell ref="A175:B175"/>
    <mergeCell ref="A185:B185"/>
    <mergeCell ref="A117:B117"/>
    <mergeCell ref="A258:B258"/>
    <mergeCell ref="A260:B260"/>
    <mergeCell ref="A286:B286"/>
    <mergeCell ref="A294:B294"/>
    <mergeCell ref="A228:B228"/>
    <mergeCell ref="A230:B230"/>
    <mergeCell ref="A234:B234"/>
    <mergeCell ref="A236:B236"/>
    <mergeCell ref="A238:B238"/>
    <mergeCell ref="A240:B240"/>
    <mergeCell ref="A242:B242"/>
    <mergeCell ref="A248:B248"/>
    <mergeCell ref="A250:B250"/>
    <mergeCell ref="A280:B280"/>
    <mergeCell ref="A232:B232"/>
    <mergeCell ref="A264:B264"/>
    <mergeCell ref="A266:B266"/>
    <mergeCell ref="A268:B268"/>
    <mergeCell ref="A334:A337"/>
    <mergeCell ref="B334:B337"/>
    <mergeCell ref="A314:B314"/>
    <mergeCell ref="A316:B316"/>
    <mergeCell ref="A317:B317"/>
    <mergeCell ref="A322:A325"/>
    <mergeCell ref="B322:B325"/>
    <mergeCell ref="A326:A329"/>
    <mergeCell ref="B326:B329"/>
    <mergeCell ref="A330:A333"/>
    <mergeCell ref="B330:B333"/>
  </mergeCells>
  <phoneticPr fontId="11" type="noConversion"/>
  <pageMargins left="0.25" right="0.25" top="0.25" bottom="0.25" header="0.5" footer="0.5"/>
  <pageSetup scale="86" orientation="portrait" r:id="rId1"/>
  <headerFooter alignWithMargins="0"/>
  <rowBreaks count="8" manualBreakCount="8">
    <brk id="39" max="16383" man="1"/>
    <brk id="83" max="16383" man="1"/>
    <brk id="106" max="16383" man="1"/>
    <brk id="111" max="16383" man="1"/>
    <brk id="144" max="16383" man="1"/>
    <brk id="182" max="16383" man="1"/>
    <brk id="261" max="16383" man="1"/>
    <brk id="27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I63"/>
  <sheetViews>
    <sheetView showGridLines="0" zoomScale="75" zoomScaleNormal="75" zoomScaleSheetLayoutView="75" workbookViewId="0">
      <selection activeCell="G3" sqref="G3"/>
    </sheetView>
  </sheetViews>
  <sheetFormatPr defaultColWidth="9.140625" defaultRowHeight="12.75" x14ac:dyDescent="0.2"/>
  <cols>
    <col min="1" max="1" width="64.5703125" style="373" customWidth="1"/>
    <col min="2" max="2" width="12.5703125" style="399" customWidth="1"/>
    <col min="3" max="3" width="71.5703125" style="373" customWidth="1"/>
    <col min="4" max="4" width="5.28515625" style="373" customWidth="1"/>
    <col min="5" max="5" width="11" style="373" customWidth="1"/>
    <col min="6" max="6" width="4.42578125" style="373" customWidth="1"/>
    <col min="7" max="8" width="9.140625" style="373"/>
    <col min="9" max="9" width="5.28515625" style="373" customWidth="1"/>
    <col min="10" max="16384" width="9.140625" style="373"/>
  </cols>
  <sheetData>
    <row r="1" spans="1:9" ht="18" customHeight="1" thickBot="1" x14ac:dyDescent="0.25">
      <c r="A1" s="716" t="s">
        <v>491</v>
      </c>
      <c r="B1" s="790" t="s">
        <v>1647</v>
      </c>
      <c r="C1" s="774"/>
      <c r="D1" s="775"/>
      <c r="F1" s="374"/>
      <c r="G1" s="375"/>
      <c r="H1" s="375"/>
      <c r="I1" s="375"/>
    </row>
    <row r="2" spans="1:9" ht="18" customHeight="1" thickBot="1" x14ac:dyDescent="0.25">
      <c r="A2" s="716" t="s">
        <v>492</v>
      </c>
      <c r="B2" s="791">
        <v>8</v>
      </c>
      <c r="C2" s="792"/>
      <c r="D2" s="793"/>
      <c r="G2" s="375"/>
      <c r="H2" s="375"/>
      <c r="I2" s="375"/>
    </row>
    <row r="3" spans="1:9" ht="18" customHeight="1" thickBot="1" x14ac:dyDescent="0.25">
      <c r="A3" s="716" t="s">
        <v>493</v>
      </c>
      <c r="B3" s="794"/>
      <c r="C3" s="795"/>
      <c r="D3" s="796"/>
      <c r="G3" s="375"/>
      <c r="H3" s="375"/>
      <c r="I3" s="375"/>
    </row>
    <row r="4" spans="1:9" ht="13.5" thickBot="1" x14ac:dyDescent="0.25">
      <c r="A4" s="717" t="s">
        <v>1127</v>
      </c>
      <c r="B4" s="718">
        <f>MQC!E8</f>
        <v>250</v>
      </c>
      <c r="C4" s="797" t="s">
        <v>567</v>
      </c>
      <c r="D4" s="798"/>
      <c r="G4" s="375"/>
      <c r="H4" s="375"/>
      <c r="I4" s="375"/>
    </row>
    <row r="5" spans="1:9" ht="15.75" customHeight="1" thickBot="1" x14ac:dyDescent="0.25">
      <c r="A5" s="717" t="s">
        <v>1128</v>
      </c>
      <c r="B5" s="801">
        <v>44593</v>
      </c>
      <c r="C5" s="802"/>
      <c r="D5" s="803"/>
      <c r="G5" s="375"/>
      <c r="H5" s="375"/>
      <c r="I5" s="375"/>
    </row>
    <row r="6" spans="1:9" ht="18" customHeight="1" thickBot="1" x14ac:dyDescent="0.25">
      <c r="A6" s="719" t="s">
        <v>1129</v>
      </c>
      <c r="B6" s="801">
        <v>44957</v>
      </c>
      <c r="C6" s="802"/>
      <c r="D6" s="803"/>
      <c r="G6" s="375"/>
      <c r="H6" s="375"/>
      <c r="I6" s="375"/>
    </row>
    <row r="7" spans="1:9" ht="20.100000000000001" customHeight="1" thickBot="1" x14ac:dyDescent="0.25">
      <c r="A7" s="717" t="s">
        <v>1130</v>
      </c>
      <c r="B7" s="804" t="s">
        <v>1258</v>
      </c>
      <c r="C7" s="805"/>
      <c r="D7" s="806"/>
    </row>
    <row r="8" spans="1:9" ht="20.100000000000001" customHeight="1" thickBot="1" x14ac:dyDescent="0.25">
      <c r="A8" s="720" t="s">
        <v>157</v>
      </c>
      <c r="B8" s="790" t="s">
        <v>1259</v>
      </c>
      <c r="C8" s="799"/>
      <c r="D8" s="800"/>
    </row>
    <row r="9" spans="1:9" ht="18" customHeight="1" thickBot="1" x14ac:dyDescent="0.25">
      <c r="A9" s="721" t="s">
        <v>1691</v>
      </c>
      <c r="B9" s="770" t="s">
        <v>1260</v>
      </c>
      <c r="C9" s="771"/>
      <c r="D9" s="772"/>
    </row>
    <row r="10" spans="1:9" ht="18" customHeight="1" thickBot="1" x14ac:dyDescent="0.25">
      <c r="A10" s="722" t="s">
        <v>514</v>
      </c>
      <c r="B10" s="770" t="s">
        <v>1261</v>
      </c>
      <c r="C10" s="771"/>
      <c r="D10" s="772"/>
    </row>
    <row r="11" spans="1:9" ht="18" customHeight="1" thickBot="1" x14ac:dyDescent="0.25">
      <c r="A11" s="723" t="s">
        <v>494</v>
      </c>
      <c r="B11" s="770" t="s">
        <v>1262</v>
      </c>
      <c r="C11" s="771"/>
      <c r="D11" s="772"/>
      <c r="E11" s="376"/>
    </row>
    <row r="12" spans="1:9" ht="18" customHeight="1" x14ac:dyDescent="0.2">
      <c r="A12" s="723"/>
      <c r="B12" s="764" t="s">
        <v>1263</v>
      </c>
      <c r="C12" s="765"/>
      <c r="D12" s="766"/>
      <c r="E12" s="376"/>
    </row>
    <row r="13" spans="1:9" ht="18" customHeight="1" thickBot="1" x14ac:dyDescent="0.25">
      <c r="A13" s="724"/>
      <c r="B13" s="767"/>
      <c r="C13" s="768"/>
      <c r="D13" s="769"/>
      <c r="E13" s="376"/>
    </row>
    <row r="14" spans="1:9" ht="18" customHeight="1" thickBot="1" x14ac:dyDescent="0.25">
      <c r="A14" s="725" t="s">
        <v>495</v>
      </c>
      <c r="B14" s="776" t="s">
        <v>1264</v>
      </c>
      <c r="C14" s="777"/>
      <c r="D14" s="778"/>
    </row>
    <row r="15" spans="1:9" ht="18" customHeight="1" thickBot="1" x14ac:dyDescent="0.25">
      <c r="A15" s="726" t="s">
        <v>496</v>
      </c>
      <c r="B15" s="770" t="s">
        <v>1264</v>
      </c>
      <c r="C15" s="771"/>
      <c r="D15" s="772"/>
    </row>
    <row r="16" spans="1:9" ht="18" customHeight="1" thickBot="1" x14ac:dyDescent="0.25">
      <c r="A16" s="716" t="s">
        <v>497</v>
      </c>
      <c r="B16" s="779" t="s">
        <v>1687</v>
      </c>
      <c r="C16" s="780"/>
      <c r="D16" s="781"/>
    </row>
    <row r="17" spans="1:6" ht="18" customHeight="1" thickBot="1" x14ac:dyDescent="0.25">
      <c r="A17" s="727" t="s">
        <v>594</v>
      </c>
      <c r="B17" s="785"/>
      <c r="C17" s="786"/>
      <c r="D17" s="787"/>
    </row>
    <row r="18" spans="1:6" ht="13.7" customHeight="1" thickTop="1" thickBot="1" x14ac:dyDescent="0.25">
      <c r="A18" s="728" t="s">
        <v>1692</v>
      </c>
      <c r="B18" s="782" t="s">
        <v>510</v>
      </c>
      <c r="C18" s="783"/>
      <c r="D18" s="784"/>
    </row>
    <row r="19" spans="1:6" ht="18" customHeight="1" thickBot="1" x14ac:dyDescent="0.25">
      <c r="A19" s="729" t="s">
        <v>521</v>
      </c>
      <c r="B19" s="770"/>
      <c r="C19" s="771"/>
      <c r="D19" s="772"/>
    </row>
    <row r="20" spans="1:6" ht="18" customHeight="1" thickBot="1" x14ac:dyDescent="0.25">
      <c r="A20" s="729" t="s">
        <v>535</v>
      </c>
      <c r="B20" s="770"/>
      <c r="C20" s="771"/>
      <c r="D20" s="772"/>
    </row>
    <row r="21" spans="1:6" ht="18" customHeight="1" thickBot="1" x14ac:dyDescent="0.25">
      <c r="A21" s="730" t="s">
        <v>509</v>
      </c>
      <c r="B21" s="770" t="s">
        <v>413</v>
      </c>
      <c r="C21" s="771"/>
      <c r="D21" s="772"/>
    </row>
    <row r="22" spans="1:6" ht="14.25" customHeight="1" thickBot="1" x14ac:dyDescent="0.25">
      <c r="A22" s="731" t="s">
        <v>520</v>
      </c>
      <c r="B22" s="773" t="s">
        <v>1265</v>
      </c>
      <c r="C22" s="774"/>
      <c r="D22" s="775"/>
    </row>
    <row r="23" spans="1:6" s="379" customFormat="1" ht="18.95" customHeight="1" thickBot="1" x14ac:dyDescent="0.25">
      <c r="A23" s="732" t="s">
        <v>568</v>
      </c>
      <c r="B23" s="801">
        <v>37385</v>
      </c>
      <c r="C23" s="802"/>
      <c r="D23" s="803"/>
      <c r="E23" s="378"/>
      <c r="F23" s="373"/>
    </row>
    <row r="24" spans="1:6" s="379" customFormat="1" ht="13.7" customHeight="1" thickBot="1" x14ac:dyDescent="0.25">
      <c r="A24" s="733" t="s">
        <v>569</v>
      </c>
      <c r="B24" s="807" t="s">
        <v>1266</v>
      </c>
      <c r="C24" s="808"/>
      <c r="D24" s="772"/>
      <c r="E24" s="378"/>
      <c r="F24" s="378"/>
    </row>
    <row r="25" spans="1:6" ht="50.25" customHeight="1" thickBot="1" x14ac:dyDescent="0.25">
      <c r="A25" s="734" t="s">
        <v>1693</v>
      </c>
      <c r="B25" s="773" t="s">
        <v>1267</v>
      </c>
      <c r="C25" s="774"/>
      <c r="D25" s="775"/>
    </row>
    <row r="26" spans="1:6" ht="49.7" customHeight="1" thickBot="1" x14ac:dyDescent="0.25">
      <c r="A26" s="735" t="s">
        <v>512</v>
      </c>
      <c r="B26" s="812"/>
      <c r="C26" s="813"/>
      <c r="D26" s="814"/>
    </row>
    <row r="27" spans="1:6" ht="17.25" customHeight="1" thickBot="1" x14ac:dyDescent="0.25">
      <c r="A27" s="380" t="s">
        <v>827</v>
      </c>
      <c r="B27" s="809" t="s">
        <v>1646</v>
      </c>
      <c r="C27" s="810"/>
      <c r="D27" s="811"/>
    </row>
    <row r="28" spans="1:6" ht="5.25" customHeight="1" thickBot="1" x14ac:dyDescent="0.25">
      <c r="A28" s="381"/>
      <c r="B28" s="827"/>
      <c r="C28" s="828"/>
      <c r="D28" s="829"/>
    </row>
    <row r="29" spans="1:6" x14ac:dyDescent="0.2">
      <c r="A29" s="382" t="s">
        <v>163</v>
      </c>
      <c r="B29" s="815"/>
      <c r="C29" s="816"/>
      <c r="D29" s="817"/>
    </row>
    <row r="30" spans="1:6" ht="13.5" thickBot="1" x14ac:dyDescent="0.25">
      <c r="A30" s="383" t="s">
        <v>164</v>
      </c>
      <c r="B30" s="824" t="s">
        <v>165</v>
      </c>
      <c r="C30" s="825"/>
      <c r="D30" s="826"/>
    </row>
    <row r="31" spans="1:6" ht="13.5" thickBot="1" x14ac:dyDescent="0.25">
      <c r="A31" s="377" t="s">
        <v>570</v>
      </c>
      <c r="B31" s="832" t="s">
        <v>1268</v>
      </c>
      <c r="C31" s="819"/>
      <c r="D31" s="820"/>
    </row>
    <row r="32" spans="1:6" ht="13.5" thickBot="1" x14ac:dyDescent="0.25">
      <c r="A32" s="384"/>
      <c r="B32" s="818" t="s">
        <v>1269</v>
      </c>
      <c r="C32" s="819"/>
      <c r="D32" s="820"/>
    </row>
    <row r="33" spans="1:5" ht="13.5" thickBot="1" x14ac:dyDescent="0.25">
      <c r="A33" s="821" t="s">
        <v>500</v>
      </c>
      <c r="B33" s="822"/>
      <c r="C33" s="822"/>
      <c r="D33" s="823"/>
    </row>
    <row r="34" spans="1:5" s="374" customFormat="1" x14ac:dyDescent="0.2">
      <c r="A34" s="385" t="s">
        <v>119</v>
      </c>
      <c r="B34" s="386" t="s">
        <v>361</v>
      </c>
      <c r="C34" s="830" t="s">
        <v>515</v>
      </c>
      <c r="D34" s="831"/>
      <c r="E34" s="374" t="str">
        <f>A34</f>
        <v>CMDU#044</v>
      </c>
    </row>
    <row r="35" spans="1:5" s="374" customFormat="1" ht="13.5" customHeight="1" x14ac:dyDescent="0.2">
      <c r="A35" s="387" t="s">
        <v>119</v>
      </c>
      <c r="B35" s="388" t="s">
        <v>516</v>
      </c>
      <c r="C35" s="788" t="s">
        <v>551</v>
      </c>
      <c r="D35" s="789"/>
      <c r="E35" s="374" t="str">
        <f t="shared" ref="E35:E56" si="0">A35</f>
        <v>CMDU#044</v>
      </c>
    </row>
    <row r="36" spans="1:5" s="374" customFormat="1" x14ac:dyDescent="0.2">
      <c r="A36" s="389" t="s">
        <v>181</v>
      </c>
      <c r="B36" s="388" t="s">
        <v>505</v>
      </c>
      <c r="C36" s="788" t="s">
        <v>506</v>
      </c>
      <c r="D36" s="789"/>
      <c r="E36" s="374" t="str">
        <f t="shared" si="0"/>
        <v>CMDU#043 B1</v>
      </c>
    </row>
    <row r="37" spans="1:5" s="374" customFormat="1" x14ac:dyDescent="0.2">
      <c r="A37" s="389" t="s">
        <v>182</v>
      </c>
      <c r="B37" s="388" t="s">
        <v>507</v>
      </c>
      <c r="C37" s="788" t="s">
        <v>543</v>
      </c>
      <c r="D37" s="789"/>
      <c r="E37" s="374" t="str">
        <f t="shared" si="0"/>
        <v>CMDU#043 B2</v>
      </c>
    </row>
    <row r="38" spans="1:5" s="374" customFormat="1" x14ac:dyDescent="0.2">
      <c r="A38" s="389" t="s">
        <v>120</v>
      </c>
      <c r="B38" s="388" t="s">
        <v>519</v>
      </c>
      <c r="C38" s="788" t="s">
        <v>555</v>
      </c>
      <c r="D38" s="789"/>
      <c r="E38" s="374" t="str">
        <f t="shared" si="0"/>
        <v>CMDU#028</v>
      </c>
    </row>
    <row r="39" spans="1:5" s="374" customFormat="1" x14ac:dyDescent="0.2">
      <c r="A39" s="389" t="s">
        <v>120</v>
      </c>
      <c r="B39" s="388" t="s">
        <v>518</v>
      </c>
      <c r="C39" s="788" t="s">
        <v>556</v>
      </c>
      <c r="D39" s="789"/>
      <c r="E39" s="374" t="str">
        <f t="shared" si="0"/>
        <v>CMDU#028</v>
      </c>
    </row>
    <row r="40" spans="1:5" s="374" customFormat="1" x14ac:dyDescent="0.2">
      <c r="A40" s="389" t="s">
        <v>120</v>
      </c>
      <c r="B40" s="388" t="s">
        <v>557</v>
      </c>
      <c r="C40" s="788" t="s">
        <v>558</v>
      </c>
      <c r="D40" s="789"/>
      <c r="E40" s="374" t="str">
        <f t="shared" si="0"/>
        <v>CMDU#028</v>
      </c>
    </row>
    <row r="41" spans="1:5" s="374" customFormat="1" x14ac:dyDescent="0.2">
      <c r="A41" s="389" t="s">
        <v>120</v>
      </c>
      <c r="B41" s="388" t="s">
        <v>362</v>
      </c>
      <c r="C41" s="833" t="s">
        <v>363</v>
      </c>
      <c r="D41" s="834"/>
      <c r="E41" s="374" t="str">
        <f>A41</f>
        <v>CMDU#028</v>
      </c>
    </row>
    <row r="42" spans="1:5" s="374" customFormat="1" x14ac:dyDescent="0.2">
      <c r="A42" s="389" t="s">
        <v>183</v>
      </c>
      <c r="B42" s="388" t="s">
        <v>537</v>
      </c>
      <c r="C42" s="788" t="s">
        <v>544</v>
      </c>
      <c r="D42" s="789"/>
      <c r="E42" s="374" t="str">
        <f t="shared" si="0"/>
        <v>CMDU#029 D1</v>
      </c>
    </row>
    <row r="43" spans="1:5" s="374" customFormat="1" x14ac:dyDescent="0.2">
      <c r="A43" s="389" t="s">
        <v>184</v>
      </c>
      <c r="B43" s="388" t="s">
        <v>538</v>
      </c>
      <c r="C43" s="788" t="s">
        <v>545</v>
      </c>
      <c r="D43" s="789"/>
      <c r="E43" s="374" t="str">
        <f t="shared" si="0"/>
        <v>CMDU#029 D2</v>
      </c>
    </row>
    <row r="44" spans="1:5" s="374" customFormat="1" x14ac:dyDescent="0.2">
      <c r="A44" s="389" t="s">
        <v>841</v>
      </c>
      <c r="B44" s="388" t="s">
        <v>843</v>
      </c>
      <c r="C44" s="420" t="s">
        <v>842</v>
      </c>
      <c r="D44" s="421"/>
    </row>
    <row r="45" spans="1:5" s="374" customFormat="1" x14ac:dyDescent="0.2">
      <c r="A45" s="389" t="s">
        <v>120</v>
      </c>
      <c r="B45" s="388" t="s">
        <v>562</v>
      </c>
      <c r="C45" s="788" t="s">
        <v>566</v>
      </c>
      <c r="D45" s="789"/>
      <c r="E45" s="374" t="str">
        <f t="shared" si="0"/>
        <v>CMDU#028</v>
      </c>
    </row>
    <row r="46" spans="1:5" s="374" customFormat="1" x14ac:dyDescent="0.2">
      <c r="A46" s="389" t="s">
        <v>120</v>
      </c>
      <c r="B46" s="388" t="s">
        <v>331</v>
      </c>
      <c r="C46" s="390" t="s">
        <v>332</v>
      </c>
      <c r="D46" s="391"/>
      <c r="E46" s="374" t="str">
        <f t="shared" si="0"/>
        <v>CMDU#028</v>
      </c>
    </row>
    <row r="47" spans="1:5" s="374" customFormat="1" x14ac:dyDescent="0.2">
      <c r="A47" s="389" t="s">
        <v>185</v>
      </c>
      <c r="B47" s="388" t="s">
        <v>541</v>
      </c>
      <c r="C47" s="788" t="s">
        <v>539</v>
      </c>
      <c r="D47" s="789"/>
      <c r="E47" s="374" t="str">
        <f t="shared" si="0"/>
        <v>CMDU#029 F1</v>
      </c>
    </row>
    <row r="48" spans="1:5" s="374" customFormat="1" x14ac:dyDescent="0.2">
      <c r="A48" s="389" t="s">
        <v>186</v>
      </c>
      <c r="B48" s="388" t="s">
        <v>542</v>
      </c>
      <c r="C48" s="788" t="s">
        <v>540</v>
      </c>
      <c r="D48" s="789"/>
      <c r="E48" s="374" t="str">
        <f t="shared" si="0"/>
        <v>CMDU#029 F2</v>
      </c>
    </row>
    <row r="49" spans="1:7" s="374" customFormat="1" x14ac:dyDescent="0.2">
      <c r="A49" s="389" t="s">
        <v>456</v>
      </c>
      <c r="B49" s="388" t="s">
        <v>192</v>
      </c>
      <c r="C49" s="788" t="s">
        <v>191</v>
      </c>
      <c r="D49" s="789"/>
      <c r="E49" s="374" t="str">
        <f>A49</f>
        <v>CMDU#029 F3</v>
      </c>
    </row>
    <row r="50" spans="1:7" s="374" customFormat="1" x14ac:dyDescent="0.2">
      <c r="A50" s="389" t="s">
        <v>561</v>
      </c>
      <c r="B50" s="388" t="s">
        <v>517</v>
      </c>
      <c r="C50" s="788" t="s">
        <v>563</v>
      </c>
      <c r="D50" s="789"/>
      <c r="E50" s="374" t="str">
        <f t="shared" si="0"/>
        <v>CMDU#091</v>
      </c>
    </row>
    <row r="51" spans="1:7" s="374" customFormat="1" x14ac:dyDescent="0.2">
      <c r="A51" s="389" t="s">
        <v>187</v>
      </c>
      <c r="B51" s="388" t="s">
        <v>547</v>
      </c>
      <c r="C51" s="788" t="s">
        <v>552</v>
      </c>
      <c r="D51" s="789"/>
      <c r="E51" s="374" t="str">
        <f t="shared" si="0"/>
        <v>CMDU#090 H1</v>
      </c>
    </row>
    <row r="52" spans="1:7" s="374" customFormat="1" x14ac:dyDescent="0.2">
      <c r="A52" s="389" t="s">
        <v>188</v>
      </c>
      <c r="B52" s="388" t="s">
        <v>548</v>
      </c>
      <c r="C52" s="788" t="s">
        <v>553</v>
      </c>
      <c r="D52" s="789"/>
      <c r="E52" s="374" t="str">
        <f t="shared" si="0"/>
        <v>CMDU#090 H2</v>
      </c>
    </row>
    <row r="53" spans="1:7" s="374" customFormat="1" x14ac:dyDescent="0.2">
      <c r="A53" s="389" t="s">
        <v>119</v>
      </c>
      <c r="B53" s="388" t="s">
        <v>502</v>
      </c>
      <c r="C53" s="788" t="s">
        <v>554</v>
      </c>
      <c r="D53" s="789"/>
      <c r="E53" s="374" t="str">
        <f t="shared" si="0"/>
        <v>CMDU#044</v>
      </c>
    </row>
    <row r="54" spans="1:7" s="374" customFormat="1" x14ac:dyDescent="0.2">
      <c r="A54" s="389" t="s">
        <v>121</v>
      </c>
      <c r="B54" s="388" t="s">
        <v>503</v>
      </c>
      <c r="C54" s="788" t="s">
        <v>559</v>
      </c>
      <c r="D54" s="789"/>
      <c r="E54" s="374" t="str">
        <f t="shared" si="0"/>
        <v>CMDU#101</v>
      </c>
    </row>
    <row r="55" spans="1:7" s="394" customFormat="1" ht="25.5" customHeight="1" x14ac:dyDescent="0.2">
      <c r="A55" s="392" t="s">
        <v>189</v>
      </c>
      <c r="B55" s="393" t="s">
        <v>536</v>
      </c>
      <c r="C55" s="839" t="s">
        <v>546</v>
      </c>
      <c r="D55" s="840"/>
      <c r="E55" s="374" t="str">
        <f t="shared" si="0"/>
        <v>CMDU#043 J1</v>
      </c>
    </row>
    <row r="56" spans="1:7" s="374" customFormat="1" x14ac:dyDescent="0.2">
      <c r="A56" s="389" t="s">
        <v>190</v>
      </c>
      <c r="B56" s="388" t="s">
        <v>560</v>
      </c>
      <c r="C56" s="837" t="s">
        <v>156</v>
      </c>
      <c r="D56" s="838"/>
      <c r="E56" s="374" t="str">
        <f t="shared" si="0"/>
        <v>CMDU#043 N1</v>
      </c>
    </row>
    <row r="57" spans="1:7" s="374" customFormat="1" x14ac:dyDescent="0.2">
      <c r="A57" s="389" t="s">
        <v>787</v>
      </c>
      <c r="B57" s="388" t="s">
        <v>785</v>
      </c>
      <c r="C57" s="837" t="s">
        <v>786</v>
      </c>
      <c r="D57" s="838"/>
      <c r="F57" s="395"/>
      <c r="G57" s="395"/>
    </row>
    <row r="58" spans="1:7" s="374" customFormat="1" x14ac:dyDescent="0.2">
      <c r="A58" s="389" t="s">
        <v>790</v>
      </c>
      <c r="B58" s="388" t="s">
        <v>788</v>
      </c>
      <c r="C58" s="837" t="s">
        <v>789</v>
      </c>
      <c r="D58" s="838"/>
    </row>
    <row r="59" spans="1:7" s="374" customFormat="1" x14ac:dyDescent="0.2">
      <c r="A59" s="389" t="s">
        <v>792</v>
      </c>
      <c r="B59" s="388" t="s">
        <v>791</v>
      </c>
      <c r="C59" s="837" t="s">
        <v>793</v>
      </c>
      <c r="D59" s="838"/>
    </row>
    <row r="60" spans="1:7" x14ac:dyDescent="0.2">
      <c r="A60" s="389" t="s">
        <v>795</v>
      </c>
      <c r="B60" s="388" t="s">
        <v>794</v>
      </c>
      <c r="C60" s="837" t="s">
        <v>796</v>
      </c>
      <c r="D60" s="838"/>
    </row>
    <row r="61" spans="1:7" x14ac:dyDescent="0.2">
      <c r="A61" s="389"/>
      <c r="B61" s="388" t="s">
        <v>333</v>
      </c>
      <c r="C61" s="837" t="s">
        <v>334</v>
      </c>
      <c r="D61" s="838"/>
    </row>
    <row r="62" spans="1:7" ht="13.5" thickBot="1" x14ac:dyDescent="0.25">
      <c r="A62" s="396"/>
      <c r="B62" s="397" t="s">
        <v>508</v>
      </c>
      <c r="C62" s="835" t="s">
        <v>508</v>
      </c>
      <c r="D62" s="836"/>
    </row>
    <row r="63" spans="1:7" x14ac:dyDescent="0.2">
      <c r="A63" s="374"/>
      <c r="B63" s="398"/>
      <c r="C63" s="374"/>
      <c r="D63" s="374"/>
    </row>
  </sheetData>
  <sheetProtection algorithmName="SHA-512" hashValue="5NY4YbRBIwQ+8eftArGLp5AQiZSybTcU7klZ33+khqHmto40ROX9to/wxm6clggAM5vIzGx3cng9FlNel4bSXg==" saltValue="c6P5IeU4meB8pTKsxIK+jA==" spinCount="100000" sheet="1" objects="1" scenarios="1" formatCells="0" formatColumns="0" formatRows="0" insertColumns="0" insertRows="0" deleteColumns="0" deleteRows="0" sort="0" autoFilter="0"/>
  <mergeCells count="59">
    <mergeCell ref="C62:D62"/>
    <mergeCell ref="C56:D56"/>
    <mergeCell ref="C61:D61"/>
    <mergeCell ref="C53:D53"/>
    <mergeCell ref="C54:D54"/>
    <mergeCell ref="C57:D57"/>
    <mergeCell ref="C58:D58"/>
    <mergeCell ref="C55:D55"/>
    <mergeCell ref="C59:D59"/>
    <mergeCell ref="C60:D60"/>
    <mergeCell ref="C39:D39"/>
    <mergeCell ref="C51:D51"/>
    <mergeCell ref="C49:D49"/>
    <mergeCell ref="C50:D50"/>
    <mergeCell ref="C41:D41"/>
    <mergeCell ref="C48:D48"/>
    <mergeCell ref="C47:D47"/>
    <mergeCell ref="C42:D42"/>
    <mergeCell ref="C52:D52"/>
    <mergeCell ref="C43:D43"/>
    <mergeCell ref="C45:D45"/>
    <mergeCell ref="B24:D24"/>
    <mergeCell ref="B25:D25"/>
    <mergeCell ref="B27:D27"/>
    <mergeCell ref="B26:D26"/>
    <mergeCell ref="C40:D40"/>
    <mergeCell ref="B29:D29"/>
    <mergeCell ref="B32:D32"/>
    <mergeCell ref="A33:D33"/>
    <mergeCell ref="C38:D38"/>
    <mergeCell ref="B30:D30"/>
    <mergeCell ref="B28:D28"/>
    <mergeCell ref="C34:D34"/>
    <mergeCell ref="B31:D31"/>
    <mergeCell ref="C35:D35"/>
    <mergeCell ref="C37:D37"/>
    <mergeCell ref="C36:D36"/>
    <mergeCell ref="B1:D1"/>
    <mergeCell ref="B2:D2"/>
    <mergeCell ref="B3:D3"/>
    <mergeCell ref="C4:D4"/>
    <mergeCell ref="B8:D8"/>
    <mergeCell ref="B5:D5"/>
    <mergeCell ref="B6:D6"/>
    <mergeCell ref="B23:D23"/>
    <mergeCell ref="B9:D9"/>
    <mergeCell ref="B20:D20"/>
    <mergeCell ref="B19:D19"/>
    <mergeCell ref="B7:D7"/>
    <mergeCell ref="B10:D10"/>
    <mergeCell ref="B12:D13"/>
    <mergeCell ref="B11:D11"/>
    <mergeCell ref="B22:D22"/>
    <mergeCell ref="B14:D14"/>
    <mergeCell ref="B15:D15"/>
    <mergeCell ref="B16:D16"/>
    <mergeCell ref="B18:D18"/>
    <mergeCell ref="B17:D17"/>
    <mergeCell ref="B21:D21"/>
  </mergeCells>
  <phoneticPr fontId="0" type="noConversion"/>
  <dataValidations count="4">
    <dataValidation type="whole" allowBlank="1" showInputMessage="1" showErrorMessage="1" sqref="B2:D2" xr:uid="{00000000-0002-0000-0100-000000000000}">
      <formula1>0</formula1>
      <formula2>9999999</formula2>
    </dataValidation>
    <dataValidation type="date" allowBlank="1" showInputMessage="1" showErrorMessage="1" sqref="B3:D3" xr:uid="{00000000-0002-0000-0100-000001000000}">
      <formula1>10100</formula1>
      <formula2>401768</formula2>
    </dataValidation>
    <dataValidation type="date" allowBlank="1" showInputMessage="1" showErrorMessage="1" sqref="B5:D6" xr:uid="{00000000-0002-0000-0100-000002000000}">
      <formula1>36526</formula1>
      <formula2>401768</formula2>
    </dataValidation>
    <dataValidation type="date" allowBlank="1" showInputMessage="1" showErrorMessage="1" sqref="B23:D23" xr:uid="{00000000-0002-0000-0100-000003000000}">
      <formula1>32874</formula1>
      <formula2>401768</formula2>
    </dataValidation>
  </dataValidations>
  <hyperlinks>
    <hyperlink ref="B32" r:id="rId1" xr:uid="{564EB844-024F-4A02-B4E7-2F0E6716BD23}"/>
  </hyperlinks>
  <printOptions horizontalCentered="1" verticalCentered="1"/>
  <pageMargins left="0.25" right="0.25" top="0.25" bottom="0.25" header="0.23622047244094491" footer="0.23622047244094491"/>
  <pageSetup scale="63" fitToHeight="3"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E9"/>
  <sheetViews>
    <sheetView zoomScale="75" zoomScaleNormal="85" workbookViewId="0"/>
  </sheetViews>
  <sheetFormatPr defaultColWidth="11.42578125" defaultRowHeight="12.75" x14ac:dyDescent="0.2"/>
  <cols>
    <col min="1" max="1" width="11.42578125" style="230"/>
    <col min="2" max="2" width="7.5703125" style="230" bestFit="1" customWidth="1"/>
    <col min="3" max="3" width="12.85546875" style="230" bestFit="1" customWidth="1"/>
    <col min="4" max="4" width="6.140625" style="230" customWidth="1"/>
    <col min="5" max="5" width="10.28515625" style="230" bestFit="1" customWidth="1"/>
    <col min="6" max="16384" width="11.42578125" style="230"/>
  </cols>
  <sheetData>
    <row r="1" spans="1:5" ht="13.5" thickBot="1" x14ac:dyDescent="0.25">
      <c r="A1" s="229"/>
    </row>
    <row r="2" spans="1:5" ht="18.75" thickBot="1" x14ac:dyDescent="0.25">
      <c r="B2" s="231" t="s">
        <v>572</v>
      </c>
      <c r="C2" s="232" t="s">
        <v>501</v>
      </c>
      <c r="D2" s="233"/>
      <c r="E2" s="234" t="s">
        <v>573</v>
      </c>
    </row>
    <row r="3" spans="1:5" ht="18" x14ac:dyDescent="0.2">
      <c r="B3" s="235"/>
      <c r="C3" s="236" t="s">
        <v>303</v>
      </c>
      <c r="D3" s="237"/>
      <c r="E3" s="238">
        <v>250</v>
      </c>
    </row>
    <row r="4" spans="1:5" ht="18" x14ac:dyDescent="0.2">
      <c r="B4" s="235"/>
      <c r="C4" s="239"/>
      <c r="D4" s="240"/>
      <c r="E4" s="241"/>
    </row>
    <row r="5" spans="1:5" ht="18" x14ac:dyDescent="0.2">
      <c r="B5" s="235"/>
      <c r="C5" s="239"/>
      <c r="D5" s="240"/>
      <c r="E5" s="241"/>
    </row>
    <row r="6" spans="1:5" ht="18.75" thickBot="1" x14ac:dyDescent="0.25">
      <c r="B6" s="235"/>
      <c r="C6" s="242"/>
      <c r="D6" s="243"/>
      <c r="E6" s="244"/>
    </row>
    <row r="7" spans="1:5" ht="18.75" thickBot="1" x14ac:dyDescent="0.25">
      <c r="B7" s="235"/>
      <c r="C7" s="235"/>
      <c r="D7" s="235"/>
      <c r="E7" s="235"/>
    </row>
    <row r="8" spans="1:5" ht="18.75" thickBot="1" x14ac:dyDescent="0.25">
      <c r="B8" s="235"/>
      <c r="C8" s="245" t="s">
        <v>574</v>
      </c>
      <c r="D8" s="246"/>
      <c r="E8" s="247">
        <f>SUM(E3:E6)</f>
        <v>250</v>
      </c>
    </row>
    <row r="9" spans="1:5" x14ac:dyDescent="0.2">
      <c r="A9" s="229">
        <v>39</v>
      </c>
    </row>
  </sheetData>
  <sheetProtection formatCells="0" formatColumns="0" formatRows="0" insertColumns="0" insertRows="0" deleteColumns="0" deleteRows="0" sort="0" autoFilter="0"/>
  <phoneticPr fontId="11" type="noConversion"/>
  <dataValidations count="1">
    <dataValidation type="list" showInputMessage="1" showErrorMessage="1" sqref="D3:D6" xr:uid="{00000000-0002-0000-0200-000000000000}">
      <formula1>MQCType</formula1>
    </dataValidation>
  </dataValidations>
  <pageMargins left="0.75" right="0.75" top="1" bottom="1"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4BE48-E2B6-46A5-95E3-377D4A51968F}">
  <sheetPr>
    <pageSetUpPr fitToPage="1"/>
  </sheetPr>
  <dimension ref="A1:BB1384"/>
  <sheetViews>
    <sheetView showGridLines="0" tabSelected="1" zoomScale="76" zoomScaleNormal="76" zoomScaleSheetLayoutView="75" workbookViewId="0">
      <selection activeCell="A14" sqref="A14"/>
    </sheetView>
  </sheetViews>
  <sheetFormatPr defaultColWidth="9.140625" defaultRowHeight="15.75" x14ac:dyDescent="0.2"/>
  <cols>
    <col min="1" max="1" width="25.140625" style="465" customWidth="1"/>
    <col min="2" max="2" width="18.5703125" style="465" customWidth="1"/>
    <col min="3" max="3" width="18.28515625" style="465" customWidth="1"/>
    <col min="4" max="4" width="37.42578125" style="465" bestFit="1" customWidth="1"/>
    <col min="5" max="5" width="28.28515625" style="465" customWidth="1"/>
    <col min="6" max="6" width="12.140625" style="530" customWidth="1"/>
    <col min="7" max="8" width="17.42578125" style="530" customWidth="1"/>
    <col min="9" max="9" width="17.7109375" style="530" customWidth="1"/>
    <col min="10" max="10" width="17.85546875" style="465" customWidth="1"/>
    <col min="11" max="11" width="24.5703125" style="465" customWidth="1"/>
    <col min="12" max="12" width="23.5703125" style="465" customWidth="1"/>
    <col min="13" max="13" width="17.28515625" style="465" customWidth="1"/>
    <col min="14" max="14" width="17.7109375" style="465" customWidth="1"/>
    <col min="15" max="16" width="16.5703125" style="465" customWidth="1"/>
    <col min="17" max="17" width="17.5703125" style="465" customWidth="1"/>
    <col min="18" max="18" width="15.85546875" style="465" customWidth="1"/>
    <col min="19" max="19" width="16.7109375" style="465" customWidth="1"/>
    <col min="20" max="20" width="16.5703125" style="465" customWidth="1"/>
    <col min="21" max="21" width="16.7109375" style="465" customWidth="1"/>
    <col min="22" max="22" width="17.5703125" style="465" hidden="1" customWidth="1"/>
    <col min="23" max="23" width="18" style="465" hidden="1" customWidth="1"/>
    <col min="24" max="24" width="17.28515625" style="465" customWidth="1"/>
    <col min="25" max="25" width="20.85546875" style="465" customWidth="1"/>
    <col min="26" max="26" width="9.7109375" style="465" customWidth="1"/>
    <col min="27" max="27" width="19.42578125" style="465" customWidth="1"/>
    <col min="28" max="28" width="9.7109375" style="465" customWidth="1"/>
    <col min="29" max="29" width="14.140625" style="465" customWidth="1"/>
    <col min="30" max="16384" width="9.140625" style="465"/>
  </cols>
  <sheetData>
    <row r="1" spans="1:14" x14ac:dyDescent="0.2">
      <c r="A1" s="845" t="s">
        <v>487</v>
      </c>
      <c r="B1" s="846"/>
      <c r="C1" s="847" t="str">
        <f>Cover!B1</f>
        <v>22-0125</v>
      </c>
      <c r="D1" s="848"/>
      <c r="E1" s="848"/>
      <c r="F1" s="849"/>
      <c r="G1" s="465"/>
      <c r="H1" s="465"/>
      <c r="I1" s="465"/>
    </row>
    <row r="2" spans="1:14" x14ac:dyDescent="0.2">
      <c r="A2" s="850" t="s">
        <v>1131</v>
      </c>
      <c r="B2" s="851"/>
      <c r="C2" s="852"/>
      <c r="D2" s="853"/>
      <c r="E2" s="853"/>
      <c r="F2" s="854"/>
      <c r="G2" s="465"/>
      <c r="H2" s="465"/>
      <c r="I2" s="465"/>
    </row>
    <row r="3" spans="1:14" x14ac:dyDescent="0.2">
      <c r="A3" s="850" t="s">
        <v>498</v>
      </c>
      <c r="B3" s="851"/>
      <c r="C3" s="855">
        <f>Cover!B2</f>
        <v>8</v>
      </c>
      <c r="D3" s="856"/>
      <c r="E3" s="856"/>
      <c r="F3" s="857"/>
      <c r="G3" s="465"/>
      <c r="H3" s="465"/>
      <c r="I3" s="465"/>
    </row>
    <row r="4" spans="1:14" x14ac:dyDescent="0.2">
      <c r="A4" s="850" t="s">
        <v>1124</v>
      </c>
      <c r="B4" s="851"/>
      <c r="C4" s="869" t="str">
        <f>Cover!B7</f>
        <v>Geodis USA Inc.acting as agent for and on behalf of Cargo Container Line Limited</v>
      </c>
      <c r="D4" s="870"/>
      <c r="E4" s="870"/>
      <c r="F4" s="871"/>
      <c r="G4" s="465"/>
      <c r="H4" s="465"/>
      <c r="I4" s="465"/>
    </row>
    <row r="5" spans="1:14" x14ac:dyDescent="0.2">
      <c r="A5" s="850" t="s">
        <v>504</v>
      </c>
      <c r="B5" s="851"/>
      <c r="C5" s="852" t="s">
        <v>785</v>
      </c>
      <c r="D5" s="853"/>
      <c r="E5" s="853"/>
      <c r="F5" s="854"/>
      <c r="G5" s="465"/>
      <c r="H5" s="465"/>
      <c r="I5" s="465"/>
    </row>
    <row r="6" spans="1:14" x14ac:dyDescent="0.2">
      <c r="A6" s="850" t="s">
        <v>488</v>
      </c>
      <c r="B6" s="851"/>
      <c r="C6" s="852" t="s">
        <v>786</v>
      </c>
      <c r="D6" s="853"/>
      <c r="E6" s="853"/>
      <c r="F6" s="854"/>
      <c r="G6" s="465"/>
      <c r="H6" s="465"/>
      <c r="I6" s="465"/>
    </row>
    <row r="7" spans="1:14" x14ac:dyDescent="0.2">
      <c r="A7" s="850" t="s">
        <v>578</v>
      </c>
      <c r="B7" s="851"/>
      <c r="C7" s="852" t="s">
        <v>787</v>
      </c>
      <c r="D7" s="853"/>
      <c r="E7" s="853"/>
      <c r="F7" s="854"/>
      <c r="G7" s="465"/>
      <c r="H7" s="465"/>
      <c r="I7" s="465"/>
    </row>
    <row r="8" spans="1:14" ht="16.5" thickBot="1" x14ac:dyDescent="0.25">
      <c r="A8" s="858"/>
      <c r="B8" s="859"/>
      <c r="C8" s="860"/>
      <c r="D8" s="861"/>
      <c r="E8" s="861"/>
      <c r="F8" s="862"/>
      <c r="G8" s="465"/>
      <c r="H8" s="465"/>
      <c r="I8" s="465"/>
    </row>
    <row r="9" spans="1:14" x14ac:dyDescent="0.2">
      <c r="A9" s="400">
        <v>39</v>
      </c>
      <c r="B9" s="400" t="s">
        <v>580</v>
      </c>
      <c r="D9" s="466"/>
      <c r="E9" s="466"/>
      <c r="F9" s="467"/>
      <c r="G9" s="465"/>
      <c r="H9" s="465"/>
      <c r="I9" s="465"/>
    </row>
    <row r="10" spans="1:14" ht="16.5" thickBot="1" x14ac:dyDescent="0.25">
      <c r="A10" s="468"/>
      <c r="D10" s="466"/>
      <c r="E10" s="466"/>
      <c r="F10" s="467"/>
      <c r="G10" s="469"/>
      <c r="H10" s="466"/>
      <c r="I10" s="466"/>
      <c r="J10" s="466"/>
    </row>
    <row r="11" spans="1:14" ht="19.5" thickBot="1" x14ac:dyDescent="0.25">
      <c r="A11" s="470" t="s">
        <v>579</v>
      </c>
      <c r="B11" s="471"/>
      <c r="D11" s="466"/>
      <c r="E11" s="466"/>
      <c r="F11" s="467"/>
      <c r="G11" s="469"/>
      <c r="H11" s="466"/>
      <c r="I11" s="466"/>
      <c r="J11" s="466"/>
    </row>
    <row r="12" spans="1:14" s="472" customFormat="1" ht="16.5" thickBot="1" x14ac:dyDescent="0.25">
      <c r="A12" s="863" t="s">
        <v>581</v>
      </c>
      <c r="B12" s="864"/>
      <c r="C12" s="864"/>
      <c r="D12" s="864"/>
      <c r="E12" s="864"/>
      <c r="F12" s="864"/>
      <c r="G12" s="864"/>
      <c r="H12" s="864"/>
      <c r="I12" s="864"/>
      <c r="J12" s="865"/>
    </row>
    <row r="13" spans="1:14" x14ac:dyDescent="0.2">
      <c r="A13" s="473" t="s">
        <v>582</v>
      </c>
      <c r="B13" s="866" t="s">
        <v>583</v>
      </c>
      <c r="C13" s="866"/>
      <c r="D13" s="866"/>
      <c r="E13" s="866"/>
      <c r="F13" s="866"/>
      <c r="G13" s="866"/>
      <c r="H13" s="866"/>
      <c r="I13" s="866"/>
      <c r="J13" s="867" t="s">
        <v>587</v>
      </c>
      <c r="K13" s="868"/>
      <c r="L13" s="877" t="s">
        <v>588</v>
      </c>
      <c r="M13" s="878"/>
      <c r="N13" s="400" t="s">
        <v>4</v>
      </c>
    </row>
    <row r="14" spans="1:14" s="301" customFormat="1" x14ac:dyDescent="0.2">
      <c r="A14" s="662" t="s">
        <v>1678</v>
      </c>
      <c r="B14" s="872" t="s">
        <v>1273</v>
      </c>
      <c r="C14" s="873"/>
      <c r="D14" s="873"/>
      <c r="E14" s="873"/>
      <c r="F14" s="873"/>
      <c r="G14" s="873"/>
      <c r="H14" s="873"/>
      <c r="I14" s="873"/>
      <c r="J14" s="874"/>
      <c r="K14" s="875"/>
      <c r="L14" s="874"/>
      <c r="M14" s="879"/>
      <c r="N14" s="663" t="str">
        <f t="shared" ref="N14" si="0">IF($A18&gt;0,$A18,"")</f>
        <v>Bullet 3</v>
      </c>
    </row>
    <row r="15" spans="1:14" s="301" customFormat="1" x14ac:dyDescent="0.2">
      <c r="A15" s="662" t="s">
        <v>1394</v>
      </c>
      <c r="B15" s="872" t="s">
        <v>1395</v>
      </c>
      <c r="C15" s="873"/>
      <c r="D15" s="873"/>
      <c r="E15" s="873"/>
      <c r="F15" s="873"/>
      <c r="G15" s="873"/>
      <c r="H15" s="873"/>
      <c r="I15" s="873"/>
      <c r="J15" s="874"/>
      <c r="K15" s="875"/>
      <c r="L15" s="874"/>
      <c r="M15" s="879"/>
      <c r="N15" s="663" t="e">
        <f>IF(#REF!&gt;0,#REF!,"")</f>
        <v>#REF!</v>
      </c>
    </row>
    <row r="16" spans="1:14" s="301" customFormat="1" x14ac:dyDescent="0.2">
      <c r="A16" s="662" t="s">
        <v>1366</v>
      </c>
      <c r="B16" s="872" t="s">
        <v>1387</v>
      </c>
      <c r="C16" s="873"/>
      <c r="D16" s="873"/>
      <c r="E16" s="873"/>
      <c r="F16" s="873"/>
      <c r="G16" s="873"/>
      <c r="H16" s="873"/>
      <c r="I16" s="873"/>
      <c r="J16" s="874" t="s">
        <v>1388</v>
      </c>
      <c r="K16" s="875"/>
      <c r="L16" s="874"/>
      <c r="M16" s="876"/>
      <c r="N16" s="663" t="str">
        <f t="shared" ref="N16:N31" si="1">IF($A16&gt;0,$A16,"")</f>
        <v>Bullet 1</v>
      </c>
    </row>
    <row r="17" spans="1:54" s="664" customFormat="1" x14ac:dyDescent="0.2">
      <c r="A17" s="662" t="s">
        <v>1367</v>
      </c>
      <c r="B17" s="872" t="s">
        <v>1272</v>
      </c>
      <c r="C17" s="873"/>
      <c r="D17" s="873"/>
      <c r="E17" s="873"/>
      <c r="F17" s="873"/>
      <c r="G17" s="873"/>
      <c r="H17" s="873"/>
      <c r="I17" s="873"/>
      <c r="J17" s="874"/>
      <c r="K17" s="875"/>
      <c r="L17" s="874"/>
      <c r="M17" s="876"/>
      <c r="N17" s="663" t="str">
        <f t="shared" si="1"/>
        <v>Bullet 2</v>
      </c>
      <c r="BB17" s="301"/>
    </row>
    <row r="18" spans="1:54" s="664" customFormat="1" x14ac:dyDescent="0.2">
      <c r="A18" s="662" t="s">
        <v>1390</v>
      </c>
      <c r="B18" s="872" t="s">
        <v>1389</v>
      </c>
      <c r="C18" s="873"/>
      <c r="D18" s="873"/>
      <c r="E18" s="873"/>
      <c r="F18" s="873"/>
      <c r="G18" s="873"/>
      <c r="H18" s="873"/>
      <c r="I18" s="873"/>
      <c r="J18" s="874"/>
      <c r="K18" s="875"/>
      <c r="L18" s="874"/>
      <c r="M18" s="876"/>
      <c r="N18" s="663" t="str">
        <f t="shared" si="1"/>
        <v>Bullet 3</v>
      </c>
      <c r="BB18" s="301"/>
    </row>
    <row r="19" spans="1:54" s="664" customFormat="1" x14ac:dyDescent="0.2">
      <c r="A19" s="662" t="s">
        <v>1661</v>
      </c>
      <c r="B19" s="872" t="s">
        <v>1389</v>
      </c>
      <c r="C19" s="873"/>
      <c r="D19" s="873"/>
      <c r="E19" s="873"/>
      <c r="F19" s="873"/>
      <c r="G19" s="873"/>
      <c r="H19" s="873"/>
      <c r="I19" s="873"/>
      <c r="J19" s="874"/>
      <c r="K19" s="875"/>
      <c r="L19" s="874"/>
      <c r="M19" s="879"/>
      <c r="N19" s="663" t="str">
        <f t="shared" si="1"/>
        <v>Bullet 3A</v>
      </c>
      <c r="BB19" s="301"/>
    </row>
    <row r="20" spans="1:54" s="664" customFormat="1" x14ac:dyDescent="0.2">
      <c r="A20" s="662" t="s">
        <v>1662</v>
      </c>
      <c r="B20" s="872" t="s">
        <v>1391</v>
      </c>
      <c r="C20" s="873"/>
      <c r="D20" s="873"/>
      <c r="E20" s="873"/>
      <c r="F20" s="873"/>
      <c r="G20" s="873"/>
      <c r="H20" s="873"/>
      <c r="I20" s="873"/>
      <c r="J20" s="874"/>
      <c r="K20" s="875"/>
      <c r="L20" s="874"/>
      <c r="M20" s="879"/>
      <c r="N20" s="663" t="str">
        <f t="shared" si="1"/>
        <v>Bullet 4A</v>
      </c>
      <c r="BB20" s="301"/>
    </row>
    <row r="21" spans="1:54" s="664" customFormat="1" x14ac:dyDescent="0.2">
      <c r="A21" s="665" t="s">
        <v>1663</v>
      </c>
      <c r="B21" s="872" t="s">
        <v>1392</v>
      </c>
      <c r="C21" s="873"/>
      <c r="D21" s="873"/>
      <c r="E21" s="873"/>
      <c r="F21" s="873"/>
      <c r="G21" s="873"/>
      <c r="H21" s="873"/>
      <c r="I21" s="873"/>
      <c r="J21" s="874" t="s">
        <v>1393</v>
      </c>
      <c r="K21" s="875"/>
      <c r="L21" s="880"/>
      <c r="M21" s="881"/>
      <c r="N21" s="663" t="str">
        <f t="shared" si="1"/>
        <v>Bullet 5A</v>
      </c>
      <c r="BB21" s="301"/>
    </row>
    <row r="22" spans="1:54" s="664" customFormat="1" x14ac:dyDescent="0.2">
      <c r="A22" s="662" t="s">
        <v>1368</v>
      </c>
      <c r="B22" s="872" t="s">
        <v>1270</v>
      </c>
      <c r="C22" s="873"/>
      <c r="D22" s="873"/>
      <c r="E22" s="873"/>
      <c r="F22" s="873"/>
      <c r="G22" s="873"/>
      <c r="H22" s="873"/>
      <c r="I22" s="873"/>
      <c r="J22" s="874" t="s">
        <v>1271</v>
      </c>
      <c r="K22" s="875"/>
      <c r="L22" s="874"/>
      <c r="M22" s="879"/>
      <c r="N22" s="663" t="str">
        <f t="shared" si="1"/>
        <v>Bullet 6</v>
      </c>
      <c r="BB22" s="301"/>
    </row>
    <row r="23" spans="1:54" s="664" customFormat="1" x14ac:dyDescent="0.2">
      <c r="A23" s="662" t="s">
        <v>1373</v>
      </c>
      <c r="B23" s="872" t="s">
        <v>1456</v>
      </c>
      <c r="C23" s="873"/>
      <c r="D23" s="873"/>
      <c r="E23" s="873"/>
      <c r="F23" s="873"/>
      <c r="G23" s="873"/>
      <c r="H23" s="873"/>
      <c r="I23" s="873"/>
      <c r="J23" s="874"/>
      <c r="K23" s="875"/>
      <c r="L23" s="874"/>
      <c r="M23" s="876"/>
      <c r="N23" s="663" t="str">
        <f t="shared" si="1"/>
        <v>Bullet 7</v>
      </c>
      <c r="BB23" s="301"/>
    </row>
    <row r="24" spans="1:54" s="664" customFormat="1" x14ac:dyDescent="0.2">
      <c r="A24" s="662" t="s">
        <v>1664</v>
      </c>
      <c r="B24" s="888" t="s">
        <v>1665</v>
      </c>
      <c r="C24" s="889"/>
      <c r="D24" s="889"/>
      <c r="E24" s="889"/>
      <c r="F24" s="889"/>
      <c r="G24" s="889"/>
      <c r="H24" s="889"/>
      <c r="I24" s="889"/>
      <c r="J24" s="890" t="s">
        <v>1666</v>
      </c>
      <c r="K24" s="891"/>
      <c r="L24" s="892"/>
      <c r="M24" s="893"/>
      <c r="N24" s="663" t="str">
        <f t="shared" si="1"/>
        <v>Bullet 8</v>
      </c>
      <c r="BB24" s="301"/>
    </row>
    <row r="25" spans="1:54" s="664" customFormat="1" x14ac:dyDescent="0.2">
      <c r="A25" s="662" t="s">
        <v>1679</v>
      </c>
      <c r="B25" s="888" t="s">
        <v>1395</v>
      </c>
      <c r="C25" s="889"/>
      <c r="D25" s="889"/>
      <c r="E25" s="889"/>
      <c r="F25" s="889"/>
      <c r="G25" s="889"/>
      <c r="H25" s="889"/>
      <c r="I25" s="889"/>
      <c r="J25" s="890" t="s">
        <v>1684</v>
      </c>
      <c r="K25" s="891"/>
      <c r="L25" s="892"/>
      <c r="M25" s="893"/>
      <c r="N25" s="663" t="str">
        <f t="shared" si="1"/>
        <v>Bullet 9</v>
      </c>
      <c r="BB25" s="301"/>
    </row>
    <row r="26" spans="1:54" s="664" customFormat="1" x14ac:dyDescent="0.2">
      <c r="A26" s="662" t="s">
        <v>1680</v>
      </c>
      <c r="B26" s="888" t="s">
        <v>1683</v>
      </c>
      <c r="C26" s="889"/>
      <c r="D26" s="889"/>
      <c r="E26" s="889"/>
      <c r="F26" s="889"/>
      <c r="G26" s="889"/>
      <c r="H26" s="889"/>
      <c r="I26" s="889"/>
      <c r="J26" s="890" t="s">
        <v>1684</v>
      </c>
      <c r="K26" s="891"/>
      <c r="L26" s="892"/>
      <c r="M26" s="893"/>
      <c r="N26" s="663" t="str">
        <f t="shared" si="1"/>
        <v>Bullet 10</v>
      </c>
      <c r="BB26" s="301"/>
    </row>
    <row r="27" spans="1:54" s="664" customFormat="1" x14ac:dyDescent="0.2">
      <c r="A27" s="662" t="s">
        <v>1681</v>
      </c>
      <c r="B27" s="888" t="s">
        <v>1395</v>
      </c>
      <c r="C27" s="889"/>
      <c r="D27" s="889"/>
      <c r="E27" s="889"/>
      <c r="F27" s="889"/>
      <c r="G27" s="889"/>
      <c r="H27" s="889"/>
      <c r="I27" s="889"/>
      <c r="J27" s="890" t="s">
        <v>1685</v>
      </c>
      <c r="K27" s="891"/>
      <c r="L27" s="892"/>
      <c r="M27" s="893"/>
      <c r="N27" s="663" t="str">
        <f t="shared" si="1"/>
        <v>Bullet 11</v>
      </c>
      <c r="BB27" s="301"/>
    </row>
    <row r="28" spans="1:54" s="664" customFormat="1" x14ac:dyDescent="0.2">
      <c r="A28" s="662" t="s">
        <v>1682</v>
      </c>
      <c r="B28" s="888" t="s">
        <v>1683</v>
      </c>
      <c r="C28" s="889"/>
      <c r="D28" s="889"/>
      <c r="E28" s="889"/>
      <c r="F28" s="889"/>
      <c r="G28" s="889"/>
      <c r="H28" s="889"/>
      <c r="I28" s="889"/>
      <c r="J28" s="890" t="s">
        <v>1685</v>
      </c>
      <c r="K28" s="891"/>
      <c r="L28" s="892"/>
      <c r="M28" s="893"/>
      <c r="N28" s="663" t="str">
        <f t="shared" si="1"/>
        <v>Bullet 12</v>
      </c>
      <c r="BB28" s="301"/>
    </row>
    <row r="29" spans="1:54" s="664" customFormat="1" x14ac:dyDescent="0.2">
      <c r="A29" s="662" t="s">
        <v>1688</v>
      </c>
      <c r="B29" s="872" t="s">
        <v>1689</v>
      </c>
      <c r="C29" s="873"/>
      <c r="D29" s="873"/>
      <c r="E29" s="873"/>
      <c r="F29" s="873"/>
      <c r="G29" s="873"/>
      <c r="H29" s="873"/>
      <c r="I29" s="873"/>
      <c r="J29" s="874"/>
      <c r="K29" s="875"/>
      <c r="L29" s="880"/>
      <c r="M29" s="881"/>
      <c r="N29" s="663" t="str">
        <f t="shared" si="1"/>
        <v>Bullet 13</v>
      </c>
      <c r="BB29" s="301"/>
    </row>
    <row r="30" spans="1:54" s="474" customFormat="1" hidden="1" x14ac:dyDescent="0.2">
      <c r="A30" s="475"/>
      <c r="B30" s="882"/>
      <c r="C30" s="883"/>
      <c r="D30" s="883"/>
      <c r="E30" s="883"/>
      <c r="F30" s="883"/>
      <c r="G30" s="883"/>
      <c r="H30" s="883"/>
      <c r="I30" s="883"/>
      <c r="J30" s="884"/>
      <c r="K30" s="885"/>
      <c r="L30" s="886"/>
      <c r="M30" s="887"/>
      <c r="N30" s="335" t="str">
        <f t="shared" si="1"/>
        <v/>
      </c>
      <c r="BB30" s="81"/>
    </row>
    <row r="31" spans="1:54" s="482" customFormat="1" ht="16.5" thickBot="1" x14ac:dyDescent="0.25">
      <c r="A31" s="476"/>
      <c r="B31" s="465"/>
      <c r="C31" s="477"/>
      <c r="D31" s="478"/>
      <c r="E31" s="478"/>
      <c r="F31" s="479"/>
      <c r="G31" s="479"/>
      <c r="H31" s="480"/>
      <c r="I31" s="481"/>
      <c r="J31" s="481"/>
      <c r="K31" s="477"/>
      <c r="L31" s="477"/>
      <c r="M31" s="477"/>
      <c r="N31" s="335" t="str">
        <f t="shared" si="1"/>
        <v/>
      </c>
      <c r="O31" s="477"/>
      <c r="P31" s="477"/>
      <c r="Q31" s="477"/>
      <c r="BB31" s="81"/>
    </row>
    <row r="32" spans="1:54" s="482" customFormat="1" ht="19.5" thickBot="1" x14ac:dyDescent="0.25">
      <c r="A32" s="470" t="s">
        <v>416</v>
      </c>
      <c r="B32" s="483"/>
      <c r="I32" s="481"/>
      <c r="J32" s="481"/>
      <c r="K32" s="477"/>
      <c r="L32" s="477"/>
      <c r="M32" s="477"/>
      <c r="N32" s="477"/>
      <c r="O32" s="477"/>
      <c r="P32" s="477"/>
      <c r="Q32" s="477"/>
    </row>
    <row r="33" spans="1:27" s="482" customFormat="1" x14ac:dyDescent="0.2">
      <c r="A33" s="484" t="s">
        <v>416</v>
      </c>
      <c r="B33" s="894" t="s">
        <v>583</v>
      </c>
      <c r="C33" s="895"/>
      <c r="D33" s="895"/>
      <c r="E33" s="895"/>
      <c r="F33" s="895"/>
      <c r="G33" s="895"/>
      <c r="H33" s="896"/>
      <c r="I33" s="481"/>
      <c r="J33" s="481"/>
      <c r="K33" s="477"/>
      <c r="L33" s="477"/>
      <c r="M33" s="477"/>
      <c r="N33" s="477"/>
      <c r="O33" s="477"/>
      <c r="P33" s="477"/>
      <c r="Q33" s="477"/>
    </row>
    <row r="34" spans="1:27" s="659" customFormat="1" x14ac:dyDescent="0.2">
      <c r="A34" s="655" t="s">
        <v>459</v>
      </c>
      <c r="B34" s="897" t="s">
        <v>1630</v>
      </c>
      <c r="C34" s="897"/>
      <c r="D34" s="897"/>
      <c r="E34" s="897"/>
      <c r="F34" s="897"/>
      <c r="G34" s="897"/>
      <c r="H34" s="898"/>
      <c r="I34" s="656"/>
      <c r="J34" s="657"/>
      <c r="K34" s="658"/>
      <c r="L34" s="658"/>
      <c r="M34" s="658"/>
      <c r="N34" s="658"/>
      <c r="O34" s="658"/>
      <c r="P34" s="658"/>
      <c r="Q34" s="658"/>
    </row>
    <row r="35" spans="1:27" s="659" customFormat="1" x14ac:dyDescent="0.2">
      <c r="A35" s="660" t="s">
        <v>1514</v>
      </c>
      <c r="B35" s="897" t="s">
        <v>1631</v>
      </c>
      <c r="C35" s="897"/>
      <c r="D35" s="897"/>
      <c r="E35" s="897"/>
      <c r="F35" s="897"/>
      <c r="G35" s="897"/>
      <c r="H35" s="898"/>
      <c r="I35" s="657"/>
      <c r="J35" s="657"/>
      <c r="K35" s="658"/>
      <c r="L35" s="658"/>
      <c r="M35" s="658"/>
      <c r="N35" s="658"/>
      <c r="O35" s="658"/>
      <c r="P35" s="658"/>
      <c r="Q35" s="658"/>
    </row>
    <row r="36" spans="1:27" s="659" customFormat="1" x14ac:dyDescent="0.2">
      <c r="A36" s="661" t="s">
        <v>1632</v>
      </c>
      <c r="B36" s="899" t="s">
        <v>1633</v>
      </c>
      <c r="C36" s="900"/>
      <c r="D36" s="900"/>
      <c r="E36" s="900"/>
      <c r="F36" s="900"/>
      <c r="G36" s="900"/>
      <c r="H36" s="901"/>
      <c r="I36" s="657"/>
      <c r="J36" s="657"/>
      <c r="K36" s="658"/>
      <c r="L36" s="658"/>
      <c r="M36" s="658"/>
      <c r="N36" s="658"/>
      <c r="O36" s="658"/>
      <c r="P36" s="658"/>
      <c r="Q36" s="658"/>
    </row>
    <row r="37" spans="1:27" s="487" customFormat="1" ht="16.5" hidden="1" thickBot="1" x14ac:dyDescent="0.25">
      <c r="A37" s="488"/>
      <c r="B37" s="902"/>
      <c r="C37" s="903"/>
      <c r="D37" s="903"/>
      <c r="E37" s="903"/>
      <c r="F37" s="903"/>
      <c r="G37" s="903"/>
      <c r="H37" s="904"/>
      <c r="I37" s="485"/>
      <c r="J37" s="485"/>
      <c r="K37" s="486"/>
      <c r="L37" s="486"/>
      <c r="M37" s="486"/>
      <c r="N37" s="486"/>
      <c r="O37" s="486"/>
      <c r="P37" s="486"/>
      <c r="Q37" s="486"/>
    </row>
    <row r="38" spans="1:27" s="482" customFormat="1" ht="16.5" thickBot="1" x14ac:dyDescent="0.25">
      <c r="A38" s="465"/>
      <c r="B38" s="489"/>
      <c r="C38" s="489"/>
      <c r="D38" s="489"/>
      <c r="E38" s="489"/>
      <c r="F38" s="489"/>
      <c r="G38" s="489"/>
      <c r="H38" s="489"/>
      <c r="I38" s="481"/>
      <c r="J38" s="481"/>
      <c r="K38" s="477"/>
      <c r="L38" s="477"/>
      <c r="M38" s="477"/>
      <c r="N38" s="477"/>
      <c r="O38" s="477"/>
      <c r="P38" s="477"/>
      <c r="Q38" s="477"/>
      <c r="R38" s="477"/>
      <c r="S38" s="477"/>
      <c r="T38" s="477"/>
      <c r="U38" s="477"/>
    </row>
    <row r="39" spans="1:27" s="482" customFormat="1" ht="19.5" thickBot="1" x14ac:dyDescent="0.25">
      <c r="A39" s="470" t="s">
        <v>589</v>
      </c>
      <c r="B39" s="471"/>
      <c r="I39" s="481"/>
      <c r="J39" s="481"/>
      <c r="K39" s="477"/>
      <c r="L39" s="477"/>
      <c r="M39" s="477"/>
      <c r="N39" s="477"/>
      <c r="O39" s="477"/>
      <c r="P39" s="477"/>
      <c r="Q39" s="477"/>
      <c r="R39" s="477"/>
      <c r="S39" s="477"/>
      <c r="T39" s="477"/>
      <c r="U39" s="477"/>
    </row>
    <row r="40" spans="1:27" s="482" customFormat="1" x14ac:dyDescent="0.2">
      <c r="A40" s="490" t="s">
        <v>828</v>
      </c>
      <c r="B40" s="491"/>
      <c r="C40" s="492"/>
      <c r="D40" s="493"/>
      <c r="E40" s="493"/>
      <c r="F40" s="494"/>
      <c r="G40" s="494"/>
      <c r="H40" s="494"/>
      <c r="I40" s="495"/>
      <c r="J40" s="496"/>
      <c r="K40" s="497"/>
      <c r="L40" s="477"/>
      <c r="M40" s="477"/>
      <c r="N40" s="477"/>
      <c r="O40" s="477"/>
      <c r="P40" s="477"/>
      <c r="Q40" s="477"/>
      <c r="R40" s="477"/>
      <c r="S40" s="477"/>
      <c r="T40" s="477"/>
      <c r="U40" s="477"/>
      <c r="V40" s="477"/>
    </row>
    <row r="41" spans="1:27" s="482" customFormat="1" x14ac:dyDescent="0.2">
      <c r="A41" s="498" t="s">
        <v>591</v>
      </c>
      <c r="B41" s="499"/>
      <c r="C41" s="500"/>
      <c r="D41" s="501"/>
      <c r="E41" s="501"/>
      <c r="F41" s="502"/>
      <c r="G41" s="502"/>
      <c r="H41" s="502"/>
      <c r="I41" s="503"/>
      <c r="J41" s="504"/>
      <c r="K41" s="505"/>
      <c r="L41" s="477"/>
      <c r="M41" s="477"/>
      <c r="N41" s="477"/>
      <c r="O41" s="477"/>
      <c r="P41" s="477"/>
      <c r="Q41" s="477"/>
      <c r="R41" s="477"/>
    </row>
    <row r="42" spans="1:27" s="482" customFormat="1" ht="16.5" thickBot="1" x14ac:dyDescent="0.25">
      <c r="A42" s="506" t="s">
        <v>171</v>
      </c>
      <c r="B42" s="507"/>
      <c r="C42" s="508"/>
      <c r="D42" s="509"/>
      <c r="E42" s="509"/>
      <c r="F42" s="510"/>
      <c r="G42" s="510"/>
      <c r="H42" s="510"/>
      <c r="I42" s="511"/>
      <c r="J42" s="512"/>
      <c r="K42" s="513"/>
      <c r="L42" s="477"/>
      <c r="M42" s="477"/>
      <c r="N42" s="477"/>
      <c r="O42" s="477"/>
      <c r="P42" s="477"/>
      <c r="Q42" s="477"/>
      <c r="R42" s="477"/>
      <c r="S42" s="514"/>
      <c r="T42" s="514"/>
      <c r="U42" s="514"/>
      <c r="V42" s="477"/>
      <c r="W42" s="477"/>
      <c r="X42" s="477"/>
    </row>
    <row r="43" spans="1:27" s="515" customFormat="1" ht="47.25" x14ac:dyDescent="0.2">
      <c r="A43" s="905" t="s">
        <v>592</v>
      </c>
      <c r="B43" s="907" t="s">
        <v>593</v>
      </c>
      <c r="C43" s="907" t="s">
        <v>11</v>
      </c>
      <c r="D43" s="907" t="s">
        <v>12</v>
      </c>
      <c r="E43" s="907" t="s">
        <v>13</v>
      </c>
      <c r="F43" s="907" t="s">
        <v>14</v>
      </c>
      <c r="G43" s="907" t="s">
        <v>15</v>
      </c>
      <c r="H43" s="907" t="s">
        <v>16</v>
      </c>
      <c r="I43" s="907" t="s">
        <v>17</v>
      </c>
      <c r="J43" s="907" t="s">
        <v>18</v>
      </c>
      <c r="K43" s="907" t="s">
        <v>19</v>
      </c>
      <c r="L43" s="907" t="s">
        <v>20</v>
      </c>
      <c r="M43" s="401" t="s">
        <v>1020</v>
      </c>
      <c r="N43" s="401" t="s">
        <v>959</v>
      </c>
      <c r="O43" s="401" t="s">
        <v>233</v>
      </c>
      <c r="P43" s="401" t="s">
        <v>949</v>
      </c>
      <c r="Q43" s="401" t="s">
        <v>758</v>
      </c>
      <c r="R43" s="401" t="s">
        <v>895</v>
      </c>
      <c r="S43" s="401" t="s">
        <v>953</v>
      </c>
      <c r="T43" s="401" t="s">
        <v>925</v>
      </c>
      <c r="U43" s="401"/>
      <c r="V43" s="401"/>
      <c r="W43" s="401"/>
      <c r="X43" s="907" t="s">
        <v>22</v>
      </c>
      <c r="Y43" s="907" t="s">
        <v>23</v>
      </c>
      <c r="Z43" s="907" t="s">
        <v>24</v>
      </c>
      <c r="AA43" s="909" t="s">
        <v>349</v>
      </c>
    </row>
    <row r="44" spans="1:27" s="515" customFormat="1" x14ac:dyDescent="0.2">
      <c r="A44" s="906"/>
      <c r="B44" s="908"/>
      <c r="C44" s="908"/>
      <c r="D44" s="908"/>
      <c r="E44" s="908"/>
      <c r="F44" s="908"/>
      <c r="G44" s="911"/>
      <c r="H44" s="908"/>
      <c r="I44" s="908"/>
      <c r="J44" s="908"/>
      <c r="K44" s="908"/>
      <c r="L44" s="908"/>
      <c r="M44" s="676" t="s">
        <v>84</v>
      </c>
      <c r="N44" s="676" t="s">
        <v>84</v>
      </c>
      <c r="O44" s="676" t="s">
        <v>84</v>
      </c>
      <c r="P44" s="676" t="s">
        <v>84</v>
      </c>
      <c r="Q44" s="676" t="s">
        <v>84</v>
      </c>
      <c r="R44" s="676" t="s">
        <v>84</v>
      </c>
      <c r="S44" s="676" t="s">
        <v>84</v>
      </c>
      <c r="T44" s="676" t="s">
        <v>84</v>
      </c>
      <c r="U44" s="676"/>
      <c r="V44" s="676"/>
      <c r="W44" s="676"/>
      <c r="X44" s="908"/>
      <c r="Y44" s="908"/>
      <c r="Z44" s="908"/>
      <c r="AA44" s="910"/>
    </row>
    <row r="45" spans="1:27" s="136" customFormat="1" x14ac:dyDescent="0.2">
      <c r="A45" s="21" t="s">
        <v>1367</v>
      </c>
      <c r="B45" s="653" t="s">
        <v>1279</v>
      </c>
      <c r="C45" s="653" t="s">
        <v>1280</v>
      </c>
      <c r="D45" s="653" t="s">
        <v>1371</v>
      </c>
      <c r="E45" s="653"/>
      <c r="F45" s="653" t="s">
        <v>336</v>
      </c>
      <c r="G45" s="125" t="s">
        <v>48</v>
      </c>
      <c r="H45" s="653" t="s">
        <v>1276</v>
      </c>
      <c r="I45" s="275">
        <v>1675</v>
      </c>
      <c r="J45" s="275">
        <v>2008</v>
      </c>
      <c r="K45" s="275">
        <v>2008</v>
      </c>
      <c r="L45" s="275"/>
      <c r="M45" s="125"/>
      <c r="N45" s="125"/>
      <c r="O45" s="125"/>
      <c r="P45" s="125"/>
      <c r="Q45" s="125"/>
      <c r="R45" s="125"/>
      <c r="S45" s="125"/>
      <c r="T45" s="125"/>
      <c r="U45" s="125"/>
      <c r="V45" s="125"/>
      <c r="W45" s="125"/>
      <c r="X45" s="652"/>
      <c r="Y45" s="652">
        <v>44834</v>
      </c>
      <c r="Z45" s="125" t="s">
        <v>1364</v>
      </c>
      <c r="AA45" s="125" t="s">
        <v>409</v>
      </c>
    </row>
    <row r="46" spans="1:27" s="136" customFormat="1" x14ac:dyDescent="0.2">
      <c r="A46" s="21" t="s">
        <v>1367</v>
      </c>
      <c r="B46" s="653" t="s">
        <v>1372</v>
      </c>
      <c r="C46" s="653" t="s">
        <v>1288</v>
      </c>
      <c r="D46" s="653" t="s">
        <v>1293</v>
      </c>
      <c r="E46" s="653"/>
      <c r="F46" s="653" t="s">
        <v>336</v>
      </c>
      <c r="G46" s="125" t="s">
        <v>48</v>
      </c>
      <c r="H46" s="653" t="s">
        <v>1276</v>
      </c>
      <c r="I46" s="275">
        <v>2204</v>
      </c>
      <c r="J46" s="275">
        <v>3083</v>
      </c>
      <c r="K46" s="275">
        <v>3083</v>
      </c>
      <c r="L46" s="275"/>
      <c r="M46" s="125" t="s">
        <v>51</v>
      </c>
      <c r="N46" s="125"/>
      <c r="O46" s="125"/>
      <c r="P46" s="125"/>
      <c r="Q46" s="125"/>
      <c r="R46" s="125"/>
      <c r="S46" s="125"/>
      <c r="T46" s="125"/>
      <c r="U46" s="125"/>
      <c r="V46" s="125"/>
      <c r="W46" s="125"/>
      <c r="X46" s="652"/>
      <c r="Y46" s="652">
        <v>44834</v>
      </c>
      <c r="Z46" s="125" t="s">
        <v>1364</v>
      </c>
      <c r="AA46" s="125" t="s">
        <v>409</v>
      </c>
    </row>
    <row r="47" spans="1:27" s="136" customFormat="1" x14ac:dyDescent="0.2">
      <c r="A47" s="21" t="s">
        <v>1367</v>
      </c>
      <c r="B47" s="653" t="s">
        <v>1372</v>
      </c>
      <c r="C47" s="653" t="s">
        <v>1288</v>
      </c>
      <c r="D47" s="653" t="s">
        <v>1305</v>
      </c>
      <c r="E47" s="653"/>
      <c r="F47" s="653" t="s">
        <v>336</v>
      </c>
      <c r="G47" s="125" t="s">
        <v>48</v>
      </c>
      <c r="H47" s="653" t="s">
        <v>1276</v>
      </c>
      <c r="I47" s="275">
        <v>1764</v>
      </c>
      <c r="J47" s="275">
        <v>2763</v>
      </c>
      <c r="K47" s="275">
        <v>2763</v>
      </c>
      <c r="L47" s="275"/>
      <c r="M47" s="125" t="s">
        <v>51</v>
      </c>
      <c r="N47" s="125"/>
      <c r="O47" s="125"/>
      <c r="P47" s="125"/>
      <c r="Q47" s="125"/>
      <c r="R47" s="125"/>
      <c r="S47" s="125"/>
      <c r="T47" s="125"/>
      <c r="U47" s="125"/>
      <c r="V47" s="125"/>
      <c r="W47" s="125"/>
      <c r="X47" s="652"/>
      <c r="Y47" s="652">
        <v>44834</v>
      </c>
      <c r="Z47" s="125" t="s">
        <v>1364</v>
      </c>
      <c r="AA47" s="125" t="s">
        <v>409</v>
      </c>
    </row>
    <row r="48" spans="1:27" s="136" customFormat="1" x14ac:dyDescent="0.2">
      <c r="A48" s="21" t="s">
        <v>1368</v>
      </c>
      <c r="B48" s="653"/>
      <c r="C48" s="653" t="s">
        <v>1274</v>
      </c>
      <c r="D48" s="653" t="s">
        <v>1275</v>
      </c>
      <c r="E48" s="653"/>
      <c r="F48" s="653" t="s">
        <v>52</v>
      </c>
      <c r="G48" s="125" t="s">
        <v>48</v>
      </c>
      <c r="H48" s="653" t="s">
        <v>1276</v>
      </c>
      <c r="I48" s="275">
        <v>589</v>
      </c>
      <c r="J48" s="275">
        <v>1021</v>
      </c>
      <c r="K48" s="275">
        <v>1021</v>
      </c>
      <c r="L48" s="275"/>
      <c r="M48" s="125"/>
      <c r="N48" s="125"/>
      <c r="O48" s="125"/>
      <c r="P48" s="125" t="s">
        <v>53</v>
      </c>
      <c r="Q48" s="125" t="s">
        <v>53</v>
      </c>
      <c r="R48" s="125" t="s">
        <v>53</v>
      </c>
      <c r="S48" s="125"/>
      <c r="T48" s="125"/>
      <c r="U48" s="125"/>
      <c r="V48" s="125"/>
      <c r="W48" s="125"/>
      <c r="X48" s="652"/>
      <c r="Y48" s="652">
        <v>44834</v>
      </c>
      <c r="Z48" s="125" t="s">
        <v>1364</v>
      </c>
      <c r="AA48" s="125" t="s">
        <v>409</v>
      </c>
    </row>
    <row r="49" spans="1:27" s="136" customFormat="1" x14ac:dyDescent="0.2">
      <c r="A49" s="21" t="s">
        <v>1368</v>
      </c>
      <c r="B49" s="653" t="s">
        <v>1277</v>
      </c>
      <c r="C49" s="653" t="s">
        <v>1274</v>
      </c>
      <c r="D49" s="653" t="s">
        <v>1278</v>
      </c>
      <c r="E49" s="653"/>
      <c r="F49" s="653" t="s">
        <v>131</v>
      </c>
      <c r="G49" s="125" t="s">
        <v>577</v>
      </c>
      <c r="H49" s="653" t="s">
        <v>1276</v>
      </c>
      <c r="I49" s="275">
        <v>2156</v>
      </c>
      <c r="J49" s="275">
        <v>2232</v>
      </c>
      <c r="K49" s="275">
        <v>2232</v>
      </c>
      <c r="L49" s="275"/>
      <c r="M49" s="125"/>
      <c r="N49" s="125"/>
      <c r="O49" s="125"/>
      <c r="P49" s="125" t="s">
        <v>53</v>
      </c>
      <c r="Q49" s="125" t="s">
        <v>53</v>
      </c>
      <c r="R49" s="125" t="s">
        <v>53</v>
      </c>
      <c r="S49" s="125"/>
      <c r="T49" s="125"/>
      <c r="U49" s="125"/>
      <c r="V49" s="125"/>
      <c r="W49" s="125"/>
      <c r="X49" s="652"/>
      <c r="Y49" s="652">
        <v>44834</v>
      </c>
      <c r="Z49" s="125" t="s">
        <v>1364</v>
      </c>
      <c r="AA49" s="125" t="s">
        <v>409</v>
      </c>
    </row>
    <row r="50" spans="1:27" s="136" customFormat="1" x14ac:dyDescent="0.2">
      <c r="A50" s="21" t="s">
        <v>1367</v>
      </c>
      <c r="B50" s="653" t="s">
        <v>1279</v>
      </c>
      <c r="C50" s="653" t="s">
        <v>1280</v>
      </c>
      <c r="D50" s="653" t="s">
        <v>1281</v>
      </c>
      <c r="E50" s="653"/>
      <c r="F50" s="653" t="s">
        <v>336</v>
      </c>
      <c r="G50" s="125" t="s">
        <v>48</v>
      </c>
      <c r="H50" s="653" t="s">
        <v>1276</v>
      </c>
      <c r="I50" s="275">
        <v>2140</v>
      </c>
      <c r="J50" s="275">
        <v>2830</v>
      </c>
      <c r="K50" s="275">
        <v>2830</v>
      </c>
      <c r="L50" s="275"/>
      <c r="M50" s="125"/>
      <c r="N50" s="125"/>
      <c r="O50" s="125"/>
      <c r="P50" s="125"/>
      <c r="Q50" s="125"/>
      <c r="R50" s="125"/>
      <c r="S50" s="125"/>
      <c r="T50" s="125"/>
      <c r="U50" s="125"/>
      <c r="V50" s="125"/>
      <c r="W50" s="125"/>
      <c r="X50" s="652"/>
      <c r="Y50" s="652">
        <v>44834</v>
      </c>
      <c r="Z50" s="125" t="s">
        <v>1364</v>
      </c>
      <c r="AA50" s="125" t="s">
        <v>409</v>
      </c>
    </row>
    <row r="51" spans="1:27" s="136" customFormat="1" x14ac:dyDescent="0.2">
      <c r="A51" s="21" t="s">
        <v>1367</v>
      </c>
      <c r="B51" s="653" t="s">
        <v>1279</v>
      </c>
      <c r="C51" s="653" t="s">
        <v>1280</v>
      </c>
      <c r="D51" s="653" t="s">
        <v>1282</v>
      </c>
      <c r="E51" s="653"/>
      <c r="F51" s="653" t="s">
        <v>336</v>
      </c>
      <c r="G51" s="125" t="s">
        <v>48</v>
      </c>
      <c r="H51" s="653" t="s">
        <v>1276</v>
      </c>
      <c r="I51" s="275">
        <v>2140</v>
      </c>
      <c r="J51" s="275">
        <v>2830</v>
      </c>
      <c r="K51" s="275">
        <v>2830</v>
      </c>
      <c r="L51" s="275"/>
      <c r="M51" s="125"/>
      <c r="N51" s="125"/>
      <c r="O51" s="125"/>
      <c r="P51" s="125"/>
      <c r="Q51" s="125"/>
      <c r="R51" s="125"/>
      <c r="S51" s="125"/>
      <c r="T51" s="125"/>
      <c r="U51" s="125"/>
      <c r="V51" s="125"/>
      <c r="W51" s="125"/>
      <c r="X51" s="652"/>
      <c r="Y51" s="652">
        <v>44834</v>
      </c>
      <c r="Z51" s="125" t="s">
        <v>1364</v>
      </c>
      <c r="AA51" s="125" t="s">
        <v>409</v>
      </c>
    </row>
    <row r="52" spans="1:27" s="136" customFormat="1" x14ac:dyDescent="0.2">
      <c r="A52" s="21" t="s">
        <v>1661</v>
      </c>
      <c r="B52" s="653"/>
      <c r="C52" s="653" t="s">
        <v>1280</v>
      </c>
      <c r="D52" s="653" t="s">
        <v>1322</v>
      </c>
      <c r="E52" s="653"/>
      <c r="F52" s="653" t="s">
        <v>52</v>
      </c>
      <c r="G52" s="125" t="s">
        <v>48</v>
      </c>
      <c r="H52" s="653" t="s">
        <v>1276</v>
      </c>
      <c r="I52" s="275">
        <v>2050</v>
      </c>
      <c r="J52" s="275">
        <v>2800</v>
      </c>
      <c r="K52" s="275">
        <v>2800</v>
      </c>
      <c r="L52" s="275"/>
      <c r="M52" s="125"/>
      <c r="N52" s="125"/>
      <c r="O52" s="125"/>
      <c r="P52" s="125"/>
      <c r="Q52" s="125"/>
      <c r="R52" s="125"/>
      <c r="S52" s="125"/>
      <c r="T52" s="125"/>
      <c r="U52" s="125"/>
      <c r="V52" s="125"/>
      <c r="W52" s="125"/>
      <c r="X52" s="652"/>
      <c r="Y52" s="652">
        <v>44834</v>
      </c>
      <c r="Z52" s="125" t="s">
        <v>1364</v>
      </c>
      <c r="AA52" s="125" t="s">
        <v>409</v>
      </c>
    </row>
    <row r="53" spans="1:27" s="136" customFormat="1" x14ac:dyDescent="0.2">
      <c r="A53" s="21" t="s">
        <v>1661</v>
      </c>
      <c r="B53" s="653"/>
      <c r="C53" s="653" t="s">
        <v>1280</v>
      </c>
      <c r="D53" s="653" t="s">
        <v>1374</v>
      </c>
      <c r="E53" s="653"/>
      <c r="F53" s="653" t="s">
        <v>52</v>
      </c>
      <c r="G53" s="125" t="s">
        <v>48</v>
      </c>
      <c r="H53" s="653" t="s">
        <v>1276</v>
      </c>
      <c r="I53" s="275">
        <v>1885</v>
      </c>
      <c r="J53" s="275">
        <v>3170</v>
      </c>
      <c r="K53" s="275">
        <v>3170</v>
      </c>
      <c r="L53" s="275"/>
      <c r="M53" s="125"/>
      <c r="N53" s="125"/>
      <c r="O53" s="125"/>
      <c r="P53" s="125"/>
      <c r="Q53" s="125"/>
      <c r="R53" s="125"/>
      <c r="S53" s="125"/>
      <c r="T53" s="125"/>
      <c r="U53" s="125"/>
      <c r="V53" s="125"/>
      <c r="W53" s="125"/>
      <c r="X53" s="652"/>
      <c r="Y53" s="652">
        <v>44834</v>
      </c>
      <c r="Z53" s="125" t="s">
        <v>1364</v>
      </c>
      <c r="AA53" s="125" t="s">
        <v>409</v>
      </c>
    </row>
    <row r="54" spans="1:27" s="136" customFormat="1" x14ac:dyDescent="0.2">
      <c r="A54" s="21" t="s">
        <v>1661</v>
      </c>
      <c r="B54" s="653" t="s">
        <v>1375</v>
      </c>
      <c r="C54" s="653" t="s">
        <v>1280</v>
      </c>
      <c r="D54" s="653" t="s">
        <v>1374</v>
      </c>
      <c r="E54" s="653"/>
      <c r="F54" s="653" t="s">
        <v>336</v>
      </c>
      <c r="G54" s="125" t="s">
        <v>48</v>
      </c>
      <c r="H54" s="653" t="s">
        <v>1276</v>
      </c>
      <c r="I54" s="275"/>
      <c r="J54" s="275">
        <v>3870</v>
      </c>
      <c r="K54" s="275">
        <v>3870</v>
      </c>
      <c r="L54" s="275"/>
      <c r="M54" s="125"/>
      <c r="N54" s="125"/>
      <c r="O54" s="125"/>
      <c r="P54" s="125"/>
      <c r="Q54" s="125"/>
      <c r="R54" s="125"/>
      <c r="S54" s="125"/>
      <c r="T54" s="125"/>
      <c r="U54" s="125"/>
      <c r="V54" s="125"/>
      <c r="W54" s="125"/>
      <c r="X54" s="652"/>
      <c r="Y54" s="652">
        <v>44834</v>
      </c>
      <c r="Z54" s="125" t="s">
        <v>1364</v>
      </c>
      <c r="AA54" s="125" t="s">
        <v>409</v>
      </c>
    </row>
    <row r="55" spans="1:27" s="136" customFormat="1" x14ac:dyDescent="0.2">
      <c r="A55" s="21" t="s">
        <v>1661</v>
      </c>
      <c r="B55" s="653" t="s">
        <v>1376</v>
      </c>
      <c r="C55" s="653" t="s">
        <v>1280</v>
      </c>
      <c r="D55" s="653" t="s">
        <v>1374</v>
      </c>
      <c r="E55" s="653"/>
      <c r="F55" s="653" t="s">
        <v>336</v>
      </c>
      <c r="G55" s="125" t="s">
        <v>48</v>
      </c>
      <c r="H55" s="653" t="s">
        <v>1276</v>
      </c>
      <c r="I55" s="275"/>
      <c r="J55" s="275">
        <v>4730</v>
      </c>
      <c r="K55" s="275">
        <v>4730</v>
      </c>
      <c r="L55" s="275"/>
      <c r="M55" s="125"/>
      <c r="N55" s="125"/>
      <c r="O55" s="125"/>
      <c r="P55" s="125"/>
      <c r="Q55" s="125"/>
      <c r="R55" s="125"/>
      <c r="S55" s="125"/>
      <c r="T55" s="125"/>
      <c r="U55" s="125"/>
      <c r="V55" s="125"/>
      <c r="W55" s="125"/>
      <c r="X55" s="652"/>
      <c r="Y55" s="652">
        <v>44834</v>
      </c>
      <c r="Z55" s="125" t="s">
        <v>1364</v>
      </c>
      <c r="AA55" s="125" t="s">
        <v>409</v>
      </c>
    </row>
    <row r="56" spans="1:27" s="136" customFormat="1" x14ac:dyDescent="0.2">
      <c r="A56" s="21" t="s">
        <v>1662</v>
      </c>
      <c r="B56" s="653"/>
      <c r="C56" s="653" t="s">
        <v>1288</v>
      </c>
      <c r="D56" s="653" t="s">
        <v>1305</v>
      </c>
      <c r="E56" s="653"/>
      <c r="F56" s="653" t="s">
        <v>52</v>
      </c>
      <c r="G56" s="125" t="s">
        <v>48</v>
      </c>
      <c r="H56" s="653" t="s">
        <v>1276</v>
      </c>
      <c r="I56" s="275">
        <v>1025</v>
      </c>
      <c r="J56" s="275">
        <v>1650</v>
      </c>
      <c r="K56" s="275">
        <v>1650</v>
      </c>
      <c r="L56" s="275"/>
      <c r="M56" s="125"/>
      <c r="N56" s="125"/>
      <c r="O56" s="125" t="s">
        <v>53</v>
      </c>
      <c r="P56" s="125"/>
      <c r="Q56" s="125"/>
      <c r="R56" s="125"/>
      <c r="S56" s="125" t="s">
        <v>51</v>
      </c>
      <c r="T56" s="125"/>
      <c r="U56" s="125"/>
      <c r="V56" s="125"/>
      <c r="W56" s="125"/>
      <c r="X56" s="652"/>
      <c r="Y56" s="652">
        <v>44834</v>
      </c>
      <c r="Z56" s="125" t="s">
        <v>1364</v>
      </c>
      <c r="AA56" s="125" t="s">
        <v>409</v>
      </c>
    </row>
    <row r="57" spans="1:27" s="136" customFormat="1" x14ac:dyDescent="0.2">
      <c r="A57" s="21" t="s">
        <v>1663</v>
      </c>
      <c r="B57" s="653"/>
      <c r="C57" s="653" t="s">
        <v>1280</v>
      </c>
      <c r="D57" s="653" t="s">
        <v>1293</v>
      </c>
      <c r="E57" s="653" t="s">
        <v>1369</v>
      </c>
      <c r="F57" s="653" t="s">
        <v>52</v>
      </c>
      <c r="G57" s="125" t="s">
        <v>48</v>
      </c>
      <c r="H57" s="653" t="s">
        <v>1276</v>
      </c>
      <c r="I57" s="275">
        <v>1162</v>
      </c>
      <c r="J57" s="275">
        <v>1724</v>
      </c>
      <c r="K57" s="275">
        <v>1724</v>
      </c>
      <c r="L57" s="275"/>
      <c r="M57" s="125"/>
      <c r="N57" s="125"/>
      <c r="O57" s="125"/>
      <c r="P57" s="125"/>
      <c r="Q57" s="125"/>
      <c r="R57" s="125"/>
      <c r="S57" s="125"/>
      <c r="T57" s="125"/>
      <c r="U57" s="125"/>
      <c r="V57" s="125"/>
      <c r="W57" s="125"/>
      <c r="X57" s="652"/>
      <c r="Y57" s="652">
        <v>44834</v>
      </c>
      <c r="Z57" s="125" t="s">
        <v>1364</v>
      </c>
      <c r="AA57" s="125" t="s">
        <v>409</v>
      </c>
    </row>
    <row r="58" spans="1:27" s="136" customFormat="1" x14ac:dyDescent="0.2">
      <c r="A58" s="21" t="s">
        <v>1663</v>
      </c>
      <c r="B58" s="653"/>
      <c r="C58" s="653" t="s">
        <v>1288</v>
      </c>
      <c r="D58" s="653" t="s">
        <v>1293</v>
      </c>
      <c r="E58" s="653" t="s">
        <v>1369</v>
      </c>
      <c r="F58" s="653" t="s">
        <v>52</v>
      </c>
      <c r="G58" s="125" t="s">
        <v>48</v>
      </c>
      <c r="H58" s="653" t="s">
        <v>1276</v>
      </c>
      <c r="I58" s="275">
        <v>1162</v>
      </c>
      <c r="J58" s="275">
        <v>1724</v>
      </c>
      <c r="K58" s="275">
        <v>1724</v>
      </c>
      <c r="L58" s="275"/>
      <c r="M58" s="125"/>
      <c r="N58" s="125"/>
      <c r="O58" s="125"/>
      <c r="P58" s="125"/>
      <c r="Q58" s="125"/>
      <c r="R58" s="125"/>
      <c r="S58" s="125"/>
      <c r="T58" s="125"/>
      <c r="U58" s="125"/>
      <c r="V58" s="125"/>
      <c r="W58" s="125"/>
      <c r="X58" s="652"/>
      <c r="Y58" s="652">
        <v>44834</v>
      </c>
      <c r="Z58" s="125" t="s">
        <v>1364</v>
      </c>
      <c r="AA58" s="125" t="s">
        <v>409</v>
      </c>
    </row>
    <row r="59" spans="1:27" s="136" customFormat="1" x14ac:dyDescent="0.2">
      <c r="A59" s="21" t="s">
        <v>1663</v>
      </c>
      <c r="B59" s="653"/>
      <c r="C59" s="653" t="s">
        <v>1306</v>
      </c>
      <c r="D59" s="653" t="s">
        <v>1281</v>
      </c>
      <c r="E59" s="653" t="s">
        <v>1369</v>
      </c>
      <c r="F59" s="653" t="s">
        <v>52</v>
      </c>
      <c r="G59" s="125" t="s">
        <v>48</v>
      </c>
      <c r="H59" s="653" t="s">
        <v>1276</v>
      </c>
      <c r="I59" s="275">
        <v>1385</v>
      </c>
      <c r="J59" s="275">
        <v>2000</v>
      </c>
      <c r="K59" s="275">
        <v>2000</v>
      </c>
      <c r="L59" s="275"/>
      <c r="M59" s="125"/>
      <c r="N59" s="125"/>
      <c r="O59" s="125"/>
      <c r="P59" s="125"/>
      <c r="Q59" s="125"/>
      <c r="R59" s="125"/>
      <c r="S59" s="125"/>
      <c r="T59" s="125"/>
      <c r="U59" s="125"/>
      <c r="V59" s="125"/>
      <c r="W59" s="125"/>
      <c r="X59" s="652"/>
      <c r="Y59" s="652">
        <v>44834</v>
      </c>
      <c r="Z59" s="125" t="s">
        <v>1364</v>
      </c>
      <c r="AA59" s="125" t="s">
        <v>409</v>
      </c>
    </row>
    <row r="60" spans="1:27" s="136" customFormat="1" x14ac:dyDescent="0.2">
      <c r="A60" s="21" t="s">
        <v>1663</v>
      </c>
      <c r="B60" s="653"/>
      <c r="C60" s="653" t="s">
        <v>1280</v>
      </c>
      <c r="D60" s="653" t="s">
        <v>1281</v>
      </c>
      <c r="E60" s="653" t="s">
        <v>1369</v>
      </c>
      <c r="F60" s="653" t="s">
        <v>52</v>
      </c>
      <c r="G60" s="125" t="s">
        <v>48</v>
      </c>
      <c r="H60" s="653" t="s">
        <v>1276</v>
      </c>
      <c r="I60" s="275">
        <v>1385</v>
      </c>
      <c r="J60" s="275">
        <v>2000</v>
      </c>
      <c r="K60" s="275">
        <v>2000</v>
      </c>
      <c r="L60" s="275"/>
      <c r="M60" s="125"/>
      <c r="N60" s="125"/>
      <c r="O60" s="125"/>
      <c r="P60" s="125"/>
      <c r="Q60" s="125"/>
      <c r="R60" s="125"/>
      <c r="S60" s="125"/>
      <c r="T60" s="125"/>
      <c r="U60" s="125"/>
      <c r="V60" s="125"/>
      <c r="W60" s="125"/>
      <c r="X60" s="652"/>
      <c r="Y60" s="652">
        <v>44834</v>
      </c>
      <c r="Z60" s="125" t="s">
        <v>1364</v>
      </c>
      <c r="AA60" s="125" t="s">
        <v>409</v>
      </c>
    </row>
    <row r="61" spans="1:27" s="136" customFormat="1" x14ac:dyDescent="0.2">
      <c r="A61" s="21" t="s">
        <v>1663</v>
      </c>
      <c r="B61" s="653"/>
      <c r="C61" s="653" t="s">
        <v>1306</v>
      </c>
      <c r="D61" s="653" t="s">
        <v>1317</v>
      </c>
      <c r="E61" s="653" t="s">
        <v>1369</v>
      </c>
      <c r="F61" s="653" t="s">
        <v>52</v>
      </c>
      <c r="G61" s="125" t="s">
        <v>48</v>
      </c>
      <c r="H61" s="653" t="s">
        <v>1276</v>
      </c>
      <c r="I61" s="275">
        <v>775</v>
      </c>
      <c r="J61" s="275">
        <v>950</v>
      </c>
      <c r="K61" s="275">
        <v>950</v>
      </c>
      <c r="L61" s="275"/>
      <c r="M61" s="125"/>
      <c r="N61" s="125"/>
      <c r="O61" s="125"/>
      <c r="P61" s="125"/>
      <c r="Q61" s="125"/>
      <c r="R61" s="125"/>
      <c r="S61" s="125"/>
      <c r="T61" s="125"/>
      <c r="U61" s="125"/>
      <c r="V61" s="125"/>
      <c r="W61" s="125"/>
      <c r="X61" s="652"/>
      <c r="Y61" s="652">
        <v>44834</v>
      </c>
      <c r="Z61" s="125" t="s">
        <v>1364</v>
      </c>
      <c r="AA61" s="125" t="s">
        <v>409</v>
      </c>
    </row>
    <row r="62" spans="1:27" s="136" customFormat="1" x14ac:dyDescent="0.2">
      <c r="A62" s="21" t="s">
        <v>1663</v>
      </c>
      <c r="B62" s="653"/>
      <c r="C62" s="653" t="s">
        <v>1280</v>
      </c>
      <c r="D62" s="653" t="s">
        <v>1317</v>
      </c>
      <c r="E62" s="653" t="s">
        <v>1369</v>
      </c>
      <c r="F62" s="653" t="s">
        <v>52</v>
      </c>
      <c r="G62" s="125" t="s">
        <v>48</v>
      </c>
      <c r="H62" s="653" t="s">
        <v>1276</v>
      </c>
      <c r="I62" s="275">
        <v>775</v>
      </c>
      <c r="J62" s="275">
        <v>950</v>
      </c>
      <c r="K62" s="275">
        <v>950</v>
      </c>
      <c r="L62" s="275"/>
      <c r="M62" s="125"/>
      <c r="N62" s="125"/>
      <c r="O62" s="125"/>
      <c r="P62" s="125"/>
      <c r="Q62" s="125"/>
      <c r="R62" s="125"/>
      <c r="S62" s="125"/>
      <c r="T62" s="125"/>
      <c r="U62" s="125"/>
      <c r="V62" s="125"/>
      <c r="W62" s="125"/>
      <c r="X62" s="652"/>
      <c r="Y62" s="652">
        <v>44834</v>
      </c>
      <c r="Z62" s="125" t="s">
        <v>1364</v>
      </c>
      <c r="AA62" s="125" t="s">
        <v>409</v>
      </c>
    </row>
    <row r="63" spans="1:27" s="136" customFormat="1" x14ac:dyDescent="0.2">
      <c r="A63" s="21" t="s">
        <v>1663</v>
      </c>
      <c r="B63" s="653"/>
      <c r="C63" s="653" t="s">
        <v>1288</v>
      </c>
      <c r="D63" s="653" t="s">
        <v>1317</v>
      </c>
      <c r="E63" s="653" t="s">
        <v>1369</v>
      </c>
      <c r="F63" s="653" t="s">
        <v>52</v>
      </c>
      <c r="G63" s="125" t="s">
        <v>48</v>
      </c>
      <c r="H63" s="653" t="s">
        <v>1276</v>
      </c>
      <c r="I63" s="275">
        <v>935</v>
      </c>
      <c r="J63" s="275">
        <v>1270</v>
      </c>
      <c r="K63" s="275">
        <v>1270</v>
      </c>
      <c r="L63" s="275"/>
      <c r="M63" s="125"/>
      <c r="N63" s="125"/>
      <c r="O63" s="125"/>
      <c r="P63" s="125"/>
      <c r="Q63" s="125"/>
      <c r="R63" s="125"/>
      <c r="S63" s="125"/>
      <c r="T63" s="125"/>
      <c r="U63" s="125"/>
      <c r="V63" s="125"/>
      <c r="W63" s="125"/>
      <c r="X63" s="652"/>
      <c r="Y63" s="652">
        <v>44834</v>
      </c>
      <c r="Z63" s="125" t="s">
        <v>1364</v>
      </c>
      <c r="AA63" s="125" t="s">
        <v>409</v>
      </c>
    </row>
    <row r="64" spans="1:27" s="136" customFormat="1" x14ac:dyDescent="0.2">
      <c r="A64" s="21" t="s">
        <v>1663</v>
      </c>
      <c r="B64" s="653"/>
      <c r="C64" s="653" t="s">
        <v>1306</v>
      </c>
      <c r="D64" s="653" t="s">
        <v>1322</v>
      </c>
      <c r="E64" s="653" t="s">
        <v>1369</v>
      </c>
      <c r="F64" s="653" t="s">
        <v>52</v>
      </c>
      <c r="G64" s="125" t="s">
        <v>48</v>
      </c>
      <c r="H64" s="653" t="s">
        <v>1276</v>
      </c>
      <c r="I64" s="275">
        <v>1635</v>
      </c>
      <c r="J64" s="275">
        <v>2170</v>
      </c>
      <c r="K64" s="275">
        <v>2170</v>
      </c>
      <c r="L64" s="275"/>
      <c r="M64" s="125"/>
      <c r="N64" s="125"/>
      <c r="O64" s="125"/>
      <c r="P64" s="125"/>
      <c r="Q64" s="125"/>
      <c r="R64" s="125"/>
      <c r="S64" s="125"/>
      <c r="T64" s="125"/>
      <c r="U64" s="125"/>
      <c r="V64" s="125"/>
      <c r="W64" s="125"/>
      <c r="X64" s="652"/>
      <c r="Y64" s="652">
        <v>44834</v>
      </c>
      <c r="Z64" s="125" t="s">
        <v>1365</v>
      </c>
      <c r="AA64" s="125" t="s">
        <v>409</v>
      </c>
    </row>
    <row r="65" spans="1:27" s="136" customFormat="1" x14ac:dyDescent="0.2">
      <c r="A65" s="21" t="s">
        <v>1663</v>
      </c>
      <c r="B65" s="653"/>
      <c r="C65" s="653" t="s">
        <v>1280</v>
      </c>
      <c r="D65" s="653" t="s">
        <v>1322</v>
      </c>
      <c r="E65" s="653" t="s">
        <v>1369</v>
      </c>
      <c r="F65" s="653" t="s">
        <v>52</v>
      </c>
      <c r="G65" s="125" t="s">
        <v>48</v>
      </c>
      <c r="H65" s="653" t="s">
        <v>1276</v>
      </c>
      <c r="I65" s="275">
        <v>1500</v>
      </c>
      <c r="J65" s="275">
        <v>1950</v>
      </c>
      <c r="K65" s="275">
        <v>1950</v>
      </c>
      <c r="L65" s="275"/>
      <c r="M65" s="125"/>
      <c r="N65" s="125"/>
      <c r="O65" s="125"/>
      <c r="P65" s="125"/>
      <c r="Q65" s="125"/>
      <c r="R65" s="125"/>
      <c r="S65" s="125"/>
      <c r="T65" s="125"/>
      <c r="U65" s="125"/>
      <c r="V65" s="125"/>
      <c r="W65" s="125"/>
      <c r="X65" s="652"/>
      <c r="Y65" s="652">
        <v>44834</v>
      </c>
      <c r="Z65" s="125" t="s">
        <v>1365</v>
      </c>
      <c r="AA65" s="125" t="s">
        <v>409</v>
      </c>
    </row>
    <row r="66" spans="1:27" s="136" customFormat="1" x14ac:dyDescent="0.2">
      <c r="A66" s="21" t="s">
        <v>1663</v>
      </c>
      <c r="B66" s="653"/>
      <c r="C66" s="653" t="s">
        <v>1288</v>
      </c>
      <c r="D66" s="653" t="s">
        <v>1322</v>
      </c>
      <c r="E66" s="653" t="s">
        <v>1369</v>
      </c>
      <c r="F66" s="653" t="s">
        <v>52</v>
      </c>
      <c r="G66" s="125" t="s">
        <v>48</v>
      </c>
      <c r="H66" s="653" t="s">
        <v>1276</v>
      </c>
      <c r="I66" s="275">
        <v>1500</v>
      </c>
      <c r="J66" s="275">
        <v>1950</v>
      </c>
      <c r="K66" s="275">
        <v>1950</v>
      </c>
      <c r="L66" s="275"/>
      <c r="M66" s="125"/>
      <c r="N66" s="125"/>
      <c r="O66" s="125"/>
      <c r="P66" s="125"/>
      <c r="Q66" s="125"/>
      <c r="R66" s="125"/>
      <c r="S66" s="125"/>
      <c r="T66" s="125"/>
      <c r="U66" s="125"/>
      <c r="V66" s="125"/>
      <c r="W66" s="125"/>
      <c r="X66" s="652"/>
      <c r="Y66" s="652">
        <v>44834</v>
      </c>
      <c r="Z66" s="125" t="s">
        <v>1365</v>
      </c>
      <c r="AA66" s="125" t="s">
        <v>409</v>
      </c>
    </row>
    <row r="67" spans="1:27" s="136" customFormat="1" x14ac:dyDescent="0.2">
      <c r="A67" s="21" t="s">
        <v>1663</v>
      </c>
      <c r="B67" s="653"/>
      <c r="C67" s="653" t="s">
        <v>1280</v>
      </c>
      <c r="D67" s="653" t="s">
        <v>1380</v>
      </c>
      <c r="E67" s="653" t="s">
        <v>1369</v>
      </c>
      <c r="F67" s="653" t="s">
        <v>52</v>
      </c>
      <c r="G67" s="125" t="s">
        <v>48</v>
      </c>
      <c r="H67" s="653" t="s">
        <v>1276</v>
      </c>
      <c r="I67" s="275">
        <v>1342</v>
      </c>
      <c r="J67" s="275">
        <v>2054</v>
      </c>
      <c r="K67" s="275">
        <v>2054</v>
      </c>
      <c r="L67" s="275"/>
      <c r="M67" s="125"/>
      <c r="N67" s="125"/>
      <c r="O67" s="125"/>
      <c r="P67" s="125"/>
      <c r="Q67" s="125"/>
      <c r="R67" s="125"/>
      <c r="S67" s="125"/>
      <c r="T67" s="125"/>
      <c r="U67" s="125"/>
      <c r="V67" s="125"/>
      <c r="W67" s="125"/>
      <c r="X67" s="652"/>
      <c r="Y67" s="652">
        <v>44834</v>
      </c>
      <c r="Z67" s="125" t="s">
        <v>1364</v>
      </c>
      <c r="AA67" s="125" t="s">
        <v>409</v>
      </c>
    </row>
    <row r="68" spans="1:27" s="136" customFormat="1" x14ac:dyDescent="0.2">
      <c r="A68" s="21" t="s">
        <v>1663</v>
      </c>
      <c r="B68" s="653"/>
      <c r="C68" s="653" t="s">
        <v>1288</v>
      </c>
      <c r="D68" s="653" t="s">
        <v>1380</v>
      </c>
      <c r="E68" s="653" t="s">
        <v>1369</v>
      </c>
      <c r="F68" s="653" t="s">
        <v>52</v>
      </c>
      <c r="G68" s="125" t="s">
        <v>48</v>
      </c>
      <c r="H68" s="653" t="s">
        <v>1276</v>
      </c>
      <c r="I68" s="275">
        <v>1342</v>
      </c>
      <c r="J68" s="275">
        <v>2054</v>
      </c>
      <c r="K68" s="275">
        <v>2054</v>
      </c>
      <c r="L68" s="275"/>
      <c r="M68" s="125"/>
      <c r="N68" s="125"/>
      <c r="O68" s="125"/>
      <c r="P68" s="125"/>
      <c r="Q68" s="125"/>
      <c r="R68" s="125"/>
      <c r="S68" s="125"/>
      <c r="T68" s="125"/>
      <c r="U68" s="125"/>
      <c r="V68" s="125"/>
      <c r="W68" s="125"/>
      <c r="X68" s="652"/>
      <c r="Y68" s="652">
        <v>44834</v>
      </c>
      <c r="Z68" s="125" t="s">
        <v>1364</v>
      </c>
      <c r="AA68" s="125" t="s">
        <v>409</v>
      </c>
    </row>
    <row r="69" spans="1:27" s="136" customFormat="1" x14ac:dyDescent="0.2">
      <c r="A69" s="21" t="s">
        <v>1663</v>
      </c>
      <c r="B69" s="653"/>
      <c r="C69" s="653" t="s">
        <v>1280</v>
      </c>
      <c r="D69" s="653" t="s">
        <v>1377</v>
      </c>
      <c r="E69" s="653" t="s">
        <v>1369</v>
      </c>
      <c r="F69" s="653" t="s">
        <v>52</v>
      </c>
      <c r="G69" s="125" t="s">
        <v>48</v>
      </c>
      <c r="H69" s="653" t="s">
        <v>1276</v>
      </c>
      <c r="I69" s="275">
        <v>1342</v>
      </c>
      <c r="J69" s="275">
        <v>2054</v>
      </c>
      <c r="K69" s="275">
        <v>2054</v>
      </c>
      <c r="L69" s="275"/>
      <c r="M69" s="125"/>
      <c r="N69" s="125"/>
      <c r="O69" s="125"/>
      <c r="P69" s="125"/>
      <c r="Q69" s="125"/>
      <c r="R69" s="125"/>
      <c r="S69" s="125"/>
      <c r="T69" s="125"/>
      <c r="U69" s="125"/>
      <c r="V69" s="125"/>
      <c r="W69" s="125"/>
      <c r="X69" s="652"/>
      <c r="Y69" s="652">
        <v>44834</v>
      </c>
      <c r="Z69" s="125" t="s">
        <v>1364</v>
      </c>
      <c r="AA69" s="125" t="s">
        <v>409</v>
      </c>
    </row>
    <row r="70" spans="1:27" s="136" customFormat="1" x14ac:dyDescent="0.2">
      <c r="A70" s="21" t="s">
        <v>1663</v>
      </c>
      <c r="B70" s="653"/>
      <c r="C70" s="653" t="s">
        <v>1288</v>
      </c>
      <c r="D70" s="653" t="s">
        <v>1377</v>
      </c>
      <c r="E70" s="653" t="s">
        <v>1369</v>
      </c>
      <c r="F70" s="653" t="s">
        <v>52</v>
      </c>
      <c r="G70" s="125" t="s">
        <v>48</v>
      </c>
      <c r="H70" s="653" t="s">
        <v>1276</v>
      </c>
      <c r="I70" s="275">
        <v>1342</v>
      </c>
      <c r="J70" s="275">
        <v>2054</v>
      </c>
      <c r="K70" s="275">
        <v>2054</v>
      </c>
      <c r="L70" s="275"/>
      <c r="M70" s="125"/>
      <c r="N70" s="125"/>
      <c r="O70" s="125"/>
      <c r="P70" s="125"/>
      <c r="Q70" s="125"/>
      <c r="R70" s="125"/>
      <c r="S70" s="125"/>
      <c r="T70" s="125"/>
      <c r="U70" s="125"/>
      <c r="V70" s="125"/>
      <c r="W70" s="125"/>
      <c r="X70" s="652"/>
      <c r="Y70" s="652">
        <v>44834</v>
      </c>
      <c r="Z70" s="125" t="s">
        <v>1364</v>
      </c>
      <c r="AA70" s="125" t="s">
        <v>409</v>
      </c>
    </row>
    <row r="71" spans="1:27" s="136" customFormat="1" x14ac:dyDescent="0.2">
      <c r="A71" s="21" t="s">
        <v>1663</v>
      </c>
      <c r="B71" s="653"/>
      <c r="C71" s="653" t="s">
        <v>1280</v>
      </c>
      <c r="D71" s="653" t="s">
        <v>1381</v>
      </c>
      <c r="E71" s="653" t="s">
        <v>1369</v>
      </c>
      <c r="F71" s="653" t="s">
        <v>52</v>
      </c>
      <c r="G71" s="125" t="s">
        <v>48</v>
      </c>
      <c r="H71" s="653" t="s">
        <v>1276</v>
      </c>
      <c r="I71" s="275">
        <v>1232</v>
      </c>
      <c r="J71" s="275">
        <v>2024</v>
      </c>
      <c r="K71" s="275">
        <v>2024</v>
      </c>
      <c r="L71" s="275"/>
      <c r="M71" s="125"/>
      <c r="N71" s="125"/>
      <c r="O71" s="125"/>
      <c r="P71" s="125"/>
      <c r="Q71" s="125"/>
      <c r="R71" s="125"/>
      <c r="S71" s="125"/>
      <c r="T71" s="125"/>
      <c r="U71" s="125"/>
      <c r="V71" s="125"/>
      <c r="W71" s="125"/>
      <c r="X71" s="652"/>
      <c r="Y71" s="652">
        <v>44834</v>
      </c>
      <c r="Z71" s="125" t="s">
        <v>1364</v>
      </c>
      <c r="AA71" s="125" t="s">
        <v>409</v>
      </c>
    </row>
    <row r="72" spans="1:27" s="136" customFormat="1" x14ac:dyDescent="0.2">
      <c r="A72" s="21" t="s">
        <v>1663</v>
      </c>
      <c r="B72" s="653"/>
      <c r="C72" s="653" t="s">
        <v>1288</v>
      </c>
      <c r="D72" s="653" t="s">
        <v>1381</v>
      </c>
      <c r="E72" s="653" t="s">
        <v>1369</v>
      </c>
      <c r="F72" s="653" t="s">
        <v>52</v>
      </c>
      <c r="G72" s="125" t="s">
        <v>48</v>
      </c>
      <c r="H72" s="653" t="s">
        <v>1276</v>
      </c>
      <c r="I72" s="275">
        <v>1232</v>
      </c>
      <c r="J72" s="275">
        <v>2024</v>
      </c>
      <c r="K72" s="275">
        <v>2024</v>
      </c>
      <c r="L72" s="275"/>
      <c r="M72" s="125"/>
      <c r="N72" s="125"/>
      <c r="O72" s="125"/>
      <c r="P72" s="125"/>
      <c r="Q72" s="125"/>
      <c r="R72" s="125"/>
      <c r="S72" s="125"/>
      <c r="T72" s="125"/>
      <c r="U72" s="125"/>
      <c r="V72" s="125"/>
      <c r="W72" s="125"/>
      <c r="X72" s="652"/>
      <c r="Y72" s="652">
        <v>44834</v>
      </c>
      <c r="Z72" s="125" t="s">
        <v>1364</v>
      </c>
      <c r="AA72" s="125" t="s">
        <v>409</v>
      </c>
    </row>
    <row r="73" spans="1:27" s="136" customFormat="1" x14ac:dyDescent="0.2">
      <c r="A73" s="21" t="s">
        <v>1663</v>
      </c>
      <c r="B73" s="653"/>
      <c r="C73" s="653" t="s">
        <v>1280</v>
      </c>
      <c r="D73" s="653" t="s">
        <v>1336</v>
      </c>
      <c r="E73" s="653" t="s">
        <v>1369</v>
      </c>
      <c r="F73" s="653" t="s">
        <v>52</v>
      </c>
      <c r="G73" s="125" t="s">
        <v>48</v>
      </c>
      <c r="H73" s="653" t="s">
        <v>1276</v>
      </c>
      <c r="I73" s="275">
        <v>1750</v>
      </c>
      <c r="J73" s="275">
        <v>2150</v>
      </c>
      <c r="K73" s="275">
        <v>2150</v>
      </c>
      <c r="L73" s="275"/>
      <c r="M73" s="125"/>
      <c r="N73" s="125"/>
      <c r="O73" s="125"/>
      <c r="P73" s="125"/>
      <c r="Q73" s="125"/>
      <c r="R73" s="125"/>
      <c r="S73" s="125"/>
      <c r="T73" s="125"/>
      <c r="U73" s="125"/>
      <c r="V73" s="125"/>
      <c r="W73" s="125"/>
      <c r="X73" s="652"/>
      <c r="Y73" s="652">
        <v>44834</v>
      </c>
      <c r="Z73" s="125" t="s">
        <v>1365</v>
      </c>
      <c r="AA73" s="125" t="s">
        <v>409</v>
      </c>
    </row>
    <row r="74" spans="1:27" s="136" customFormat="1" x14ac:dyDescent="0.2">
      <c r="A74" s="21" t="s">
        <v>1663</v>
      </c>
      <c r="B74" s="653"/>
      <c r="C74" s="653" t="s">
        <v>1288</v>
      </c>
      <c r="D74" s="653" t="s">
        <v>1336</v>
      </c>
      <c r="E74" s="653" t="s">
        <v>1369</v>
      </c>
      <c r="F74" s="653" t="s">
        <v>52</v>
      </c>
      <c r="G74" s="125" t="s">
        <v>48</v>
      </c>
      <c r="H74" s="653" t="s">
        <v>1276</v>
      </c>
      <c r="I74" s="275">
        <v>1750</v>
      </c>
      <c r="J74" s="275">
        <v>2150</v>
      </c>
      <c r="K74" s="275">
        <v>2150</v>
      </c>
      <c r="L74" s="275"/>
      <c r="M74" s="125"/>
      <c r="N74" s="125"/>
      <c r="O74" s="125"/>
      <c r="P74" s="125"/>
      <c r="Q74" s="125"/>
      <c r="R74" s="125"/>
      <c r="S74" s="125"/>
      <c r="T74" s="125"/>
      <c r="U74" s="125"/>
      <c r="V74" s="125"/>
      <c r="W74" s="125"/>
      <c r="X74" s="652"/>
      <c r="Y74" s="652">
        <v>44834</v>
      </c>
      <c r="Z74" s="125" t="s">
        <v>1365</v>
      </c>
      <c r="AA74" s="125" t="s">
        <v>409</v>
      </c>
    </row>
    <row r="75" spans="1:27" s="136" customFormat="1" x14ac:dyDescent="0.2">
      <c r="A75" s="21" t="s">
        <v>1663</v>
      </c>
      <c r="B75" s="653"/>
      <c r="C75" s="653" t="s">
        <v>1280</v>
      </c>
      <c r="D75" s="653" t="s">
        <v>1354</v>
      </c>
      <c r="E75" s="653" t="s">
        <v>1369</v>
      </c>
      <c r="F75" s="653" t="s">
        <v>52</v>
      </c>
      <c r="G75" s="125" t="s">
        <v>48</v>
      </c>
      <c r="H75" s="653" t="s">
        <v>1276</v>
      </c>
      <c r="I75" s="275">
        <v>1742</v>
      </c>
      <c r="J75" s="275">
        <v>2534</v>
      </c>
      <c r="K75" s="275">
        <v>2534</v>
      </c>
      <c r="L75" s="275"/>
      <c r="M75" s="125"/>
      <c r="N75" s="125"/>
      <c r="O75" s="125"/>
      <c r="P75" s="125"/>
      <c r="Q75" s="125"/>
      <c r="R75" s="125"/>
      <c r="S75" s="125"/>
      <c r="T75" s="125"/>
      <c r="U75" s="125"/>
      <c r="V75" s="125"/>
      <c r="W75" s="125"/>
      <c r="X75" s="652"/>
      <c r="Y75" s="652">
        <v>44834</v>
      </c>
      <c r="Z75" s="125" t="s">
        <v>1364</v>
      </c>
      <c r="AA75" s="125" t="s">
        <v>409</v>
      </c>
    </row>
    <row r="76" spans="1:27" s="136" customFormat="1" x14ac:dyDescent="0.2">
      <c r="A76" s="21" t="s">
        <v>1663</v>
      </c>
      <c r="B76" s="653"/>
      <c r="C76" s="653" t="s">
        <v>1288</v>
      </c>
      <c r="D76" s="653" t="s">
        <v>1354</v>
      </c>
      <c r="E76" s="653" t="s">
        <v>1369</v>
      </c>
      <c r="F76" s="653" t="s">
        <v>52</v>
      </c>
      <c r="G76" s="125" t="s">
        <v>48</v>
      </c>
      <c r="H76" s="653" t="s">
        <v>1276</v>
      </c>
      <c r="I76" s="275">
        <v>1542</v>
      </c>
      <c r="J76" s="275">
        <v>2384</v>
      </c>
      <c r="K76" s="275">
        <v>2384</v>
      </c>
      <c r="L76" s="275"/>
      <c r="M76" s="125"/>
      <c r="N76" s="125"/>
      <c r="O76" s="125"/>
      <c r="P76" s="125"/>
      <c r="Q76" s="125"/>
      <c r="R76" s="125"/>
      <c r="S76" s="125"/>
      <c r="T76" s="125"/>
      <c r="U76" s="125"/>
      <c r="V76" s="125"/>
      <c r="W76" s="125"/>
      <c r="X76" s="652"/>
      <c r="Y76" s="652">
        <v>44834</v>
      </c>
      <c r="Z76" s="125" t="s">
        <v>1364</v>
      </c>
      <c r="AA76" s="125" t="s">
        <v>409</v>
      </c>
    </row>
    <row r="77" spans="1:27" s="136" customFormat="1" x14ac:dyDescent="0.2">
      <c r="A77" s="21" t="s">
        <v>1663</v>
      </c>
      <c r="B77" s="653"/>
      <c r="C77" s="653" t="s">
        <v>1280</v>
      </c>
      <c r="D77" s="653" t="s">
        <v>1299</v>
      </c>
      <c r="E77" s="653" t="s">
        <v>1369</v>
      </c>
      <c r="F77" s="653" t="s">
        <v>52</v>
      </c>
      <c r="G77" s="125" t="s">
        <v>48</v>
      </c>
      <c r="H77" s="653" t="s">
        <v>1276</v>
      </c>
      <c r="I77" s="275">
        <v>762</v>
      </c>
      <c r="J77" s="275">
        <v>1024</v>
      </c>
      <c r="K77" s="275">
        <v>1024</v>
      </c>
      <c r="L77" s="275"/>
      <c r="M77" s="125"/>
      <c r="N77" s="125"/>
      <c r="O77" s="125"/>
      <c r="P77" s="125"/>
      <c r="Q77" s="125"/>
      <c r="R77" s="125"/>
      <c r="S77" s="125"/>
      <c r="T77" s="125"/>
      <c r="U77" s="125"/>
      <c r="V77" s="125"/>
      <c r="W77" s="125"/>
      <c r="X77" s="652"/>
      <c r="Y77" s="652">
        <v>44834</v>
      </c>
      <c r="Z77" s="125" t="s">
        <v>1364</v>
      </c>
      <c r="AA77" s="125" t="s">
        <v>409</v>
      </c>
    </row>
    <row r="78" spans="1:27" s="136" customFormat="1" x14ac:dyDescent="0.2">
      <c r="A78" s="21" t="s">
        <v>1663</v>
      </c>
      <c r="B78" s="653"/>
      <c r="C78" s="653" t="s">
        <v>1288</v>
      </c>
      <c r="D78" s="653" t="s">
        <v>1299</v>
      </c>
      <c r="E78" s="653" t="s">
        <v>1369</v>
      </c>
      <c r="F78" s="653" t="s">
        <v>52</v>
      </c>
      <c r="G78" s="125" t="s">
        <v>48</v>
      </c>
      <c r="H78" s="653" t="s">
        <v>1276</v>
      </c>
      <c r="I78" s="275">
        <v>762</v>
      </c>
      <c r="J78" s="275">
        <v>1024</v>
      </c>
      <c r="K78" s="275">
        <v>1024</v>
      </c>
      <c r="L78" s="275"/>
      <c r="M78" s="125"/>
      <c r="N78" s="125"/>
      <c r="O78" s="125"/>
      <c r="P78" s="125"/>
      <c r="Q78" s="125"/>
      <c r="R78" s="125"/>
      <c r="S78" s="125"/>
      <c r="T78" s="125"/>
      <c r="U78" s="125"/>
      <c r="V78" s="125"/>
      <c r="W78" s="125"/>
      <c r="X78" s="652"/>
      <c r="Y78" s="652">
        <v>44834</v>
      </c>
      <c r="Z78" s="125" t="s">
        <v>1364</v>
      </c>
      <c r="AA78" s="125" t="s">
        <v>409</v>
      </c>
    </row>
    <row r="79" spans="1:27" s="136" customFormat="1" x14ac:dyDescent="0.2">
      <c r="A79" s="21" t="s">
        <v>1663</v>
      </c>
      <c r="B79" s="653"/>
      <c r="C79" s="653" t="s">
        <v>1280</v>
      </c>
      <c r="D79" s="653" t="s">
        <v>1301</v>
      </c>
      <c r="E79" s="653" t="s">
        <v>1369</v>
      </c>
      <c r="F79" s="653" t="s">
        <v>52</v>
      </c>
      <c r="G79" s="125" t="s">
        <v>48</v>
      </c>
      <c r="H79" s="653" t="s">
        <v>1276</v>
      </c>
      <c r="I79" s="275">
        <v>1267</v>
      </c>
      <c r="J79" s="275">
        <v>2024</v>
      </c>
      <c r="K79" s="275">
        <v>2024</v>
      </c>
      <c r="L79" s="275"/>
      <c r="M79" s="125"/>
      <c r="N79" s="125"/>
      <c r="O79" s="125"/>
      <c r="P79" s="125"/>
      <c r="Q79" s="125"/>
      <c r="R79" s="125"/>
      <c r="S79" s="125"/>
      <c r="T79" s="125"/>
      <c r="U79" s="125"/>
      <c r="V79" s="125"/>
      <c r="W79" s="125"/>
      <c r="X79" s="652"/>
      <c r="Y79" s="652">
        <v>44834</v>
      </c>
      <c r="Z79" s="125" t="s">
        <v>1364</v>
      </c>
      <c r="AA79" s="125" t="s">
        <v>409</v>
      </c>
    </row>
    <row r="80" spans="1:27" s="136" customFormat="1" x14ac:dyDescent="0.2">
      <c r="A80" s="21" t="s">
        <v>1663</v>
      </c>
      <c r="B80" s="653"/>
      <c r="C80" s="653" t="s">
        <v>1288</v>
      </c>
      <c r="D80" s="653" t="s">
        <v>1301</v>
      </c>
      <c r="E80" s="653" t="s">
        <v>1369</v>
      </c>
      <c r="F80" s="653" t="s">
        <v>52</v>
      </c>
      <c r="G80" s="125" t="s">
        <v>48</v>
      </c>
      <c r="H80" s="653" t="s">
        <v>1276</v>
      </c>
      <c r="I80" s="275">
        <v>1267</v>
      </c>
      <c r="J80" s="275">
        <v>2024</v>
      </c>
      <c r="K80" s="275">
        <v>2024</v>
      </c>
      <c r="L80" s="275"/>
      <c r="M80" s="125"/>
      <c r="N80" s="125"/>
      <c r="O80" s="125"/>
      <c r="P80" s="125"/>
      <c r="Q80" s="125"/>
      <c r="R80" s="125"/>
      <c r="S80" s="125"/>
      <c r="T80" s="125"/>
      <c r="U80" s="125"/>
      <c r="V80" s="125"/>
      <c r="W80" s="125"/>
      <c r="X80" s="652"/>
      <c r="Y80" s="652">
        <v>44834</v>
      </c>
      <c r="Z80" s="125" t="s">
        <v>1364</v>
      </c>
      <c r="AA80" s="125" t="s">
        <v>409</v>
      </c>
    </row>
    <row r="81" spans="1:27" s="136" customFormat="1" x14ac:dyDescent="0.2">
      <c r="A81" s="21" t="s">
        <v>1663</v>
      </c>
      <c r="B81" s="653"/>
      <c r="C81" s="653" t="s">
        <v>1280</v>
      </c>
      <c r="D81" s="653" t="s">
        <v>1353</v>
      </c>
      <c r="E81" s="653" t="s">
        <v>1369</v>
      </c>
      <c r="F81" s="653" t="s">
        <v>52</v>
      </c>
      <c r="G81" s="125" t="s">
        <v>48</v>
      </c>
      <c r="H81" s="653" t="s">
        <v>1276</v>
      </c>
      <c r="I81" s="275">
        <v>1710</v>
      </c>
      <c r="J81" s="275">
        <v>2270</v>
      </c>
      <c r="K81" s="275">
        <v>2270</v>
      </c>
      <c r="L81" s="275"/>
      <c r="M81" s="125"/>
      <c r="N81" s="125"/>
      <c r="O81" s="125"/>
      <c r="P81" s="125"/>
      <c r="Q81" s="125"/>
      <c r="R81" s="125"/>
      <c r="S81" s="125"/>
      <c r="T81" s="125"/>
      <c r="U81" s="125"/>
      <c r="V81" s="125"/>
      <c r="W81" s="125"/>
      <c r="X81" s="652"/>
      <c r="Y81" s="652">
        <v>44834</v>
      </c>
      <c r="Z81" s="125" t="s">
        <v>1365</v>
      </c>
      <c r="AA81" s="125" t="s">
        <v>409</v>
      </c>
    </row>
    <row r="82" spans="1:27" s="136" customFormat="1" x14ac:dyDescent="0.2">
      <c r="A82" s="21" t="s">
        <v>1663</v>
      </c>
      <c r="B82" s="653"/>
      <c r="C82" s="653" t="s">
        <v>1288</v>
      </c>
      <c r="D82" s="653" t="s">
        <v>1353</v>
      </c>
      <c r="E82" s="653" t="s">
        <v>1369</v>
      </c>
      <c r="F82" s="653" t="s">
        <v>52</v>
      </c>
      <c r="G82" s="125" t="s">
        <v>48</v>
      </c>
      <c r="H82" s="653" t="s">
        <v>1276</v>
      </c>
      <c r="I82" s="275">
        <v>1710</v>
      </c>
      <c r="J82" s="275">
        <v>2270</v>
      </c>
      <c r="K82" s="275">
        <v>2270</v>
      </c>
      <c r="L82" s="275"/>
      <c r="M82" s="125"/>
      <c r="N82" s="125"/>
      <c r="O82" s="125"/>
      <c r="P82" s="125"/>
      <c r="Q82" s="125"/>
      <c r="R82" s="125"/>
      <c r="S82" s="125"/>
      <c r="T82" s="125"/>
      <c r="U82" s="125"/>
      <c r="V82" s="125"/>
      <c r="W82" s="125"/>
      <c r="X82" s="652"/>
      <c r="Y82" s="652">
        <v>44834</v>
      </c>
      <c r="Z82" s="125" t="s">
        <v>1365</v>
      </c>
      <c r="AA82" s="125" t="s">
        <v>409</v>
      </c>
    </row>
    <row r="83" spans="1:27" s="136" customFormat="1" x14ac:dyDescent="0.2">
      <c r="A83" s="21" t="s">
        <v>1663</v>
      </c>
      <c r="B83" s="653"/>
      <c r="C83" s="653" t="s">
        <v>1280</v>
      </c>
      <c r="D83" s="653" t="s">
        <v>1352</v>
      </c>
      <c r="E83" s="653" t="s">
        <v>1369</v>
      </c>
      <c r="F83" s="653" t="s">
        <v>52</v>
      </c>
      <c r="G83" s="125" t="s">
        <v>48</v>
      </c>
      <c r="H83" s="653" t="s">
        <v>1276</v>
      </c>
      <c r="I83" s="275">
        <v>1710</v>
      </c>
      <c r="J83" s="275">
        <v>2270</v>
      </c>
      <c r="K83" s="275">
        <v>2270</v>
      </c>
      <c r="L83" s="275"/>
      <c r="M83" s="125"/>
      <c r="N83" s="125"/>
      <c r="O83" s="125"/>
      <c r="P83" s="125"/>
      <c r="Q83" s="125"/>
      <c r="R83" s="125"/>
      <c r="S83" s="125"/>
      <c r="T83" s="125"/>
      <c r="U83" s="125"/>
      <c r="V83" s="125"/>
      <c r="W83" s="125"/>
      <c r="X83" s="652"/>
      <c r="Y83" s="652">
        <v>44834</v>
      </c>
      <c r="Z83" s="125" t="s">
        <v>1365</v>
      </c>
      <c r="AA83" s="125" t="s">
        <v>409</v>
      </c>
    </row>
    <row r="84" spans="1:27" s="136" customFormat="1" x14ac:dyDescent="0.2">
      <c r="A84" s="21" t="s">
        <v>1663</v>
      </c>
      <c r="B84" s="653"/>
      <c r="C84" s="653" t="s">
        <v>1288</v>
      </c>
      <c r="D84" s="653" t="s">
        <v>1352</v>
      </c>
      <c r="E84" s="653" t="s">
        <v>1369</v>
      </c>
      <c r="F84" s="653" t="s">
        <v>52</v>
      </c>
      <c r="G84" s="125" t="s">
        <v>48</v>
      </c>
      <c r="H84" s="653" t="s">
        <v>1276</v>
      </c>
      <c r="I84" s="275">
        <v>1710</v>
      </c>
      <c r="J84" s="275">
        <v>2270</v>
      </c>
      <c r="K84" s="275">
        <v>2270</v>
      </c>
      <c r="L84" s="275"/>
      <c r="M84" s="125"/>
      <c r="N84" s="125"/>
      <c r="O84" s="125"/>
      <c r="P84" s="125"/>
      <c r="Q84" s="125"/>
      <c r="R84" s="125"/>
      <c r="S84" s="125"/>
      <c r="T84" s="125"/>
      <c r="U84" s="125"/>
      <c r="V84" s="125"/>
      <c r="W84" s="125"/>
      <c r="X84" s="652"/>
      <c r="Y84" s="652">
        <v>44834</v>
      </c>
      <c r="Z84" s="125" t="s">
        <v>1365</v>
      </c>
      <c r="AA84" s="125" t="s">
        <v>409</v>
      </c>
    </row>
    <row r="85" spans="1:27" s="136" customFormat="1" x14ac:dyDescent="0.2">
      <c r="A85" s="21" t="s">
        <v>1663</v>
      </c>
      <c r="B85" s="653"/>
      <c r="C85" s="653" t="s">
        <v>1306</v>
      </c>
      <c r="D85" s="653" t="s">
        <v>1329</v>
      </c>
      <c r="E85" s="653" t="s">
        <v>1369</v>
      </c>
      <c r="F85" s="653" t="s">
        <v>52</v>
      </c>
      <c r="G85" s="125" t="s">
        <v>48</v>
      </c>
      <c r="H85" s="653" t="s">
        <v>1276</v>
      </c>
      <c r="I85" s="275">
        <v>1685</v>
      </c>
      <c r="J85" s="275">
        <v>2870</v>
      </c>
      <c r="K85" s="275">
        <v>2870</v>
      </c>
      <c r="L85" s="275"/>
      <c r="M85" s="125"/>
      <c r="N85" s="125"/>
      <c r="O85" s="125"/>
      <c r="P85" s="125"/>
      <c r="Q85" s="125"/>
      <c r="R85" s="125"/>
      <c r="S85" s="125"/>
      <c r="T85" s="125"/>
      <c r="U85" s="125"/>
      <c r="V85" s="125"/>
      <c r="W85" s="125"/>
      <c r="X85" s="652"/>
      <c r="Y85" s="652">
        <v>44834</v>
      </c>
      <c r="Z85" s="125" t="s">
        <v>1364</v>
      </c>
      <c r="AA85" s="125" t="s">
        <v>409</v>
      </c>
    </row>
    <row r="86" spans="1:27" s="136" customFormat="1" x14ac:dyDescent="0.2">
      <c r="A86" s="21" t="s">
        <v>1663</v>
      </c>
      <c r="B86" s="653"/>
      <c r="C86" s="653" t="s">
        <v>1280</v>
      </c>
      <c r="D86" s="653" t="s">
        <v>1329</v>
      </c>
      <c r="E86" s="653" t="s">
        <v>1369</v>
      </c>
      <c r="F86" s="653" t="s">
        <v>52</v>
      </c>
      <c r="G86" s="125" t="s">
        <v>48</v>
      </c>
      <c r="H86" s="653" t="s">
        <v>1276</v>
      </c>
      <c r="I86" s="275">
        <v>1450</v>
      </c>
      <c r="J86" s="275">
        <v>1975</v>
      </c>
      <c r="K86" s="275">
        <v>1975</v>
      </c>
      <c r="L86" s="275"/>
      <c r="M86" s="125"/>
      <c r="N86" s="125"/>
      <c r="O86" s="125"/>
      <c r="P86" s="125"/>
      <c r="Q86" s="125"/>
      <c r="R86" s="125"/>
      <c r="S86" s="125"/>
      <c r="T86" s="125"/>
      <c r="U86" s="125"/>
      <c r="V86" s="125"/>
      <c r="W86" s="125"/>
      <c r="X86" s="652"/>
      <c r="Y86" s="652">
        <v>44834</v>
      </c>
      <c r="Z86" s="125" t="s">
        <v>1364</v>
      </c>
      <c r="AA86" s="125" t="s">
        <v>409</v>
      </c>
    </row>
    <row r="87" spans="1:27" s="136" customFormat="1" x14ac:dyDescent="0.2">
      <c r="A87" s="21" t="s">
        <v>1663</v>
      </c>
      <c r="B87" s="653"/>
      <c r="C87" s="653" t="s">
        <v>1288</v>
      </c>
      <c r="D87" s="653" t="s">
        <v>1329</v>
      </c>
      <c r="E87" s="653" t="s">
        <v>1369</v>
      </c>
      <c r="F87" s="653" t="s">
        <v>52</v>
      </c>
      <c r="G87" s="125" t="s">
        <v>48</v>
      </c>
      <c r="H87" s="653" t="s">
        <v>1276</v>
      </c>
      <c r="I87" s="275">
        <v>1360</v>
      </c>
      <c r="J87" s="275">
        <v>1895</v>
      </c>
      <c r="K87" s="275">
        <v>1895</v>
      </c>
      <c r="L87" s="275"/>
      <c r="M87" s="125"/>
      <c r="N87" s="125"/>
      <c r="O87" s="125"/>
      <c r="P87" s="125"/>
      <c r="Q87" s="125"/>
      <c r="R87" s="125"/>
      <c r="S87" s="125"/>
      <c r="T87" s="125"/>
      <c r="U87" s="125"/>
      <c r="V87" s="125"/>
      <c r="W87" s="125"/>
      <c r="X87" s="652"/>
      <c r="Y87" s="652">
        <v>44834</v>
      </c>
      <c r="Z87" s="125" t="s">
        <v>1364</v>
      </c>
      <c r="AA87" s="125" t="s">
        <v>409</v>
      </c>
    </row>
    <row r="88" spans="1:27" s="136" customFormat="1" x14ac:dyDescent="0.2">
      <c r="A88" s="21" t="s">
        <v>1663</v>
      </c>
      <c r="B88" s="653"/>
      <c r="C88" s="653" t="s">
        <v>1280</v>
      </c>
      <c r="D88" s="653" t="s">
        <v>1360</v>
      </c>
      <c r="E88" s="653" t="s">
        <v>1369</v>
      </c>
      <c r="F88" s="653" t="s">
        <v>52</v>
      </c>
      <c r="G88" s="125" t="s">
        <v>48</v>
      </c>
      <c r="H88" s="653" t="s">
        <v>1276</v>
      </c>
      <c r="I88" s="275">
        <v>2210</v>
      </c>
      <c r="J88" s="275">
        <v>3175</v>
      </c>
      <c r="K88" s="275">
        <v>3175</v>
      </c>
      <c r="L88" s="275"/>
      <c r="M88" s="125"/>
      <c r="N88" s="125"/>
      <c r="O88" s="125"/>
      <c r="P88" s="125"/>
      <c r="Q88" s="125"/>
      <c r="R88" s="125"/>
      <c r="S88" s="125"/>
      <c r="T88" s="125"/>
      <c r="U88" s="125"/>
      <c r="V88" s="125"/>
      <c r="W88" s="125"/>
      <c r="X88" s="652"/>
      <c r="Y88" s="652">
        <v>44834</v>
      </c>
      <c r="Z88" s="125" t="s">
        <v>1364</v>
      </c>
      <c r="AA88" s="125" t="s">
        <v>409</v>
      </c>
    </row>
    <row r="89" spans="1:27" s="136" customFormat="1" x14ac:dyDescent="0.2">
      <c r="A89" s="21" t="s">
        <v>1663</v>
      </c>
      <c r="B89" s="653"/>
      <c r="C89" s="653" t="s">
        <v>1288</v>
      </c>
      <c r="D89" s="653" t="s">
        <v>1360</v>
      </c>
      <c r="E89" s="653" t="s">
        <v>1369</v>
      </c>
      <c r="F89" s="653" t="s">
        <v>52</v>
      </c>
      <c r="G89" s="125" t="s">
        <v>48</v>
      </c>
      <c r="H89" s="653" t="s">
        <v>1276</v>
      </c>
      <c r="I89" s="275">
        <v>2210</v>
      </c>
      <c r="J89" s="275">
        <v>3175</v>
      </c>
      <c r="K89" s="275">
        <v>3175</v>
      </c>
      <c r="L89" s="275"/>
      <c r="M89" s="125"/>
      <c r="N89" s="125"/>
      <c r="O89" s="125"/>
      <c r="P89" s="125"/>
      <c r="Q89" s="125"/>
      <c r="R89" s="125"/>
      <c r="S89" s="125"/>
      <c r="T89" s="125"/>
      <c r="U89" s="125"/>
      <c r="V89" s="125"/>
      <c r="W89" s="125"/>
      <c r="X89" s="652"/>
      <c r="Y89" s="652">
        <v>44834</v>
      </c>
      <c r="Z89" s="125" t="s">
        <v>1364</v>
      </c>
      <c r="AA89" s="125" t="s">
        <v>409</v>
      </c>
    </row>
    <row r="90" spans="1:27" s="136" customFormat="1" x14ac:dyDescent="0.2">
      <c r="A90" s="21" t="s">
        <v>1663</v>
      </c>
      <c r="B90" s="653"/>
      <c r="C90" s="653" t="s">
        <v>1306</v>
      </c>
      <c r="D90" s="653" t="s">
        <v>1282</v>
      </c>
      <c r="E90" s="653" t="s">
        <v>1369</v>
      </c>
      <c r="F90" s="653" t="s">
        <v>52</v>
      </c>
      <c r="G90" s="125" t="s">
        <v>48</v>
      </c>
      <c r="H90" s="653" t="s">
        <v>1276</v>
      </c>
      <c r="I90" s="275">
        <v>1385</v>
      </c>
      <c r="J90" s="275">
        <v>2000</v>
      </c>
      <c r="K90" s="275">
        <v>2000</v>
      </c>
      <c r="L90" s="275"/>
      <c r="M90" s="125"/>
      <c r="N90" s="125"/>
      <c r="O90" s="125"/>
      <c r="P90" s="125"/>
      <c r="Q90" s="125"/>
      <c r="R90" s="125"/>
      <c r="S90" s="125"/>
      <c r="T90" s="125"/>
      <c r="U90" s="125"/>
      <c r="V90" s="125"/>
      <c r="W90" s="125"/>
      <c r="X90" s="652"/>
      <c r="Y90" s="652">
        <v>44834</v>
      </c>
      <c r="Z90" s="125" t="s">
        <v>1364</v>
      </c>
      <c r="AA90" s="125" t="s">
        <v>409</v>
      </c>
    </row>
    <row r="91" spans="1:27" s="136" customFormat="1" x14ac:dyDescent="0.2">
      <c r="A91" s="21" t="s">
        <v>1663</v>
      </c>
      <c r="B91" s="653"/>
      <c r="C91" s="653" t="s">
        <v>1280</v>
      </c>
      <c r="D91" s="653" t="s">
        <v>1282</v>
      </c>
      <c r="E91" s="653" t="s">
        <v>1369</v>
      </c>
      <c r="F91" s="653" t="s">
        <v>52</v>
      </c>
      <c r="G91" s="125" t="s">
        <v>48</v>
      </c>
      <c r="H91" s="653" t="s">
        <v>1276</v>
      </c>
      <c r="I91" s="275">
        <v>1385</v>
      </c>
      <c r="J91" s="275">
        <v>2000</v>
      </c>
      <c r="K91" s="275">
        <v>2000</v>
      </c>
      <c r="L91" s="275"/>
      <c r="M91" s="125"/>
      <c r="N91" s="125"/>
      <c r="O91" s="125"/>
      <c r="P91" s="125"/>
      <c r="Q91" s="125"/>
      <c r="R91" s="125"/>
      <c r="S91" s="125"/>
      <c r="T91" s="125"/>
      <c r="U91" s="125"/>
      <c r="V91" s="125"/>
      <c r="W91" s="125"/>
      <c r="X91" s="652"/>
      <c r="Y91" s="652">
        <v>44834</v>
      </c>
      <c r="Z91" s="125" t="s">
        <v>1364</v>
      </c>
      <c r="AA91" s="125" t="s">
        <v>409</v>
      </c>
    </row>
    <row r="92" spans="1:27" s="136" customFormat="1" x14ac:dyDescent="0.2">
      <c r="A92" s="21" t="s">
        <v>1663</v>
      </c>
      <c r="B92" s="653"/>
      <c r="C92" s="653" t="s">
        <v>1306</v>
      </c>
      <c r="D92" s="653" t="s">
        <v>1305</v>
      </c>
      <c r="E92" s="653" t="s">
        <v>1369</v>
      </c>
      <c r="F92" s="653" t="s">
        <v>52</v>
      </c>
      <c r="G92" s="125" t="s">
        <v>48</v>
      </c>
      <c r="H92" s="653" t="s">
        <v>1276</v>
      </c>
      <c r="I92" s="275">
        <v>912</v>
      </c>
      <c r="J92" s="275">
        <v>1524</v>
      </c>
      <c r="K92" s="275">
        <v>1524</v>
      </c>
      <c r="L92" s="275"/>
      <c r="M92" s="125"/>
      <c r="N92" s="125"/>
      <c r="O92" s="125"/>
      <c r="P92" s="125"/>
      <c r="Q92" s="125"/>
      <c r="R92" s="125"/>
      <c r="S92" s="125"/>
      <c r="T92" s="125"/>
      <c r="U92" s="125"/>
      <c r="V92" s="125"/>
      <c r="W92" s="125"/>
      <c r="X92" s="652"/>
      <c r="Y92" s="652">
        <v>44834</v>
      </c>
      <c r="Z92" s="125" t="s">
        <v>1364</v>
      </c>
      <c r="AA92" s="125" t="s">
        <v>409</v>
      </c>
    </row>
    <row r="93" spans="1:27" s="136" customFormat="1" x14ac:dyDescent="0.2">
      <c r="A93" s="21" t="s">
        <v>1663</v>
      </c>
      <c r="B93" s="653"/>
      <c r="C93" s="653" t="s">
        <v>1280</v>
      </c>
      <c r="D93" s="653" t="s">
        <v>1305</v>
      </c>
      <c r="E93" s="653" t="s">
        <v>1369</v>
      </c>
      <c r="F93" s="653" t="s">
        <v>52</v>
      </c>
      <c r="G93" s="125" t="s">
        <v>48</v>
      </c>
      <c r="H93" s="653" t="s">
        <v>1276</v>
      </c>
      <c r="I93" s="275">
        <v>662</v>
      </c>
      <c r="J93" s="275">
        <v>924</v>
      </c>
      <c r="K93" s="275">
        <v>924</v>
      </c>
      <c r="L93" s="275"/>
      <c r="M93" s="125"/>
      <c r="N93" s="125"/>
      <c r="O93" s="125"/>
      <c r="P93" s="125"/>
      <c r="Q93" s="125"/>
      <c r="R93" s="125"/>
      <c r="S93" s="125"/>
      <c r="T93" s="125"/>
      <c r="U93" s="125"/>
      <c r="V93" s="125"/>
      <c r="W93" s="125"/>
      <c r="X93" s="652"/>
      <c r="Y93" s="652">
        <v>44834</v>
      </c>
      <c r="Z93" s="125" t="s">
        <v>1364</v>
      </c>
      <c r="AA93" s="125" t="s">
        <v>409</v>
      </c>
    </row>
    <row r="94" spans="1:27" s="136" customFormat="1" x14ac:dyDescent="0.2">
      <c r="A94" s="21" t="s">
        <v>1663</v>
      </c>
      <c r="B94" s="653"/>
      <c r="C94" s="653" t="s">
        <v>1288</v>
      </c>
      <c r="D94" s="653" t="s">
        <v>1305</v>
      </c>
      <c r="E94" s="653" t="s">
        <v>1369</v>
      </c>
      <c r="F94" s="653" t="s">
        <v>52</v>
      </c>
      <c r="G94" s="125" t="s">
        <v>48</v>
      </c>
      <c r="H94" s="653" t="s">
        <v>1276</v>
      </c>
      <c r="I94" s="275">
        <v>662</v>
      </c>
      <c r="J94" s="275">
        <v>924</v>
      </c>
      <c r="K94" s="275">
        <v>924</v>
      </c>
      <c r="L94" s="275"/>
      <c r="M94" s="125"/>
      <c r="N94" s="125"/>
      <c r="O94" s="125"/>
      <c r="P94" s="125"/>
      <c r="Q94" s="125"/>
      <c r="R94" s="125"/>
      <c r="S94" s="125"/>
      <c r="T94" s="125"/>
      <c r="U94" s="125"/>
      <c r="V94" s="125"/>
      <c r="W94" s="125"/>
      <c r="X94" s="652"/>
      <c r="Y94" s="652">
        <v>44834</v>
      </c>
      <c r="Z94" s="125" t="s">
        <v>1364</v>
      </c>
      <c r="AA94" s="125" t="s">
        <v>409</v>
      </c>
    </row>
    <row r="95" spans="1:27" s="136" customFormat="1" x14ac:dyDescent="0.2">
      <c r="A95" s="21" t="s">
        <v>1663</v>
      </c>
      <c r="B95" s="653"/>
      <c r="C95" s="653" t="s">
        <v>1306</v>
      </c>
      <c r="D95" s="653" t="s">
        <v>1345</v>
      </c>
      <c r="E95" s="653" t="s">
        <v>1369</v>
      </c>
      <c r="F95" s="653" t="s">
        <v>52</v>
      </c>
      <c r="G95" s="125" t="s">
        <v>48</v>
      </c>
      <c r="H95" s="653" t="s">
        <v>1276</v>
      </c>
      <c r="I95" s="275">
        <v>990</v>
      </c>
      <c r="J95" s="275">
        <v>1530</v>
      </c>
      <c r="K95" s="275">
        <v>1530</v>
      </c>
      <c r="L95" s="275"/>
      <c r="M95" s="125"/>
      <c r="N95" s="125"/>
      <c r="O95" s="125"/>
      <c r="P95" s="125"/>
      <c r="Q95" s="125"/>
      <c r="R95" s="125"/>
      <c r="S95" s="125"/>
      <c r="T95" s="125"/>
      <c r="U95" s="125"/>
      <c r="V95" s="125"/>
      <c r="W95" s="125"/>
      <c r="X95" s="652"/>
      <c r="Y95" s="652">
        <v>44834</v>
      </c>
      <c r="Z95" s="125" t="s">
        <v>1364</v>
      </c>
      <c r="AA95" s="125" t="s">
        <v>409</v>
      </c>
    </row>
    <row r="96" spans="1:27" s="136" customFormat="1" x14ac:dyDescent="0.2">
      <c r="A96" s="21" t="s">
        <v>1663</v>
      </c>
      <c r="B96" s="653"/>
      <c r="C96" s="653" t="s">
        <v>1280</v>
      </c>
      <c r="D96" s="653" t="s">
        <v>1345</v>
      </c>
      <c r="E96" s="653" t="s">
        <v>1369</v>
      </c>
      <c r="F96" s="653" t="s">
        <v>52</v>
      </c>
      <c r="G96" s="125" t="s">
        <v>48</v>
      </c>
      <c r="H96" s="653" t="s">
        <v>1276</v>
      </c>
      <c r="I96" s="275">
        <v>1290</v>
      </c>
      <c r="J96" s="275">
        <v>1730</v>
      </c>
      <c r="K96" s="275">
        <v>1730</v>
      </c>
      <c r="L96" s="275"/>
      <c r="M96" s="125"/>
      <c r="N96" s="125"/>
      <c r="O96" s="125"/>
      <c r="P96" s="125"/>
      <c r="Q96" s="125"/>
      <c r="R96" s="125"/>
      <c r="S96" s="125"/>
      <c r="T96" s="125"/>
      <c r="U96" s="125"/>
      <c r="V96" s="125"/>
      <c r="W96" s="125"/>
      <c r="X96" s="652"/>
      <c r="Y96" s="652">
        <v>44834</v>
      </c>
      <c r="Z96" s="125" t="s">
        <v>1364</v>
      </c>
      <c r="AA96" s="125" t="s">
        <v>409</v>
      </c>
    </row>
    <row r="97" spans="1:27" s="136" customFormat="1" x14ac:dyDescent="0.2">
      <c r="A97" s="21" t="s">
        <v>1663</v>
      </c>
      <c r="B97" s="653"/>
      <c r="C97" s="653" t="s">
        <v>1288</v>
      </c>
      <c r="D97" s="653" t="s">
        <v>1345</v>
      </c>
      <c r="E97" s="653" t="s">
        <v>1369</v>
      </c>
      <c r="F97" s="653" t="s">
        <v>52</v>
      </c>
      <c r="G97" s="125" t="s">
        <v>48</v>
      </c>
      <c r="H97" s="653" t="s">
        <v>1276</v>
      </c>
      <c r="I97" s="275">
        <v>1290</v>
      </c>
      <c r="J97" s="275">
        <v>1730</v>
      </c>
      <c r="K97" s="275">
        <v>1730</v>
      </c>
      <c r="L97" s="275"/>
      <c r="M97" s="125"/>
      <c r="N97" s="125"/>
      <c r="O97" s="125"/>
      <c r="P97" s="125"/>
      <c r="Q97" s="125"/>
      <c r="R97" s="125"/>
      <c r="S97" s="125"/>
      <c r="T97" s="125"/>
      <c r="U97" s="125"/>
      <c r="V97" s="125"/>
      <c r="W97" s="125"/>
      <c r="X97" s="652"/>
      <c r="Y97" s="652">
        <v>44834</v>
      </c>
      <c r="Z97" s="125" t="s">
        <v>1364</v>
      </c>
      <c r="AA97" s="125" t="s">
        <v>409</v>
      </c>
    </row>
    <row r="98" spans="1:27" s="136" customFormat="1" x14ac:dyDescent="0.2">
      <c r="A98" s="21" t="s">
        <v>1664</v>
      </c>
      <c r="B98" s="653"/>
      <c r="C98" s="653" t="s">
        <v>1284</v>
      </c>
      <c r="D98" s="653" t="s">
        <v>1305</v>
      </c>
      <c r="E98" s="653"/>
      <c r="F98" s="653" t="s">
        <v>52</v>
      </c>
      <c r="G98" s="125" t="s">
        <v>48</v>
      </c>
      <c r="H98" s="653" t="s">
        <v>1276</v>
      </c>
      <c r="I98" s="275">
        <v>738</v>
      </c>
      <c r="J98" s="275">
        <v>1288</v>
      </c>
      <c r="K98" s="275">
        <v>1288</v>
      </c>
      <c r="L98" s="275"/>
      <c r="M98" s="125"/>
      <c r="N98" s="125"/>
      <c r="O98" s="125"/>
      <c r="P98" s="125"/>
      <c r="Q98" s="125"/>
      <c r="R98" s="125"/>
      <c r="S98" s="125"/>
      <c r="T98" s="125"/>
      <c r="U98" s="125"/>
      <c r="V98" s="125"/>
      <c r="W98" s="125"/>
      <c r="X98" s="652"/>
      <c r="Y98" s="652"/>
      <c r="Z98" s="125" t="s">
        <v>1364</v>
      </c>
      <c r="AA98" s="125" t="s">
        <v>409</v>
      </c>
    </row>
    <row r="99" spans="1:27" s="136" customFormat="1" x14ac:dyDescent="0.2">
      <c r="A99" s="21" t="s">
        <v>1664</v>
      </c>
      <c r="B99" s="653"/>
      <c r="C99" s="653" t="s">
        <v>1284</v>
      </c>
      <c r="D99" s="653" t="s">
        <v>1281</v>
      </c>
      <c r="E99" s="653"/>
      <c r="F99" s="653" t="s">
        <v>52</v>
      </c>
      <c r="G99" s="125" t="s">
        <v>48</v>
      </c>
      <c r="H99" s="653" t="s">
        <v>1276</v>
      </c>
      <c r="I99" s="275">
        <v>1143</v>
      </c>
      <c r="J99" s="275">
        <v>1784</v>
      </c>
      <c r="K99" s="275">
        <v>1784</v>
      </c>
      <c r="L99" s="275"/>
      <c r="M99" s="125"/>
      <c r="N99" s="125"/>
      <c r="O99" s="125"/>
      <c r="P99" s="125"/>
      <c r="Q99" s="125"/>
      <c r="R99" s="125"/>
      <c r="S99" s="125"/>
      <c r="T99" s="125"/>
      <c r="U99" s="125"/>
      <c r="V99" s="125"/>
      <c r="W99" s="125"/>
      <c r="X99" s="652"/>
      <c r="Y99" s="652"/>
      <c r="Z99" s="125" t="s">
        <v>1364</v>
      </c>
      <c r="AA99" s="125" t="s">
        <v>409</v>
      </c>
    </row>
    <row r="100" spans="1:27" s="136" customFormat="1" x14ac:dyDescent="0.2">
      <c r="A100" s="21" t="s">
        <v>1664</v>
      </c>
      <c r="B100" s="653"/>
      <c r="C100" s="653" t="s">
        <v>1284</v>
      </c>
      <c r="D100" s="653" t="s">
        <v>1315</v>
      </c>
      <c r="E100" s="653"/>
      <c r="F100" s="653" t="s">
        <v>52</v>
      </c>
      <c r="G100" s="125" t="s">
        <v>48</v>
      </c>
      <c r="H100" s="653" t="s">
        <v>1276</v>
      </c>
      <c r="I100" s="275">
        <v>1066</v>
      </c>
      <c r="J100" s="275">
        <v>1410</v>
      </c>
      <c r="K100" s="275">
        <v>1410</v>
      </c>
      <c r="L100" s="275"/>
      <c r="M100" s="125"/>
      <c r="N100" s="125"/>
      <c r="O100" s="125"/>
      <c r="P100" s="125"/>
      <c r="Q100" s="125"/>
      <c r="R100" s="125"/>
      <c r="S100" s="125"/>
      <c r="T100" s="125"/>
      <c r="U100" s="125"/>
      <c r="V100" s="125"/>
      <c r="W100" s="125"/>
      <c r="X100" s="652"/>
      <c r="Y100" s="652"/>
      <c r="Z100" s="125" t="s">
        <v>1364</v>
      </c>
      <c r="AA100" s="125" t="s">
        <v>409</v>
      </c>
    </row>
    <row r="101" spans="1:27" s="136" customFormat="1" x14ac:dyDescent="0.2">
      <c r="A101" s="21" t="s">
        <v>1664</v>
      </c>
      <c r="B101" s="653"/>
      <c r="C101" s="653" t="s">
        <v>1284</v>
      </c>
      <c r="D101" s="653" t="s">
        <v>1354</v>
      </c>
      <c r="E101" s="653"/>
      <c r="F101" s="653" t="s">
        <v>52</v>
      </c>
      <c r="G101" s="125" t="s">
        <v>48</v>
      </c>
      <c r="H101" s="653" t="s">
        <v>1276</v>
      </c>
      <c r="I101" s="275">
        <v>1273</v>
      </c>
      <c r="J101" s="275">
        <v>1716</v>
      </c>
      <c r="K101" s="275">
        <v>1716</v>
      </c>
      <c r="L101" s="275"/>
      <c r="M101" s="125"/>
      <c r="N101" s="125"/>
      <c r="O101" s="125"/>
      <c r="P101" s="125"/>
      <c r="Q101" s="125"/>
      <c r="R101" s="125"/>
      <c r="S101" s="125"/>
      <c r="T101" s="125"/>
      <c r="U101" s="125"/>
      <c r="V101" s="125"/>
      <c r="W101" s="125"/>
      <c r="X101" s="652"/>
      <c r="Y101" s="652"/>
      <c r="Z101" s="125" t="s">
        <v>1364</v>
      </c>
      <c r="AA101" s="125" t="s">
        <v>409</v>
      </c>
    </row>
    <row r="102" spans="1:27" s="136" customFormat="1" x14ac:dyDescent="0.2">
      <c r="A102" s="21" t="s">
        <v>1664</v>
      </c>
      <c r="B102" s="653"/>
      <c r="C102" s="653" t="s">
        <v>1284</v>
      </c>
      <c r="D102" s="653" t="s">
        <v>1506</v>
      </c>
      <c r="E102" s="653"/>
      <c r="F102" s="653" t="s">
        <v>52</v>
      </c>
      <c r="G102" s="125" t="s">
        <v>48</v>
      </c>
      <c r="H102" s="653" t="s">
        <v>1276</v>
      </c>
      <c r="I102" s="275">
        <v>1062</v>
      </c>
      <c r="J102" s="275">
        <v>1629</v>
      </c>
      <c r="K102" s="275">
        <v>1629</v>
      </c>
      <c r="L102" s="275"/>
      <c r="M102" s="125"/>
      <c r="N102" s="125"/>
      <c r="O102" s="125"/>
      <c r="P102" s="125"/>
      <c r="Q102" s="125"/>
      <c r="R102" s="125"/>
      <c r="S102" s="125"/>
      <c r="T102" s="125"/>
      <c r="U102" s="125"/>
      <c r="V102" s="125"/>
      <c r="W102" s="125"/>
      <c r="X102" s="652"/>
      <c r="Y102" s="652"/>
      <c r="Z102" s="125" t="s">
        <v>1364</v>
      </c>
      <c r="AA102" s="125" t="s">
        <v>409</v>
      </c>
    </row>
    <row r="103" spans="1:27" s="136" customFormat="1" x14ac:dyDescent="0.2">
      <c r="A103" s="21" t="s">
        <v>1664</v>
      </c>
      <c r="B103" s="653"/>
      <c r="C103" s="653" t="s">
        <v>1284</v>
      </c>
      <c r="D103" s="653" t="s">
        <v>1322</v>
      </c>
      <c r="E103" s="653"/>
      <c r="F103" s="653" t="s">
        <v>52</v>
      </c>
      <c r="G103" s="125" t="s">
        <v>48</v>
      </c>
      <c r="H103" s="653" t="s">
        <v>1276</v>
      </c>
      <c r="I103" s="275">
        <v>1652</v>
      </c>
      <c r="J103" s="275">
        <v>2262</v>
      </c>
      <c r="K103" s="275">
        <v>2262</v>
      </c>
      <c r="L103" s="275"/>
      <c r="M103" s="125"/>
      <c r="N103" s="125"/>
      <c r="O103" s="125"/>
      <c r="P103" s="125"/>
      <c r="Q103" s="125"/>
      <c r="R103" s="125"/>
      <c r="S103" s="125"/>
      <c r="T103" s="125"/>
      <c r="U103" s="125"/>
      <c r="V103" s="125"/>
      <c r="W103" s="125"/>
      <c r="X103" s="652"/>
      <c r="Y103" s="652"/>
      <c r="Z103" s="125" t="s">
        <v>1364</v>
      </c>
      <c r="AA103" s="125" t="s">
        <v>409</v>
      </c>
    </row>
    <row r="104" spans="1:27" s="136" customFormat="1" x14ac:dyDescent="0.2">
      <c r="A104" s="21" t="s">
        <v>1664</v>
      </c>
      <c r="B104" s="653"/>
      <c r="C104" s="653" t="s">
        <v>1284</v>
      </c>
      <c r="D104" s="653" t="s">
        <v>1509</v>
      </c>
      <c r="E104" s="653"/>
      <c r="F104" s="653" t="s">
        <v>52</v>
      </c>
      <c r="G104" s="125" t="s">
        <v>48</v>
      </c>
      <c r="H104" s="653" t="s">
        <v>1276</v>
      </c>
      <c r="I104" s="275">
        <v>713</v>
      </c>
      <c r="J104" s="275">
        <v>619</v>
      </c>
      <c r="K104" s="275">
        <v>619</v>
      </c>
      <c r="L104" s="275"/>
      <c r="M104" s="125"/>
      <c r="N104" s="125"/>
      <c r="O104" s="125"/>
      <c r="P104" s="125"/>
      <c r="Q104" s="125"/>
      <c r="R104" s="125"/>
      <c r="S104" s="125"/>
      <c r="T104" s="125"/>
      <c r="U104" s="125"/>
      <c r="V104" s="125"/>
      <c r="W104" s="125"/>
      <c r="X104" s="652"/>
      <c r="Y104" s="652"/>
      <c r="Z104" s="125" t="s">
        <v>1364</v>
      </c>
      <c r="AA104" s="125" t="s">
        <v>409</v>
      </c>
    </row>
    <row r="105" spans="1:27" s="136" customFormat="1" x14ac:dyDescent="0.2">
      <c r="A105" s="21" t="s">
        <v>1664</v>
      </c>
      <c r="B105" s="653"/>
      <c r="C105" s="653" t="s">
        <v>1284</v>
      </c>
      <c r="D105" s="653" t="s">
        <v>1351</v>
      </c>
      <c r="E105" s="653"/>
      <c r="F105" s="653" t="s">
        <v>52</v>
      </c>
      <c r="G105" s="125" t="s">
        <v>48</v>
      </c>
      <c r="H105" s="653" t="s">
        <v>1276</v>
      </c>
      <c r="I105" s="275">
        <v>1698</v>
      </c>
      <c r="J105" s="275">
        <v>2241</v>
      </c>
      <c r="K105" s="275">
        <v>2241</v>
      </c>
      <c r="L105" s="275"/>
      <c r="M105" s="125"/>
      <c r="N105" s="125"/>
      <c r="O105" s="125"/>
      <c r="P105" s="125"/>
      <c r="Q105" s="125"/>
      <c r="R105" s="125"/>
      <c r="S105" s="125"/>
      <c r="T105" s="125"/>
      <c r="U105" s="125"/>
      <c r="V105" s="125"/>
      <c r="W105" s="125"/>
      <c r="X105" s="652"/>
      <c r="Y105" s="652"/>
      <c r="Z105" s="125" t="s">
        <v>1364</v>
      </c>
      <c r="AA105" s="125" t="s">
        <v>409</v>
      </c>
    </row>
    <row r="106" spans="1:27" s="136" customFormat="1" x14ac:dyDescent="0.2">
      <c r="A106" s="21" t="s">
        <v>1390</v>
      </c>
      <c r="B106" s="653"/>
      <c r="C106" s="653" t="s">
        <v>1677</v>
      </c>
      <c r="D106" s="653" t="s">
        <v>1335</v>
      </c>
      <c r="E106" s="653"/>
      <c r="F106" s="653" t="s">
        <v>52</v>
      </c>
      <c r="G106" s="125" t="s">
        <v>48</v>
      </c>
      <c r="H106" s="653" t="s">
        <v>1276</v>
      </c>
      <c r="I106" s="275">
        <v>2865</v>
      </c>
      <c r="J106" s="275">
        <v>4380</v>
      </c>
      <c r="K106" s="275">
        <v>4380</v>
      </c>
      <c r="L106" s="275"/>
      <c r="M106" s="125"/>
      <c r="N106" s="125"/>
      <c r="O106" s="125"/>
      <c r="P106" s="125"/>
      <c r="Q106" s="125"/>
      <c r="R106" s="125"/>
      <c r="S106" s="125"/>
      <c r="T106" s="125" t="s">
        <v>53</v>
      </c>
      <c r="U106" s="125"/>
      <c r="V106" s="125"/>
      <c r="W106" s="125"/>
      <c r="X106" s="652"/>
      <c r="Y106" s="652">
        <v>44834</v>
      </c>
      <c r="Z106" s="125" t="s">
        <v>1364</v>
      </c>
      <c r="AA106" s="125" t="s">
        <v>409</v>
      </c>
    </row>
    <row r="107" spans="1:27" s="136" customFormat="1" x14ac:dyDescent="0.2">
      <c r="A107" s="21" t="s">
        <v>1678</v>
      </c>
      <c r="B107" s="653"/>
      <c r="C107" s="653" t="s">
        <v>1284</v>
      </c>
      <c r="D107" s="653" t="s">
        <v>1377</v>
      </c>
      <c r="E107" s="653"/>
      <c r="F107" s="653" t="s">
        <v>52</v>
      </c>
      <c r="G107" s="125" t="s">
        <v>48</v>
      </c>
      <c r="H107" s="653" t="s">
        <v>1276</v>
      </c>
      <c r="I107" s="275">
        <v>817</v>
      </c>
      <c r="J107" s="275">
        <v>1259</v>
      </c>
      <c r="K107" s="275">
        <v>1259</v>
      </c>
      <c r="L107" s="275"/>
      <c r="M107" s="125"/>
      <c r="N107" s="125"/>
      <c r="O107" s="125"/>
      <c r="P107" s="125"/>
      <c r="Q107" s="125"/>
      <c r="R107" s="125"/>
      <c r="S107" s="125"/>
      <c r="T107" s="125"/>
      <c r="U107" s="125"/>
      <c r="V107" s="125"/>
      <c r="W107" s="125"/>
      <c r="X107" s="652"/>
      <c r="Y107" s="652">
        <v>44834</v>
      </c>
      <c r="Z107" s="125" t="s">
        <v>1364</v>
      </c>
      <c r="AA107" s="125" t="s">
        <v>409</v>
      </c>
    </row>
    <row r="108" spans="1:27" s="136" customFormat="1" x14ac:dyDescent="0.2">
      <c r="A108" s="21" t="s">
        <v>1678</v>
      </c>
      <c r="B108" s="653" t="s">
        <v>1378</v>
      </c>
      <c r="C108" s="653" t="s">
        <v>1286</v>
      </c>
      <c r="D108" s="653" t="s">
        <v>1296</v>
      </c>
      <c r="E108" s="653"/>
      <c r="F108" s="653" t="s">
        <v>131</v>
      </c>
      <c r="G108" s="125" t="s">
        <v>577</v>
      </c>
      <c r="H108" s="653" t="s">
        <v>1276</v>
      </c>
      <c r="I108" s="275">
        <v>2094</v>
      </c>
      <c r="J108" s="275">
        <v>2536</v>
      </c>
      <c r="K108" s="275">
        <v>2536</v>
      </c>
      <c r="L108" s="275"/>
      <c r="M108" s="125"/>
      <c r="N108" s="125" t="s">
        <v>53</v>
      </c>
      <c r="O108" s="125"/>
      <c r="P108" s="125" t="s">
        <v>53</v>
      </c>
      <c r="Q108" s="125"/>
      <c r="R108" s="125" t="s">
        <v>53</v>
      </c>
      <c r="S108" s="125"/>
      <c r="T108" s="125"/>
      <c r="U108" s="125"/>
      <c r="V108" s="125"/>
      <c r="W108" s="125"/>
      <c r="X108" s="652"/>
      <c r="Y108" s="652">
        <v>44834</v>
      </c>
      <c r="Z108" s="125" t="s">
        <v>1364</v>
      </c>
      <c r="AA108" s="125" t="s">
        <v>409</v>
      </c>
    </row>
    <row r="109" spans="1:27" s="136" customFormat="1" x14ac:dyDescent="0.2">
      <c r="A109" s="21" t="s">
        <v>1678</v>
      </c>
      <c r="B109" s="653"/>
      <c r="C109" s="653" t="s">
        <v>1284</v>
      </c>
      <c r="D109" s="653" t="s">
        <v>1283</v>
      </c>
      <c r="E109" s="653"/>
      <c r="F109" s="653" t="s">
        <v>52</v>
      </c>
      <c r="G109" s="125" t="s">
        <v>48</v>
      </c>
      <c r="H109" s="653" t="s">
        <v>1276</v>
      </c>
      <c r="I109" s="275">
        <v>3235</v>
      </c>
      <c r="J109" s="275">
        <v>4820</v>
      </c>
      <c r="K109" s="275">
        <v>4820</v>
      </c>
      <c r="L109" s="275"/>
      <c r="M109" s="125"/>
      <c r="N109" s="125"/>
      <c r="O109" s="125"/>
      <c r="P109" s="125"/>
      <c r="Q109" s="125"/>
      <c r="R109" s="125"/>
      <c r="S109" s="125"/>
      <c r="T109" s="125"/>
      <c r="U109" s="125"/>
      <c r="V109" s="125"/>
      <c r="W109" s="125"/>
      <c r="X109" s="652"/>
      <c r="Y109" s="652">
        <v>44834</v>
      </c>
      <c r="Z109" s="125" t="s">
        <v>1364</v>
      </c>
      <c r="AA109" s="125" t="s">
        <v>409</v>
      </c>
    </row>
    <row r="110" spans="1:27" s="136" customFormat="1" x14ac:dyDescent="0.2">
      <c r="A110" s="21" t="s">
        <v>1678</v>
      </c>
      <c r="B110" s="653"/>
      <c r="C110" s="653" t="s">
        <v>1285</v>
      </c>
      <c r="D110" s="653" t="s">
        <v>1283</v>
      </c>
      <c r="E110" s="653"/>
      <c r="F110" s="653" t="s">
        <v>52</v>
      </c>
      <c r="G110" s="125" t="s">
        <v>48</v>
      </c>
      <c r="H110" s="653" t="s">
        <v>1276</v>
      </c>
      <c r="I110" s="275">
        <v>4320</v>
      </c>
      <c r="J110" s="275">
        <v>6485</v>
      </c>
      <c r="K110" s="275">
        <v>6485</v>
      </c>
      <c r="L110" s="275"/>
      <c r="M110" s="125"/>
      <c r="N110" s="125"/>
      <c r="O110" s="125"/>
      <c r="P110" s="125"/>
      <c r="Q110" s="125"/>
      <c r="R110" s="125"/>
      <c r="S110" s="125"/>
      <c r="T110" s="125"/>
      <c r="U110" s="125"/>
      <c r="V110" s="125"/>
      <c r="W110" s="125"/>
      <c r="X110" s="652"/>
      <c r="Y110" s="652">
        <v>44834</v>
      </c>
      <c r="Z110" s="125" t="s">
        <v>1364</v>
      </c>
      <c r="AA110" s="125" t="s">
        <v>409</v>
      </c>
    </row>
    <row r="111" spans="1:27" s="136" customFormat="1" x14ac:dyDescent="0.2">
      <c r="A111" s="21" t="s">
        <v>1678</v>
      </c>
      <c r="B111" s="653"/>
      <c r="C111" s="653" t="s">
        <v>1286</v>
      </c>
      <c r="D111" s="653" t="s">
        <v>1283</v>
      </c>
      <c r="E111" s="653"/>
      <c r="F111" s="653" t="s">
        <v>52</v>
      </c>
      <c r="G111" s="125" t="s">
        <v>48</v>
      </c>
      <c r="H111" s="653" t="s">
        <v>1276</v>
      </c>
      <c r="I111" s="275">
        <v>3235</v>
      </c>
      <c r="J111" s="275">
        <v>4820</v>
      </c>
      <c r="K111" s="275">
        <v>4820</v>
      </c>
      <c r="L111" s="275"/>
      <c r="M111" s="125"/>
      <c r="N111" s="125"/>
      <c r="O111" s="125"/>
      <c r="P111" s="125"/>
      <c r="Q111" s="125"/>
      <c r="R111" s="125"/>
      <c r="S111" s="125"/>
      <c r="T111" s="125"/>
      <c r="U111" s="125"/>
      <c r="V111" s="125"/>
      <c r="W111" s="125"/>
      <c r="X111" s="652"/>
      <c r="Y111" s="652">
        <v>44834</v>
      </c>
      <c r="Z111" s="125" t="s">
        <v>1364</v>
      </c>
      <c r="AA111" s="125" t="s">
        <v>409</v>
      </c>
    </row>
    <row r="112" spans="1:27" s="136" customFormat="1" x14ac:dyDescent="0.2">
      <c r="A112" s="21" t="s">
        <v>1678</v>
      </c>
      <c r="B112" s="653"/>
      <c r="C112" s="653" t="s">
        <v>1280</v>
      </c>
      <c r="D112" s="653" t="s">
        <v>1283</v>
      </c>
      <c r="E112" s="653"/>
      <c r="F112" s="653" t="s">
        <v>52</v>
      </c>
      <c r="G112" s="125" t="s">
        <v>48</v>
      </c>
      <c r="H112" s="653" t="s">
        <v>1276</v>
      </c>
      <c r="I112" s="275">
        <v>3150</v>
      </c>
      <c r="J112" s="275">
        <v>4950</v>
      </c>
      <c r="K112" s="275">
        <v>4950</v>
      </c>
      <c r="L112" s="275"/>
      <c r="M112" s="125"/>
      <c r="N112" s="125"/>
      <c r="O112" s="125"/>
      <c r="P112" s="125"/>
      <c r="Q112" s="125"/>
      <c r="R112" s="125"/>
      <c r="S112" s="125"/>
      <c r="T112" s="125"/>
      <c r="U112" s="125"/>
      <c r="V112" s="125"/>
      <c r="W112" s="125"/>
      <c r="X112" s="652"/>
      <c r="Y112" s="652">
        <v>44834</v>
      </c>
      <c r="Z112" s="125" t="s">
        <v>1364</v>
      </c>
      <c r="AA112" s="125" t="s">
        <v>409</v>
      </c>
    </row>
    <row r="113" spans="1:27" s="136" customFormat="1" x14ac:dyDescent="0.2">
      <c r="A113" s="21" t="s">
        <v>1678</v>
      </c>
      <c r="B113" s="653"/>
      <c r="C113" s="653" t="s">
        <v>1287</v>
      </c>
      <c r="D113" s="653" t="s">
        <v>1283</v>
      </c>
      <c r="E113" s="653"/>
      <c r="F113" s="653" t="s">
        <v>52</v>
      </c>
      <c r="G113" s="125" t="s">
        <v>48</v>
      </c>
      <c r="H113" s="653" t="s">
        <v>1276</v>
      </c>
      <c r="I113" s="275">
        <v>3250</v>
      </c>
      <c r="J113" s="275">
        <v>4950</v>
      </c>
      <c r="K113" s="275">
        <v>4950</v>
      </c>
      <c r="L113" s="275"/>
      <c r="M113" s="125"/>
      <c r="N113" s="125"/>
      <c r="O113" s="125"/>
      <c r="P113" s="125"/>
      <c r="Q113" s="125"/>
      <c r="R113" s="125"/>
      <c r="S113" s="125"/>
      <c r="T113" s="125"/>
      <c r="U113" s="125"/>
      <c r="V113" s="125"/>
      <c r="W113" s="125"/>
      <c r="X113" s="652"/>
      <c r="Y113" s="652">
        <v>44834</v>
      </c>
      <c r="Z113" s="125" t="s">
        <v>1364</v>
      </c>
      <c r="AA113" s="125" t="s">
        <v>409</v>
      </c>
    </row>
    <row r="114" spans="1:27" s="136" customFormat="1" x14ac:dyDescent="0.2">
      <c r="A114" s="21" t="s">
        <v>1678</v>
      </c>
      <c r="B114" s="653"/>
      <c r="C114" s="653" t="s">
        <v>1288</v>
      </c>
      <c r="D114" s="653" t="s">
        <v>1283</v>
      </c>
      <c r="E114" s="653"/>
      <c r="F114" s="653" t="s">
        <v>52</v>
      </c>
      <c r="G114" s="125" t="s">
        <v>48</v>
      </c>
      <c r="H114" s="653" t="s">
        <v>1276</v>
      </c>
      <c r="I114" s="275">
        <v>3150</v>
      </c>
      <c r="J114" s="275">
        <v>4950</v>
      </c>
      <c r="K114" s="275">
        <v>4950</v>
      </c>
      <c r="L114" s="275"/>
      <c r="M114" s="125"/>
      <c r="N114" s="125"/>
      <c r="O114" s="125"/>
      <c r="P114" s="125"/>
      <c r="Q114" s="125"/>
      <c r="R114" s="125"/>
      <c r="S114" s="125"/>
      <c r="T114" s="125"/>
      <c r="U114" s="125"/>
      <c r="V114" s="125"/>
      <c r="W114" s="125"/>
      <c r="X114" s="652"/>
      <c r="Y114" s="652">
        <v>44834</v>
      </c>
      <c r="Z114" s="125" t="s">
        <v>1364</v>
      </c>
      <c r="AA114" s="125" t="s">
        <v>409</v>
      </c>
    </row>
    <row r="115" spans="1:27" s="136" customFormat="1" x14ac:dyDescent="0.2">
      <c r="A115" s="21" t="s">
        <v>1678</v>
      </c>
      <c r="B115" s="653"/>
      <c r="C115" s="653" t="s">
        <v>1284</v>
      </c>
      <c r="D115" s="653" t="s">
        <v>1289</v>
      </c>
      <c r="E115" s="653"/>
      <c r="F115" s="653" t="s">
        <v>52</v>
      </c>
      <c r="G115" s="125" t="s">
        <v>48</v>
      </c>
      <c r="H115" s="653" t="s">
        <v>1276</v>
      </c>
      <c r="I115" s="275">
        <v>3035</v>
      </c>
      <c r="J115" s="275">
        <v>4420</v>
      </c>
      <c r="K115" s="275">
        <v>4420</v>
      </c>
      <c r="L115" s="275"/>
      <c r="M115" s="125"/>
      <c r="N115" s="125"/>
      <c r="O115" s="125"/>
      <c r="P115" s="125"/>
      <c r="Q115" s="125"/>
      <c r="R115" s="125"/>
      <c r="S115" s="125"/>
      <c r="T115" s="125"/>
      <c r="U115" s="125"/>
      <c r="V115" s="125"/>
      <c r="W115" s="125"/>
      <c r="X115" s="652"/>
      <c r="Y115" s="652">
        <v>44834</v>
      </c>
      <c r="Z115" s="125" t="s">
        <v>1364</v>
      </c>
      <c r="AA115" s="125" t="s">
        <v>409</v>
      </c>
    </row>
    <row r="116" spans="1:27" s="136" customFormat="1" x14ac:dyDescent="0.2">
      <c r="A116" s="21" t="s">
        <v>1678</v>
      </c>
      <c r="B116" s="653"/>
      <c r="C116" s="653" t="s">
        <v>1286</v>
      </c>
      <c r="D116" s="653" t="s">
        <v>1289</v>
      </c>
      <c r="E116" s="653"/>
      <c r="F116" s="653" t="s">
        <v>52</v>
      </c>
      <c r="G116" s="125" t="s">
        <v>48</v>
      </c>
      <c r="H116" s="653" t="s">
        <v>1276</v>
      </c>
      <c r="I116" s="275">
        <v>3035</v>
      </c>
      <c r="J116" s="275">
        <v>4420</v>
      </c>
      <c r="K116" s="275">
        <v>4420</v>
      </c>
      <c r="L116" s="275"/>
      <c r="M116" s="125"/>
      <c r="N116" s="125"/>
      <c r="O116" s="125"/>
      <c r="P116" s="125"/>
      <c r="Q116" s="125"/>
      <c r="R116" s="125"/>
      <c r="S116" s="125"/>
      <c r="T116" s="125"/>
      <c r="U116" s="125"/>
      <c r="V116" s="125"/>
      <c r="W116" s="125"/>
      <c r="X116" s="652"/>
      <c r="Y116" s="652">
        <v>44834</v>
      </c>
      <c r="Z116" s="125" t="s">
        <v>1364</v>
      </c>
      <c r="AA116" s="125" t="s">
        <v>409</v>
      </c>
    </row>
    <row r="117" spans="1:27" s="136" customFormat="1" x14ac:dyDescent="0.2">
      <c r="A117" s="21" t="s">
        <v>1678</v>
      </c>
      <c r="B117" s="653"/>
      <c r="C117" s="653" t="s">
        <v>1280</v>
      </c>
      <c r="D117" s="653" t="s">
        <v>1289</v>
      </c>
      <c r="E117" s="653"/>
      <c r="F117" s="653" t="s">
        <v>52</v>
      </c>
      <c r="G117" s="125" t="s">
        <v>48</v>
      </c>
      <c r="H117" s="653" t="s">
        <v>1276</v>
      </c>
      <c r="I117" s="275">
        <v>3110</v>
      </c>
      <c r="J117" s="275">
        <v>5270</v>
      </c>
      <c r="K117" s="275">
        <v>5270</v>
      </c>
      <c r="L117" s="275"/>
      <c r="M117" s="125"/>
      <c r="N117" s="125"/>
      <c r="O117" s="125"/>
      <c r="P117" s="125"/>
      <c r="Q117" s="125"/>
      <c r="R117" s="125"/>
      <c r="S117" s="125"/>
      <c r="T117" s="125"/>
      <c r="U117" s="125"/>
      <c r="V117" s="125"/>
      <c r="W117" s="125"/>
      <c r="X117" s="652"/>
      <c r="Y117" s="652">
        <v>44834</v>
      </c>
      <c r="Z117" s="125" t="s">
        <v>1364</v>
      </c>
      <c r="AA117" s="125" t="s">
        <v>409</v>
      </c>
    </row>
    <row r="118" spans="1:27" s="136" customFormat="1" x14ac:dyDescent="0.2">
      <c r="A118" s="21" t="s">
        <v>1678</v>
      </c>
      <c r="B118" s="653"/>
      <c r="C118" s="653" t="s">
        <v>1287</v>
      </c>
      <c r="D118" s="653" t="s">
        <v>1289</v>
      </c>
      <c r="E118" s="653"/>
      <c r="F118" s="653" t="s">
        <v>52</v>
      </c>
      <c r="G118" s="125" t="s">
        <v>48</v>
      </c>
      <c r="H118" s="653" t="s">
        <v>1276</v>
      </c>
      <c r="I118" s="275">
        <v>3210</v>
      </c>
      <c r="J118" s="275">
        <v>5370</v>
      </c>
      <c r="K118" s="275">
        <v>5370</v>
      </c>
      <c r="L118" s="275"/>
      <c r="M118" s="125"/>
      <c r="N118" s="125"/>
      <c r="O118" s="125"/>
      <c r="P118" s="125"/>
      <c r="Q118" s="125"/>
      <c r="R118" s="125"/>
      <c r="S118" s="125"/>
      <c r="T118" s="125"/>
      <c r="U118" s="125"/>
      <c r="V118" s="125"/>
      <c r="W118" s="125"/>
      <c r="X118" s="652"/>
      <c r="Y118" s="652">
        <v>44834</v>
      </c>
      <c r="Z118" s="125" t="s">
        <v>1364</v>
      </c>
      <c r="AA118" s="125" t="s">
        <v>409</v>
      </c>
    </row>
    <row r="119" spans="1:27" s="136" customFormat="1" x14ac:dyDescent="0.2">
      <c r="A119" s="21" t="s">
        <v>1678</v>
      </c>
      <c r="B119" s="653"/>
      <c r="C119" s="653" t="s">
        <v>1288</v>
      </c>
      <c r="D119" s="653" t="s">
        <v>1289</v>
      </c>
      <c r="E119" s="653"/>
      <c r="F119" s="653" t="s">
        <v>52</v>
      </c>
      <c r="G119" s="125" t="s">
        <v>48</v>
      </c>
      <c r="H119" s="653" t="s">
        <v>1276</v>
      </c>
      <c r="I119" s="275">
        <v>3110</v>
      </c>
      <c r="J119" s="275">
        <v>5270</v>
      </c>
      <c r="K119" s="275">
        <v>5270</v>
      </c>
      <c r="L119" s="275"/>
      <c r="M119" s="125"/>
      <c r="N119" s="125"/>
      <c r="O119" s="125"/>
      <c r="P119" s="125"/>
      <c r="Q119" s="125"/>
      <c r="R119" s="125"/>
      <c r="S119" s="125"/>
      <c r="T119" s="125"/>
      <c r="U119" s="125"/>
      <c r="V119" s="125"/>
      <c r="W119" s="125"/>
      <c r="X119" s="652"/>
      <c r="Y119" s="652">
        <v>44834</v>
      </c>
      <c r="Z119" s="125" t="s">
        <v>1364</v>
      </c>
      <c r="AA119" s="125" t="s">
        <v>409</v>
      </c>
    </row>
    <row r="120" spans="1:27" s="136" customFormat="1" x14ac:dyDescent="0.2">
      <c r="A120" s="21" t="s">
        <v>1678</v>
      </c>
      <c r="B120" s="653"/>
      <c r="C120" s="653" t="s">
        <v>1284</v>
      </c>
      <c r="D120" s="653" t="s">
        <v>1290</v>
      </c>
      <c r="E120" s="653"/>
      <c r="F120" s="653" t="s">
        <v>52</v>
      </c>
      <c r="G120" s="125" t="s">
        <v>48</v>
      </c>
      <c r="H120" s="653" t="s">
        <v>1276</v>
      </c>
      <c r="I120" s="275">
        <v>2650</v>
      </c>
      <c r="J120" s="275">
        <v>4020</v>
      </c>
      <c r="K120" s="275">
        <v>4020</v>
      </c>
      <c r="L120" s="275"/>
      <c r="M120" s="125"/>
      <c r="N120" s="125"/>
      <c r="O120" s="125"/>
      <c r="P120" s="125"/>
      <c r="Q120" s="125"/>
      <c r="R120" s="125"/>
      <c r="S120" s="125"/>
      <c r="T120" s="125"/>
      <c r="U120" s="125"/>
      <c r="V120" s="125"/>
      <c r="W120" s="125"/>
      <c r="X120" s="652"/>
      <c r="Y120" s="652">
        <v>44834</v>
      </c>
      <c r="Z120" s="125" t="s">
        <v>1364</v>
      </c>
      <c r="AA120" s="125" t="s">
        <v>409</v>
      </c>
    </row>
    <row r="121" spans="1:27" s="136" customFormat="1" x14ac:dyDescent="0.2">
      <c r="A121" s="21" t="s">
        <v>1678</v>
      </c>
      <c r="B121" s="653"/>
      <c r="C121" s="653" t="s">
        <v>1286</v>
      </c>
      <c r="D121" s="653" t="s">
        <v>1290</v>
      </c>
      <c r="E121" s="653"/>
      <c r="F121" s="653" t="s">
        <v>52</v>
      </c>
      <c r="G121" s="125" t="s">
        <v>48</v>
      </c>
      <c r="H121" s="653" t="s">
        <v>1276</v>
      </c>
      <c r="I121" s="275">
        <v>2650</v>
      </c>
      <c r="J121" s="275">
        <v>4020</v>
      </c>
      <c r="K121" s="275">
        <v>4020</v>
      </c>
      <c r="L121" s="275"/>
      <c r="M121" s="125"/>
      <c r="N121" s="125"/>
      <c r="O121" s="125"/>
      <c r="P121" s="125"/>
      <c r="Q121" s="125"/>
      <c r="R121" s="125"/>
      <c r="S121" s="125"/>
      <c r="T121" s="125"/>
      <c r="U121" s="125"/>
      <c r="V121" s="125"/>
      <c r="W121" s="125"/>
      <c r="X121" s="652"/>
      <c r="Y121" s="652">
        <v>44834</v>
      </c>
      <c r="Z121" s="125" t="s">
        <v>1364</v>
      </c>
      <c r="AA121" s="125" t="s">
        <v>409</v>
      </c>
    </row>
    <row r="122" spans="1:27" s="136" customFormat="1" x14ac:dyDescent="0.2">
      <c r="A122" s="21" t="s">
        <v>1678</v>
      </c>
      <c r="B122" s="653"/>
      <c r="C122" s="653" t="s">
        <v>1280</v>
      </c>
      <c r="D122" s="653" t="s">
        <v>1290</v>
      </c>
      <c r="E122" s="653"/>
      <c r="F122" s="653" t="s">
        <v>52</v>
      </c>
      <c r="G122" s="125" t="s">
        <v>48</v>
      </c>
      <c r="H122" s="653" t="s">
        <v>1276</v>
      </c>
      <c r="I122" s="275">
        <v>2355</v>
      </c>
      <c r="J122" s="275">
        <v>3470</v>
      </c>
      <c r="K122" s="275">
        <v>3470</v>
      </c>
      <c r="L122" s="275"/>
      <c r="M122" s="125"/>
      <c r="N122" s="125"/>
      <c r="O122" s="125"/>
      <c r="P122" s="125"/>
      <c r="Q122" s="125"/>
      <c r="R122" s="125"/>
      <c r="S122" s="125"/>
      <c r="T122" s="125"/>
      <c r="U122" s="125"/>
      <c r="V122" s="125"/>
      <c r="W122" s="125"/>
      <c r="X122" s="652"/>
      <c r="Y122" s="652">
        <v>44834</v>
      </c>
      <c r="Z122" s="125" t="s">
        <v>1364</v>
      </c>
      <c r="AA122" s="125" t="s">
        <v>409</v>
      </c>
    </row>
    <row r="123" spans="1:27" s="136" customFormat="1" x14ac:dyDescent="0.2">
      <c r="A123" s="21" t="s">
        <v>1678</v>
      </c>
      <c r="B123" s="653"/>
      <c r="C123" s="653" t="s">
        <v>1287</v>
      </c>
      <c r="D123" s="653" t="s">
        <v>1290</v>
      </c>
      <c r="E123" s="653"/>
      <c r="F123" s="653" t="s">
        <v>52</v>
      </c>
      <c r="G123" s="125" t="s">
        <v>48</v>
      </c>
      <c r="H123" s="653" t="s">
        <v>1276</v>
      </c>
      <c r="I123" s="275">
        <v>2355</v>
      </c>
      <c r="J123" s="275">
        <v>3470</v>
      </c>
      <c r="K123" s="275">
        <v>3470</v>
      </c>
      <c r="L123" s="275"/>
      <c r="M123" s="125"/>
      <c r="N123" s="125"/>
      <c r="O123" s="125"/>
      <c r="P123" s="125"/>
      <c r="Q123" s="125"/>
      <c r="R123" s="125"/>
      <c r="S123" s="125"/>
      <c r="T123" s="125"/>
      <c r="U123" s="125"/>
      <c r="V123" s="125"/>
      <c r="W123" s="125"/>
      <c r="X123" s="652"/>
      <c r="Y123" s="652">
        <v>44834</v>
      </c>
      <c r="Z123" s="125" t="s">
        <v>1364</v>
      </c>
      <c r="AA123" s="125" t="s">
        <v>409</v>
      </c>
    </row>
    <row r="124" spans="1:27" s="136" customFormat="1" x14ac:dyDescent="0.2">
      <c r="A124" s="21" t="s">
        <v>1678</v>
      </c>
      <c r="B124" s="653"/>
      <c r="C124" s="653" t="s">
        <v>1288</v>
      </c>
      <c r="D124" s="653" t="s">
        <v>1290</v>
      </c>
      <c r="E124" s="653"/>
      <c r="F124" s="653" t="s">
        <v>52</v>
      </c>
      <c r="G124" s="125" t="s">
        <v>48</v>
      </c>
      <c r="H124" s="653" t="s">
        <v>1276</v>
      </c>
      <c r="I124" s="275">
        <v>2355</v>
      </c>
      <c r="J124" s="275">
        <v>3470</v>
      </c>
      <c r="K124" s="275">
        <v>3470</v>
      </c>
      <c r="L124" s="275"/>
      <c r="M124" s="125"/>
      <c r="N124" s="125"/>
      <c r="O124" s="125"/>
      <c r="P124" s="125"/>
      <c r="Q124" s="125"/>
      <c r="R124" s="125"/>
      <c r="S124" s="125"/>
      <c r="T124" s="125"/>
      <c r="U124" s="125"/>
      <c r="V124" s="125"/>
      <c r="W124" s="125"/>
      <c r="X124" s="652"/>
      <c r="Y124" s="652">
        <v>44834</v>
      </c>
      <c r="Z124" s="125" t="s">
        <v>1364</v>
      </c>
      <c r="AA124" s="125" t="s">
        <v>409</v>
      </c>
    </row>
    <row r="125" spans="1:27" s="136" customFormat="1" x14ac:dyDescent="0.2">
      <c r="A125" s="21" t="s">
        <v>1678</v>
      </c>
      <c r="B125" s="653"/>
      <c r="C125" s="653" t="s">
        <v>1284</v>
      </c>
      <c r="D125" s="653" t="s">
        <v>1291</v>
      </c>
      <c r="E125" s="653"/>
      <c r="F125" s="653" t="s">
        <v>52</v>
      </c>
      <c r="G125" s="125" t="s">
        <v>48</v>
      </c>
      <c r="H125" s="653" t="s">
        <v>1276</v>
      </c>
      <c r="I125" s="275">
        <v>1935</v>
      </c>
      <c r="J125" s="275">
        <v>2820</v>
      </c>
      <c r="K125" s="275">
        <v>2820</v>
      </c>
      <c r="L125" s="275"/>
      <c r="M125" s="125"/>
      <c r="N125" s="125"/>
      <c r="O125" s="125"/>
      <c r="P125" s="125"/>
      <c r="Q125" s="125"/>
      <c r="R125" s="125"/>
      <c r="S125" s="125"/>
      <c r="T125" s="125"/>
      <c r="U125" s="125"/>
      <c r="V125" s="125"/>
      <c r="W125" s="125"/>
      <c r="X125" s="652"/>
      <c r="Y125" s="652">
        <v>44834</v>
      </c>
      <c r="Z125" s="125" t="s">
        <v>1364</v>
      </c>
      <c r="AA125" s="125" t="s">
        <v>409</v>
      </c>
    </row>
    <row r="126" spans="1:27" s="136" customFormat="1" x14ac:dyDescent="0.2">
      <c r="A126" s="21" t="s">
        <v>1678</v>
      </c>
      <c r="B126" s="653"/>
      <c r="C126" s="653" t="s">
        <v>1285</v>
      </c>
      <c r="D126" s="653" t="s">
        <v>1291</v>
      </c>
      <c r="E126" s="653"/>
      <c r="F126" s="653" t="s">
        <v>52</v>
      </c>
      <c r="G126" s="125" t="s">
        <v>48</v>
      </c>
      <c r="H126" s="653" t="s">
        <v>1276</v>
      </c>
      <c r="I126" s="275">
        <v>3090</v>
      </c>
      <c r="J126" s="275">
        <v>4525</v>
      </c>
      <c r="K126" s="275">
        <v>4525</v>
      </c>
      <c r="L126" s="275"/>
      <c r="M126" s="125"/>
      <c r="N126" s="125"/>
      <c r="O126" s="125"/>
      <c r="P126" s="125"/>
      <c r="Q126" s="125"/>
      <c r="R126" s="125"/>
      <c r="S126" s="125"/>
      <c r="T126" s="125"/>
      <c r="U126" s="125"/>
      <c r="V126" s="125"/>
      <c r="W126" s="125"/>
      <c r="X126" s="652"/>
      <c r="Y126" s="652">
        <v>44834</v>
      </c>
      <c r="Z126" s="125" t="s">
        <v>1364</v>
      </c>
      <c r="AA126" s="125" t="s">
        <v>409</v>
      </c>
    </row>
    <row r="127" spans="1:27" s="136" customFormat="1" x14ac:dyDescent="0.2">
      <c r="A127" s="21" t="s">
        <v>1678</v>
      </c>
      <c r="B127" s="653"/>
      <c r="C127" s="653" t="s">
        <v>1286</v>
      </c>
      <c r="D127" s="653" t="s">
        <v>1291</v>
      </c>
      <c r="E127" s="653"/>
      <c r="F127" s="653" t="s">
        <v>52</v>
      </c>
      <c r="G127" s="125" t="s">
        <v>48</v>
      </c>
      <c r="H127" s="653" t="s">
        <v>1276</v>
      </c>
      <c r="I127" s="275">
        <v>1935</v>
      </c>
      <c r="J127" s="275">
        <v>2820</v>
      </c>
      <c r="K127" s="275">
        <v>2820</v>
      </c>
      <c r="L127" s="275"/>
      <c r="M127" s="125"/>
      <c r="N127" s="125"/>
      <c r="O127" s="125"/>
      <c r="P127" s="125"/>
      <c r="Q127" s="125"/>
      <c r="R127" s="125"/>
      <c r="S127" s="125"/>
      <c r="T127" s="125"/>
      <c r="U127" s="125"/>
      <c r="V127" s="125"/>
      <c r="W127" s="125"/>
      <c r="X127" s="652"/>
      <c r="Y127" s="652">
        <v>44834</v>
      </c>
      <c r="Z127" s="125" t="s">
        <v>1364</v>
      </c>
      <c r="AA127" s="125" t="s">
        <v>409</v>
      </c>
    </row>
    <row r="128" spans="1:27" s="136" customFormat="1" x14ac:dyDescent="0.2">
      <c r="A128" s="21" t="s">
        <v>1678</v>
      </c>
      <c r="B128" s="653"/>
      <c r="C128" s="653" t="s">
        <v>1280</v>
      </c>
      <c r="D128" s="653" t="s">
        <v>1291</v>
      </c>
      <c r="E128" s="653"/>
      <c r="F128" s="653" t="s">
        <v>52</v>
      </c>
      <c r="G128" s="125" t="s">
        <v>48</v>
      </c>
      <c r="H128" s="653" t="s">
        <v>1276</v>
      </c>
      <c r="I128" s="275">
        <v>1810</v>
      </c>
      <c r="J128" s="275">
        <v>2950</v>
      </c>
      <c r="K128" s="275">
        <v>2950</v>
      </c>
      <c r="L128" s="275"/>
      <c r="M128" s="125"/>
      <c r="N128" s="125"/>
      <c r="O128" s="125"/>
      <c r="P128" s="125"/>
      <c r="Q128" s="125"/>
      <c r="R128" s="125"/>
      <c r="S128" s="125"/>
      <c r="T128" s="125"/>
      <c r="U128" s="125"/>
      <c r="V128" s="125"/>
      <c r="W128" s="125"/>
      <c r="X128" s="652"/>
      <c r="Y128" s="652">
        <v>44834</v>
      </c>
      <c r="Z128" s="125" t="s">
        <v>1364</v>
      </c>
      <c r="AA128" s="125" t="s">
        <v>409</v>
      </c>
    </row>
    <row r="129" spans="1:27" s="136" customFormat="1" x14ac:dyDescent="0.2">
      <c r="A129" s="21" t="s">
        <v>1678</v>
      </c>
      <c r="B129" s="653"/>
      <c r="C129" s="653" t="s">
        <v>1287</v>
      </c>
      <c r="D129" s="653" t="s">
        <v>1291</v>
      </c>
      <c r="E129" s="653"/>
      <c r="F129" s="653" t="s">
        <v>52</v>
      </c>
      <c r="G129" s="125" t="s">
        <v>48</v>
      </c>
      <c r="H129" s="653" t="s">
        <v>1276</v>
      </c>
      <c r="I129" s="275">
        <v>2010</v>
      </c>
      <c r="J129" s="275">
        <v>3170</v>
      </c>
      <c r="K129" s="275">
        <v>3170</v>
      </c>
      <c r="L129" s="275"/>
      <c r="M129" s="125"/>
      <c r="N129" s="125"/>
      <c r="O129" s="125"/>
      <c r="P129" s="125"/>
      <c r="Q129" s="125"/>
      <c r="R129" s="125"/>
      <c r="S129" s="125"/>
      <c r="T129" s="125"/>
      <c r="U129" s="125"/>
      <c r="V129" s="125"/>
      <c r="W129" s="125"/>
      <c r="X129" s="652"/>
      <c r="Y129" s="652">
        <v>44834</v>
      </c>
      <c r="Z129" s="125" t="s">
        <v>1364</v>
      </c>
      <c r="AA129" s="125" t="s">
        <v>409</v>
      </c>
    </row>
    <row r="130" spans="1:27" s="136" customFormat="1" x14ac:dyDescent="0.2">
      <c r="A130" s="21" t="s">
        <v>1678</v>
      </c>
      <c r="B130" s="653"/>
      <c r="C130" s="653" t="s">
        <v>1288</v>
      </c>
      <c r="D130" s="653" t="s">
        <v>1291</v>
      </c>
      <c r="E130" s="653"/>
      <c r="F130" s="653" t="s">
        <v>52</v>
      </c>
      <c r="G130" s="125" t="s">
        <v>48</v>
      </c>
      <c r="H130" s="653" t="s">
        <v>1276</v>
      </c>
      <c r="I130" s="275">
        <v>1810</v>
      </c>
      <c r="J130" s="275">
        <v>2950</v>
      </c>
      <c r="K130" s="275">
        <v>2950</v>
      </c>
      <c r="L130" s="275"/>
      <c r="M130" s="125"/>
      <c r="N130" s="125"/>
      <c r="O130" s="125"/>
      <c r="P130" s="125"/>
      <c r="Q130" s="125"/>
      <c r="R130" s="125"/>
      <c r="S130" s="125"/>
      <c r="T130" s="125"/>
      <c r="U130" s="125"/>
      <c r="V130" s="125"/>
      <c r="W130" s="125"/>
      <c r="X130" s="652"/>
      <c r="Y130" s="652">
        <v>44834</v>
      </c>
      <c r="Z130" s="125" t="s">
        <v>1364</v>
      </c>
      <c r="AA130" s="125" t="s">
        <v>409</v>
      </c>
    </row>
    <row r="131" spans="1:27" s="136" customFormat="1" x14ac:dyDescent="0.2">
      <c r="A131" s="21" t="s">
        <v>1678</v>
      </c>
      <c r="B131" s="653"/>
      <c r="C131" s="653" t="s">
        <v>1284</v>
      </c>
      <c r="D131" s="653" t="s">
        <v>1292</v>
      </c>
      <c r="E131" s="653"/>
      <c r="F131" s="653" t="s">
        <v>52</v>
      </c>
      <c r="G131" s="125" t="s">
        <v>48</v>
      </c>
      <c r="H131" s="653" t="s">
        <v>1276</v>
      </c>
      <c r="I131" s="275">
        <v>1535</v>
      </c>
      <c r="J131" s="275">
        <v>2370</v>
      </c>
      <c r="K131" s="275">
        <v>2370</v>
      </c>
      <c r="L131" s="275"/>
      <c r="M131" s="125"/>
      <c r="N131" s="125"/>
      <c r="O131" s="125"/>
      <c r="P131" s="125"/>
      <c r="Q131" s="125"/>
      <c r="R131" s="125"/>
      <c r="S131" s="125"/>
      <c r="T131" s="125"/>
      <c r="U131" s="125"/>
      <c r="V131" s="125"/>
      <c r="W131" s="125"/>
      <c r="X131" s="652"/>
      <c r="Y131" s="652">
        <v>44834</v>
      </c>
      <c r="Z131" s="125" t="s">
        <v>1364</v>
      </c>
      <c r="AA131" s="125" t="s">
        <v>409</v>
      </c>
    </row>
    <row r="132" spans="1:27" s="136" customFormat="1" x14ac:dyDescent="0.2">
      <c r="A132" s="21" t="s">
        <v>1678</v>
      </c>
      <c r="B132" s="653"/>
      <c r="C132" s="653" t="s">
        <v>1285</v>
      </c>
      <c r="D132" s="653" t="s">
        <v>1292</v>
      </c>
      <c r="E132" s="653"/>
      <c r="F132" s="653" t="s">
        <v>52</v>
      </c>
      <c r="G132" s="125" t="s">
        <v>48</v>
      </c>
      <c r="H132" s="653" t="s">
        <v>1276</v>
      </c>
      <c r="I132" s="275">
        <v>2595</v>
      </c>
      <c r="J132" s="275">
        <v>3940</v>
      </c>
      <c r="K132" s="275">
        <v>3940</v>
      </c>
      <c r="L132" s="275"/>
      <c r="M132" s="125"/>
      <c r="N132" s="125"/>
      <c r="O132" s="125"/>
      <c r="P132" s="125"/>
      <c r="Q132" s="125"/>
      <c r="R132" s="125"/>
      <c r="S132" s="125"/>
      <c r="T132" s="125"/>
      <c r="U132" s="125"/>
      <c r="V132" s="125"/>
      <c r="W132" s="125"/>
      <c r="X132" s="652"/>
      <c r="Y132" s="652">
        <v>44834</v>
      </c>
      <c r="Z132" s="125" t="s">
        <v>1364</v>
      </c>
      <c r="AA132" s="125" t="s">
        <v>409</v>
      </c>
    </row>
    <row r="133" spans="1:27" s="136" customFormat="1" x14ac:dyDescent="0.2">
      <c r="A133" s="21" t="s">
        <v>1678</v>
      </c>
      <c r="B133" s="653"/>
      <c r="C133" s="653" t="s">
        <v>1286</v>
      </c>
      <c r="D133" s="653" t="s">
        <v>1292</v>
      </c>
      <c r="E133" s="653"/>
      <c r="F133" s="653" t="s">
        <v>52</v>
      </c>
      <c r="G133" s="125" t="s">
        <v>48</v>
      </c>
      <c r="H133" s="653" t="s">
        <v>1276</v>
      </c>
      <c r="I133" s="275">
        <v>1535</v>
      </c>
      <c r="J133" s="275">
        <v>2370</v>
      </c>
      <c r="K133" s="275">
        <v>2370</v>
      </c>
      <c r="L133" s="275"/>
      <c r="M133" s="125"/>
      <c r="N133" s="125"/>
      <c r="O133" s="125"/>
      <c r="P133" s="125"/>
      <c r="Q133" s="125"/>
      <c r="R133" s="125"/>
      <c r="S133" s="125"/>
      <c r="T133" s="125"/>
      <c r="U133" s="125"/>
      <c r="V133" s="125"/>
      <c r="W133" s="125"/>
      <c r="X133" s="652"/>
      <c r="Y133" s="652">
        <v>44834</v>
      </c>
      <c r="Z133" s="125" t="s">
        <v>1364</v>
      </c>
      <c r="AA133" s="125" t="s">
        <v>409</v>
      </c>
    </row>
    <row r="134" spans="1:27" s="136" customFormat="1" x14ac:dyDescent="0.2">
      <c r="A134" s="21" t="s">
        <v>1678</v>
      </c>
      <c r="B134" s="653"/>
      <c r="C134" s="653" t="s">
        <v>1280</v>
      </c>
      <c r="D134" s="653" t="s">
        <v>1292</v>
      </c>
      <c r="E134" s="653"/>
      <c r="F134" s="653" t="s">
        <v>52</v>
      </c>
      <c r="G134" s="125" t="s">
        <v>48</v>
      </c>
      <c r="H134" s="653" t="s">
        <v>1276</v>
      </c>
      <c r="I134" s="275">
        <v>1685</v>
      </c>
      <c r="J134" s="275">
        <v>2845</v>
      </c>
      <c r="K134" s="275">
        <v>2845</v>
      </c>
      <c r="L134" s="275"/>
      <c r="M134" s="125"/>
      <c r="N134" s="125"/>
      <c r="O134" s="125"/>
      <c r="P134" s="125"/>
      <c r="Q134" s="125"/>
      <c r="R134" s="125"/>
      <c r="S134" s="125"/>
      <c r="T134" s="125"/>
      <c r="U134" s="125"/>
      <c r="V134" s="125"/>
      <c r="W134" s="125"/>
      <c r="X134" s="652"/>
      <c r="Y134" s="652">
        <v>44834</v>
      </c>
      <c r="Z134" s="125" t="s">
        <v>1364</v>
      </c>
      <c r="AA134" s="125" t="s">
        <v>409</v>
      </c>
    </row>
    <row r="135" spans="1:27" s="136" customFormat="1" x14ac:dyDescent="0.2">
      <c r="A135" s="21" t="s">
        <v>1678</v>
      </c>
      <c r="B135" s="653"/>
      <c r="C135" s="653" t="s">
        <v>1287</v>
      </c>
      <c r="D135" s="653" t="s">
        <v>1292</v>
      </c>
      <c r="E135" s="653"/>
      <c r="F135" s="653" t="s">
        <v>52</v>
      </c>
      <c r="G135" s="125" t="s">
        <v>48</v>
      </c>
      <c r="H135" s="653" t="s">
        <v>1276</v>
      </c>
      <c r="I135" s="275">
        <v>1675</v>
      </c>
      <c r="J135" s="275">
        <v>2625</v>
      </c>
      <c r="K135" s="275">
        <v>2625</v>
      </c>
      <c r="L135" s="275"/>
      <c r="M135" s="125"/>
      <c r="N135" s="125"/>
      <c r="O135" s="125"/>
      <c r="P135" s="125"/>
      <c r="Q135" s="125"/>
      <c r="R135" s="125"/>
      <c r="S135" s="125"/>
      <c r="T135" s="125"/>
      <c r="U135" s="125"/>
      <c r="V135" s="125"/>
      <c r="W135" s="125"/>
      <c r="X135" s="652"/>
      <c r="Y135" s="652">
        <v>44834</v>
      </c>
      <c r="Z135" s="125" t="s">
        <v>1364</v>
      </c>
      <c r="AA135" s="125" t="s">
        <v>409</v>
      </c>
    </row>
    <row r="136" spans="1:27" s="136" customFormat="1" x14ac:dyDescent="0.2">
      <c r="A136" s="21" t="s">
        <v>1678</v>
      </c>
      <c r="B136" s="653"/>
      <c r="C136" s="653" t="s">
        <v>1288</v>
      </c>
      <c r="D136" s="653" t="s">
        <v>1292</v>
      </c>
      <c r="E136" s="653"/>
      <c r="F136" s="653" t="s">
        <v>52</v>
      </c>
      <c r="G136" s="125" t="s">
        <v>48</v>
      </c>
      <c r="H136" s="653" t="s">
        <v>1276</v>
      </c>
      <c r="I136" s="275">
        <v>1685</v>
      </c>
      <c r="J136" s="275">
        <v>2845</v>
      </c>
      <c r="K136" s="275">
        <v>2845</v>
      </c>
      <c r="L136" s="275"/>
      <c r="M136" s="125"/>
      <c r="N136" s="125"/>
      <c r="O136" s="125"/>
      <c r="P136" s="125"/>
      <c r="Q136" s="125"/>
      <c r="R136" s="125"/>
      <c r="S136" s="125"/>
      <c r="T136" s="125"/>
      <c r="U136" s="125"/>
      <c r="V136" s="125"/>
      <c r="W136" s="125"/>
      <c r="X136" s="652"/>
      <c r="Y136" s="652">
        <v>44834</v>
      </c>
      <c r="Z136" s="125" t="s">
        <v>1364</v>
      </c>
      <c r="AA136" s="125" t="s">
        <v>409</v>
      </c>
    </row>
    <row r="137" spans="1:27" s="136" customFormat="1" x14ac:dyDescent="0.2">
      <c r="A137" s="21" t="s">
        <v>1678</v>
      </c>
      <c r="B137" s="653"/>
      <c r="C137" s="653" t="s">
        <v>1284</v>
      </c>
      <c r="D137" s="653" t="s">
        <v>1293</v>
      </c>
      <c r="E137" s="653"/>
      <c r="F137" s="653" t="s">
        <v>52</v>
      </c>
      <c r="G137" s="125" t="s">
        <v>48</v>
      </c>
      <c r="H137" s="653" t="s">
        <v>1276</v>
      </c>
      <c r="I137" s="275">
        <v>812</v>
      </c>
      <c r="J137" s="275">
        <v>1174</v>
      </c>
      <c r="K137" s="275">
        <v>1174</v>
      </c>
      <c r="L137" s="275"/>
      <c r="M137" s="125"/>
      <c r="N137" s="125"/>
      <c r="O137" s="125"/>
      <c r="P137" s="125"/>
      <c r="Q137" s="125"/>
      <c r="R137" s="125"/>
      <c r="S137" s="125"/>
      <c r="T137" s="125"/>
      <c r="U137" s="125"/>
      <c r="V137" s="125"/>
      <c r="W137" s="125"/>
      <c r="X137" s="652"/>
      <c r="Y137" s="652">
        <v>44834</v>
      </c>
      <c r="Z137" s="125" t="s">
        <v>1364</v>
      </c>
      <c r="AA137" s="125" t="s">
        <v>409</v>
      </c>
    </row>
    <row r="138" spans="1:27" s="136" customFormat="1" x14ac:dyDescent="0.2">
      <c r="A138" s="21" t="s">
        <v>1678</v>
      </c>
      <c r="B138" s="653"/>
      <c r="C138" s="653" t="s">
        <v>1285</v>
      </c>
      <c r="D138" s="653" t="s">
        <v>1293</v>
      </c>
      <c r="E138" s="653"/>
      <c r="F138" s="653" t="s">
        <v>52</v>
      </c>
      <c r="G138" s="125" t="s">
        <v>48</v>
      </c>
      <c r="H138" s="653" t="s">
        <v>1276</v>
      </c>
      <c r="I138" s="275">
        <v>2232</v>
      </c>
      <c r="J138" s="275">
        <v>3319</v>
      </c>
      <c r="K138" s="275">
        <v>3319</v>
      </c>
      <c r="L138" s="275"/>
      <c r="M138" s="125"/>
      <c r="N138" s="125"/>
      <c r="O138" s="125"/>
      <c r="P138" s="125"/>
      <c r="Q138" s="125"/>
      <c r="R138" s="125"/>
      <c r="S138" s="125"/>
      <c r="T138" s="125"/>
      <c r="U138" s="125"/>
      <c r="V138" s="125"/>
      <c r="W138" s="125"/>
      <c r="X138" s="652"/>
      <c r="Y138" s="652">
        <v>44834</v>
      </c>
      <c r="Z138" s="125" t="s">
        <v>1364</v>
      </c>
      <c r="AA138" s="125" t="s">
        <v>409</v>
      </c>
    </row>
    <row r="139" spans="1:27" s="136" customFormat="1" x14ac:dyDescent="0.2">
      <c r="A139" s="21" t="s">
        <v>1678</v>
      </c>
      <c r="B139" s="653"/>
      <c r="C139" s="653" t="s">
        <v>1286</v>
      </c>
      <c r="D139" s="653" t="s">
        <v>1293</v>
      </c>
      <c r="E139" s="653"/>
      <c r="F139" s="653" t="s">
        <v>52</v>
      </c>
      <c r="G139" s="125" t="s">
        <v>48</v>
      </c>
      <c r="H139" s="653" t="s">
        <v>1276</v>
      </c>
      <c r="I139" s="275">
        <v>812</v>
      </c>
      <c r="J139" s="275">
        <v>1174</v>
      </c>
      <c r="K139" s="275">
        <v>1174</v>
      </c>
      <c r="L139" s="275"/>
      <c r="M139" s="125"/>
      <c r="N139" s="125"/>
      <c r="O139" s="125"/>
      <c r="P139" s="125"/>
      <c r="Q139" s="125"/>
      <c r="R139" s="125"/>
      <c r="S139" s="125"/>
      <c r="T139" s="125"/>
      <c r="U139" s="125"/>
      <c r="V139" s="125"/>
      <c r="W139" s="125"/>
      <c r="X139" s="652"/>
      <c r="Y139" s="652">
        <v>44834</v>
      </c>
      <c r="Z139" s="125" t="s">
        <v>1364</v>
      </c>
      <c r="AA139" s="125" t="s">
        <v>409</v>
      </c>
    </row>
    <row r="140" spans="1:27" s="136" customFormat="1" x14ac:dyDescent="0.2">
      <c r="A140" s="21" t="s">
        <v>1678</v>
      </c>
      <c r="B140" s="653"/>
      <c r="C140" s="653" t="s">
        <v>1280</v>
      </c>
      <c r="D140" s="653" t="s">
        <v>1293</v>
      </c>
      <c r="E140" s="653"/>
      <c r="F140" s="653" t="s">
        <v>52</v>
      </c>
      <c r="G140" s="125" t="s">
        <v>48</v>
      </c>
      <c r="H140" s="653" t="s">
        <v>1276</v>
      </c>
      <c r="I140" s="275">
        <v>1162</v>
      </c>
      <c r="J140" s="275">
        <v>1724</v>
      </c>
      <c r="K140" s="275">
        <v>1724</v>
      </c>
      <c r="L140" s="275"/>
      <c r="M140" s="125"/>
      <c r="N140" s="125"/>
      <c r="O140" s="125"/>
      <c r="P140" s="125"/>
      <c r="Q140" s="125"/>
      <c r="R140" s="125"/>
      <c r="S140" s="125"/>
      <c r="T140" s="125"/>
      <c r="U140" s="125"/>
      <c r="V140" s="125"/>
      <c r="W140" s="125"/>
      <c r="X140" s="652"/>
      <c r="Y140" s="652">
        <v>44834</v>
      </c>
      <c r="Z140" s="125" t="s">
        <v>1364</v>
      </c>
      <c r="AA140" s="125" t="s">
        <v>409</v>
      </c>
    </row>
    <row r="141" spans="1:27" s="136" customFormat="1" x14ac:dyDescent="0.2">
      <c r="A141" s="21" t="s">
        <v>1678</v>
      </c>
      <c r="B141" s="653"/>
      <c r="C141" s="653" t="s">
        <v>1287</v>
      </c>
      <c r="D141" s="653" t="s">
        <v>1293</v>
      </c>
      <c r="E141" s="653"/>
      <c r="F141" s="653" t="s">
        <v>52</v>
      </c>
      <c r="G141" s="125" t="s">
        <v>48</v>
      </c>
      <c r="H141" s="653" t="s">
        <v>1276</v>
      </c>
      <c r="I141" s="275">
        <v>862</v>
      </c>
      <c r="J141" s="275">
        <v>1524</v>
      </c>
      <c r="K141" s="275">
        <v>1524</v>
      </c>
      <c r="L141" s="275"/>
      <c r="M141" s="125"/>
      <c r="N141" s="125"/>
      <c r="O141" s="125"/>
      <c r="P141" s="125"/>
      <c r="Q141" s="125"/>
      <c r="R141" s="125"/>
      <c r="S141" s="125"/>
      <c r="T141" s="125"/>
      <c r="U141" s="125"/>
      <c r="V141" s="125"/>
      <c r="W141" s="125"/>
      <c r="X141" s="652"/>
      <c r="Y141" s="652">
        <v>44834</v>
      </c>
      <c r="Z141" s="125" t="s">
        <v>1364</v>
      </c>
      <c r="AA141" s="125" t="s">
        <v>409</v>
      </c>
    </row>
    <row r="142" spans="1:27" s="136" customFormat="1" x14ac:dyDescent="0.2">
      <c r="A142" s="21" t="s">
        <v>1678</v>
      </c>
      <c r="B142" s="653"/>
      <c r="C142" s="653" t="s">
        <v>1288</v>
      </c>
      <c r="D142" s="653" t="s">
        <v>1293</v>
      </c>
      <c r="E142" s="653"/>
      <c r="F142" s="653" t="s">
        <v>52</v>
      </c>
      <c r="G142" s="125" t="s">
        <v>48</v>
      </c>
      <c r="H142" s="653" t="s">
        <v>1276</v>
      </c>
      <c r="I142" s="275">
        <v>1162</v>
      </c>
      <c r="J142" s="275">
        <v>1724</v>
      </c>
      <c r="K142" s="275">
        <v>1724</v>
      </c>
      <c r="L142" s="275"/>
      <c r="M142" s="125"/>
      <c r="N142" s="125"/>
      <c r="O142" s="125"/>
      <c r="P142" s="125"/>
      <c r="Q142" s="125"/>
      <c r="R142" s="125"/>
      <c r="S142" s="125"/>
      <c r="T142" s="125"/>
      <c r="U142" s="125"/>
      <c r="V142" s="125"/>
      <c r="W142" s="125"/>
      <c r="X142" s="652"/>
      <c r="Y142" s="652">
        <v>44834</v>
      </c>
      <c r="Z142" s="125" t="s">
        <v>1364</v>
      </c>
      <c r="AA142" s="125" t="s">
        <v>409</v>
      </c>
    </row>
    <row r="143" spans="1:27" s="136" customFormat="1" x14ac:dyDescent="0.2">
      <c r="A143" s="21" t="s">
        <v>1678</v>
      </c>
      <c r="B143" s="653"/>
      <c r="C143" s="653" t="s">
        <v>1284</v>
      </c>
      <c r="D143" s="653" t="s">
        <v>1294</v>
      </c>
      <c r="E143" s="653"/>
      <c r="F143" s="653" t="s">
        <v>52</v>
      </c>
      <c r="G143" s="125" t="s">
        <v>48</v>
      </c>
      <c r="H143" s="653" t="s">
        <v>1276</v>
      </c>
      <c r="I143" s="275">
        <v>1685</v>
      </c>
      <c r="J143" s="275">
        <v>2570</v>
      </c>
      <c r="K143" s="275">
        <v>2570</v>
      </c>
      <c r="L143" s="275"/>
      <c r="M143" s="125"/>
      <c r="N143" s="125"/>
      <c r="O143" s="125"/>
      <c r="P143" s="125"/>
      <c r="Q143" s="125"/>
      <c r="R143" s="125"/>
      <c r="S143" s="125"/>
      <c r="T143" s="125"/>
      <c r="U143" s="125"/>
      <c r="V143" s="125"/>
      <c r="W143" s="125"/>
      <c r="X143" s="652"/>
      <c r="Y143" s="652">
        <v>44834</v>
      </c>
      <c r="Z143" s="125" t="s">
        <v>1364</v>
      </c>
      <c r="AA143" s="125" t="s">
        <v>409</v>
      </c>
    </row>
    <row r="144" spans="1:27" s="136" customFormat="1" x14ac:dyDescent="0.2">
      <c r="A144" s="21" t="s">
        <v>1678</v>
      </c>
      <c r="B144" s="653"/>
      <c r="C144" s="653" t="s">
        <v>1286</v>
      </c>
      <c r="D144" s="653" t="s">
        <v>1294</v>
      </c>
      <c r="E144" s="653"/>
      <c r="F144" s="653" t="s">
        <v>52</v>
      </c>
      <c r="G144" s="125" t="s">
        <v>48</v>
      </c>
      <c r="H144" s="653" t="s">
        <v>1276</v>
      </c>
      <c r="I144" s="275">
        <v>1685</v>
      </c>
      <c r="J144" s="275">
        <v>2570</v>
      </c>
      <c r="K144" s="275">
        <v>2570</v>
      </c>
      <c r="L144" s="275"/>
      <c r="M144" s="125"/>
      <c r="N144" s="125"/>
      <c r="O144" s="125"/>
      <c r="P144" s="125"/>
      <c r="Q144" s="125"/>
      <c r="R144" s="125"/>
      <c r="S144" s="125"/>
      <c r="T144" s="125"/>
      <c r="U144" s="125"/>
      <c r="V144" s="125"/>
      <c r="W144" s="125"/>
      <c r="X144" s="652"/>
      <c r="Y144" s="652">
        <v>44834</v>
      </c>
      <c r="Z144" s="125" t="s">
        <v>1364</v>
      </c>
      <c r="AA144" s="125" t="s">
        <v>409</v>
      </c>
    </row>
    <row r="145" spans="1:27" s="136" customFormat="1" x14ac:dyDescent="0.2">
      <c r="A145" s="21" t="s">
        <v>1678</v>
      </c>
      <c r="B145" s="653"/>
      <c r="C145" s="653" t="s">
        <v>1280</v>
      </c>
      <c r="D145" s="653" t="s">
        <v>1294</v>
      </c>
      <c r="E145" s="653"/>
      <c r="F145" s="653" t="s">
        <v>52</v>
      </c>
      <c r="G145" s="125" t="s">
        <v>48</v>
      </c>
      <c r="H145" s="653" t="s">
        <v>1276</v>
      </c>
      <c r="I145" s="275">
        <v>1985</v>
      </c>
      <c r="J145" s="275">
        <v>3120</v>
      </c>
      <c r="K145" s="275">
        <v>3120</v>
      </c>
      <c r="L145" s="275"/>
      <c r="M145" s="125"/>
      <c r="N145" s="125"/>
      <c r="O145" s="125"/>
      <c r="P145" s="125"/>
      <c r="Q145" s="125"/>
      <c r="R145" s="125"/>
      <c r="S145" s="125"/>
      <c r="T145" s="125"/>
      <c r="U145" s="125"/>
      <c r="V145" s="125"/>
      <c r="W145" s="125"/>
      <c r="X145" s="652"/>
      <c r="Y145" s="652">
        <v>44834</v>
      </c>
      <c r="Z145" s="125" t="s">
        <v>1364</v>
      </c>
      <c r="AA145" s="125" t="s">
        <v>409</v>
      </c>
    </row>
    <row r="146" spans="1:27" s="136" customFormat="1" x14ac:dyDescent="0.2">
      <c r="A146" s="21" t="s">
        <v>1678</v>
      </c>
      <c r="B146" s="653"/>
      <c r="C146" s="653" t="s">
        <v>1287</v>
      </c>
      <c r="D146" s="653" t="s">
        <v>1294</v>
      </c>
      <c r="E146" s="653"/>
      <c r="F146" s="653" t="s">
        <v>52</v>
      </c>
      <c r="G146" s="125" t="s">
        <v>48</v>
      </c>
      <c r="H146" s="653" t="s">
        <v>1276</v>
      </c>
      <c r="I146" s="275">
        <v>1785</v>
      </c>
      <c r="J146" s="275">
        <v>2970</v>
      </c>
      <c r="K146" s="275">
        <v>2970</v>
      </c>
      <c r="L146" s="275"/>
      <c r="M146" s="125"/>
      <c r="N146" s="125"/>
      <c r="O146" s="125"/>
      <c r="P146" s="125"/>
      <c r="Q146" s="125"/>
      <c r="R146" s="125"/>
      <c r="S146" s="125"/>
      <c r="T146" s="125"/>
      <c r="U146" s="125"/>
      <c r="V146" s="125"/>
      <c r="W146" s="125"/>
      <c r="X146" s="652"/>
      <c r="Y146" s="652">
        <v>44834</v>
      </c>
      <c r="Z146" s="125" t="s">
        <v>1364</v>
      </c>
      <c r="AA146" s="125" t="s">
        <v>409</v>
      </c>
    </row>
    <row r="147" spans="1:27" s="136" customFormat="1" x14ac:dyDescent="0.2">
      <c r="A147" s="21" t="s">
        <v>1678</v>
      </c>
      <c r="B147" s="653"/>
      <c r="C147" s="653" t="s">
        <v>1288</v>
      </c>
      <c r="D147" s="653" t="s">
        <v>1294</v>
      </c>
      <c r="E147" s="653"/>
      <c r="F147" s="653" t="s">
        <v>52</v>
      </c>
      <c r="G147" s="125" t="s">
        <v>48</v>
      </c>
      <c r="H147" s="653" t="s">
        <v>1276</v>
      </c>
      <c r="I147" s="275">
        <v>1860</v>
      </c>
      <c r="J147" s="275">
        <v>2995</v>
      </c>
      <c r="K147" s="275">
        <v>2995</v>
      </c>
      <c r="L147" s="275"/>
      <c r="M147" s="125"/>
      <c r="N147" s="125"/>
      <c r="O147" s="125"/>
      <c r="P147" s="125"/>
      <c r="Q147" s="125"/>
      <c r="R147" s="125"/>
      <c r="S147" s="125"/>
      <c r="T147" s="125"/>
      <c r="U147" s="125"/>
      <c r="V147" s="125"/>
      <c r="W147" s="125"/>
      <c r="X147" s="652"/>
      <c r="Y147" s="652">
        <v>44834</v>
      </c>
      <c r="Z147" s="125" t="s">
        <v>1364</v>
      </c>
      <c r="AA147" s="125" t="s">
        <v>409</v>
      </c>
    </row>
    <row r="148" spans="1:27" s="136" customFormat="1" x14ac:dyDescent="0.2">
      <c r="A148" s="21" t="s">
        <v>1678</v>
      </c>
      <c r="B148" s="653"/>
      <c r="C148" s="653" t="s">
        <v>1284</v>
      </c>
      <c r="D148" s="653" t="s">
        <v>800</v>
      </c>
      <c r="E148" s="653"/>
      <c r="F148" s="653" t="s">
        <v>52</v>
      </c>
      <c r="G148" s="125" t="s">
        <v>48</v>
      </c>
      <c r="H148" s="653" t="s">
        <v>1276</v>
      </c>
      <c r="I148" s="275">
        <v>1835</v>
      </c>
      <c r="J148" s="275">
        <v>2820</v>
      </c>
      <c r="K148" s="275">
        <v>2820</v>
      </c>
      <c r="L148" s="275"/>
      <c r="M148" s="125"/>
      <c r="N148" s="125"/>
      <c r="O148" s="125"/>
      <c r="P148" s="125"/>
      <c r="Q148" s="125"/>
      <c r="R148" s="125"/>
      <c r="S148" s="125"/>
      <c r="T148" s="125"/>
      <c r="U148" s="125"/>
      <c r="V148" s="125"/>
      <c r="W148" s="125"/>
      <c r="X148" s="652"/>
      <c r="Y148" s="652">
        <v>44834</v>
      </c>
      <c r="Z148" s="125" t="s">
        <v>1364</v>
      </c>
      <c r="AA148" s="125" t="s">
        <v>409</v>
      </c>
    </row>
    <row r="149" spans="1:27" s="136" customFormat="1" x14ac:dyDescent="0.2">
      <c r="A149" s="21" t="s">
        <v>1678</v>
      </c>
      <c r="B149" s="653"/>
      <c r="C149" s="653" t="s">
        <v>1285</v>
      </c>
      <c r="D149" s="653" t="s">
        <v>800</v>
      </c>
      <c r="E149" s="653"/>
      <c r="F149" s="653" t="s">
        <v>52</v>
      </c>
      <c r="G149" s="125" t="s">
        <v>48</v>
      </c>
      <c r="H149" s="653" t="s">
        <v>1276</v>
      </c>
      <c r="I149" s="275">
        <v>2970</v>
      </c>
      <c r="J149" s="275">
        <v>4525</v>
      </c>
      <c r="K149" s="275">
        <v>4525</v>
      </c>
      <c r="L149" s="275"/>
      <c r="M149" s="125"/>
      <c r="N149" s="125"/>
      <c r="O149" s="125"/>
      <c r="P149" s="125"/>
      <c r="Q149" s="125"/>
      <c r="R149" s="125"/>
      <c r="S149" s="125"/>
      <c r="T149" s="125"/>
      <c r="U149" s="125"/>
      <c r="V149" s="125"/>
      <c r="W149" s="125"/>
      <c r="X149" s="652"/>
      <c r="Y149" s="652">
        <v>44834</v>
      </c>
      <c r="Z149" s="125" t="s">
        <v>1364</v>
      </c>
      <c r="AA149" s="125" t="s">
        <v>409</v>
      </c>
    </row>
    <row r="150" spans="1:27" s="136" customFormat="1" x14ac:dyDescent="0.2">
      <c r="A150" s="21" t="s">
        <v>1678</v>
      </c>
      <c r="B150" s="653"/>
      <c r="C150" s="653" t="s">
        <v>1286</v>
      </c>
      <c r="D150" s="653" t="s">
        <v>800</v>
      </c>
      <c r="E150" s="653"/>
      <c r="F150" s="653" t="s">
        <v>52</v>
      </c>
      <c r="G150" s="125" t="s">
        <v>48</v>
      </c>
      <c r="H150" s="653" t="s">
        <v>1276</v>
      </c>
      <c r="I150" s="275">
        <v>1835</v>
      </c>
      <c r="J150" s="275">
        <v>2820</v>
      </c>
      <c r="K150" s="275">
        <v>2820</v>
      </c>
      <c r="L150" s="275"/>
      <c r="M150" s="125"/>
      <c r="N150" s="125"/>
      <c r="O150" s="125"/>
      <c r="P150" s="125"/>
      <c r="Q150" s="125"/>
      <c r="R150" s="125"/>
      <c r="S150" s="125"/>
      <c r="T150" s="125"/>
      <c r="U150" s="125"/>
      <c r="V150" s="125"/>
      <c r="W150" s="125"/>
      <c r="X150" s="652"/>
      <c r="Y150" s="652">
        <v>44834</v>
      </c>
      <c r="Z150" s="125" t="s">
        <v>1364</v>
      </c>
      <c r="AA150" s="125" t="s">
        <v>409</v>
      </c>
    </row>
    <row r="151" spans="1:27" s="136" customFormat="1" x14ac:dyDescent="0.2">
      <c r="A151" s="21" t="s">
        <v>1678</v>
      </c>
      <c r="B151" s="653"/>
      <c r="C151" s="653" t="s">
        <v>1280</v>
      </c>
      <c r="D151" s="653" t="s">
        <v>800</v>
      </c>
      <c r="E151" s="653"/>
      <c r="F151" s="653" t="s">
        <v>52</v>
      </c>
      <c r="G151" s="125" t="s">
        <v>48</v>
      </c>
      <c r="H151" s="653" t="s">
        <v>1276</v>
      </c>
      <c r="I151" s="275">
        <v>2080</v>
      </c>
      <c r="J151" s="275">
        <v>3260</v>
      </c>
      <c r="K151" s="275">
        <v>3260</v>
      </c>
      <c r="L151" s="275"/>
      <c r="M151" s="125"/>
      <c r="N151" s="125"/>
      <c r="O151" s="125"/>
      <c r="P151" s="125"/>
      <c r="Q151" s="125"/>
      <c r="R151" s="125"/>
      <c r="S151" s="125"/>
      <c r="T151" s="125"/>
      <c r="U151" s="125"/>
      <c r="V151" s="125"/>
      <c r="W151" s="125"/>
      <c r="X151" s="652"/>
      <c r="Y151" s="652">
        <v>44834</v>
      </c>
      <c r="Z151" s="125" t="s">
        <v>1364</v>
      </c>
      <c r="AA151" s="125" t="s">
        <v>409</v>
      </c>
    </row>
    <row r="152" spans="1:27" s="136" customFormat="1" x14ac:dyDescent="0.2">
      <c r="A152" s="21" t="s">
        <v>1678</v>
      </c>
      <c r="B152" s="653"/>
      <c r="C152" s="653" t="s">
        <v>1287</v>
      </c>
      <c r="D152" s="653" t="s">
        <v>800</v>
      </c>
      <c r="E152" s="653"/>
      <c r="F152" s="653" t="s">
        <v>52</v>
      </c>
      <c r="G152" s="125" t="s">
        <v>48</v>
      </c>
      <c r="H152" s="653" t="s">
        <v>1276</v>
      </c>
      <c r="I152" s="275">
        <v>1710</v>
      </c>
      <c r="J152" s="275">
        <v>2970</v>
      </c>
      <c r="K152" s="275">
        <v>2970</v>
      </c>
      <c r="L152" s="275"/>
      <c r="M152" s="125"/>
      <c r="N152" s="125"/>
      <c r="O152" s="125"/>
      <c r="P152" s="125"/>
      <c r="Q152" s="125"/>
      <c r="R152" s="125"/>
      <c r="S152" s="125"/>
      <c r="T152" s="125"/>
      <c r="U152" s="125"/>
      <c r="V152" s="125"/>
      <c r="W152" s="125"/>
      <c r="X152" s="652"/>
      <c r="Y152" s="652">
        <v>44834</v>
      </c>
      <c r="Z152" s="125" t="s">
        <v>1364</v>
      </c>
      <c r="AA152" s="125" t="s">
        <v>409</v>
      </c>
    </row>
    <row r="153" spans="1:27" s="136" customFormat="1" x14ac:dyDescent="0.2">
      <c r="A153" s="21" t="s">
        <v>1678</v>
      </c>
      <c r="B153" s="653"/>
      <c r="C153" s="653" t="s">
        <v>1288</v>
      </c>
      <c r="D153" s="653" t="s">
        <v>800</v>
      </c>
      <c r="E153" s="653"/>
      <c r="F153" s="653" t="s">
        <v>52</v>
      </c>
      <c r="G153" s="125" t="s">
        <v>48</v>
      </c>
      <c r="H153" s="653" t="s">
        <v>1276</v>
      </c>
      <c r="I153" s="275">
        <v>2080</v>
      </c>
      <c r="J153" s="275">
        <v>3260</v>
      </c>
      <c r="K153" s="275">
        <v>3260</v>
      </c>
      <c r="L153" s="275"/>
      <c r="M153" s="125"/>
      <c r="N153" s="125"/>
      <c r="O153" s="125"/>
      <c r="P153" s="125"/>
      <c r="Q153" s="125"/>
      <c r="R153" s="125"/>
      <c r="S153" s="125"/>
      <c r="T153" s="125"/>
      <c r="U153" s="125"/>
      <c r="V153" s="125"/>
      <c r="W153" s="125"/>
      <c r="X153" s="652"/>
      <c r="Y153" s="652">
        <v>44834</v>
      </c>
      <c r="Z153" s="125" t="s">
        <v>1364</v>
      </c>
      <c r="AA153" s="125" t="s">
        <v>409</v>
      </c>
    </row>
    <row r="154" spans="1:27" s="136" customFormat="1" x14ac:dyDescent="0.2">
      <c r="A154" s="21" t="s">
        <v>1678</v>
      </c>
      <c r="B154" s="653"/>
      <c r="C154" s="653" t="s">
        <v>1284</v>
      </c>
      <c r="D154" s="653" t="s">
        <v>1295</v>
      </c>
      <c r="E154" s="653"/>
      <c r="F154" s="653" t="s">
        <v>52</v>
      </c>
      <c r="G154" s="125" t="s">
        <v>48</v>
      </c>
      <c r="H154" s="653" t="s">
        <v>1276</v>
      </c>
      <c r="I154" s="275">
        <v>1382</v>
      </c>
      <c r="J154" s="275">
        <v>1874</v>
      </c>
      <c r="K154" s="275">
        <v>1874</v>
      </c>
      <c r="L154" s="275"/>
      <c r="M154" s="125"/>
      <c r="N154" s="125"/>
      <c r="O154" s="125"/>
      <c r="P154" s="125"/>
      <c r="Q154" s="125"/>
      <c r="R154" s="125"/>
      <c r="S154" s="125"/>
      <c r="T154" s="125"/>
      <c r="U154" s="125"/>
      <c r="V154" s="125"/>
      <c r="W154" s="125"/>
      <c r="X154" s="652"/>
      <c r="Y154" s="652">
        <v>44834</v>
      </c>
      <c r="Z154" s="125" t="s">
        <v>1364</v>
      </c>
      <c r="AA154" s="125" t="s">
        <v>409</v>
      </c>
    </row>
    <row r="155" spans="1:27" s="136" customFormat="1" x14ac:dyDescent="0.2">
      <c r="A155" s="21" t="s">
        <v>1678</v>
      </c>
      <c r="B155" s="653"/>
      <c r="C155" s="653" t="s">
        <v>1286</v>
      </c>
      <c r="D155" s="653" t="s">
        <v>1295</v>
      </c>
      <c r="E155" s="653"/>
      <c r="F155" s="653" t="s">
        <v>52</v>
      </c>
      <c r="G155" s="125" t="s">
        <v>48</v>
      </c>
      <c r="H155" s="653" t="s">
        <v>1276</v>
      </c>
      <c r="I155" s="275">
        <v>1382</v>
      </c>
      <c r="J155" s="275">
        <v>1874</v>
      </c>
      <c r="K155" s="275">
        <v>1874</v>
      </c>
      <c r="L155" s="275"/>
      <c r="M155" s="125"/>
      <c r="N155" s="125"/>
      <c r="O155" s="125"/>
      <c r="P155" s="125"/>
      <c r="Q155" s="125"/>
      <c r="R155" s="125"/>
      <c r="S155" s="125"/>
      <c r="T155" s="125"/>
      <c r="U155" s="125"/>
      <c r="V155" s="125"/>
      <c r="W155" s="125"/>
      <c r="X155" s="652"/>
      <c r="Y155" s="652">
        <v>44834</v>
      </c>
      <c r="Z155" s="125" t="s">
        <v>1364</v>
      </c>
      <c r="AA155" s="125" t="s">
        <v>409</v>
      </c>
    </row>
    <row r="156" spans="1:27" s="136" customFormat="1" x14ac:dyDescent="0.2">
      <c r="A156" s="21" t="s">
        <v>1678</v>
      </c>
      <c r="B156" s="653"/>
      <c r="C156" s="653" t="s">
        <v>1280</v>
      </c>
      <c r="D156" s="653" t="s">
        <v>1295</v>
      </c>
      <c r="E156" s="653"/>
      <c r="F156" s="653" t="s">
        <v>52</v>
      </c>
      <c r="G156" s="125" t="s">
        <v>48</v>
      </c>
      <c r="H156" s="653" t="s">
        <v>1276</v>
      </c>
      <c r="I156" s="275">
        <v>1232</v>
      </c>
      <c r="J156" s="275">
        <v>2024</v>
      </c>
      <c r="K156" s="275">
        <v>2024</v>
      </c>
      <c r="L156" s="275"/>
      <c r="M156" s="125"/>
      <c r="N156" s="125"/>
      <c r="O156" s="125"/>
      <c r="P156" s="125"/>
      <c r="Q156" s="125"/>
      <c r="R156" s="125"/>
      <c r="S156" s="125"/>
      <c r="T156" s="125"/>
      <c r="U156" s="125"/>
      <c r="V156" s="125"/>
      <c r="W156" s="125"/>
      <c r="X156" s="652"/>
      <c r="Y156" s="652">
        <v>44834</v>
      </c>
      <c r="Z156" s="125" t="s">
        <v>1364</v>
      </c>
      <c r="AA156" s="125" t="s">
        <v>409</v>
      </c>
    </row>
    <row r="157" spans="1:27" s="136" customFormat="1" x14ac:dyDescent="0.2">
      <c r="A157" s="21" t="s">
        <v>1678</v>
      </c>
      <c r="B157" s="653"/>
      <c r="C157" s="653" t="s">
        <v>1287</v>
      </c>
      <c r="D157" s="653" t="s">
        <v>1295</v>
      </c>
      <c r="E157" s="653"/>
      <c r="F157" s="653" t="s">
        <v>52</v>
      </c>
      <c r="G157" s="125" t="s">
        <v>48</v>
      </c>
      <c r="H157" s="653" t="s">
        <v>1276</v>
      </c>
      <c r="I157" s="275">
        <v>1232</v>
      </c>
      <c r="J157" s="275">
        <v>2024</v>
      </c>
      <c r="K157" s="275">
        <v>2024</v>
      </c>
      <c r="L157" s="275"/>
      <c r="M157" s="125"/>
      <c r="N157" s="125"/>
      <c r="O157" s="125"/>
      <c r="P157" s="125"/>
      <c r="Q157" s="125"/>
      <c r="R157" s="125"/>
      <c r="S157" s="125"/>
      <c r="T157" s="125"/>
      <c r="U157" s="125"/>
      <c r="V157" s="125"/>
      <c r="W157" s="125"/>
      <c r="X157" s="652"/>
      <c r="Y157" s="652">
        <v>44834</v>
      </c>
      <c r="Z157" s="125" t="s">
        <v>1364</v>
      </c>
      <c r="AA157" s="125" t="s">
        <v>409</v>
      </c>
    </row>
    <row r="158" spans="1:27" s="136" customFormat="1" x14ac:dyDescent="0.2">
      <c r="A158" s="21" t="s">
        <v>1678</v>
      </c>
      <c r="B158" s="653"/>
      <c r="C158" s="653" t="s">
        <v>1288</v>
      </c>
      <c r="D158" s="653" t="s">
        <v>1295</v>
      </c>
      <c r="E158" s="653"/>
      <c r="F158" s="653" t="s">
        <v>52</v>
      </c>
      <c r="G158" s="125" t="s">
        <v>48</v>
      </c>
      <c r="H158" s="653" t="s">
        <v>1276</v>
      </c>
      <c r="I158" s="275">
        <v>1232</v>
      </c>
      <c r="J158" s="275">
        <v>2024</v>
      </c>
      <c r="K158" s="275">
        <v>2024</v>
      </c>
      <c r="L158" s="275"/>
      <c r="M158" s="125"/>
      <c r="N158" s="125"/>
      <c r="O158" s="125"/>
      <c r="P158" s="125"/>
      <c r="Q158" s="125"/>
      <c r="R158" s="125"/>
      <c r="S158" s="125"/>
      <c r="T158" s="125"/>
      <c r="U158" s="125"/>
      <c r="V158" s="125"/>
      <c r="W158" s="125"/>
      <c r="X158" s="652"/>
      <c r="Y158" s="652">
        <v>44834</v>
      </c>
      <c r="Z158" s="125" t="s">
        <v>1364</v>
      </c>
      <c r="AA158" s="125" t="s">
        <v>409</v>
      </c>
    </row>
    <row r="159" spans="1:27" s="136" customFormat="1" x14ac:dyDescent="0.2">
      <c r="A159" s="21" t="s">
        <v>1678</v>
      </c>
      <c r="B159" s="653"/>
      <c r="C159" s="653" t="s">
        <v>1284</v>
      </c>
      <c r="D159" s="653" t="s">
        <v>1296</v>
      </c>
      <c r="E159" s="653"/>
      <c r="F159" s="653" t="s">
        <v>52</v>
      </c>
      <c r="G159" s="125" t="s">
        <v>48</v>
      </c>
      <c r="H159" s="653" t="s">
        <v>1276</v>
      </c>
      <c r="I159" s="275">
        <v>817</v>
      </c>
      <c r="J159" s="275">
        <v>1259</v>
      </c>
      <c r="K159" s="275">
        <v>1259</v>
      </c>
      <c r="L159" s="275"/>
      <c r="M159" s="125"/>
      <c r="N159" s="125"/>
      <c r="O159" s="125"/>
      <c r="P159" s="125"/>
      <c r="Q159" s="125"/>
      <c r="R159" s="125"/>
      <c r="S159" s="125"/>
      <c r="T159" s="125"/>
      <c r="U159" s="125"/>
      <c r="V159" s="125"/>
      <c r="W159" s="125"/>
      <c r="X159" s="652"/>
      <c r="Y159" s="652">
        <v>44834</v>
      </c>
      <c r="Z159" s="125" t="s">
        <v>1364</v>
      </c>
      <c r="AA159" s="125" t="s">
        <v>409</v>
      </c>
    </row>
    <row r="160" spans="1:27" s="136" customFormat="1" x14ac:dyDescent="0.2">
      <c r="A160" s="21" t="s">
        <v>1678</v>
      </c>
      <c r="B160" s="653"/>
      <c r="C160" s="653" t="s">
        <v>1286</v>
      </c>
      <c r="D160" s="653" t="s">
        <v>1296</v>
      </c>
      <c r="E160" s="653"/>
      <c r="F160" s="653" t="s">
        <v>52</v>
      </c>
      <c r="G160" s="125" t="s">
        <v>48</v>
      </c>
      <c r="H160" s="653" t="s">
        <v>1276</v>
      </c>
      <c r="I160" s="275">
        <v>817</v>
      </c>
      <c r="J160" s="275">
        <v>1259</v>
      </c>
      <c r="K160" s="275">
        <v>1259</v>
      </c>
      <c r="L160" s="275"/>
      <c r="M160" s="125"/>
      <c r="N160" s="125"/>
      <c r="O160" s="125"/>
      <c r="P160" s="125"/>
      <c r="Q160" s="125"/>
      <c r="R160" s="125"/>
      <c r="S160" s="125"/>
      <c r="T160" s="125"/>
      <c r="U160" s="125"/>
      <c r="V160" s="125"/>
      <c r="W160" s="125"/>
      <c r="X160" s="652"/>
      <c r="Y160" s="652">
        <v>44834</v>
      </c>
      <c r="Z160" s="125" t="s">
        <v>1364</v>
      </c>
      <c r="AA160" s="125" t="s">
        <v>409</v>
      </c>
    </row>
    <row r="161" spans="1:27" s="136" customFormat="1" x14ac:dyDescent="0.2">
      <c r="A161" s="21" t="s">
        <v>1678</v>
      </c>
      <c r="B161" s="653"/>
      <c r="C161" s="653" t="s">
        <v>1280</v>
      </c>
      <c r="D161" s="653" t="s">
        <v>1296</v>
      </c>
      <c r="E161" s="653"/>
      <c r="F161" s="653" t="s">
        <v>52</v>
      </c>
      <c r="G161" s="125" t="s">
        <v>48</v>
      </c>
      <c r="H161" s="653" t="s">
        <v>1276</v>
      </c>
      <c r="I161" s="275">
        <v>1342</v>
      </c>
      <c r="J161" s="275">
        <v>2054</v>
      </c>
      <c r="K161" s="275">
        <v>2054</v>
      </c>
      <c r="L161" s="275"/>
      <c r="M161" s="125"/>
      <c r="N161" s="125"/>
      <c r="O161" s="125"/>
      <c r="P161" s="125"/>
      <c r="Q161" s="125"/>
      <c r="R161" s="125"/>
      <c r="S161" s="125"/>
      <c r="T161" s="125"/>
      <c r="U161" s="125"/>
      <c r="V161" s="125"/>
      <c r="W161" s="125"/>
      <c r="X161" s="652"/>
      <c r="Y161" s="652">
        <v>44834</v>
      </c>
      <c r="Z161" s="125" t="s">
        <v>1364</v>
      </c>
      <c r="AA161" s="125" t="s">
        <v>409</v>
      </c>
    </row>
    <row r="162" spans="1:27" s="136" customFormat="1" x14ac:dyDescent="0.2">
      <c r="A162" s="21" t="s">
        <v>1678</v>
      </c>
      <c r="B162" s="653"/>
      <c r="C162" s="653" t="s">
        <v>1287</v>
      </c>
      <c r="D162" s="653" t="s">
        <v>1296</v>
      </c>
      <c r="E162" s="653"/>
      <c r="F162" s="653" t="s">
        <v>52</v>
      </c>
      <c r="G162" s="125" t="s">
        <v>48</v>
      </c>
      <c r="H162" s="653" t="s">
        <v>1276</v>
      </c>
      <c r="I162" s="275">
        <v>1222</v>
      </c>
      <c r="J162" s="275">
        <v>1934</v>
      </c>
      <c r="K162" s="275">
        <v>1934</v>
      </c>
      <c r="L162" s="275"/>
      <c r="M162" s="125"/>
      <c r="N162" s="125"/>
      <c r="O162" s="125"/>
      <c r="P162" s="125"/>
      <c r="Q162" s="125"/>
      <c r="R162" s="125"/>
      <c r="S162" s="125"/>
      <c r="T162" s="125"/>
      <c r="U162" s="125"/>
      <c r="V162" s="125"/>
      <c r="W162" s="125"/>
      <c r="X162" s="652"/>
      <c r="Y162" s="652">
        <v>44834</v>
      </c>
      <c r="Z162" s="125" t="s">
        <v>1364</v>
      </c>
      <c r="AA162" s="125" t="s">
        <v>409</v>
      </c>
    </row>
    <row r="163" spans="1:27" s="136" customFormat="1" x14ac:dyDescent="0.2">
      <c r="A163" s="21" t="s">
        <v>1678</v>
      </c>
      <c r="B163" s="653"/>
      <c r="C163" s="653" t="s">
        <v>1288</v>
      </c>
      <c r="D163" s="653" t="s">
        <v>1296</v>
      </c>
      <c r="E163" s="653"/>
      <c r="F163" s="653" t="s">
        <v>52</v>
      </c>
      <c r="G163" s="125" t="s">
        <v>48</v>
      </c>
      <c r="H163" s="653" t="s">
        <v>1276</v>
      </c>
      <c r="I163" s="275">
        <v>1342</v>
      </c>
      <c r="J163" s="275">
        <v>2054</v>
      </c>
      <c r="K163" s="275">
        <v>2054</v>
      </c>
      <c r="L163" s="275"/>
      <c r="M163" s="125"/>
      <c r="N163" s="125"/>
      <c r="O163" s="125"/>
      <c r="P163" s="125"/>
      <c r="Q163" s="125"/>
      <c r="R163" s="125"/>
      <c r="S163" s="125"/>
      <c r="T163" s="125"/>
      <c r="U163" s="125"/>
      <c r="V163" s="125"/>
      <c r="W163" s="125"/>
      <c r="X163" s="652"/>
      <c r="Y163" s="652">
        <v>44834</v>
      </c>
      <c r="Z163" s="125" t="s">
        <v>1364</v>
      </c>
      <c r="AA163" s="125" t="s">
        <v>409</v>
      </c>
    </row>
    <row r="164" spans="1:27" s="136" customFormat="1" x14ac:dyDescent="0.2">
      <c r="A164" s="21" t="s">
        <v>1678</v>
      </c>
      <c r="B164" s="653"/>
      <c r="C164" s="653" t="s">
        <v>1284</v>
      </c>
      <c r="D164" s="653" t="s">
        <v>1297</v>
      </c>
      <c r="E164" s="653"/>
      <c r="F164" s="653" t="s">
        <v>52</v>
      </c>
      <c r="G164" s="125" t="s">
        <v>48</v>
      </c>
      <c r="H164" s="653" t="s">
        <v>1276</v>
      </c>
      <c r="I164" s="275">
        <v>1222</v>
      </c>
      <c r="J164" s="275">
        <v>1594</v>
      </c>
      <c r="K164" s="275">
        <v>1594</v>
      </c>
      <c r="L164" s="275"/>
      <c r="M164" s="125"/>
      <c r="N164" s="125"/>
      <c r="O164" s="125"/>
      <c r="P164" s="125"/>
      <c r="Q164" s="125"/>
      <c r="R164" s="125"/>
      <c r="S164" s="125"/>
      <c r="T164" s="125"/>
      <c r="U164" s="125"/>
      <c r="V164" s="125"/>
      <c r="W164" s="125"/>
      <c r="X164" s="652"/>
      <c r="Y164" s="652">
        <v>44834</v>
      </c>
      <c r="Z164" s="125" t="s">
        <v>1364</v>
      </c>
      <c r="AA164" s="125" t="s">
        <v>409</v>
      </c>
    </row>
    <row r="165" spans="1:27" s="136" customFormat="1" x14ac:dyDescent="0.2">
      <c r="A165" s="21" t="s">
        <v>1678</v>
      </c>
      <c r="B165" s="653"/>
      <c r="C165" s="653" t="s">
        <v>1286</v>
      </c>
      <c r="D165" s="653" t="s">
        <v>1297</v>
      </c>
      <c r="E165" s="653"/>
      <c r="F165" s="653" t="s">
        <v>52</v>
      </c>
      <c r="G165" s="125" t="s">
        <v>48</v>
      </c>
      <c r="H165" s="653" t="s">
        <v>1276</v>
      </c>
      <c r="I165" s="275">
        <v>1222</v>
      </c>
      <c r="J165" s="275">
        <v>1594</v>
      </c>
      <c r="K165" s="275">
        <v>1594</v>
      </c>
      <c r="L165" s="275"/>
      <c r="M165" s="125"/>
      <c r="N165" s="125"/>
      <c r="O165" s="125"/>
      <c r="P165" s="125"/>
      <c r="Q165" s="125"/>
      <c r="R165" s="125"/>
      <c r="S165" s="125"/>
      <c r="T165" s="125"/>
      <c r="U165" s="125"/>
      <c r="V165" s="125"/>
      <c r="W165" s="125"/>
      <c r="X165" s="652"/>
      <c r="Y165" s="652">
        <v>44834</v>
      </c>
      <c r="Z165" s="125" t="s">
        <v>1364</v>
      </c>
      <c r="AA165" s="125" t="s">
        <v>409</v>
      </c>
    </row>
    <row r="166" spans="1:27" s="136" customFormat="1" x14ac:dyDescent="0.2">
      <c r="A166" s="21" t="s">
        <v>1678</v>
      </c>
      <c r="B166" s="653"/>
      <c r="C166" s="653" t="s">
        <v>1280</v>
      </c>
      <c r="D166" s="653" t="s">
        <v>1297</v>
      </c>
      <c r="E166" s="653"/>
      <c r="F166" s="653" t="s">
        <v>52</v>
      </c>
      <c r="G166" s="125" t="s">
        <v>48</v>
      </c>
      <c r="H166" s="653" t="s">
        <v>1276</v>
      </c>
      <c r="I166" s="275">
        <v>1372</v>
      </c>
      <c r="J166" s="275">
        <v>2249</v>
      </c>
      <c r="K166" s="275">
        <v>2249</v>
      </c>
      <c r="L166" s="275"/>
      <c r="M166" s="125"/>
      <c r="N166" s="125"/>
      <c r="O166" s="125"/>
      <c r="P166" s="125"/>
      <c r="Q166" s="125"/>
      <c r="R166" s="125"/>
      <c r="S166" s="125"/>
      <c r="T166" s="125"/>
      <c r="U166" s="125"/>
      <c r="V166" s="125"/>
      <c r="W166" s="125"/>
      <c r="X166" s="652"/>
      <c r="Y166" s="652">
        <v>44834</v>
      </c>
      <c r="Z166" s="125" t="s">
        <v>1364</v>
      </c>
      <c r="AA166" s="125" t="s">
        <v>409</v>
      </c>
    </row>
    <row r="167" spans="1:27" s="136" customFormat="1" x14ac:dyDescent="0.2">
      <c r="A167" s="21" t="s">
        <v>1678</v>
      </c>
      <c r="B167" s="653"/>
      <c r="C167" s="653" t="s">
        <v>1287</v>
      </c>
      <c r="D167" s="653" t="s">
        <v>1297</v>
      </c>
      <c r="E167" s="653"/>
      <c r="F167" s="653" t="s">
        <v>52</v>
      </c>
      <c r="G167" s="125" t="s">
        <v>48</v>
      </c>
      <c r="H167" s="653" t="s">
        <v>1276</v>
      </c>
      <c r="I167" s="275">
        <v>892</v>
      </c>
      <c r="J167" s="275">
        <v>1649</v>
      </c>
      <c r="K167" s="275">
        <v>1649</v>
      </c>
      <c r="L167" s="275"/>
      <c r="M167" s="125"/>
      <c r="N167" s="125"/>
      <c r="O167" s="125"/>
      <c r="P167" s="125"/>
      <c r="Q167" s="125"/>
      <c r="R167" s="125"/>
      <c r="S167" s="125"/>
      <c r="T167" s="125"/>
      <c r="U167" s="125"/>
      <c r="V167" s="125"/>
      <c r="W167" s="125"/>
      <c r="X167" s="652"/>
      <c r="Y167" s="652">
        <v>44834</v>
      </c>
      <c r="Z167" s="125" t="s">
        <v>1364</v>
      </c>
      <c r="AA167" s="125" t="s">
        <v>409</v>
      </c>
    </row>
    <row r="168" spans="1:27" s="136" customFormat="1" x14ac:dyDescent="0.2">
      <c r="A168" s="21" t="s">
        <v>1678</v>
      </c>
      <c r="B168" s="653"/>
      <c r="C168" s="653" t="s">
        <v>1288</v>
      </c>
      <c r="D168" s="653" t="s">
        <v>1297</v>
      </c>
      <c r="E168" s="653"/>
      <c r="F168" s="653" t="s">
        <v>52</v>
      </c>
      <c r="G168" s="125" t="s">
        <v>48</v>
      </c>
      <c r="H168" s="653" t="s">
        <v>1276</v>
      </c>
      <c r="I168" s="275">
        <v>1372</v>
      </c>
      <c r="J168" s="275">
        <v>2249</v>
      </c>
      <c r="K168" s="275">
        <v>2249</v>
      </c>
      <c r="L168" s="275"/>
      <c r="M168" s="125"/>
      <c r="N168" s="125"/>
      <c r="O168" s="125"/>
      <c r="P168" s="125"/>
      <c r="Q168" s="125"/>
      <c r="R168" s="125"/>
      <c r="S168" s="125"/>
      <c r="T168" s="125"/>
      <c r="U168" s="125"/>
      <c r="V168" s="125"/>
      <c r="W168" s="125"/>
      <c r="X168" s="652"/>
      <c r="Y168" s="652">
        <v>44834</v>
      </c>
      <c r="Z168" s="125" t="s">
        <v>1364</v>
      </c>
      <c r="AA168" s="125" t="s">
        <v>409</v>
      </c>
    </row>
    <row r="169" spans="1:27" s="136" customFormat="1" x14ac:dyDescent="0.2">
      <c r="A169" s="21" t="s">
        <v>1678</v>
      </c>
      <c r="B169" s="653"/>
      <c r="C169" s="653" t="s">
        <v>1284</v>
      </c>
      <c r="D169" s="653" t="s">
        <v>1298</v>
      </c>
      <c r="E169" s="653"/>
      <c r="F169" s="653" t="s">
        <v>52</v>
      </c>
      <c r="G169" s="125" t="s">
        <v>48</v>
      </c>
      <c r="H169" s="653" t="s">
        <v>1276</v>
      </c>
      <c r="I169" s="275">
        <v>1142</v>
      </c>
      <c r="J169" s="275">
        <v>1644</v>
      </c>
      <c r="K169" s="275">
        <v>1644</v>
      </c>
      <c r="L169" s="275"/>
      <c r="M169" s="125"/>
      <c r="N169" s="125"/>
      <c r="O169" s="125"/>
      <c r="P169" s="125"/>
      <c r="Q169" s="125"/>
      <c r="R169" s="125"/>
      <c r="S169" s="125"/>
      <c r="T169" s="125"/>
      <c r="U169" s="125"/>
      <c r="V169" s="125"/>
      <c r="W169" s="125"/>
      <c r="X169" s="652"/>
      <c r="Y169" s="652">
        <v>44834</v>
      </c>
      <c r="Z169" s="125" t="s">
        <v>1364</v>
      </c>
      <c r="AA169" s="125" t="s">
        <v>409</v>
      </c>
    </row>
    <row r="170" spans="1:27" s="136" customFormat="1" x14ac:dyDescent="0.2">
      <c r="A170" s="21" t="s">
        <v>1678</v>
      </c>
      <c r="B170" s="653"/>
      <c r="C170" s="653" t="s">
        <v>1286</v>
      </c>
      <c r="D170" s="653" t="s">
        <v>1298</v>
      </c>
      <c r="E170" s="653"/>
      <c r="F170" s="653" t="s">
        <v>52</v>
      </c>
      <c r="G170" s="125" t="s">
        <v>48</v>
      </c>
      <c r="H170" s="653" t="s">
        <v>1276</v>
      </c>
      <c r="I170" s="275">
        <v>1142</v>
      </c>
      <c r="J170" s="275">
        <v>1644</v>
      </c>
      <c r="K170" s="275">
        <v>1644</v>
      </c>
      <c r="L170" s="275"/>
      <c r="M170" s="125"/>
      <c r="N170" s="125"/>
      <c r="O170" s="125"/>
      <c r="P170" s="125"/>
      <c r="Q170" s="125"/>
      <c r="R170" s="125"/>
      <c r="S170" s="125"/>
      <c r="T170" s="125"/>
      <c r="U170" s="125"/>
      <c r="V170" s="125"/>
      <c r="W170" s="125"/>
      <c r="X170" s="652"/>
      <c r="Y170" s="652">
        <v>44834</v>
      </c>
      <c r="Z170" s="125" t="s">
        <v>1364</v>
      </c>
      <c r="AA170" s="125" t="s">
        <v>409</v>
      </c>
    </row>
    <row r="171" spans="1:27" s="136" customFormat="1" x14ac:dyDescent="0.2">
      <c r="A171" s="21" t="s">
        <v>1678</v>
      </c>
      <c r="B171" s="653"/>
      <c r="C171" s="653" t="s">
        <v>1280</v>
      </c>
      <c r="D171" s="653" t="s">
        <v>1298</v>
      </c>
      <c r="E171" s="653"/>
      <c r="F171" s="653" t="s">
        <v>52</v>
      </c>
      <c r="G171" s="125" t="s">
        <v>48</v>
      </c>
      <c r="H171" s="653" t="s">
        <v>1276</v>
      </c>
      <c r="I171" s="275">
        <v>1232</v>
      </c>
      <c r="J171" s="275">
        <v>2024</v>
      </c>
      <c r="K171" s="275">
        <v>2024</v>
      </c>
      <c r="L171" s="275"/>
      <c r="M171" s="125"/>
      <c r="N171" s="125"/>
      <c r="O171" s="125"/>
      <c r="P171" s="125"/>
      <c r="Q171" s="125"/>
      <c r="R171" s="125"/>
      <c r="S171" s="125"/>
      <c r="T171" s="125"/>
      <c r="U171" s="125"/>
      <c r="V171" s="125"/>
      <c r="W171" s="125"/>
      <c r="X171" s="652"/>
      <c r="Y171" s="652">
        <v>44834</v>
      </c>
      <c r="Z171" s="125" t="s">
        <v>1364</v>
      </c>
      <c r="AA171" s="125" t="s">
        <v>409</v>
      </c>
    </row>
    <row r="172" spans="1:27" s="136" customFormat="1" x14ac:dyDescent="0.2">
      <c r="A172" s="21" t="s">
        <v>1678</v>
      </c>
      <c r="B172" s="653"/>
      <c r="C172" s="653" t="s">
        <v>1287</v>
      </c>
      <c r="D172" s="653" t="s">
        <v>1298</v>
      </c>
      <c r="E172" s="653"/>
      <c r="F172" s="653" t="s">
        <v>52</v>
      </c>
      <c r="G172" s="125" t="s">
        <v>48</v>
      </c>
      <c r="H172" s="653" t="s">
        <v>1276</v>
      </c>
      <c r="I172" s="275">
        <v>947</v>
      </c>
      <c r="J172" s="275">
        <v>1649</v>
      </c>
      <c r="K172" s="275">
        <v>1649</v>
      </c>
      <c r="L172" s="275"/>
      <c r="M172" s="125"/>
      <c r="N172" s="125"/>
      <c r="O172" s="125"/>
      <c r="P172" s="125"/>
      <c r="Q172" s="125"/>
      <c r="R172" s="125"/>
      <c r="S172" s="125"/>
      <c r="T172" s="125"/>
      <c r="U172" s="125"/>
      <c r="V172" s="125"/>
      <c r="W172" s="125"/>
      <c r="X172" s="652"/>
      <c r="Y172" s="652">
        <v>44834</v>
      </c>
      <c r="Z172" s="125" t="s">
        <v>1364</v>
      </c>
      <c r="AA172" s="125" t="s">
        <v>409</v>
      </c>
    </row>
    <row r="173" spans="1:27" s="136" customFormat="1" x14ac:dyDescent="0.2">
      <c r="A173" s="21" t="s">
        <v>1678</v>
      </c>
      <c r="B173" s="653"/>
      <c r="C173" s="653" t="s">
        <v>1288</v>
      </c>
      <c r="D173" s="653" t="s">
        <v>1298</v>
      </c>
      <c r="E173" s="653"/>
      <c r="F173" s="653" t="s">
        <v>52</v>
      </c>
      <c r="G173" s="125" t="s">
        <v>48</v>
      </c>
      <c r="H173" s="653" t="s">
        <v>1276</v>
      </c>
      <c r="I173" s="275">
        <v>1232</v>
      </c>
      <c r="J173" s="275">
        <v>2024</v>
      </c>
      <c r="K173" s="275">
        <v>2024</v>
      </c>
      <c r="L173" s="275"/>
      <c r="M173" s="125"/>
      <c r="N173" s="125"/>
      <c r="O173" s="125"/>
      <c r="P173" s="125"/>
      <c r="Q173" s="125"/>
      <c r="R173" s="125"/>
      <c r="S173" s="125"/>
      <c r="T173" s="125"/>
      <c r="U173" s="125"/>
      <c r="V173" s="125"/>
      <c r="W173" s="125"/>
      <c r="X173" s="652"/>
      <c r="Y173" s="652">
        <v>44834</v>
      </c>
      <c r="Z173" s="125" t="s">
        <v>1364</v>
      </c>
      <c r="AA173" s="125" t="s">
        <v>409</v>
      </c>
    </row>
    <row r="174" spans="1:27" s="136" customFormat="1" x14ac:dyDescent="0.2">
      <c r="A174" s="21" t="s">
        <v>1678</v>
      </c>
      <c r="B174" s="653"/>
      <c r="C174" s="653" t="s">
        <v>1284</v>
      </c>
      <c r="D174" s="653" t="s">
        <v>1299</v>
      </c>
      <c r="E174" s="653"/>
      <c r="F174" s="653" t="s">
        <v>52</v>
      </c>
      <c r="G174" s="125" t="s">
        <v>48</v>
      </c>
      <c r="H174" s="653" t="s">
        <v>1276</v>
      </c>
      <c r="I174" s="275">
        <v>712</v>
      </c>
      <c r="J174" s="275">
        <v>1074</v>
      </c>
      <c r="K174" s="275">
        <v>1074</v>
      </c>
      <c r="L174" s="275"/>
      <c r="M174" s="125"/>
      <c r="N174" s="125"/>
      <c r="O174" s="125"/>
      <c r="P174" s="125"/>
      <c r="Q174" s="125"/>
      <c r="R174" s="125"/>
      <c r="S174" s="125"/>
      <c r="T174" s="125"/>
      <c r="U174" s="125"/>
      <c r="V174" s="125"/>
      <c r="W174" s="125"/>
      <c r="X174" s="652"/>
      <c r="Y174" s="652">
        <v>44834</v>
      </c>
      <c r="Z174" s="125" t="s">
        <v>1364</v>
      </c>
      <c r="AA174" s="125" t="s">
        <v>409</v>
      </c>
    </row>
    <row r="175" spans="1:27" s="136" customFormat="1" x14ac:dyDescent="0.2">
      <c r="A175" s="21" t="s">
        <v>1678</v>
      </c>
      <c r="B175" s="653"/>
      <c r="C175" s="653" t="s">
        <v>1286</v>
      </c>
      <c r="D175" s="653" t="s">
        <v>1299</v>
      </c>
      <c r="E175" s="653"/>
      <c r="F175" s="653" t="s">
        <v>52</v>
      </c>
      <c r="G175" s="125" t="s">
        <v>48</v>
      </c>
      <c r="H175" s="653" t="s">
        <v>1276</v>
      </c>
      <c r="I175" s="275">
        <v>712</v>
      </c>
      <c r="J175" s="275">
        <v>1074</v>
      </c>
      <c r="K175" s="275">
        <v>1074</v>
      </c>
      <c r="L175" s="275"/>
      <c r="M175" s="125"/>
      <c r="N175" s="125"/>
      <c r="O175" s="125"/>
      <c r="P175" s="125"/>
      <c r="Q175" s="125"/>
      <c r="R175" s="125"/>
      <c r="S175" s="125"/>
      <c r="T175" s="125"/>
      <c r="U175" s="125"/>
      <c r="V175" s="125"/>
      <c r="W175" s="125"/>
      <c r="X175" s="652"/>
      <c r="Y175" s="652">
        <v>44834</v>
      </c>
      <c r="Z175" s="125" t="s">
        <v>1364</v>
      </c>
      <c r="AA175" s="125" t="s">
        <v>409</v>
      </c>
    </row>
    <row r="176" spans="1:27" s="136" customFormat="1" x14ac:dyDescent="0.2">
      <c r="A176" s="21" t="s">
        <v>1678</v>
      </c>
      <c r="B176" s="653"/>
      <c r="C176" s="653" t="s">
        <v>1464</v>
      </c>
      <c r="D176" s="653" t="s">
        <v>1299</v>
      </c>
      <c r="E176" s="653"/>
      <c r="F176" s="653" t="s">
        <v>52</v>
      </c>
      <c r="G176" s="125" t="s">
        <v>48</v>
      </c>
      <c r="H176" s="653" t="s">
        <v>1276</v>
      </c>
      <c r="I176" s="275" t="s">
        <v>1657</v>
      </c>
      <c r="J176" s="275" t="s">
        <v>1658</v>
      </c>
      <c r="K176" s="275" t="s">
        <v>1658</v>
      </c>
      <c r="L176" s="275"/>
      <c r="M176" s="125"/>
      <c r="N176" s="125"/>
      <c r="O176" s="125"/>
      <c r="P176" s="125"/>
      <c r="Q176" s="125"/>
      <c r="R176" s="125"/>
      <c r="S176" s="125"/>
      <c r="T176" s="125"/>
      <c r="U176" s="125"/>
      <c r="V176" s="125"/>
      <c r="W176" s="125"/>
      <c r="X176" s="652"/>
      <c r="Y176" s="652">
        <v>44834</v>
      </c>
      <c r="Z176" s="125" t="s">
        <v>1364</v>
      </c>
      <c r="AA176" s="125" t="s">
        <v>409</v>
      </c>
    </row>
    <row r="177" spans="1:27" s="136" customFormat="1" x14ac:dyDescent="0.2">
      <c r="A177" s="21" t="s">
        <v>1678</v>
      </c>
      <c r="B177" s="653"/>
      <c r="C177" s="653" t="s">
        <v>1288</v>
      </c>
      <c r="D177" s="653" t="s">
        <v>1299</v>
      </c>
      <c r="E177" s="653"/>
      <c r="F177" s="653" t="s">
        <v>52</v>
      </c>
      <c r="G177" s="125" t="s">
        <v>48</v>
      </c>
      <c r="H177" s="653" t="s">
        <v>1276</v>
      </c>
      <c r="I177" s="741" t="s">
        <v>1657</v>
      </c>
      <c r="J177" s="741" t="s">
        <v>1658</v>
      </c>
      <c r="K177" s="741" t="s">
        <v>1658</v>
      </c>
      <c r="L177" s="275"/>
      <c r="M177" s="125"/>
      <c r="N177" s="125"/>
      <c r="O177" s="125"/>
      <c r="P177" s="125"/>
      <c r="Q177" s="125"/>
      <c r="R177" s="125"/>
      <c r="S177" s="125"/>
      <c r="T177" s="125"/>
      <c r="U177" s="125"/>
      <c r="V177" s="125"/>
      <c r="W177" s="125"/>
      <c r="X177" s="652"/>
      <c r="Y177" s="652">
        <v>44834</v>
      </c>
      <c r="Z177" s="125" t="s">
        <v>1364</v>
      </c>
      <c r="AA177" s="125" t="s">
        <v>409</v>
      </c>
    </row>
    <row r="178" spans="1:27" s="136" customFormat="1" x14ac:dyDescent="0.2">
      <c r="A178" s="21" t="s">
        <v>1678</v>
      </c>
      <c r="B178" s="653"/>
      <c r="C178" s="653" t="s">
        <v>1287</v>
      </c>
      <c r="D178" s="653" t="s">
        <v>1299</v>
      </c>
      <c r="E178" s="653"/>
      <c r="F178" s="653" t="s">
        <v>52</v>
      </c>
      <c r="G178" s="125" t="s">
        <v>48</v>
      </c>
      <c r="H178" s="653" t="s">
        <v>1276</v>
      </c>
      <c r="I178" s="741" t="s">
        <v>1659</v>
      </c>
      <c r="J178" s="741" t="s">
        <v>1660</v>
      </c>
      <c r="K178" s="741" t="s">
        <v>1660</v>
      </c>
      <c r="L178" s="275"/>
      <c r="M178" s="125"/>
      <c r="N178" s="125"/>
      <c r="O178" s="125"/>
      <c r="P178" s="125"/>
      <c r="Q178" s="125"/>
      <c r="R178" s="125"/>
      <c r="S178" s="125"/>
      <c r="T178" s="125"/>
      <c r="U178" s="125"/>
      <c r="V178" s="125"/>
      <c r="W178" s="125"/>
      <c r="X178" s="652"/>
      <c r="Y178" s="652">
        <v>44834</v>
      </c>
      <c r="Z178" s="125" t="s">
        <v>1364</v>
      </c>
      <c r="AA178" s="125" t="s">
        <v>409</v>
      </c>
    </row>
    <row r="179" spans="1:27" s="136" customFormat="1" x14ac:dyDescent="0.2">
      <c r="A179" s="21" t="s">
        <v>1678</v>
      </c>
      <c r="B179" s="653"/>
      <c r="C179" s="653" t="s">
        <v>1280</v>
      </c>
      <c r="D179" s="653" t="s">
        <v>1300</v>
      </c>
      <c r="E179" s="653"/>
      <c r="F179" s="653" t="s">
        <v>52</v>
      </c>
      <c r="G179" s="125" t="s">
        <v>48</v>
      </c>
      <c r="H179" s="653" t="s">
        <v>1276</v>
      </c>
      <c r="I179" s="275">
        <v>1832</v>
      </c>
      <c r="J179" s="275">
        <v>3164</v>
      </c>
      <c r="K179" s="275">
        <v>3164</v>
      </c>
      <c r="L179" s="275"/>
      <c r="M179" s="125"/>
      <c r="N179" s="125"/>
      <c r="O179" s="125"/>
      <c r="P179" s="125"/>
      <c r="Q179" s="125"/>
      <c r="R179" s="125"/>
      <c r="S179" s="125"/>
      <c r="T179" s="125"/>
      <c r="U179" s="125"/>
      <c r="V179" s="125"/>
      <c r="W179" s="125"/>
      <c r="X179" s="652"/>
      <c r="Y179" s="652">
        <v>44834</v>
      </c>
      <c r="Z179" s="125" t="s">
        <v>1364</v>
      </c>
      <c r="AA179" s="125" t="s">
        <v>409</v>
      </c>
    </row>
    <row r="180" spans="1:27" s="136" customFormat="1" x14ac:dyDescent="0.2">
      <c r="A180" s="21" t="s">
        <v>1678</v>
      </c>
      <c r="B180" s="653"/>
      <c r="C180" s="653" t="s">
        <v>1287</v>
      </c>
      <c r="D180" s="653" t="s">
        <v>1300</v>
      </c>
      <c r="E180" s="653"/>
      <c r="F180" s="653" t="s">
        <v>52</v>
      </c>
      <c r="G180" s="125" t="s">
        <v>48</v>
      </c>
      <c r="H180" s="653" t="s">
        <v>1276</v>
      </c>
      <c r="I180" s="275">
        <v>1832</v>
      </c>
      <c r="J180" s="275">
        <v>3164</v>
      </c>
      <c r="K180" s="275">
        <v>3164</v>
      </c>
      <c r="L180" s="275"/>
      <c r="M180" s="125"/>
      <c r="N180" s="125"/>
      <c r="O180" s="125"/>
      <c r="P180" s="125"/>
      <c r="Q180" s="125"/>
      <c r="R180" s="125"/>
      <c r="S180" s="125"/>
      <c r="T180" s="125"/>
      <c r="U180" s="125"/>
      <c r="V180" s="125"/>
      <c r="W180" s="125"/>
      <c r="X180" s="652"/>
      <c r="Y180" s="652">
        <v>44834</v>
      </c>
      <c r="Z180" s="125" t="s">
        <v>1364</v>
      </c>
      <c r="AA180" s="125" t="s">
        <v>409</v>
      </c>
    </row>
    <row r="181" spans="1:27" s="136" customFormat="1" x14ac:dyDescent="0.2">
      <c r="A181" s="21" t="s">
        <v>1678</v>
      </c>
      <c r="B181" s="653"/>
      <c r="C181" s="653" t="s">
        <v>1288</v>
      </c>
      <c r="D181" s="653" t="s">
        <v>1300</v>
      </c>
      <c r="E181" s="653"/>
      <c r="F181" s="653" t="s">
        <v>52</v>
      </c>
      <c r="G181" s="125" t="s">
        <v>48</v>
      </c>
      <c r="H181" s="653" t="s">
        <v>1276</v>
      </c>
      <c r="I181" s="275">
        <v>1832</v>
      </c>
      <c r="J181" s="275">
        <v>3164</v>
      </c>
      <c r="K181" s="275">
        <v>3164</v>
      </c>
      <c r="L181" s="275"/>
      <c r="M181" s="125"/>
      <c r="N181" s="125"/>
      <c r="O181" s="125"/>
      <c r="P181" s="125"/>
      <c r="Q181" s="125"/>
      <c r="R181" s="125"/>
      <c r="S181" s="125"/>
      <c r="T181" s="125"/>
      <c r="U181" s="125"/>
      <c r="V181" s="125"/>
      <c r="W181" s="125"/>
      <c r="X181" s="652"/>
      <c r="Y181" s="652">
        <v>44834</v>
      </c>
      <c r="Z181" s="125" t="s">
        <v>1364</v>
      </c>
      <c r="AA181" s="125" t="s">
        <v>409</v>
      </c>
    </row>
    <row r="182" spans="1:27" s="136" customFormat="1" x14ac:dyDescent="0.2">
      <c r="A182" s="21" t="s">
        <v>1678</v>
      </c>
      <c r="B182" s="653"/>
      <c r="C182" s="653" t="s">
        <v>1284</v>
      </c>
      <c r="D182" s="653" t="s">
        <v>1301</v>
      </c>
      <c r="E182" s="653"/>
      <c r="F182" s="653" t="s">
        <v>52</v>
      </c>
      <c r="G182" s="125" t="s">
        <v>48</v>
      </c>
      <c r="H182" s="653" t="s">
        <v>1276</v>
      </c>
      <c r="I182" s="275">
        <v>817</v>
      </c>
      <c r="J182" s="275">
        <v>1259</v>
      </c>
      <c r="K182" s="275">
        <v>1259</v>
      </c>
      <c r="L182" s="275"/>
      <c r="M182" s="125"/>
      <c r="N182" s="125"/>
      <c r="O182" s="125"/>
      <c r="P182" s="125"/>
      <c r="Q182" s="125"/>
      <c r="R182" s="125"/>
      <c r="S182" s="125"/>
      <c r="T182" s="125"/>
      <c r="U182" s="125"/>
      <c r="V182" s="125"/>
      <c r="W182" s="125"/>
      <c r="X182" s="652"/>
      <c r="Y182" s="652">
        <v>44834</v>
      </c>
      <c r="Z182" s="125" t="s">
        <v>1364</v>
      </c>
      <c r="AA182" s="125" t="s">
        <v>409</v>
      </c>
    </row>
    <row r="183" spans="1:27" s="136" customFormat="1" x14ac:dyDescent="0.2">
      <c r="A183" s="21" t="s">
        <v>1678</v>
      </c>
      <c r="B183" s="653"/>
      <c r="C183" s="653" t="s">
        <v>1285</v>
      </c>
      <c r="D183" s="653" t="s">
        <v>1301</v>
      </c>
      <c r="E183" s="653"/>
      <c r="F183" s="653" t="s">
        <v>52</v>
      </c>
      <c r="G183" s="125" t="s">
        <v>48</v>
      </c>
      <c r="H183" s="653" t="s">
        <v>1276</v>
      </c>
      <c r="I183" s="275">
        <v>2132</v>
      </c>
      <c r="J183" s="275">
        <v>2919</v>
      </c>
      <c r="K183" s="275">
        <v>2919</v>
      </c>
      <c r="L183" s="275"/>
      <c r="M183" s="125"/>
      <c r="N183" s="125"/>
      <c r="O183" s="125"/>
      <c r="P183" s="125"/>
      <c r="Q183" s="125"/>
      <c r="R183" s="125"/>
      <c r="S183" s="125"/>
      <c r="T183" s="125"/>
      <c r="U183" s="125"/>
      <c r="V183" s="125"/>
      <c r="W183" s="125"/>
      <c r="X183" s="652"/>
      <c r="Y183" s="652">
        <v>44834</v>
      </c>
      <c r="Z183" s="125" t="s">
        <v>1364</v>
      </c>
      <c r="AA183" s="125" t="s">
        <v>409</v>
      </c>
    </row>
    <row r="184" spans="1:27" s="136" customFormat="1" x14ac:dyDescent="0.2">
      <c r="A184" s="21" t="s">
        <v>1678</v>
      </c>
      <c r="B184" s="653"/>
      <c r="C184" s="653" t="s">
        <v>1286</v>
      </c>
      <c r="D184" s="653" t="s">
        <v>1301</v>
      </c>
      <c r="E184" s="653"/>
      <c r="F184" s="653" t="s">
        <v>52</v>
      </c>
      <c r="G184" s="125" t="s">
        <v>48</v>
      </c>
      <c r="H184" s="653" t="s">
        <v>1276</v>
      </c>
      <c r="I184" s="275">
        <v>817</v>
      </c>
      <c r="J184" s="275">
        <v>1259</v>
      </c>
      <c r="K184" s="275">
        <v>1259</v>
      </c>
      <c r="L184" s="275"/>
      <c r="M184" s="125"/>
      <c r="N184" s="125"/>
      <c r="O184" s="125"/>
      <c r="P184" s="125"/>
      <c r="Q184" s="125"/>
      <c r="R184" s="125"/>
      <c r="S184" s="125"/>
      <c r="T184" s="125"/>
      <c r="U184" s="125"/>
      <c r="V184" s="125"/>
      <c r="W184" s="125"/>
      <c r="X184" s="652"/>
      <c r="Y184" s="652">
        <v>44834</v>
      </c>
      <c r="Z184" s="125" t="s">
        <v>1364</v>
      </c>
      <c r="AA184" s="125" t="s">
        <v>409</v>
      </c>
    </row>
    <row r="185" spans="1:27" s="136" customFormat="1" x14ac:dyDescent="0.2">
      <c r="A185" s="21" t="s">
        <v>1678</v>
      </c>
      <c r="B185" s="653"/>
      <c r="C185" s="653" t="s">
        <v>1280</v>
      </c>
      <c r="D185" s="653" t="s">
        <v>1301</v>
      </c>
      <c r="E185" s="653"/>
      <c r="F185" s="653" t="s">
        <v>52</v>
      </c>
      <c r="G185" s="125" t="s">
        <v>48</v>
      </c>
      <c r="H185" s="653" t="s">
        <v>1276</v>
      </c>
      <c r="I185" s="275">
        <v>1267</v>
      </c>
      <c r="J185" s="275">
        <v>2024</v>
      </c>
      <c r="K185" s="275">
        <v>2024</v>
      </c>
      <c r="L185" s="275"/>
      <c r="M185" s="125"/>
      <c r="N185" s="125"/>
      <c r="O185" s="125"/>
      <c r="P185" s="125"/>
      <c r="Q185" s="125"/>
      <c r="R185" s="125"/>
      <c r="S185" s="125"/>
      <c r="T185" s="125"/>
      <c r="U185" s="125"/>
      <c r="V185" s="125"/>
      <c r="W185" s="125"/>
      <c r="X185" s="652"/>
      <c r="Y185" s="652">
        <v>44834</v>
      </c>
      <c r="Z185" s="125" t="s">
        <v>1364</v>
      </c>
      <c r="AA185" s="125" t="s">
        <v>409</v>
      </c>
    </row>
    <row r="186" spans="1:27" s="136" customFormat="1" x14ac:dyDescent="0.2">
      <c r="A186" s="21" t="s">
        <v>1678</v>
      </c>
      <c r="B186" s="653"/>
      <c r="C186" s="653" t="s">
        <v>1287</v>
      </c>
      <c r="D186" s="653" t="s">
        <v>1301</v>
      </c>
      <c r="E186" s="653"/>
      <c r="F186" s="653" t="s">
        <v>52</v>
      </c>
      <c r="G186" s="125" t="s">
        <v>48</v>
      </c>
      <c r="H186" s="653" t="s">
        <v>1276</v>
      </c>
      <c r="I186" s="275">
        <v>847</v>
      </c>
      <c r="J186" s="275">
        <v>1649</v>
      </c>
      <c r="K186" s="275">
        <v>1649</v>
      </c>
      <c r="L186" s="275"/>
      <c r="M186" s="125"/>
      <c r="N186" s="125"/>
      <c r="O186" s="125"/>
      <c r="P186" s="125"/>
      <c r="Q186" s="125"/>
      <c r="R186" s="125"/>
      <c r="S186" s="125"/>
      <c r="T186" s="125"/>
      <c r="U186" s="125"/>
      <c r="V186" s="125"/>
      <c r="W186" s="125"/>
      <c r="X186" s="652"/>
      <c r="Y186" s="652">
        <v>44834</v>
      </c>
      <c r="Z186" s="125" t="s">
        <v>1364</v>
      </c>
      <c r="AA186" s="125" t="s">
        <v>409</v>
      </c>
    </row>
    <row r="187" spans="1:27" s="136" customFormat="1" x14ac:dyDescent="0.2">
      <c r="A187" s="21" t="s">
        <v>1678</v>
      </c>
      <c r="B187" s="653"/>
      <c r="C187" s="653" t="s">
        <v>1288</v>
      </c>
      <c r="D187" s="653" t="s">
        <v>1301</v>
      </c>
      <c r="E187" s="653"/>
      <c r="F187" s="653" t="s">
        <v>52</v>
      </c>
      <c r="G187" s="125" t="s">
        <v>48</v>
      </c>
      <c r="H187" s="653" t="s">
        <v>1276</v>
      </c>
      <c r="I187" s="275">
        <v>1267</v>
      </c>
      <c r="J187" s="275">
        <v>2024</v>
      </c>
      <c r="K187" s="275">
        <v>2024</v>
      </c>
      <c r="L187" s="275"/>
      <c r="M187" s="125"/>
      <c r="N187" s="125"/>
      <c r="O187" s="125"/>
      <c r="P187" s="125"/>
      <c r="Q187" s="125"/>
      <c r="R187" s="125"/>
      <c r="S187" s="125"/>
      <c r="T187" s="125"/>
      <c r="U187" s="125"/>
      <c r="V187" s="125"/>
      <c r="W187" s="125"/>
      <c r="X187" s="652"/>
      <c r="Y187" s="652">
        <v>44834</v>
      </c>
      <c r="Z187" s="125" t="s">
        <v>1364</v>
      </c>
      <c r="AA187" s="125" t="s">
        <v>409</v>
      </c>
    </row>
    <row r="188" spans="1:27" s="136" customFormat="1" x14ac:dyDescent="0.2">
      <c r="A188" s="21" t="s">
        <v>1678</v>
      </c>
      <c r="B188" s="653"/>
      <c r="C188" s="653" t="s">
        <v>1284</v>
      </c>
      <c r="D188" s="653" t="s">
        <v>1302</v>
      </c>
      <c r="E188" s="653"/>
      <c r="F188" s="653" t="s">
        <v>52</v>
      </c>
      <c r="G188" s="125" t="s">
        <v>48</v>
      </c>
      <c r="H188" s="653" t="s">
        <v>1276</v>
      </c>
      <c r="I188" s="275">
        <v>842</v>
      </c>
      <c r="J188" s="275">
        <v>1209</v>
      </c>
      <c r="K188" s="275">
        <v>1209</v>
      </c>
      <c r="L188" s="275"/>
      <c r="M188" s="125"/>
      <c r="N188" s="125"/>
      <c r="O188" s="125"/>
      <c r="P188" s="125"/>
      <c r="Q188" s="125"/>
      <c r="R188" s="125"/>
      <c r="S188" s="125"/>
      <c r="T188" s="125"/>
      <c r="U188" s="125"/>
      <c r="V188" s="125"/>
      <c r="W188" s="125"/>
      <c r="X188" s="652"/>
      <c r="Y188" s="652">
        <v>44834</v>
      </c>
      <c r="Z188" s="125" t="s">
        <v>1364</v>
      </c>
      <c r="AA188" s="125" t="s">
        <v>409</v>
      </c>
    </row>
    <row r="189" spans="1:27" s="136" customFormat="1" x14ac:dyDescent="0.2">
      <c r="A189" s="21" t="s">
        <v>1678</v>
      </c>
      <c r="B189" s="653"/>
      <c r="C189" s="653" t="s">
        <v>1286</v>
      </c>
      <c r="D189" s="653" t="s">
        <v>1302</v>
      </c>
      <c r="E189" s="653"/>
      <c r="F189" s="653" t="s">
        <v>52</v>
      </c>
      <c r="G189" s="125" t="s">
        <v>48</v>
      </c>
      <c r="H189" s="653" t="s">
        <v>1276</v>
      </c>
      <c r="I189" s="275">
        <v>842</v>
      </c>
      <c r="J189" s="275">
        <v>1209</v>
      </c>
      <c r="K189" s="275">
        <v>1209</v>
      </c>
      <c r="L189" s="275"/>
      <c r="M189" s="125"/>
      <c r="N189" s="125"/>
      <c r="O189" s="125"/>
      <c r="P189" s="125"/>
      <c r="Q189" s="125"/>
      <c r="R189" s="125"/>
      <c r="S189" s="125"/>
      <c r="T189" s="125"/>
      <c r="U189" s="125"/>
      <c r="V189" s="125"/>
      <c r="W189" s="125"/>
      <c r="X189" s="652"/>
      <c r="Y189" s="652">
        <v>44834</v>
      </c>
      <c r="Z189" s="125" t="s">
        <v>1364</v>
      </c>
      <c r="AA189" s="125" t="s">
        <v>409</v>
      </c>
    </row>
    <row r="190" spans="1:27" s="136" customFormat="1" x14ac:dyDescent="0.2">
      <c r="A190" s="21" t="s">
        <v>1678</v>
      </c>
      <c r="B190" s="653"/>
      <c r="C190" s="653" t="s">
        <v>1280</v>
      </c>
      <c r="D190" s="653" t="s">
        <v>1302</v>
      </c>
      <c r="E190" s="653"/>
      <c r="F190" s="653" t="s">
        <v>52</v>
      </c>
      <c r="G190" s="125" t="s">
        <v>48</v>
      </c>
      <c r="H190" s="653" t="s">
        <v>1276</v>
      </c>
      <c r="I190" s="275">
        <v>1322</v>
      </c>
      <c r="J190" s="275">
        <v>2024</v>
      </c>
      <c r="K190" s="275">
        <v>2024</v>
      </c>
      <c r="L190" s="275"/>
      <c r="M190" s="125"/>
      <c r="N190" s="125"/>
      <c r="O190" s="125"/>
      <c r="P190" s="125"/>
      <c r="Q190" s="125"/>
      <c r="R190" s="125"/>
      <c r="S190" s="125"/>
      <c r="T190" s="125"/>
      <c r="U190" s="125"/>
      <c r="V190" s="125"/>
      <c r="W190" s="125"/>
      <c r="X190" s="652"/>
      <c r="Y190" s="652">
        <v>44834</v>
      </c>
      <c r="Z190" s="125" t="s">
        <v>1364</v>
      </c>
      <c r="AA190" s="125" t="s">
        <v>409</v>
      </c>
    </row>
    <row r="191" spans="1:27" s="136" customFormat="1" x14ac:dyDescent="0.2">
      <c r="A191" s="21" t="s">
        <v>1678</v>
      </c>
      <c r="B191" s="653"/>
      <c r="C191" s="653" t="s">
        <v>1287</v>
      </c>
      <c r="D191" s="653" t="s">
        <v>1302</v>
      </c>
      <c r="E191" s="653"/>
      <c r="F191" s="653" t="s">
        <v>52</v>
      </c>
      <c r="G191" s="125" t="s">
        <v>48</v>
      </c>
      <c r="H191" s="653" t="s">
        <v>1276</v>
      </c>
      <c r="I191" s="275">
        <v>1047</v>
      </c>
      <c r="J191" s="275">
        <v>1724</v>
      </c>
      <c r="K191" s="275">
        <v>1724</v>
      </c>
      <c r="L191" s="275"/>
      <c r="M191" s="125"/>
      <c r="N191" s="125"/>
      <c r="O191" s="125"/>
      <c r="P191" s="125"/>
      <c r="Q191" s="125"/>
      <c r="R191" s="125"/>
      <c r="S191" s="125"/>
      <c r="T191" s="125"/>
      <c r="U191" s="125"/>
      <c r="V191" s="125"/>
      <c r="W191" s="125"/>
      <c r="X191" s="652"/>
      <c r="Y191" s="652">
        <v>44834</v>
      </c>
      <c r="Z191" s="125" t="s">
        <v>1364</v>
      </c>
      <c r="AA191" s="125" t="s">
        <v>409</v>
      </c>
    </row>
    <row r="192" spans="1:27" s="136" customFormat="1" x14ac:dyDescent="0.2">
      <c r="A192" s="21" t="s">
        <v>1678</v>
      </c>
      <c r="B192" s="653"/>
      <c r="C192" s="653" t="s">
        <v>1288</v>
      </c>
      <c r="D192" s="653" t="s">
        <v>1302</v>
      </c>
      <c r="E192" s="653"/>
      <c r="F192" s="653" t="s">
        <v>52</v>
      </c>
      <c r="G192" s="125" t="s">
        <v>48</v>
      </c>
      <c r="H192" s="653" t="s">
        <v>1276</v>
      </c>
      <c r="I192" s="275">
        <v>1322</v>
      </c>
      <c r="J192" s="275">
        <v>2024</v>
      </c>
      <c r="K192" s="275">
        <v>2024</v>
      </c>
      <c r="L192" s="275"/>
      <c r="M192" s="125"/>
      <c r="N192" s="125"/>
      <c r="O192" s="125"/>
      <c r="P192" s="125"/>
      <c r="Q192" s="125"/>
      <c r="R192" s="125"/>
      <c r="S192" s="125"/>
      <c r="T192" s="125"/>
      <c r="U192" s="125"/>
      <c r="V192" s="125"/>
      <c r="W192" s="125"/>
      <c r="X192" s="652"/>
      <c r="Y192" s="652">
        <v>44834</v>
      </c>
      <c r="Z192" s="125" t="s">
        <v>1364</v>
      </c>
      <c r="AA192" s="125" t="s">
        <v>409</v>
      </c>
    </row>
    <row r="193" spans="1:27" s="136" customFormat="1" x14ac:dyDescent="0.2">
      <c r="A193" s="21" t="s">
        <v>1678</v>
      </c>
      <c r="B193" s="653"/>
      <c r="C193" s="653" t="s">
        <v>1284</v>
      </c>
      <c r="D193" s="653" t="s">
        <v>1303</v>
      </c>
      <c r="E193" s="653"/>
      <c r="F193" s="653" t="s">
        <v>52</v>
      </c>
      <c r="G193" s="125" t="s">
        <v>48</v>
      </c>
      <c r="H193" s="653" t="s">
        <v>1276</v>
      </c>
      <c r="I193" s="275">
        <v>817</v>
      </c>
      <c r="J193" s="275">
        <v>1259</v>
      </c>
      <c r="K193" s="275">
        <v>1259</v>
      </c>
      <c r="L193" s="275"/>
      <c r="M193" s="125"/>
      <c r="N193" s="125"/>
      <c r="O193" s="125"/>
      <c r="P193" s="125"/>
      <c r="Q193" s="125"/>
      <c r="R193" s="125"/>
      <c r="S193" s="125"/>
      <c r="T193" s="125"/>
      <c r="U193" s="125"/>
      <c r="V193" s="125"/>
      <c r="W193" s="125"/>
      <c r="X193" s="652"/>
      <c r="Y193" s="652">
        <v>44834</v>
      </c>
      <c r="Z193" s="125" t="s">
        <v>1364</v>
      </c>
      <c r="AA193" s="125" t="s">
        <v>409</v>
      </c>
    </row>
    <row r="194" spans="1:27" s="136" customFormat="1" x14ac:dyDescent="0.2">
      <c r="A194" s="21" t="s">
        <v>1678</v>
      </c>
      <c r="B194" s="653"/>
      <c r="C194" s="653" t="s">
        <v>1286</v>
      </c>
      <c r="D194" s="653" t="s">
        <v>1303</v>
      </c>
      <c r="E194" s="653"/>
      <c r="F194" s="653" t="s">
        <v>52</v>
      </c>
      <c r="G194" s="125" t="s">
        <v>48</v>
      </c>
      <c r="H194" s="653" t="s">
        <v>1276</v>
      </c>
      <c r="I194" s="275">
        <v>817</v>
      </c>
      <c r="J194" s="275">
        <v>1259</v>
      </c>
      <c r="K194" s="275">
        <v>1259</v>
      </c>
      <c r="L194" s="275"/>
      <c r="M194" s="125"/>
      <c r="N194" s="125"/>
      <c r="O194" s="125"/>
      <c r="P194" s="125"/>
      <c r="Q194" s="125"/>
      <c r="R194" s="125"/>
      <c r="S194" s="125"/>
      <c r="T194" s="125"/>
      <c r="U194" s="125"/>
      <c r="V194" s="125"/>
      <c r="W194" s="125"/>
      <c r="X194" s="652"/>
      <c r="Y194" s="652">
        <v>44834</v>
      </c>
      <c r="Z194" s="125" t="s">
        <v>1364</v>
      </c>
      <c r="AA194" s="125" t="s">
        <v>409</v>
      </c>
    </row>
    <row r="195" spans="1:27" s="136" customFormat="1" x14ac:dyDescent="0.2">
      <c r="A195" s="21" t="s">
        <v>1678</v>
      </c>
      <c r="B195" s="653"/>
      <c r="C195" s="653" t="s">
        <v>1280</v>
      </c>
      <c r="D195" s="653" t="s">
        <v>1303</v>
      </c>
      <c r="E195" s="653"/>
      <c r="F195" s="653" t="s">
        <v>52</v>
      </c>
      <c r="G195" s="125" t="s">
        <v>48</v>
      </c>
      <c r="H195" s="653" t="s">
        <v>1276</v>
      </c>
      <c r="I195" s="275">
        <v>1232</v>
      </c>
      <c r="J195" s="275">
        <v>2024</v>
      </c>
      <c r="K195" s="275">
        <v>2024</v>
      </c>
      <c r="L195" s="275"/>
      <c r="M195" s="125"/>
      <c r="N195" s="125"/>
      <c r="O195" s="125"/>
      <c r="P195" s="125"/>
      <c r="Q195" s="125"/>
      <c r="R195" s="125"/>
      <c r="S195" s="125"/>
      <c r="T195" s="125"/>
      <c r="U195" s="125"/>
      <c r="V195" s="125"/>
      <c r="W195" s="125"/>
      <c r="X195" s="652"/>
      <c r="Y195" s="652">
        <v>44834</v>
      </c>
      <c r="Z195" s="125" t="s">
        <v>1364</v>
      </c>
      <c r="AA195" s="125" t="s">
        <v>409</v>
      </c>
    </row>
    <row r="196" spans="1:27" s="136" customFormat="1" x14ac:dyDescent="0.2">
      <c r="A196" s="21" t="s">
        <v>1678</v>
      </c>
      <c r="B196" s="653"/>
      <c r="C196" s="653" t="s">
        <v>1287</v>
      </c>
      <c r="D196" s="653" t="s">
        <v>1303</v>
      </c>
      <c r="E196" s="653"/>
      <c r="F196" s="653" t="s">
        <v>52</v>
      </c>
      <c r="G196" s="125" t="s">
        <v>48</v>
      </c>
      <c r="H196" s="653" t="s">
        <v>1276</v>
      </c>
      <c r="I196" s="275">
        <v>852</v>
      </c>
      <c r="J196" s="275">
        <v>1649</v>
      </c>
      <c r="K196" s="275">
        <v>1649</v>
      </c>
      <c r="L196" s="275"/>
      <c r="M196" s="125"/>
      <c r="N196" s="125"/>
      <c r="O196" s="125"/>
      <c r="P196" s="125"/>
      <c r="Q196" s="125"/>
      <c r="R196" s="125"/>
      <c r="S196" s="125"/>
      <c r="T196" s="125"/>
      <c r="U196" s="125"/>
      <c r="V196" s="125"/>
      <c r="W196" s="125"/>
      <c r="X196" s="652"/>
      <c r="Y196" s="652">
        <v>44834</v>
      </c>
      <c r="Z196" s="125" t="s">
        <v>1364</v>
      </c>
      <c r="AA196" s="125" t="s">
        <v>409</v>
      </c>
    </row>
    <row r="197" spans="1:27" s="136" customFormat="1" x14ac:dyDescent="0.2">
      <c r="A197" s="21" t="s">
        <v>1678</v>
      </c>
      <c r="B197" s="653"/>
      <c r="C197" s="653" t="s">
        <v>1288</v>
      </c>
      <c r="D197" s="653" t="s">
        <v>1303</v>
      </c>
      <c r="E197" s="653"/>
      <c r="F197" s="653" t="s">
        <v>52</v>
      </c>
      <c r="G197" s="125" t="s">
        <v>48</v>
      </c>
      <c r="H197" s="653" t="s">
        <v>1276</v>
      </c>
      <c r="I197" s="275">
        <v>1232</v>
      </c>
      <c r="J197" s="275">
        <v>2024</v>
      </c>
      <c r="K197" s="275">
        <v>2024</v>
      </c>
      <c r="L197" s="275"/>
      <c r="M197" s="125"/>
      <c r="N197" s="125"/>
      <c r="O197" s="125"/>
      <c r="P197" s="125"/>
      <c r="Q197" s="125"/>
      <c r="R197" s="125"/>
      <c r="S197" s="125"/>
      <c r="T197" s="125"/>
      <c r="U197" s="125"/>
      <c r="V197" s="125"/>
      <c r="W197" s="125"/>
      <c r="X197" s="652"/>
      <c r="Y197" s="652">
        <v>44834</v>
      </c>
      <c r="Z197" s="125" t="s">
        <v>1364</v>
      </c>
      <c r="AA197" s="125" t="s">
        <v>409</v>
      </c>
    </row>
    <row r="198" spans="1:27" s="136" customFormat="1" x14ac:dyDescent="0.2">
      <c r="A198" s="21" t="s">
        <v>1678</v>
      </c>
      <c r="B198" s="653"/>
      <c r="C198" s="653" t="s">
        <v>1304</v>
      </c>
      <c r="D198" s="653" t="s">
        <v>1305</v>
      </c>
      <c r="E198" s="653"/>
      <c r="F198" s="653" t="s">
        <v>52</v>
      </c>
      <c r="G198" s="125" t="s">
        <v>48</v>
      </c>
      <c r="H198" s="653" t="s">
        <v>1276</v>
      </c>
      <c r="I198" s="275">
        <v>912</v>
      </c>
      <c r="J198" s="275">
        <v>1524</v>
      </c>
      <c r="K198" s="275">
        <v>1524</v>
      </c>
      <c r="L198" s="275"/>
      <c r="M198" s="125"/>
      <c r="N198" s="125"/>
      <c r="O198" s="125"/>
      <c r="P198" s="125"/>
      <c r="Q198" s="125"/>
      <c r="R198" s="125"/>
      <c r="S198" s="125"/>
      <c r="T198" s="125"/>
      <c r="U198" s="125"/>
      <c r="V198" s="125"/>
      <c r="W198" s="125"/>
      <c r="X198" s="652"/>
      <c r="Y198" s="652">
        <v>44834</v>
      </c>
      <c r="Z198" s="125" t="s">
        <v>1364</v>
      </c>
      <c r="AA198" s="125" t="s">
        <v>409</v>
      </c>
    </row>
    <row r="199" spans="1:27" s="136" customFormat="1" x14ac:dyDescent="0.2">
      <c r="A199" s="21" t="s">
        <v>1678</v>
      </c>
      <c r="B199" s="653"/>
      <c r="C199" s="653" t="s">
        <v>1306</v>
      </c>
      <c r="D199" s="653" t="s">
        <v>1305</v>
      </c>
      <c r="E199" s="653"/>
      <c r="F199" s="653" t="s">
        <v>52</v>
      </c>
      <c r="G199" s="125" t="s">
        <v>48</v>
      </c>
      <c r="H199" s="653" t="s">
        <v>1276</v>
      </c>
      <c r="I199" s="275">
        <v>912</v>
      </c>
      <c r="J199" s="275">
        <v>1524</v>
      </c>
      <c r="K199" s="275">
        <v>1524</v>
      </c>
      <c r="L199" s="275"/>
      <c r="M199" s="125"/>
      <c r="N199" s="125"/>
      <c r="O199" s="125"/>
      <c r="P199" s="125"/>
      <c r="Q199" s="125"/>
      <c r="R199" s="125"/>
      <c r="S199" s="125"/>
      <c r="T199" s="125"/>
      <c r="U199" s="125"/>
      <c r="V199" s="125"/>
      <c r="W199" s="125"/>
      <c r="X199" s="652"/>
      <c r="Y199" s="652">
        <v>44834</v>
      </c>
      <c r="Z199" s="125" t="s">
        <v>1364</v>
      </c>
      <c r="AA199" s="125" t="s">
        <v>409</v>
      </c>
    </row>
    <row r="200" spans="1:27" s="136" customFormat="1" x14ac:dyDescent="0.2">
      <c r="A200" s="21" t="s">
        <v>1678</v>
      </c>
      <c r="B200" s="653"/>
      <c r="C200" s="653" t="s">
        <v>1284</v>
      </c>
      <c r="D200" s="653" t="s">
        <v>1305</v>
      </c>
      <c r="E200" s="653"/>
      <c r="F200" s="653" t="s">
        <v>52</v>
      </c>
      <c r="G200" s="125" t="s">
        <v>48</v>
      </c>
      <c r="H200" s="653" t="s">
        <v>1276</v>
      </c>
      <c r="I200" s="275">
        <v>662</v>
      </c>
      <c r="J200" s="275">
        <v>924</v>
      </c>
      <c r="K200" s="275">
        <v>924</v>
      </c>
      <c r="L200" s="275"/>
      <c r="M200" s="125"/>
      <c r="N200" s="125"/>
      <c r="O200" s="125"/>
      <c r="P200" s="125"/>
      <c r="Q200" s="125"/>
      <c r="R200" s="125"/>
      <c r="S200" s="125"/>
      <c r="T200" s="125"/>
      <c r="U200" s="125"/>
      <c r="V200" s="125"/>
      <c r="W200" s="125"/>
      <c r="X200" s="652"/>
      <c r="Y200" s="652">
        <v>44834</v>
      </c>
      <c r="Z200" s="125" t="s">
        <v>1364</v>
      </c>
      <c r="AA200" s="125" t="s">
        <v>409</v>
      </c>
    </row>
    <row r="201" spans="1:27" s="136" customFormat="1" x14ac:dyDescent="0.2">
      <c r="A201" s="21" t="s">
        <v>1678</v>
      </c>
      <c r="B201" s="653"/>
      <c r="C201" s="653" t="s">
        <v>1285</v>
      </c>
      <c r="D201" s="653" t="s">
        <v>1305</v>
      </c>
      <c r="E201" s="653"/>
      <c r="F201" s="653" t="s">
        <v>52</v>
      </c>
      <c r="G201" s="125" t="s">
        <v>48</v>
      </c>
      <c r="H201" s="653" t="s">
        <v>1276</v>
      </c>
      <c r="I201" s="275">
        <v>1932</v>
      </c>
      <c r="J201" s="275">
        <v>2919</v>
      </c>
      <c r="K201" s="275">
        <v>2919</v>
      </c>
      <c r="L201" s="275"/>
      <c r="M201" s="125"/>
      <c r="N201" s="125"/>
      <c r="O201" s="125"/>
      <c r="P201" s="125"/>
      <c r="Q201" s="125"/>
      <c r="R201" s="125"/>
      <c r="S201" s="125"/>
      <c r="T201" s="125"/>
      <c r="U201" s="125"/>
      <c r="V201" s="125"/>
      <c r="W201" s="125"/>
      <c r="X201" s="652"/>
      <c r="Y201" s="652">
        <v>44834</v>
      </c>
      <c r="Z201" s="125" t="s">
        <v>1364</v>
      </c>
      <c r="AA201" s="125" t="s">
        <v>409</v>
      </c>
    </row>
    <row r="202" spans="1:27" s="136" customFormat="1" x14ac:dyDescent="0.2">
      <c r="A202" s="21" t="s">
        <v>1678</v>
      </c>
      <c r="B202" s="653"/>
      <c r="C202" s="653" t="s">
        <v>1286</v>
      </c>
      <c r="D202" s="653" t="s">
        <v>1305</v>
      </c>
      <c r="E202" s="653"/>
      <c r="F202" s="653" t="s">
        <v>52</v>
      </c>
      <c r="G202" s="125" t="s">
        <v>48</v>
      </c>
      <c r="H202" s="653" t="s">
        <v>1276</v>
      </c>
      <c r="I202" s="275">
        <v>662</v>
      </c>
      <c r="J202" s="275">
        <v>924</v>
      </c>
      <c r="K202" s="275">
        <v>924</v>
      </c>
      <c r="L202" s="275"/>
      <c r="M202" s="125"/>
      <c r="N202" s="125"/>
      <c r="O202" s="125"/>
      <c r="P202" s="125"/>
      <c r="Q202" s="125"/>
      <c r="R202" s="125"/>
      <c r="S202" s="125"/>
      <c r="T202" s="125"/>
      <c r="U202" s="125"/>
      <c r="V202" s="125"/>
      <c r="W202" s="125"/>
      <c r="X202" s="652"/>
      <c r="Y202" s="652">
        <v>44834</v>
      </c>
      <c r="Z202" s="125" t="s">
        <v>1364</v>
      </c>
      <c r="AA202" s="125" t="s">
        <v>409</v>
      </c>
    </row>
    <row r="203" spans="1:27" s="136" customFormat="1" x14ac:dyDescent="0.2">
      <c r="A203" s="21" t="s">
        <v>1678</v>
      </c>
      <c r="B203" s="653"/>
      <c r="C203" s="653" t="s">
        <v>1280</v>
      </c>
      <c r="D203" s="653" t="s">
        <v>1305</v>
      </c>
      <c r="E203" s="653"/>
      <c r="F203" s="653" t="s">
        <v>52</v>
      </c>
      <c r="G203" s="125" t="s">
        <v>48</v>
      </c>
      <c r="H203" s="653" t="s">
        <v>1276</v>
      </c>
      <c r="I203" s="275" t="s">
        <v>1657</v>
      </c>
      <c r="J203" s="275" t="s">
        <v>1658</v>
      </c>
      <c r="K203" s="275" t="s">
        <v>1658</v>
      </c>
      <c r="L203" s="275"/>
      <c r="M203" s="125"/>
      <c r="N203" s="125"/>
      <c r="O203" s="125"/>
      <c r="P203" s="125"/>
      <c r="Q203" s="125"/>
      <c r="R203" s="125"/>
      <c r="S203" s="125"/>
      <c r="T203" s="125"/>
      <c r="U203" s="125"/>
      <c r="V203" s="125"/>
      <c r="W203" s="125"/>
      <c r="X203" s="652"/>
      <c r="Y203" s="652">
        <v>44834</v>
      </c>
      <c r="Z203" s="125" t="s">
        <v>1364</v>
      </c>
      <c r="AA203" s="125" t="s">
        <v>409</v>
      </c>
    </row>
    <row r="204" spans="1:27" s="136" customFormat="1" x14ac:dyDescent="0.2">
      <c r="A204" s="21" t="s">
        <v>1678</v>
      </c>
      <c r="B204" s="653"/>
      <c r="C204" s="653" t="s">
        <v>1288</v>
      </c>
      <c r="D204" s="653" t="s">
        <v>1305</v>
      </c>
      <c r="E204" s="653"/>
      <c r="F204" s="653" t="s">
        <v>52</v>
      </c>
      <c r="G204" s="125" t="s">
        <v>48</v>
      </c>
      <c r="H204" s="653" t="s">
        <v>1276</v>
      </c>
      <c r="I204" s="741" t="s">
        <v>1657</v>
      </c>
      <c r="J204" s="741" t="s">
        <v>1658</v>
      </c>
      <c r="K204" s="741" t="s">
        <v>1658</v>
      </c>
      <c r="L204" s="275"/>
      <c r="M204" s="125"/>
      <c r="N204" s="125"/>
      <c r="O204" s="125"/>
      <c r="P204" s="125"/>
      <c r="Q204" s="125"/>
      <c r="R204" s="125"/>
      <c r="S204" s="125"/>
      <c r="T204" s="125"/>
      <c r="U204" s="125"/>
      <c r="V204" s="125"/>
      <c r="W204" s="125"/>
      <c r="X204" s="652"/>
      <c r="Y204" s="652">
        <v>44834</v>
      </c>
      <c r="Z204" s="125" t="s">
        <v>1364</v>
      </c>
      <c r="AA204" s="125" t="s">
        <v>409</v>
      </c>
    </row>
    <row r="205" spans="1:27" s="136" customFormat="1" x14ac:dyDescent="0.2">
      <c r="A205" s="21" t="s">
        <v>1678</v>
      </c>
      <c r="B205" s="653"/>
      <c r="C205" s="653" t="s">
        <v>1287</v>
      </c>
      <c r="D205" s="653" t="s">
        <v>1305</v>
      </c>
      <c r="E205" s="653"/>
      <c r="F205" s="653" t="s">
        <v>52</v>
      </c>
      <c r="G205" s="125" t="s">
        <v>48</v>
      </c>
      <c r="H205" s="653" t="s">
        <v>1276</v>
      </c>
      <c r="I205" s="741" t="s">
        <v>1659</v>
      </c>
      <c r="J205" s="741" t="s">
        <v>1660</v>
      </c>
      <c r="K205" s="741" t="s">
        <v>1660</v>
      </c>
      <c r="L205" s="275"/>
      <c r="M205" s="125"/>
      <c r="N205" s="125"/>
      <c r="O205" s="125"/>
      <c r="P205" s="125"/>
      <c r="Q205" s="125"/>
      <c r="R205" s="125"/>
      <c r="S205" s="125"/>
      <c r="T205" s="125"/>
      <c r="U205" s="125"/>
      <c r="V205" s="125"/>
      <c r="W205" s="125"/>
      <c r="X205" s="652"/>
      <c r="Y205" s="652">
        <v>44834</v>
      </c>
      <c r="Z205" s="125" t="s">
        <v>1364</v>
      </c>
      <c r="AA205" s="125" t="s">
        <v>409</v>
      </c>
    </row>
    <row r="206" spans="1:27" s="136" customFormat="1" x14ac:dyDescent="0.2">
      <c r="A206" s="21" t="s">
        <v>1678</v>
      </c>
      <c r="B206" s="653"/>
      <c r="C206" s="653" t="s">
        <v>1284</v>
      </c>
      <c r="D206" s="653" t="s">
        <v>1307</v>
      </c>
      <c r="E206" s="653"/>
      <c r="F206" s="653" t="s">
        <v>52</v>
      </c>
      <c r="G206" s="125" t="s">
        <v>48</v>
      </c>
      <c r="H206" s="653" t="s">
        <v>1276</v>
      </c>
      <c r="I206" s="275">
        <v>1112</v>
      </c>
      <c r="J206" s="275">
        <v>2024</v>
      </c>
      <c r="K206" s="275">
        <v>2024</v>
      </c>
      <c r="L206" s="275"/>
      <c r="M206" s="125"/>
      <c r="N206" s="125"/>
      <c r="O206" s="125"/>
      <c r="P206" s="125"/>
      <c r="Q206" s="125"/>
      <c r="R206" s="125"/>
      <c r="S206" s="125"/>
      <c r="T206" s="125"/>
      <c r="U206" s="125"/>
      <c r="V206" s="125"/>
      <c r="W206" s="125"/>
      <c r="X206" s="652"/>
      <c r="Y206" s="652">
        <v>44834</v>
      </c>
      <c r="Z206" s="125" t="s">
        <v>1364</v>
      </c>
      <c r="AA206" s="125" t="s">
        <v>409</v>
      </c>
    </row>
    <row r="207" spans="1:27" s="136" customFormat="1" x14ac:dyDescent="0.2">
      <c r="A207" s="21" t="s">
        <v>1678</v>
      </c>
      <c r="B207" s="653"/>
      <c r="C207" s="653" t="s">
        <v>1286</v>
      </c>
      <c r="D207" s="653" t="s">
        <v>1307</v>
      </c>
      <c r="E207" s="653"/>
      <c r="F207" s="653" t="s">
        <v>52</v>
      </c>
      <c r="G207" s="125" t="s">
        <v>48</v>
      </c>
      <c r="H207" s="653" t="s">
        <v>1276</v>
      </c>
      <c r="I207" s="275">
        <v>1112</v>
      </c>
      <c r="J207" s="275">
        <v>2024</v>
      </c>
      <c r="K207" s="275">
        <v>2024</v>
      </c>
      <c r="L207" s="275"/>
      <c r="M207" s="125"/>
      <c r="N207" s="125"/>
      <c r="O207" s="125"/>
      <c r="P207" s="125"/>
      <c r="Q207" s="125"/>
      <c r="R207" s="125"/>
      <c r="S207" s="125"/>
      <c r="T207" s="125"/>
      <c r="U207" s="125"/>
      <c r="V207" s="125"/>
      <c r="W207" s="125"/>
      <c r="X207" s="652"/>
      <c r="Y207" s="652">
        <v>44834</v>
      </c>
      <c r="Z207" s="125" t="s">
        <v>1364</v>
      </c>
      <c r="AA207" s="125" t="s">
        <v>409</v>
      </c>
    </row>
    <row r="208" spans="1:27" s="136" customFormat="1" x14ac:dyDescent="0.2">
      <c r="A208" s="21" t="s">
        <v>1678</v>
      </c>
      <c r="B208" s="653"/>
      <c r="C208" s="653" t="s">
        <v>1280</v>
      </c>
      <c r="D208" s="653" t="s">
        <v>1307</v>
      </c>
      <c r="E208" s="653"/>
      <c r="F208" s="653" t="s">
        <v>52</v>
      </c>
      <c r="G208" s="125" t="s">
        <v>48</v>
      </c>
      <c r="H208" s="653" t="s">
        <v>1276</v>
      </c>
      <c r="I208" s="275">
        <v>1647</v>
      </c>
      <c r="J208" s="275">
        <v>2949</v>
      </c>
      <c r="K208" s="275">
        <v>2949</v>
      </c>
      <c r="L208" s="275"/>
      <c r="M208" s="125"/>
      <c r="N208" s="125"/>
      <c r="O208" s="125"/>
      <c r="P208" s="125"/>
      <c r="Q208" s="125"/>
      <c r="R208" s="125"/>
      <c r="S208" s="125"/>
      <c r="T208" s="125"/>
      <c r="U208" s="125"/>
      <c r="V208" s="125"/>
      <c r="W208" s="125"/>
      <c r="X208" s="652"/>
      <c r="Y208" s="652">
        <v>44834</v>
      </c>
      <c r="Z208" s="125" t="s">
        <v>1364</v>
      </c>
      <c r="AA208" s="125" t="s">
        <v>409</v>
      </c>
    </row>
    <row r="209" spans="1:27" s="136" customFormat="1" x14ac:dyDescent="0.2">
      <c r="A209" s="21" t="s">
        <v>1678</v>
      </c>
      <c r="B209" s="653"/>
      <c r="C209" s="653" t="s">
        <v>1287</v>
      </c>
      <c r="D209" s="653" t="s">
        <v>1307</v>
      </c>
      <c r="E209" s="653"/>
      <c r="F209" s="653" t="s">
        <v>52</v>
      </c>
      <c r="G209" s="125" t="s">
        <v>48</v>
      </c>
      <c r="H209" s="653" t="s">
        <v>1276</v>
      </c>
      <c r="I209" s="275">
        <v>1647</v>
      </c>
      <c r="J209" s="275">
        <v>2949</v>
      </c>
      <c r="K209" s="275">
        <v>2949</v>
      </c>
      <c r="L209" s="275"/>
      <c r="M209" s="125"/>
      <c r="N209" s="125"/>
      <c r="O209" s="125"/>
      <c r="P209" s="125"/>
      <c r="Q209" s="125"/>
      <c r="R209" s="125"/>
      <c r="S209" s="125"/>
      <c r="T209" s="125"/>
      <c r="U209" s="125"/>
      <c r="V209" s="125"/>
      <c r="W209" s="125"/>
      <c r="X209" s="652"/>
      <c r="Y209" s="652">
        <v>44834</v>
      </c>
      <c r="Z209" s="125" t="s">
        <v>1364</v>
      </c>
      <c r="AA209" s="125" t="s">
        <v>409</v>
      </c>
    </row>
    <row r="210" spans="1:27" s="136" customFormat="1" x14ac:dyDescent="0.2">
      <c r="A210" s="21" t="s">
        <v>1678</v>
      </c>
      <c r="B210" s="653"/>
      <c r="C210" s="653" t="s">
        <v>1288</v>
      </c>
      <c r="D210" s="653" t="s">
        <v>1307</v>
      </c>
      <c r="E210" s="653"/>
      <c r="F210" s="653" t="s">
        <v>52</v>
      </c>
      <c r="G210" s="125" t="s">
        <v>48</v>
      </c>
      <c r="H210" s="653" t="s">
        <v>1276</v>
      </c>
      <c r="I210" s="275">
        <v>1647</v>
      </c>
      <c r="J210" s="275">
        <v>2949</v>
      </c>
      <c r="K210" s="275">
        <v>2949</v>
      </c>
      <c r="L210" s="275"/>
      <c r="M210" s="125"/>
      <c r="N210" s="125"/>
      <c r="O210" s="125"/>
      <c r="P210" s="125"/>
      <c r="Q210" s="125"/>
      <c r="R210" s="125"/>
      <c r="S210" s="125"/>
      <c r="T210" s="125"/>
      <c r="U210" s="125"/>
      <c r="V210" s="125"/>
      <c r="W210" s="125"/>
      <c r="X210" s="652"/>
      <c r="Y210" s="652">
        <v>44834</v>
      </c>
      <c r="Z210" s="125" t="s">
        <v>1364</v>
      </c>
      <c r="AA210" s="125" t="s">
        <v>409</v>
      </c>
    </row>
    <row r="211" spans="1:27" s="136" customFormat="1" x14ac:dyDescent="0.2">
      <c r="A211" s="21" t="s">
        <v>1678</v>
      </c>
      <c r="B211" s="653"/>
      <c r="C211" s="653" t="s">
        <v>1284</v>
      </c>
      <c r="D211" s="653" t="s">
        <v>1308</v>
      </c>
      <c r="E211" s="653"/>
      <c r="F211" s="653" t="s">
        <v>52</v>
      </c>
      <c r="G211" s="125" t="s">
        <v>48</v>
      </c>
      <c r="H211" s="653" t="s">
        <v>1276</v>
      </c>
      <c r="I211" s="275">
        <v>812</v>
      </c>
      <c r="J211" s="275">
        <v>1174</v>
      </c>
      <c r="K211" s="275">
        <v>1174</v>
      </c>
      <c r="L211" s="275"/>
      <c r="M211" s="125"/>
      <c r="N211" s="125"/>
      <c r="O211" s="125"/>
      <c r="P211" s="125"/>
      <c r="Q211" s="125"/>
      <c r="R211" s="125"/>
      <c r="S211" s="125"/>
      <c r="T211" s="125"/>
      <c r="U211" s="125"/>
      <c r="V211" s="125"/>
      <c r="W211" s="125"/>
      <c r="X211" s="652"/>
      <c r="Y211" s="652">
        <v>44834</v>
      </c>
      <c r="Z211" s="125" t="s">
        <v>1364</v>
      </c>
      <c r="AA211" s="125" t="s">
        <v>409</v>
      </c>
    </row>
    <row r="212" spans="1:27" s="136" customFormat="1" x14ac:dyDescent="0.2">
      <c r="A212" s="21" t="s">
        <v>1678</v>
      </c>
      <c r="B212" s="653"/>
      <c r="C212" s="653" t="s">
        <v>1286</v>
      </c>
      <c r="D212" s="653" t="s">
        <v>1308</v>
      </c>
      <c r="E212" s="653"/>
      <c r="F212" s="653" t="s">
        <v>52</v>
      </c>
      <c r="G212" s="125" t="s">
        <v>48</v>
      </c>
      <c r="H212" s="653" t="s">
        <v>1276</v>
      </c>
      <c r="I212" s="275">
        <v>812</v>
      </c>
      <c r="J212" s="275">
        <v>1174</v>
      </c>
      <c r="K212" s="275">
        <v>1174</v>
      </c>
      <c r="L212" s="275"/>
      <c r="M212" s="125"/>
      <c r="N212" s="125"/>
      <c r="O212" s="125"/>
      <c r="P212" s="125"/>
      <c r="Q212" s="125"/>
      <c r="R212" s="125"/>
      <c r="S212" s="125"/>
      <c r="T212" s="125"/>
      <c r="U212" s="125"/>
      <c r="V212" s="125"/>
      <c r="W212" s="125"/>
      <c r="X212" s="652"/>
      <c r="Y212" s="652">
        <v>44834</v>
      </c>
      <c r="Z212" s="125" t="s">
        <v>1364</v>
      </c>
      <c r="AA212" s="125" t="s">
        <v>409</v>
      </c>
    </row>
    <row r="213" spans="1:27" s="136" customFormat="1" x14ac:dyDescent="0.2">
      <c r="A213" s="21" t="s">
        <v>1678</v>
      </c>
      <c r="B213" s="653"/>
      <c r="C213" s="653" t="s">
        <v>1280</v>
      </c>
      <c r="D213" s="653" t="s">
        <v>1308</v>
      </c>
      <c r="E213" s="653"/>
      <c r="F213" s="653" t="s">
        <v>52</v>
      </c>
      <c r="G213" s="125" t="s">
        <v>48</v>
      </c>
      <c r="H213" s="653" t="s">
        <v>1276</v>
      </c>
      <c r="I213" s="275">
        <v>1162</v>
      </c>
      <c r="J213" s="275">
        <v>1724</v>
      </c>
      <c r="K213" s="275">
        <v>1724</v>
      </c>
      <c r="L213" s="275"/>
      <c r="M213" s="125"/>
      <c r="N213" s="125"/>
      <c r="O213" s="125"/>
      <c r="P213" s="125"/>
      <c r="Q213" s="125"/>
      <c r="R213" s="125"/>
      <c r="S213" s="125"/>
      <c r="T213" s="125"/>
      <c r="U213" s="125"/>
      <c r="V213" s="125"/>
      <c r="W213" s="125"/>
      <c r="X213" s="652"/>
      <c r="Y213" s="652">
        <v>44834</v>
      </c>
      <c r="Z213" s="125" t="s">
        <v>1364</v>
      </c>
      <c r="AA213" s="125" t="s">
        <v>409</v>
      </c>
    </row>
    <row r="214" spans="1:27" s="136" customFormat="1" x14ac:dyDescent="0.2">
      <c r="A214" s="21" t="s">
        <v>1678</v>
      </c>
      <c r="B214" s="653"/>
      <c r="C214" s="653" t="s">
        <v>1287</v>
      </c>
      <c r="D214" s="653" t="s">
        <v>1308</v>
      </c>
      <c r="E214" s="653"/>
      <c r="F214" s="653" t="s">
        <v>52</v>
      </c>
      <c r="G214" s="125" t="s">
        <v>48</v>
      </c>
      <c r="H214" s="653" t="s">
        <v>1276</v>
      </c>
      <c r="I214" s="275">
        <v>862</v>
      </c>
      <c r="J214" s="275">
        <v>1524</v>
      </c>
      <c r="K214" s="275">
        <v>1524</v>
      </c>
      <c r="L214" s="275"/>
      <c r="M214" s="125"/>
      <c r="N214" s="125"/>
      <c r="O214" s="125"/>
      <c r="P214" s="125"/>
      <c r="Q214" s="125"/>
      <c r="R214" s="125"/>
      <c r="S214" s="125"/>
      <c r="T214" s="125"/>
      <c r="U214" s="125"/>
      <c r="V214" s="125"/>
      <c r="W214" s="125"/>
      <c r="X214" s="652"/>
      <c r="Y214" s="652">
        <v>44834</v>
      </c>
      <c r="Z214" s="125" t="s">
        <v>1364</v>
      </c>
      <c r="AA214" s="125" t="s">
        <v>409</v>
      </c>
    </row>
    <row r="215" spans="1:27" s="136" customFormat="1" x14ac:dyDescent="0.2">
      <c r="A215" s="21" t="s">
        <v>1678</v>
      </c>
      <c r="B215" s="653"/>
      <c r="C215" s="653" t="s">
        <v>1288</v>
      </c>
      <c r="D215" s="653" t="s">
        <v>1308</v>
      </c>
      <c r="E215" s="653"/>
      <c r="F215" s="653" t="s">
        <v>52</v>
      </c>
      <c r="G215" s="125" t="s">
        <v>48</v>
      </c>
      <c r="H215" s="653" t="s">
        <v>1276</v>
      </c>
      <c r="I215" s="275">
        <v>1162</v>
      </c>
      <c r="J215" s="275">
        <v>1724</v>
      </c>
      <c r="K215" s="275">
        <v>1724</v>
      </c>
      <c r="L215" s="275"/>
      <c r="M215" s="125"/>
      <c r="N215" s="125"/>
      <c r="O215" s="125"/>
      <c r="P215" s="125"/>
      <c r="Q215" s="125"/>
      <c r="R215" s="125"/>
      <c r="S215" s="125"/>
      <c r="T215" s="125"/>
      <c r="U215" s="125"/>
      <c r="V215" s="125"/>
      <c r="W215" s="125"/>
      <c r="X215" s="652"/>
      <c r="Y215" s="652">
        <v>44834</v>
      </c>
      <c r="Z215" s="125" t="s">
        <v>1364</v>
      </c>
      <c r="AA215" s="125" t="s">
        <v>409</v>
      </c>
    </row>
    <row r="216" spans="1:27" s="136" customFormat="1" x14ac:dyDescent="0.2">
      <c r="A216" s="21" t="s">
        <v>1678</v>
      </c>
      <c r="B216" s="653"/>
      <c r="C216" s="653" t="s">
        <v>1284</v>
      </c>
      <c r="D216" s="653" t="s">
        <v>1309</v>
      </c>
      <c r="E216" s="653"/>
      <c r="F216" s="653" t="s">
        <v>52</v>
      </c>
      <c r="G216" s="125" t="s">
        <v>48</v>
      </c>
      <c r="H216" s="653" t="s">
        <v>1276</v>
      </c>
      <c r="I216" s="275">
        <v>812</v>
      </c>
      <c r="J216" s="275">
        <v>1174</v>
      </c>
      <c r="K216" s="275">
        <v>1174</v>
      </c>
      <c r="L216" s="275"/>
      <c r="M216" s="125"/>
      <c r="N216" s="125"/>
      <c r="O216" s="125"/>
      <c r="P216" s="125"/>
      <c r="Q216" s="125"/>
      <c r="R216" s="125"/>
      <c r="S216" s="125"/>
      <c r="T216" s="125"/>
      <c r="U216" s="125"/>
      <c r="V216" s="125"/>
      <c r="W216" s="125"/>
      <c r="X216" s="652"/>
      <c r="Y216" s="652">
        <v>44834</v>
      </c>
      <c r="Z216" s="125" t="s">
        <v>1364</v>
      </c>
      <c r="AA216" s="125" t="s">
        <v>409</v>
      </c>
    </row>
    <row r="217" spans="1:27" s="136" customFormat="1" x14ac:dyDescent="0.2">
      <c r="A217" s="21" t="s">
        <v>1678</v>
      </c>
      <c r="B217" s="653"/>
      <c r="C217" s="653" t="s">
        <v>1286</v>
      </c>
      <c r="D217" s="653" t="s">
        <v>1309</v>
      </c>
      <c r="E217" s="653"/>
      <c r="F217" s="653" t="s">
        <v>52</v>
      </c>
      <c r="G217" s="125" t="s">
        <v>48</v>
      </c>
      <c r="H217" s="653" t="s">
        <v>1276</v>
      </c>
      <c r="I217" s="275">
        <v>812</v>
      </c>
      <c r="J217" s="275">
        <v>1174</v>
      </c>
      <c r="K217" s="275">
        <v>1174</v>
      </c>
      <c r="L217" s="275"/>
      <c r="M217" s="125"/>
      <c r="N217" s="125"/>
      <c r="O217" s="125"/>
      <c r="P217" s="125"/>
      <c r="Q217" s="125"/>
      <c r="R217" s="125"/>
      <c r="S217" s="125"/>
      <c r="T217" s="125"/>
      <c r="U217" s="125"/>
      <c r="V217" s="125"/>
      <c r="W217" s="125"/>
      <c r="X217" s="652"/>
      <c r="Y217" s="652">
        <v>44834</v>
      </c>
      <c r="Z217" s="125" t="s">
        <v>1364</v>
      </c>
      <c r="AA217" s="125" t="s">
        <v>409</v>
      </c>
    </row>
    <row r="218" spans="1:27" s="136" customFormat="1" x14ac:dyDescent="0.2">
      <c r="A218" s="21" t="s">
        <v>1678</v>
      </c>
      <c r="B218" s="653"/>
      <c r="C218" s="653" t="s">
        <v>1280</v>
      </c>
      <c r="D218" s="653" t="s">
        <v>1309</v>
      </c>
      <c r="E218" s="653"/>
      <c r="F218" s="653" t="s">
        <v>52</v>
      </c>
      <c r="G218" s="125" t="s">
        <v>48</v>
      </c>
      <c r="H218" s="653" t="s">
        <v>1276</v>
      </c>
      <c r="I218" s="275">
        <v>1162</v>
      </c>
      <c r="J218" s="275">
        <v>1724</v>
      </c>
      <c r="K218" s="275">
        <v>1724</v>
      </c>
      <c r="L218" s="275"/>
      <c r="M218" s="125"/>
      <c r="N218" s="125"/>
      <c r="O218" s="125"/>
      <c r="P218" s="125"/>
      <c r="Q218" s="125"/>
      <c r="R218" s="125"/>
      <c r="S218" s="125"/>
      <c r="T218" s="125"/>
      <c r="U218" s="125"/>
      <c r="V218" s="125"/>
      <c r="W218" s="125"/>
      <c r="X218" s="652"/>
      <c r="Y218" s="652">
        <v>44834</v>
      </c>
      <c r="Z218" s="125" t="s">
        <v>1364</v>
      </c>
      <c r="AA218" s="125" t="s">
        <v>409</v>
      </c>
    </row>
    <row r="219" spans="1:27" s="136" customFormat="1" x14ac:dyDescent="0.2">
      <c r="A219" s="21" t="s">
        <v>1678</v>
      </c>
      <c r="B219" s="653"/>
      <c r="C219" s="653" t="s">
        <v>1287</v>
      </c>
      <c r="D219" s="653" t="s">
        <v>1309</v>
      </c>
      <c r="E219" s="653"/>
      <c r="F219" s="653" t="s">
        <v>52</v>
      </c>
      <c r="G219" s="125" t="s">
        <v>48</v>
      </c>
      <c r="H219" s="653" t="s">
        <v>1276</v>
      </c>
      <c r="I219" s="275">
        <v>862</v>
      </c>
      <c r="J219" s="275">
        <v>1524</v>
      </c>
      <c r="K219" s="275">
        <v>1524</v>
      </c>
      <c r="L219" s="275"/>
      <c r="M219" s="125"/>
      <c r="N219" s="125"/>
      <c r="O219" s="125"/>
      <c r="P219" s="125"/>
      <c r="Q219" s="125"/>
      <c r="R219" s="125"/>
      <c r="S219" s="125"/>
      <c r="T219" s="125"/>
      <c r="U219" s="125"/>
      <c r="V219" s="125"/>
      <c r="W219" s="125"/>
      <c r="X219" s="652"/>
      <c r="Y219" s="652">
        <v>44834</v>
      </c>
      <c r="Z219" s="125" t="s">
        <v>1364</v>
      </c>
      <c r="AA219" s="125" t="s">
        <v>409</v>
      </c>
    </row>
    <row r="220" spans="1:27" s="136" customFormat="1" x14ac:dyDescent="0.2">
      <c r="A220" s="21" t="s">
        <v>1678</v>
      </c>
      <c r="B220" s="653"/>
      <c r="C220" s="653" t="s">
        <v>1288</v>
      </c>
      <c r="D220" s="653" t="s">
        <v>1309</v>
      </c>
      <c r="E220" s="653"/>
      <c r="F220" s="653" t="s">
        <v>52</v>
      </c>
      <c r="G220" s="125" t="s">
        <v>48</v>
      </c>
      <c r="H220" s="653" t="s">
        <v>1276</v>
      </c>
      <c r="I220" s="275">
        <v>1162</v>
      </c>
      <c r="J220" s="275">
        <v>1724</v>
      </c>
      <c r="K220" s="275">
        <v>1724</v>
      </c>
      <c r="L220" s="275"/>
      <c r="M220" s="125"/>
      <c r="N220" s="125"/>
      <c r="O220" s="125"/>
      <c r="P220" s="125"/>
      <c r="Q220" s="125"/>
      <c r="R220" s="125"/>
      <c r="S220" s="125"/>
      <c r="T220" s="125"/>
      <c r="U220" s="125"/>
      <c r="V220" s="125"/>
      <c r="W220" s="125"/>
      <c r="X220" s="652"/>
      <c r="Y220" s="652">
        <v>44834</v>
      </c>
      <c r="Z220" s="125" t="s">
        <v>1364</v>
      </c>
      <c r="AA220" s="125" t="s">
        <v>409</v>
      </c>
    </row>
    <row r="221" spans="1:27" s="136" customFormat="1" x14ac:dyDescent="0.2">
      <c r="A221" s="21" t="s">
        <v>1678</v>
      </c>
      <c r="B221" s="653"/>
      <c r="C221" s="653" t="s">
        <v>1284</v>
      </c>
      <c r="D221" s="653" t="s">
        <v>1310</v>
      </c>
      <c r="E221" s="653"/>
      <c r="F221" s="653" t="s">
        <v>52</v>
      </c>
      <c r="G221" s="125" t="s">
        <v>48</v>
      </c>
      <c r="H221" s="653" t="s">
        <v>1276</v>
      </c>
      <c r="I221" s="275">
        <v>1185</v>
      </c>
      <c r="J221" s="275">
        <v>1870</v>
      </c>
      <c r="K221" s="275">
        <v>1870</v>
      </c>
      <c r="L221" s="275"/>
      <c r="M221" s="125"/>
      <c r="N221" s="125"/>
      <c r="O221" s="125"/>
      <c r="P221" s="125"/>
      <c r="Q221" s="125"/>
      <c r="R221" s="125"/>
      <c r="S221" s="125"/>
      <c r="T221" s="125"/>
      <c r="U221" s="125"/>
      <c r="V221" s="125"/>
      <c r="W221" s="125"/>
      <c r="X221" s="652"/>
      <c r="Y221" s="652">
        <v>44834</v>
      </c>
      <c r="Z221" s="125" t="s">
        <v>1364</v>
      </c>
      <c r="AA221" s="125" t="s">
        <v>409</v>
      </c>
    </row>
    <row r="222" spans="1:27" s="136" customFormat="1" x14ac:dyDescent="0.2">
      <c r="A222" s="21" t="s">
        <v>1678</v>
      </c>
      <c r="B222" s="653"/>
      <c r="C222" s="653" t="s">
        <v>1285</v>
      </c>
      <c r="D222" s="653" t="s">
        <v>1310</v>
      </c>
      <c r="E222" s="653"/>
      <c r="F222" s="653" t="s">
        <v>52</v>
      </c>
      <c r="G222" s="125" t="s">
        <v>48</v>
      </c>
      <c r="H222" s="653" t="s">
        <v>1276</v>
      </c>
      <c r="I222" s="275">
        <v>1945</v>
      </c>
      <c r="J222" s="275">
        <v>3140</v>
      </c>
      <c r="K222" s="275">
        <v>3140</v>
      </c>
      <c r="L222" s="275"/>
      <c r="M222" s="125"/>
      <c r="N222" s="125"/>
      <c r="O222" s="125"/>
      <c r="P222" s="125"/>
      <c r="Q222" s="125"/>
      <c r="R222" s="125"/>
      <c r="S222" s="125"/>
      <c r="T222" s="125"/>
      <c r="U222" s="125"/>
      <c r="V222" s="125"/>
      <c r="W222" s="125"/>
      <c r="X222" s="652"/>
      <c r="Y222" s="652">
        <v>44834</v>
      </c>
      <c r="Z222" s="125" t="s">
        <v>1364</v>
      </c>
      <c r="AA222" s="125" t="s">
        <v>409</v>
      </c>
    </row>
    <row r="223" spans="1:27" s="136" customFormat="1" x14ac:dyDescent="0.2">
      <c r="A223" s="21" t="s">
        <v>1678</v>
      </c>
      <c r="B223" s="653"/>
      <c r="C223" s="653" t="s">
        <v>1286</v>
      </c>
      <c r="D223" s="653" t="s">
        <v>1310</v>
      </c>
      <c r="E223" s="653"/>
      <c r="F223" s="653" t="s">
        <v>52</v>
      </c>
      <c r="G223" s="125" t="s">
        <v>48</v>
      </c>
      <c r="H223" s="653" t="s">
        <v>1276</v>
      </c>
      <c r="I223" s="275">
        <v>1185</v>
      </c>
      <c r="J223" s="275">
        <v>1870</v>
      </c>
      <c r="K223" s="275">
        <v>1870</v>
      </c>
      <c r="L223" s="275"/>
      <c r="M223" s="125"/>
      <c r="N223" s="125"/>
      <c r="O223" s="125"/>
      <c r="P223" s="125"/>
      <c r="Q223" s="125"/>
      <c r="R223" s="125"/>
      <c r="S223" s="125"/>
      <c r="T223" s="125"/>
      <c r="U223" s="125"/>
      <c r="V223" s="125"/>
      <c r="W223" s="125"/>
      <c r="X223" s="652"/>
      <c r="Y223" s="652">
        <v>44834</v>
      </c>
      <c r="Z223" s="125" t="s">
        <v>1364</v>
      </c>
      <c r="AA223" s="125" t="s">
        <v>409</v>
      </c>
    </row>
    <row r="224" spans="1:27" s="136" customFormat="1" x14ac:dyDescent="0.2">
      <c r="A224" s="21" t="s">
        <v>1678</v>
      </c>
      <c r="B224" s="653"/>
      <c r="C224" s="653" t="s">
        <v>1280</v>
      </c>
      <c r="D224" s="653" t="s">
        <v>1310</v>
      </c>
      <c r="E224" s="653"/>
      <c r="F224" s="653" t="s">
        <v>52</v>
      </c>
      <c r="G224" s="125" t="s">
        <v>48</v>
      </c>
      <c r="H224" s="653" t="s">
        <v>1276</v>
      </c>
      <c r="I224" s="275">
        <v>1710</v>
      </c>
      <c r="J224" s="275">
        <v>2370</v>
      </c>
      <c r="K224" s="275">
        <v>2370</v>
      </c>
      <c r="L224" s="275"/>
      <c r="M224" s="125"/>
      <c r="N224" s="125"/>
      <c r="O224" s="125"/>
      <c r="P224" s="125"/>
      <c r="Q224" s="125"/>
      <c r="R224" s="125"/>
      <c r="S224" s="125"/>
      <c r="T224" s="125"/>
      <c r="U224" s="125"/>
      <c r="V224" s="125"/>
      <c r="W224" s="125"/>
      <c r="X224" s="652"/>
      <c r="Y224" s="652">
        <v>44834</v>
      </c>
      <c r="Z224" s="125" t="s">
        <v>1364</v>
      </c>
      <c r="AA224" s="125" t="s">
        <v>409</v>
      </c>
    </row>
    <row r="225" spans="1:27" s="136" customFormat="1" x14ac:dyDescent="0.2">
      <c r="A225" s="21" t="s">
        <v>1678</v>
      </c>
      <c r="B225" s="653"/>
      <c r="C225" s="653" t="s">
        <v>1287</v>
      </c>
      <c r="D225" s="653" t="s">
        <v>1310</v>
      </c>
      <c r="E225" s="653"/>
      <c r="F225" s="653" t="s">
        <v>52</v>
      </c>
      <c r="G225" s="125" t="s">
        <v>48</v>
      </c>
      <c r="H225" s="653" t="s">
        <v>1276</v>
      </c>
      <c r="I225" s="275">
        <v>900</v>
      </c>
      <c r="J225" s="275">
        <v>1100</v>
      </c>
      <c r="K225" s="275">
        <v>1100</v>
      </c>
      <c r="L225" s="275"/>
      <c r="M225" s="125"/>
      <c r="N225" s="125"/>
      <c r="O225" s="125"/>
      <c r="P225" s="125"/>
      <c r="Q225" s="125"/>
      <c r="R225" s="125"/>
      <c r="S225" s="125"/>
      <c r="T225" s="125"/>
      <c r="U225" s="125"/>
      <c r="V225" s="125"/>
      <c r="W225" s="125"/>
      <c r="X225" s="652"/>
      <c r="Y225" s="652">
        <v>44834</v>
      </c>
      <c r="Z225" s="125" t="s">
        <v>1364</v>
      </c>
      <c r="AA225" s="125" t="s">
        <v>409</v>
      </c>
    </row>
    <row r="226" spans="1:27" s="136" customFormat="1" x14ac:dyDescent="0.2">
      <c r="A226" s="21" t="s">
        <v>1678</v>
      </c>
      <c r="B226" s="653"/>
      <c r="C226" s="653" t="s">
        <v>1288</v>
      </c>
      <c r="D226" s="653" t="s">
        <v>1310</v>
      </c>
      <c r="E226" s="653"/>
      <c r="F226" s="653" t="s">
        <v>52</v>
      </c>
      <c r="G226" s="125" t="s">
        <v>48</v>
      </c>
      <c r="H226" s="653" t="s">
        <v>1276</v>
      </c>
      <c r="I226" s="275">
        <v>1710</v>
      </c>
      <c r="J226" s="275">
        <v>2370</v>
      </c>
      <c r="K226" s="275">
        <v>2370</v>
      </c>
      <c r="L226" s="275"/>
      <c r="M226" s="125"/>
      <c r="N226" s="125"/>
      <c r="O226" s="125"/>
      <c r="P226" s="125"/>
      <c r="Q226" s="125"/>
      <c r="R226" s="125"/>
      <c r="S226" s="125"/>
      <c r="T226" s="125"/>
      <c r="U226" s="125"/>
      <c r="V226" s="125"/>
      <c r="W226" s="125"/>
      <c r="X226" s="652"/>
      <c r="Y226" s="652">
        <v>44834</v>
      </c>
      <c r="Z226" s="125" t="s">
        <v>1364</v>
      </c>
      <c r="AA226" s="125" t="s">
        <v>409</v>
      </c>
    </row>
    <row r="227" spans="1:27" s="136" customFormat="1" x14ac:dyDescent="0.2">
      <c r="A227" s="21" t="s">
        <v>1678</v>
      </c>
      <c r="B227" s="653"/>
      <c r="C227" s="653" t="s">
        <v>1284</v>
      </c>
      <c r="D227" s="653" t="s">
        <v>1311</v>
      </c>
      <c r="E227" s="653"/>
      <c r="F227" s="653" t="s">
        <v>52</v>
      </c>
      <c r="G227" s="125" t="s">
        <v>48</v>
      </c>
      <c r="H227" s="653" t="s">
        <v>1276</v>
      </c>
      <c r="I227" s="275">
        <v>1635</v>
      </c>
      <c r="J227" s="275">
        <v>3220</v>
      </c>
      <c r="K227" s="275">
        <v>3220</v>
      </c>
      <c r="L227" s="275"/>
      <c r="M227" s="125"/>
      <c r="N227" s="125"/>
      <c r="O227" s="125"/>
      <c r="P227" s="125"/>
      <c r="Q227" s="125"/>
      <c r="R227" s="125"/>
      <c r="S227" s="125"/>
      <c r="T227" s="125"/>
      <c r="U227" s="125"/>
      <c r="V227" s="125"/>
      <c r="W227" s="125"/>
      <c r="X227" s="652"/>
      <c r="Y227" s="652">
        <v>44834</v>
      </c>
      <c r="Z227" s="125" t="s">
        <v>1364</v>
      </c>
      <c r="AA227" s="125" t="s">
        <v>409</v>
      </c>
    </row>
    <row r="228" spans="1:27" s="136" customFormat="1" x14ac:dyDescent="0.2">
      <c r="A228" s="21" t="s">
        <v>1678</v>
      </c>
      <c r="B228" s="653"/>
      <c r="C228" s="653" t="s">
        <v>1285</v>
      </c>
      <c r="D228" s="653" t="s">
        <v>1311</v>
      </c>
      <c r="E228" s="653"/>
      <c r="F228" s="653" t="s">
        <v>52</v>
      </c>
      <c r="G228" s="125" t="s">
        <v>48</v>
      </c>
      <c r="H228" s="653" t="s">
        <v>1276</v>
      </c>
      <c r="I228" s="275">
        <v>2855</v>
      </c>
      <c r="J228" s="275">
        <v>5150</v>
      </c>
      <c r="K228" s="275">
        <v>5150</v>
      </c>
      <c r="L228" s="275"/>
      <c r="M228" s="125"/>
      <c r="N228" s="125"/>
      <c r="O228" s="125"/>
      <c r="P228" s="125"/>
      <c r="Q228" s="125"/>
      <c r="R228" s="125"/>
      <c r="S228" s="125"/>
      <c r="T228" s="125"/>
      <c r="U228" s="125"/>
      <c r="V228" s="125"/>
      <c r="W228" s="125"/>
      <c r="X228" s="652"/>
      <c r="Y228" s="652">
        <v>44834</v>
      </c>
      <c r="Z228" s="125" t="s">
        <v>1364</v>
      </c>
      <c r="AA228" s="125" t="s">
        <v>409</v>
      </c>
    </row>
    <row r="229" spans="1:27" s="136" customFormat="1" x14ac:dyDescent="0.2">
      <c r="A229" s="21" t="s">
        <v>1678</v>
      </c>
      <c r="B229" s="653"/>
      <c r="C229" s="653" t="s">
        <v>1286</v>
      </c>
      <c r="D229" s="653" t="s">
        <v>1311</v>
      </c>
      <c r="E229" s="653"/>
      <c r="F229" s="653" t="s">
        <v>52</v>
      </c>
      <c r="G229" s="125" t="s">
        <v>48</v>
      </c>
      <c r="H229" s="653" t="s">
        <v>1276</v>
      </c>
      <c r="I229" s="275">
        <v>1635</v>
      </c>
      <c r="J229" s="275">
        <v>3220</v>
      </c>
      <c r="K229" s="275">
        <v>3220</v>
      </c>
      <c r="L229" s="275"/>
      <c r="M229" s="125"/>
      <c r="N229" s="125"/>
      <c r="O229" s="125"/>
      <c r="P229" s="125"/>
      <c r="Q229" s="125"/>
      <c r="R229" s="125"/>
      <c r="S229" s="125"/>
      <c r="T229" s="125"/>
      <c r="U229" s="125"/>
      <c r="V229" s="125"/>
      <c r="W229" s="125"/>
      <c r="X229" s="652"/>
      <c r="Y229" s="652">
        <v>44834</v>
      </c>
      <c r="Z229" s="125" t="s">
        <v>1364</v>
      </c>
      <c r="AA229" s="125" t="s">
        <v>409</v>
      </c>
    </row>
    <row r="230" spans="1:27" s="136" customFormat="1" x14ac:dyDescent="0.2">
      <c r="A230" s="21" t="s">
        <v>1678</v>
      </c>
      <c r="B230" s="653"/>
      <c r="C230" s="653" t="s">
        <v>1280</v>
      </c>
      <c r="D230" s="653" t="s">
        <v>1311</v>
      </c>
      <c r="E230" s="653"/>
      <c r="F230" s="653" t="s">
        <v>52</v>
      </c>
      <c r="G230" s="125" t="s">
        <v>48</v>
      </c>
      <c r="H230" s="653" t="s">
        <v>1276</v>
      </c>
      <c r="I230" s="275">
        <v>1630</v>
      </c>
      <c r="J230" s="275">
        <v>3200</v>
      </c>
      <c r="K230" s="275">
        <v>3200</v>
      </c>
      <c r="L230" s="275"/>
      <c r="M230" s="125"/>
      <c r="N230" s="125"/>
      <c r="O230" s="125"/>
      <c r="P230" s="125"/>
      <c r="Q230" s="125"/>
      <c r="R230" s="125"/>
      <c r="S230" s="125"/>
      <c r="T230" s="125"/>
      <c r="U230" s="125"/>
      <c r="V230" s="125"/>
      <c r="W230" s="125"/>
      <c r="X230" s="652"/>
      <c r="Y230" s="652">
        <v>44834</v>
      </c>
      <c r="Z230" s="125" t="s">
        <v>1364</v>
      </c>
      <c r="AA230" s="125" t="s">
        <v>409</v>
      </c>
    </row>
    <row r="231" spans="1:27" s="136" customFormat="1" x14ac:dyDescent="0.2">
      <c r="A231" s="21" t="s">
        <v>1678</v>
      </c>
      <c r="B231" s="653"/>
      <c r="C231" s="653" t="s">
        <v>1287</v>
      </c>
      <c r="D231" s="653" t="s">
        <v>1311</v>
      </c>
      <c r="E231" s="653"/>
      <c r="F231" s="653" t="s">
        <v>52</v>
      </c>
      <c r="G231" s="125" t="s">
        <v>48</v>
      </c>
      <c r="H231" s="653" t="s">
        <v>1276</v>
      </c>
      <c r="I231" s="275">
        <v>1275</v>
      </c>
      <c r="J231" s="275">
        <v>2920</v>
      </c>
      <c r="K231" s="275">
        <v>2920</v>
      </c>
      <c r="L231" s="275"/>
      <c r="M231" s="125"/>
      <c r="N231" s="125"/>
      <c r="O231" s="125"/>
      <c r="P231" s="125"/>
      <c r="Q231" s="125"/>
      <c r="R231" s="125"/>
      <c r="S231" s="125"/>
      <c r="T231" s="125"/>
      <c r="U231" s="125"/>
      <c r="V231" s="125"/>
      <c r="W231" s="125"/>
      <c r="X231" s="652"/>
      <c r="Y231" s="652">
        <v>44834</v>
      </c>
      <c r="Z231" s="125" t="s">
        <v>1364</v>
      </c>
      <c r="AA231" s="125" t="s">
        <v>409</v>
      </c>
    </row>
    <row r="232" spans="1:27" s="136" customFormat="1" x14ac:dyDescent="0.2">
      <c r="A232" s="21" t="s">
        <v>1678</v>
      </c>
      <c r="B232" s="653"/>
      <c r="C232" s="653" t="s">
        <v>1288</v>
      </c>
      <c r="D232" s="653" t="s">
        <v>1311</v>
      </c>
      <c r="E232" s="653"/>
      <c r="F232" s="653" t="s">
        <v>52</v>
      </c>
      <c r="G232" s="125" t="s">
        <v>48</v>
      </c>
      <c r="H232" s="653" t="s">
        <v>1276</v>
      </c>
      <c r="I232" s="275">
        <v>1630</v>
      </c>
      <c r="J232" s="275">
        <v>3200</v>
      </c>
      <c r="K232" s="275">
        <v>3200</v>
      </c>
      <c r="L232" s="275"/>
      <c r="M232" s="125"/>
      <c r="N232" s="125"/>
      <c r="O232" s="125"/>
      <c r="P232" s="125"/>
      <c r="Q232" s="125"/>
      <c r="R232" s="125"/>
      <c r="S232" s="125"/>
      <c r="T232" s="125"/>
      <c r="U232" s="125"/>
      <c r="V232" s="125"/>
      <c r="W232" s="125"/>
      <c r="X232" s="652"/>
      <c r="Y232" s="652">
        <v>44834</v>
      </c>
      <c r="Z232" s="125" t="s">
        <v>1364</v>
      </c>
      <c r="AA232" s="125" t="s">
        <v>409</v>
      </c>
    </row>
    <row r="233" spans="1:27" s="136" customFormat="1" x14ac:dyDescent="0.2">
      <c r="A233" s="21" t="s">
        <v>1678</v>
      </c>
      <c r="B233" s="653"/>
      <c r="C233" s="653" t="s">
        <v>1304</v>
      </c>
      <c r="D233" s="653" t="s">
        <v>1312</v>
      </c>
      <c r="E233" s="653"/>
      <c r="F233" s="653" t="s">
        <v>52</v>
      </c>
      <c r="G233" s="125" t="s">
        <v>48</v>
      </c>
      <c r="H233" s="653" t="s">
        <v>1276</v>
      </c>
      <c r="I233" s="275">
        <v>2075</v>
      </c>
      <c r="J233" s="275">
        <v>3320</v>
      </c>
      <c r="K233" s="275">
        <v>3320</v>
      </c>
      <c r="L233" s="275"/>
      <c r="M233" s="125"/>
      <c r="N233" s="125"/>
      <c r="O233" s="125"/>
      <c r="P233" s="125"/>
      <c r="Q233" s="125"/>
      <c r="R233" s="125"/>
      <c r="S233" s="125"/>
      <c r="T233" s="125"/>
      <c r="U233" s="125"/>
      <c r="V233" s="125"/>
      <c r="W233" s="125"/>
      <c r="X233" s="652"/>
      <c r="Y233" s="652">
        <v>44834</v>
      </c>
      <c r="Z233" s="125" t="s">
        <v>1364</v>
      </c>
      <c r="AA233" s="125" t="s">
        <v>409</v>
      </c>
    </row>
    <row r="234" spans="1:27" s="136" customFormat="1" x14ac:dyDescent="0.2">
      <c r="A234" s="21" t="s">
        <v>1678</v>
      </c>
      <c r="B234" s="653"/>
      <c r="C234" s="653" t="s">
        <v>1306</v>
      </c>
      <c r="D234" s="653" t="s">
        <v>1312</v>
      </c>
      <c r="E234" s="653"/>
      <c r="F234" s="653" t="s">
        <v>52</v>
      </c>
      <c r="G234" s="125" t="s">
        <v>48</v>
      </c>
      <c r="H234" s="653" t="s">
        <v>1276</v>
      </c>
      <c r="I234" s="275">
        <v>2075</v>
      </c>
      <c r="J234" s="275">
        <v>3320</v>
      </c>
      <c r="K234" s="275">
        <v>3320</v>
      </c>
      <c r="L234" s="275"/>
      <c r="M234" s="125"/>
      <c r="N234" s="125"/>
      <c r="O234" s="125"/>
      <c r="P234" s="125"/>
      <c r="Q234" s="125"/>
      <c r="R234" s="125"/>
      <c r="S234" s="125"/>
      <c r="T234" s="125"/>
      <c r="U234" s="125"/>
      <c r="V234" s="125"/>
      <c r="W234" s="125"/>
      <c r="X234" s="652"/>
      <c r="Y234" s="652">
        <v>44834</v>
      </c>
      <c r="Z234" s="125" t="s">
        <v>1364</v>
      </c>
      <c r="AA234" s="125" t="s">
        <v>409</v>
      </c>
    </row>
    <row r="235" spans="1:27" s="136" customFormat="1" x14ac:dyDescent="0.2">
      <c r="A235" s="21" t="s">
        <v>1678</v>
      </c>
      <c r="B235" s="653"/>
      <c r="C235" s="653" t="s">
        <v>1284</v>
      </c>
      <c r="D235" s="653" t="s">
        <v>1312</v>
      </c>
      <c r="E235" s="653"/>
      <c r="F235" s="653" t="s">
        <v>52</v>
      </c>
      <c r="G235" s="125" t="s">
        <v>48</v>
      </c>
      <c r="H235" s="653" t="s">
        <v>1276</v>
      </c>
      <c r="I235" s="275">
        <v>2045</v>
      </c>
      <c r="J235" s="275">
        <v>3490</v>
      </c>
      <c r="K235" s="275">
        <v>3490</v>
      </c>
      <c r="L235" s="275"/>
      <c r="M235" s="125"/>
      <c r="N235" s="125"/>
      <c r="O235" s="125"/>
      <c r="P235" s="125"/>
      <c r="Q235" s="125"/>
      <c r="R235" s="125"/>
      <c r="S235" s="125"/>
      <c r="T235" s="125"/>
      <c r="U235" s="125"/>
      <c r="V235" s="125"/>
      <c r="W235" s="125"/>
      <c r="X235" s="652"/>
      <c r="Y235" s="652">
        <v>44834</v>
      </c>
      <c r="Z235" s="125" t="s">
        <v>1364</v>
      </c>
      <c r="AA235" s="125" t="s">
        <v>409</v>
      </c>
    </row>
    <row r="236" spans="1:27" s="136" customFormat="1" x14ac:dyDescent="0.2">
      <c r="A236" s="21" t="s">
        <v>1678</v>
      </c>
      <c r="B236" s="653"/>
      <c r="C236" s="653" t="s">
        <v>1286</v>
      </c>
      <c r="D236" s="653" t="s">
        <v>1312</v>
      </c>
      <c r="E236" s="653"/>
      <c r="F236" s="653" t="s">
        <v>52</v>
      </c>
      <c r="G236" s="125" t="s">
        <v>48</v>
      </c>
      <c r="H236" s="653" t="s">
        <v>1276</v>
      </c>
      <c r="I236" s="275">
        <v>2400</v>
      </c>
      <c r="J236" s="275">
        <v>3490</v>
      </c>
      <c r="K236" s="275">
        <v>3490</v>
      </c>
      <c r="L236" s="275"/>
      <c r="M236" s="125"/>
      <c r="N236" s="125"/>
      <c r="O236" s="125"/>
      <c r="P236" s="125"/>
      <c r="Q236" s="125"/>
      <c r="R236" s="125"/>
      <c r="S236" s="125"/>
      <c r="T236" s="125"/>
      <c r="U236" s="125"/>
      <c r="V236" s="125"/>
      <c r="W236" s="125"/>
      <c r="X236" s="652"/>
      <c r="Y236" s="652">
        <v>44834</v>
      </c>
      <c r="Z236" s="125" t="s">
        <v>1364</v>
      </c>
      <c r="AA236" s="125" t="s">
        <v>409</v>
      </c>
    </row>
    <row r="237" spans="1:27" s="136" customFormat="1" x14ac:dyDescent="0.2">
      <c r="A237" s="21" t="s">
        <v>1678</v>
      </c>
      <c r="B237" s="653"/>
      <c r="C237" s="653" t="s">
        <v>1280</v>
      </c>
      <c r="D237" s="653" t="s">
        <v>1312</v>
      </c>
      <c r="E237" s="653"/>
      <c r="F237" s="653" t="s">
        <v>52</v>
      </c>
      <c r="G237" s="125" t="s">
        <v>48</v>
      </c>
      <c r="H237" s="653" t="s">
        <v>1276</v>
      </c>
      <c r="I237" s="275">
        <v>2075</v>
      </c>
      <c r="J237" s="275">
        <v>3320</v>
      </c>
      <c r="K237" s="275">
        <v>3320</v>
      </c>
      <c r="L237" s="275"/>
      <c r="M237" s="125"/>
      <c r="N237" s="125"/>
      <c r="O237" s="125"/>
      <c r="P237" s="125"/>
      <c r="Q237" s="125"/>
      <c r="R237" s="125"/>
      <c r="S237" s="125"/>
      <c r="T237" s="125"/>
      <c r="U237" s="125"/>
      <c r="V237" s="125"/>
      <c r="W237" s="125"/>
      <c r="X237" s="652"/>
      <c r="Y237" s="652">
        <v>44834</v>
      </c>
      <c r="Z237" s="125" t="s">
        <v>1364</v>
      </c>
      <c r="AA237" s="125" t="s">
        <v>409</v>
      </c>
    </row>
    <row r="238" spans="1:27" s="136" customFormat="1" x14ac:dyDescent="0.2">
      <c r="A238" s="21" t="s">
        <v>1678</v>
      </c>
      <c r="B238" s="653"/>
      <c r="C238" s="653" t="s">
        <v>1287</v>
      </c>
      <c r="D238" s="653" t="s">
        <v>1312</v>
      </c>
      <c r="E238" s="653"/>
      <c r="F238" s="653" t="s">
        <v>52</v>
      </c>
      <c r="G238" s="125" t="s">
        <v>48</v>
      </c>
      <c r="H238" s="653" t="s">
        <v>1276</v>
      </c>
      <c r="I238" s="275">
        <v>2260</v>
      </c>
      <c r="J238" s="275">
        <v>3220</v>
      </c>
      <c r="K238" s="275">
        <v>3220</v>
      </c>
      <c r="L238" s="275"/>
      <c r="M238" s="125"/>
      <c r="N238" s="125"/>
      <c r="O238" s="125"/>
      <c r="P238" s="125"/>
      <c r="Q238" s="125"/>
      <c r="R238" s="125"/>
      <c r="S238" s="125"/>
      <c r="T238" s="125"/>
      <c r="U238" s="125"/>
      <c r="V238" s="125"/>
      <c r="W238" s="125"/>
      <c r="X238" s="652"/>
      <c r="Y238" s="652">
        <v>44834</v>
      </c>
      <c r="Z238" s="125" t="s">
        <v>1364</v>
      </c>
      <c r="AA238" s="125" t="s">
        <v>409</v>
      </c>
    </row>
    <row r="239" spans="1:27" s="136" customFormat="1" x14ac:dyDescent="0.2">
      <c r="A239" s="21" t="s">
        <v>1678</v>
      </c>
      <c r="B239" s="653"/>
      <c r="C239" s="653" t="s">
        <v>1304</v>
      </c>
      <c r="D239" s="653" t="s">
        <v>1313</v>
      </c>
      <c r="E239" s="653"/>
      <c r="F239" s="653" t="s">
        <v>52</v>
      </c>
      <c r="G239" s="125" t="s">
        <v>48</v>
      </c>
      <c r="H239" s="653" t="s">
        <v>1276</v>
      </c>
      <c r="I239" s="275">
        <v>2075</v>
      </c>
      <c r="J239" s="275">
        <v>3320</v>
      </c>
      <c r="K239" s="275">
        <v>3320</v>
      </c>
      <c r="L239" s="275"/>
      <c r="M239" s="125"/>
      <c r="N239" s="125"/>
      <c r="O239" s="125"/>
      <c r="P239" s="125"/>
      <c r="Q239" s="125"/>
      <c r="R239" s="125"/>
      <c r="S239" s="125"/>
      <c r="T239" s="125"/>
      <c r="U239" s="125"/>
      <c r="V239" s="125"/>
      <c r="W239" s="125"/>
      <c r="X239" s="652"/>
      <c r="Y239" s="652">
        <v>44834</v>
      </c>
      <c r="Z239" s="125" t="s">
        <v>1364</v>
      </c>
      <c r="AA239" s="125" t="s">
        <v>409</v>
      </c>
    </row>
    <row r="240" spans="1:27" s="136" customFormat="1" x14ac:dyDescent="0.2">
      <c r="A240" s="21" t="s">
        <v>1678</v>
      </c>
      <c r="B240" s="653"/>
      <c r="C240" s="653" t="s">
        <v>1306</v>
      </c>
      <c r="D240" s="653" t="s">
        <v>1313</v>
      </c>
      <c r="E240" s="653"/>
      <c r="F240" s="653" t="s">
        <v>52</v>
      </c>
      <c r="G240" s="125" t="s">
        <v>48</v>
      </c>
      <c r="H240" s="653" t="s">
        <v>1276</v>
      </c>
      <c r="I240" s="275">
        <v>2075</v>
      </c>
      <c r="J240" s="275">
        <v>3320</v>
      </c>
      <c r="K240" s="275">
        <v>3320</v>
      </c>
      <c r="L240" s="275"/>
      <c r="M240" s="125"/>
      <c r="N240" s="125"/>
      <c r="O240" s="125"/>
      <c r="P240" s="125"/>
      <c r="Q240" s="125"/>
      <c r="R240" s="125"/>
      <c r="S240" s="125"/>
      <c r="T240" s="125"/>
      <c r="U240" s="125"/>
      <c r="V240" s="125"/>
      <c r="W240" s="125"/>
      <c r="X240" s="652"/>
      <c r="Y240" s="652">
        <v>44834</v>
      </c>
      <c r="Z240" s="125" t="s">
        <v>1364</v>
      </c>
      <c r="AA240" s="125" t="s">
        <v>409</v>
      </c>
    </row>
    <row r="241" spans="1:27" s="136" customFormat="1" x14ac:dyDescent="0.2">
      <c r="A241" s="21" t="s">
        <v>1678</v>
      </c>
      <c r="B241" s="653"/>
      <c r="C241" s="653" t="s">
        <v>1284</v>
      </c>
      <c r="D241" s="653" t="s">
        <v>1313</v>
      </c>
      <c r="E241" s="653"/>
      <c r="F241" s="653" t="s">
        <v>52</v>
      </c>
      <c r="G241" s="125" t="s">
        <v>48</v>
      </c>
      <c r="H241" s="653" t="s">
        <v>1276</v>
      </c>
      <c r="I241" s="275">
        <v>2350</v>
      </c>
      <c r="J241" s="275">
        <v>3240</v>
      </c>
      <c r="K241" s="275">
        <v>3240</v>
      </c>
      <c r="L241" s="275"/>
      <c r="M241" s="125"/>
      <c r="N241" s="125"/>
      <c r="O241" s="125"/>
      <c r="P241" s="125"/>
      <c r="Q241" s="125"/>
      <c r="R241" s="125"/>
      <c r="S241" s="125"/>
      <c r="T241" s="125"/>
      <c r="U241" s="125"/>
      <c r="V241" s="125"/>
      <c r="W241" s="125"/>
      <c r="X241" s="652"/>
      <c r="Y241" s="652">
        <v>44834</v>
      </c>
      <c r="Z241" s="125" t="s">
        <v>1364</v>
      </c>
      <c r="AA241" s="125" t="s">
        <v>409</v>
      </c>
    </row>
    <row r="242" spans="1:27" s="136" customFormat="1" x14ac:dyDescent="0.2">
      <c r="A242" s="21" t="s">
        <v>1678</v>
      </c>
      <c r="B242" s="653"/>
      <c r="C242" s="653" t="s">
        <v>1286</v>
      </c>
      <c r="D242" s="653" t="s">
        <v>1313</v>
      </c>
      <c r="E242" s="653"/>
      <c r="F242" s="653" t="s">
        <v>52</v>
      </c>
      <c r="G242" s="125" t="s">
        <v>48</v>
      </c>
      <c r="H242" s="653" t="s">
        <v>1276</v>
      </c>
      <c r="I242" s="275">
        <v>2350</v>
      </c>
      <c r="J242" s="275">
        <v>3240</v>
      </c>
      <c r="K242" s="275">
        <v>3240</v>
      </c>
      <c r="L242" s="275"/>
      <c r="M242" s="125"/>
      <c r="N242" s="125"/>
      <c r="O242" s="125"/>
      <c r="P242" s="125"/>
      <c r="Q242" s="125"/>
      <c r="R242" s="125"/>
      <c r="S242" s="125"/>
      <c r="T242" s="125"/>
      <c r="U242" s="125"/>
      <c r="V242" s="125"/>
      <c r="W242" s="125"/>
      <c r="X242" s="652"/>
      <c r="Y242" s="652">
        <v>44834</v>
      </c>
      <c r="Z242" s="125" t="s">
        <v>1364</v>
      </c>
      <c r="AA242" s="125" t="s">
        <v>409</v>
      </c>
    </row>
    <row r="243" spans="1:27" s="136" customFormat="1" x14ac:dyDescent="0.2">
      <c r="A243" s="21" t="s">
        <v>1678</v>
      </c>
      <c r="B243" s="653"/>
      <c r="C243" s="653" t="s">
        <v>1280</v>
      </c>
      <c r="D243" s="653" t="s">
        <v>1313</v>
      </c>
      <c r="E243" s="653"/>
      <c r="F243" s="653" t="s">
        <v>52</v>
      </c>
      <c r="G243" s="125" t="s">
        <v>48</v>
      </c>
      <c r="H243" s="653" t="s">
        <v>1276</v>
      </c>
      <c r="I243" s="275">
        <v>2075</v>
      </c>
      <c r="J243" s="275">
        <v>3320</v>
      </c>
      <c r="K243" s="275">
        <v>3320</v>
      </c>
      <c r="L243" s="275"/>
      <c r="M243" s="125"/>
      <c r="N243" s="125"/>
      <c r="O243" s="125"/>
      <c r="P243" s="125"/>
      <c r="Q243" s="125"/>
      <c r="R243" s="125"/>
      <c r="S243" s="125"/>
      <c r="T243" s="125"/>
      <c r="U243" s="125"/>
      <c r="V243" s="125"/>
      <c r="W243" s="125"/>
      <c r="X243" s="652"/>
      <c r="Y243" s="652">
        <v>44834</v>
      </c>
      <c r="Z243" s="125" t="s">
        <v>1364</v>
      </c>
      <c r="AA243" s="125" t="s">
        <v>409</v>
      </c>
    </row>
    <row r="244" spans="1:27" s="136" customFormat="1" x14ac:dyDescent="0.2">
      <c r="A244" s="21" t="s">
        <v>1678</v>
      </c>
      <c r="B244" s="653"/>
      <c r="C244" s="653" t="s">
        <v>1287</v>
      </c>
      <c r="D244" s="653" t="s">
        <v>1313</v>
      </c>
      <c r="E244" s="653"/>
      <c r="F244" s="653" t="s">
        <v>52</v>
      </c>
      <c r="G244" s="125" t="s">
        <v>48</v>
      </c>
      <c r="H244" s="653" t="s">
        <v>1276</v>
      </c>
      <c r="I244" s="275">
        <v>2260</v>
      </c>
      <c r="J244" s="275">
        <v>3220</v>
      </c>
      <c r="K244" s="275">
        <v>3220</v>
      </c>
      <c r="L244" s="275"/>
      <c r="M244" s="125"/>
      <c r="N244" s="125"/>
      <c r="O244" s="125"/>
      <c r="P244" s="125"/>
      <c r="Q244" s="125"/>
      <c r="R244" s="125"/>
      <c r="S244" s="125"/>
      <c r="T244" s="125"/>
      <c r="U244" s="125"/>
      <c r="V244" s="125"/>
      <c r="W244" s="125"/>
      <c r="X244" s="652"/>
      <c r="Y244" s="652">
        <v>44834</v>
      </c>
      <c r="Z244" s="125" t="s">
        <v>1364</v>
      </c>
      <c r="AA244" s="125" t="s">
        <v>409</v>
      </c>
    </row>
    <row r="245" spans="1:27" s="136" customFormat="1" x14ac:dyDescent="0.2">
      <c r="A245" s="21" t="s">
        <v>1678</v>
      </c>
      <c r="B245" s="653"/>
      <c r="C245" s="653" t="s">
        <v>1284</v>
      </c>
      <c r="D245" s="653" t="s">
        <v>1314</v>
      </c>
      <c r="E245" s="653"/>
      <c r="F245" s="653" t="s">
        <v>52</v>
      </c>
      <c r="G245" s="125" t="s">
        <v>48</v>
      </c>
      <c r="H245" s="653" t="s">
        <v>1276</v>
      </c>
      <c r="I245" s="275">
        <v>2095</v>
      </c>
      <c r="J245" s="275">
        <v>2840</v>
      </c>
      <c r="K245" s="275">
        <v>2840</v>
      </c>
      <c r="L245" s="275"/>
      <c r="M245" s="125"/>
      <c r="N245" s="125"/>
      <c r="O245" s="125"/>
      <c r="P245" s="125"/>
      <c r="Q245" s="125"/>
      <c r="R245" s="125"/>
      <c r="S245" s="125"/>
      <c r="T245" s="125"/>
      <c r="U245" s="125"/>
      <c r="V245" s="125"/>
      <c r="W245" s="125"/>
      <c r="X245" s="652"/>
      <c r="Y245" s="652">
        <v>44834</v>
      </c>
      <c r="Z245" s="125" t="s">
        <v>1364</v>
      </c>
      <c r="AA245" s="125" t="s">
        <v>409</v>
      </c>
    </row>
    <row r="246" spans="1:27" s="136" customFormat="1" x14ac:dyDescent="0.2">
      <c r="A246" s="21" t="s">
        <v>1678</v>
      </c>
      <c r="B246" s="653"/>
      <c r="C246" s="653" t="s">
        <v>1286</v>
      </c>
      <c r="D246" s="653" t="s">
        <v>1314</v>
      </c>
      <c r="E246" s="653"/>
      <c r="F246" s="653" t="s">
        <v>52</v>
      </c>
      <c r="G246" s="125" t="s">
        <v>48</v>
      </c>
      <c r="H246" s="653" t="s">
        <v>1276</v>
      </c>
      <c r="I246" s="275">
        <v>2095</v>
      </c>
      <c r="J246" s="275">
        <v>2840</v>
      </c>
      <c r="K246" s="275">
        <v>2840</v>
      </c>
      <c r="L246" s="275"/>
      <c r="M246" s="125"/>
      <c r="N246" s="125"/>
      <c r="O246" s="125"/>
      <c r="P246" s="125"/>
      <c r="Q246" s="125"/>
      <c r="R246" s="125"/>
      <c r="S246" s="125"/>
      <c r="T246" s="125"/>
      <c r="U246" s="125"/>
      <c r="V246" s="125"/>
      <c r="W246" s="125"/>
      <c r="X246" s="652"/>
      <c r="Y246" s="652">
        <v>44834</v>
      </c>
      <c r="Z246" s="125" t="s">
        <v>1364</v>
      </c>
      <c r="AA246" s="125" t="s">
        <v>409</v>
      </c>
    </row>
    <row r="247" spans="1:27" s="136" customFormat="1" x14ac:dyDescent="0.2">
      <c r="A247" s="21" t="s">
        <v>1678</v>
      </c>
      <c r="B247" s="653"/>
      <c r="C247" s="653" t="s">
        <v>1304</v>
      </c>
      <c r="D247" s="653" t="s">
        <v>1282</v>
      </c>
      <c r="E247" s="653"/>
      <c r="F247" s="653" t="s">
        <v>52</v>
      </c>
      <c r="G247" s="125" t="s">
        <v>48</v>
      </c>
      <c r="H247" s="653" t="s">
        <v>1276</v>
      </c>
      <c r="I247" s="275">
        <v>1385</v>
      </c>
      <c r="J247" s="275">
        <v>2000</v>
      </c>
      <c r="K247" s="275">
        <v>2000</v>
      </c>
      <c r="L247" s="275"/>
      <c r="M247" s="125"/>
      <c r="N247" s="125"/>
      <c r="O247" s="125"/>
      <c r="P247" s="125"/>
      <c r="Q247" s="125"/>
      <c r="R247" s="125"/>
      <c r="S247" s="125"/>
      <c r="T247" s="125"/>
      <c r="U247" s="125"/>
      <c r="V247" s="125"/>
      <c r="W247" s="125"/>
      <c r="X247" s="652"/>
      <c r="Y247" s="652">
        <v>44834</v>
      </c>
      <c r="Z247" s="125" t="s">
        <v>1364</v>
      </c>
      <c r="AA247" s="125" t="s">
        <v>409</v>
      </c>
    </row>
    <row r="248" spans="1:27" s="136" customFormat="1" x14ac:dyDescent="0.2">
      <c r="A248" s="21" t="s">
        <v>1678</v>
      </c>
      <c r="B248" s="653"/>
      <c r="C248" s="653" t="s">
        <v>1306</v>
      </c>
      <c r="D248" s="653" t="s">
        <v>1282</v>
      </c>
      <c r="E248" s="653"/>
      <c r="F248" s="653" t="s">
        <v>52</v>
      </c>
      <c r="G248" s="125" t="s">
        <v>48</v>
      </c>
      <c r="H248" s="653" t="s">
        <v>1276</v>
      </c>
      <c r="I248" s="275">
        <v>1385</v>
      </c>
      <c r="J248" s="275">
        <v>2000</v>
      </c>
      <c r="K248" s="275">
        <v>2000</v>
      </c>
      <c r="L248" s="275"/>
      <c r="M248" s="125"/>
      <c r="N248" s="125"/>
      <c r="O248" s="125"/>
      <c r="P248" s="125"/>
      <c r="Q248" s="125"/>
      <c r="R248" s="125"/>
      <c r="S248" s="125"/>
      <c r="T248" s="125"/>
      <c r="U248" s="125"/>
      <c r="V248" s="125"/>
      <c r="W248" s="125"/>
      <c r="X248" s="652"/>
      <c r="Y248" s="652">
        <v>44834</v>
      </c>
      <c r="Z248" s="125" t="s">
        <v>1364</v>
      </c>
      <c r="AA248" s="125" t="s">
        <v>409</v>
      </c>
    </row>
    <row r="249" spans="1:27" s="136" customFormat="1" x14ac:dyDescent="0.2">
      <c r="A249" s="21" t="s">
        <v>1678</v>
      </c>
      <c r="B249" s="653"/>
      <c r="C249" s="653" t="s">
        <v>1284</v>
      </c>
      <c r="D249" s="653" t="s">
        <v>1282</v>
      </c>
      <c r="E249" s="653"/>
      <c r="F249" s="653" t="s">
        <v>52</v>
      </c>
      <c r="G249" s="125" t="s">
        <v>48</v>
      </c>
      <c r="H249" s="653" t="s">
        <v>1276</v>
      </c>
      <c r="I249" s="275">
        <v>1295</v>
      </c>
      <c r="J249" s="275">
        <v>2300</v>
      </c>
      <c r="K249" s="275">
        <v>2300</v>
      </c>
      <c r="L249" s="275"/>
      <c r="M249" s="125"/>
      <c r="N249" s="125"/>
      <c r="O249" s="125"/>
      <c r="P249" s="125"/>
      <c r="Q249" s="125"/>
      <c r="R249" s="125"/>
      <c r="S249" s="125"/>
      <c r="T249" s="125"/>
      <c r="U249" s="125"/>
      <c r="V249" s="125"/>
      <c r="W249" s="125"/>
      <c r="X249" s="652"/>
      <c r="Y249" s="652">
        <v>44834</v>
      </c>
      <c r="Z249" s="125" t="s">
        <v>1364</v>
      </c>
      <c r="AA249" s="125" t="s">
        <v>409</v>
      </c>
    </row>
    <row r="250" spans="1:27" s="136" customFormat="1" x14ac:dyDescent="0.2">
      <c r="A250" s="21" t="s">
        <v>1678</v>
      </c>
      <c r="B250" s="653"/>
      <c r="C250" s="653" t="s">
        <v>1285</v>
      </c>
      <c r="D250" s="653" t="s">
        <v>1282</v>
      </c>
      <c r="E250" s="653"/>
      <c r="F250" s="653" t="s">
        <v>52</v>
      </c>
      <c r="G250" s="125" t="s">
        <v>48</v>
      </c>
      <c r="H250" s="653" t="s">
        <v>1276</v>
      </c>
      <c r="I250" s="275">
        <v>1920</v>
      </c>
      <c r="J250" s="275">
        <v>2720</v>
      </c>
      <c r="K250" s="275">
        <v>2720</v>
      </c>
      <c r="L250" s="275"/>
      <c r="M250" s="125"/>
      <c r="N250" s="125"/>
      <c r="O250" s="125"/>
      <c r="P250" s="125"/>
      <c r="Q250" s="125"/>
      <c r="R250" s="125"/>
      <c r="S250" s="125"/>
      <c r="T250" s="125"/>
      <c r="U250" s="125"/>
      <c r="V250" s="125"/>
      <c r="W250" s="125"/>
      <c r="X250" s="652"/>
      <c r="Y250" s="652">
        <v>44834</v>
      </c>
      <c r="Z250" s="125" t="s">
        <v>1364</v>
      </c>
      <c r="AA250" s="125" t="s">
        <v>409</v>
      </c>
    </row>
    <row r="251" spans="1:27" s="136" customFormat="1" x14ac:dyDescent="0.2">
      <c r="A251" s="21" t="s">
        <v>1678</v>
      </c>
      <c r="B251" s="653"/>
      <c r="C251" s="653" t="s">
        <v>1286</v>
      </c>
      <c r="D251" s="653" t="s">
        <v>1282</v>
      </c>
      <c r="E251" s="653"/>
      <c r="F251" s="653" t="s">
        <v>52</v>
      </c>
      <c r="G251" s="125" t="s">
        <v>48</v>
      </c>
      <c r="H251" s="653" t="s">
        <v>1276</v>
      </c>
      <c r="I251" s="275">
        <v>1295</v>
      </c>
      <c r="J251" s="275">
        <v>2300</v>
      </c>
      <c r="K251" s="275">
        <v>2300</v>
      </c>
      <c r="L251" s="275"/>
      <c r="M251" s="125"/>
      <c r="N251" s="125"/>
      <c r="O251" s="125"/>
      <c r="P251" s="125"/>
      <c r="Q251" s="125"/>
      <c r="R251" s="125"/>
      <c r="S251" s="125"/>
      <c r="T251" s="125"/>
      <c r="U251" s="125"/>
      <c r="V251" s="125"/>
      <c r="W251" s="125"/>
      <c r="X251" s="652"/>
      <c r="Y251" s="652">
        <v>44834</v>
      </c>
      <c r="Z251" s="125" t="s">
        <v>1364</v>
      </c>
      <c r="AA251" s="125" t="s">
        <v>409</v>
      </c>
    </row>
    <row r="252" spans="1:27" s="136" customFormat="1" x14ac:dyDescent="0.2">
      <c r="A252" s="21" t="s">
        <v>1678</v>
      </c>
      <c r="B252" s="653"/>
      <c r="C252" s="653" t="s">
        <v>1280</v>
      </c>
      <c r="D252" s="653" t="s">
        <v>1282</v>
      </c>
      <c r="E252" s="653"/>
      <c r="F252" s="653" t="s">
        <v>52</v>
      </c>
      <c r="G252" s="125" t="s">
        <v>48</v>
      </c>
      <c r="H252" s="653" t="s">
        <v>1276</v>
      </c>
      <c r="I252" s="275">
        <v>1385</v>
      </c>
      <c r="J252" s="275">
        <v>2000</v>
      </c>
      <c r="K252" s="275">
        <v>2000</v>
      </c>
      <c r="L252" s="275"/>
      <c r="M252" s="125"/>
      <c r="N252" s="125"/>
      <c r="O252" s="125"/>
      <c r="P252" s="125"/>
      <c r="Q252" s="125"/>
      <c r="R252" s="125"/>
      <c r="S252" s="125"/>
      <c r="T252" s="125"/>
      <c r="U252" s="125"/>
      <c r="V252" s="125"/>
      <c r="W252" s="125"/>
      <c r="X252" s="652"/>
      <c r="Y252" s="652">
        <v>44834</v>
      </c>
      <c r="Z252" s="125" t="s">
        <v>1364</v>
      </c>
      <c r="AA252" s="125" t="s">
        <v>409</v>
      </c>
    </row>
    <row r="253" spans="1:27" s="136" customFormat="1" x14ac:dyDescent="0.2">
      <c r="A253" s="21" t="s">
        <v>1678</v>
      </c>
      <c r="B253" s="653"/>
      <c r="C253" s="653" t="s">
        <v>1287</v>
      </c>
      <c r="D253" s="653" t="s">
        <v>1282</v>
      </c>
      <c r="E253" s="653"/>
      <c r="F253" s="653" t="s">
        <v>52</v>
      </c>
      <c r="G253" s="125" t="s">
        <v>48</v>
      </c>
      <c r="H253" s="653" t="s">
        <v>1276</v>
      </c>
      <c r="I253" s="275">
        <v>1300</v>
      </c>
      <c r="J253" s="275">
        <v>1900</v>
      </c>
      <c r="K253" s="275">
        <v>1900</v>
      </c>
      <c r="L253" s="275"/>
      <c r="M253" s="125"/>
      <c r="N253" s="125"/>
      <c r="O253" s="125"/>
      <c r="P253" s="125"/>
      <c r="Q253" s="125"/>
      <c r="R253" s="125"/>
      <c r="S253" s="125"/>
      <c r="T253" s="125"/>
      <c r="U253" s="125"/>
      <c r="V253" s="125"/>
      <c r="W253" s="125"/>
      <c r="X253" s="652"/>
      <c r="Y253" s="652">
        <v>44834</v>
      </c>
      <c r="Z253" s="125" t="s">
        <v>1364</v>
      </c>
      <c r="AA253" s="125" t="s">
        <v>409</v>
      </c>
    </row>
    <row r="254" spans="1:27" s="136" customFormat="1" x14ac:dyDescent="0.2">
      <c r="A254" s="21" t="s">
        <v>1678</v>
      </c>
      <c r="B254" s="653"/>
      <c r="C254" s="653" t="s">
        <v>1304</v>
      </c>
      <c r="D254" s="653" t="s">
        <v>1315</v>
      </c>
      <c r="E254" s="653"/>
      <c r="F254" s="653" t="s">
        <v>52</v>
      </c>
      <c r="G254" s="125" t="s">
        <v>48</v>
      </c>
      <c r="H254" s="653" t="s">
        <v>1276</v>
      </c>
      <c r="I254" s="275">
        <v>1410</v>
      </c>
      <c r="J254" s="275">
        <v>1920</v>
      </c>
      <c r="K254" s="275">
        <v>1920</v>
      </c>
      <c r="L254" s="275"/>
      <c r="M254" s="125"/>
      <c r="N254" s="125"/>
      <c r="O254" s="125"/>
      <c r="P254" s="125"/>
      <c r="Q254" s="125"/>
      <c r="R254" s="125"/>
      <c r="S254" s="125"/>
      <c r="T254" s="125"/>
      <c r="U254" s="125"/>
      <c r="V254" s="125"/>
      <c r="W254" s="125"/>
      <c r="X254" s="652"/>
      <c r="Y254" s="652">
        <v>44834</v>
      </c>
      <c r="Z254" s="125" t="s">
        <v>1364</v>
      </c>
      <c r="AA254" s="125" t="s">
        <v>409</v>
      </c>
    </row>
    <row r="255" spans="1:27" s="136" customFormat="1" x14ac:dyDescent="0.2">
      <c r="A255" s="21" t="s">
        <v>1678</v>
      </c>
      <c r="B255" s="653"/>
      <c r="C255" s="653" t="s">
        <v>1306</v>
      </c>
      <c r="D255" s="653" t="s">
        <v>1315</v>
      </c>
      <c r="E255" s="653"/>
      <c r="F255" s="653" t="s">
        <v>52</v>
      </c>
      <c r="G255" s="125" t="s">
        <v>48</v>
      </c>
      <c r="H255" s="653" t="s">
        <v>1276</v>
      </c>
      <c r="I255" s="275">
        <v>1410</v>
      </c>
      <c r="J255" s="275">
        <v>1920</v>
      </c>
      <c r="K255" s="275">
        <v>1920</v>
      </c>
      <c r="L255" s="275"/>
      <c r="M255" s="125"/>
      <c r="N255" s="125"/>
      <c r="O255" s="125"/>
      <c r="P255" s="125"/>
      <c r="Q255" s="125"/>
      <c r="R255" s="125"/>
      <c r="S255" s="125"/>
      <c r="T255" s="125"/>
      <c r="U255" s="125"/>
      <c r="V255" s="125"/>
      <c r="W255" s="125"/>
      <c r="X255" s="652"/>
      <c r="Y255" s="652">
        <v>44834</v>
      </c>
      <c r="Z255" s="125" t="s">
        <v>1364</v>
      </c>
      <c r="AA255" s="125" t="s">
        <v>409</v>
      </c>
    </row>
    <row r="256" spans="1:27" s="136" customFormat="1" x14ac:dyDescent="0.2">
      <c r="A256" s="21" t="s">
        <v>1678</v>
      </c>
      <c r="B256" s="653"/>
      <c r="C256" s="653" t="s">
        <v>1284</v>
      </c>
      <c r="D256" s="653" t="s">
        <v>1315</v>
      </c>
      <c r="E256" s="653"/>
      <c r="F256" s="653" t="s">
        <v>52</v>
      </c>
      <c r="G256" s="125" t="s">
        <v>48</v>
      </c>
      <c r="H256" s="653" t="s">
        <v>1276</v>
      </c>
      <c r="I256" s="275">
        <v>1350</v>
      </c>
      <c r="J256" s="275">
        <v>1700</v>
      </c>
      <c r="K256" s="275">
        <v>1700</v>
      </c>
      <c r="L256" s="275"/>
      <c r="M256" s="125"/>
      <c r="N256" s="125"/>
      <c r="O256" s="125"/>
      <c r="P256" s="125"/>
      <c r="Q256" s="125"/>
      <c r="R256" s="125"/>
      <c r="S256" s="125"/>
      <c r="T256" s="125"/>
      <c r="U256" s="125"/>
      <c r="V256" s="125"/>
      <c r="W256" s="125"/>
      <c r="X256" s="652"/>
      <c r="Y256" s="652">
        <v>44834</v>
      </c>
      <c r="Z256" s="125" t="s">
        <v>1364</v>
      </c>
      <c r="AA256" s="125" t="s">
        <v>409</v>
      </c>
    </row>
    <row r="257" spans="1:27" s="136" customFormat="1" x14ac:dyDescent="0.2">
      <c r="A257" s="21" t="s">
        <v>1678</v>
      </c>
      <c r="B257" s="653"/>
      <c r="C257" s="653" t="s">
        <v>1285</v>
      </c>
      <c r="D257" s="653" t="s">
        <v>1315</v>
      </c>
      <c r="E257" s="653"/>
      <c r="F257" s="653" t="s">
        <v>52</v>
      </c>
      <c r="G257" s="125" t="s">
        <v>48</v>
      </c>
      <c r="H257" s="653" t="s">
        <v>1276</v>
      </c>
      <c r="I257" s="275">
        <v>2245</v>
      </c>
      <c r="J257" s="275">
        <v>3340</v>
      </c>
      <c r="K257" s="275">
        <v>3340</v>
      </c>
      <c r="L257" s="275"/>
      <c r="M257" s="125"/>
      <c r="N257" s="125"/>
      <c r="O257" s="125"/>
      <c r="P257" s="125"/>
      <c r="Q257" s="125"/>
      <c r="R257" s="125"/>
      <c r="S257" s="125"/>
      <c r="T257" s="125"/>
      <c r="U257" s="125"/>
      <c r="V257" s="125"/>
      <c r="W257" s="125"/>
      <c r="X257" s="652"/>
      <c r="Y257" s="652">
        <v>44834</v>
      </c>
      <c r="Z257" s="125" t="s">
        <v>1364</v>
      </c>
      <c r="AA257" s="125" t="s">
        <v>409</v>
      </c>
    </row>
    <row r="258" spans="1:27" s="136" customFormat="1" x14ac:dyDescent="0.2">
      <c r="A258" s="21" t="s">
        <v>1678</v>
      </c>
      <c r="B258" s="653"/>
      <c r="C258" s="653" t="s">
        <v>1286</v>
      </c>
      <c r="D258" s="653" t="s">
        <v>1315</v>
      </c>
      <c r="E258" s="653"/>
      <c r="F258" s="653" t="s">
        <v>52</v>
      </c>
      <c r="G258" s="125" t="s">
        <v>48</v>
      </c>
      <c r="H258" s="653" t="s">
        <v>1276</v>
      </c>
      <c r="I258" s="275">
        <v>1350</v>
      </c>
      <c r="J258" s="275">
        <v>1700</v>
      </c>
      <c r="K258" s="275">
        <v>1700</v>
      </c>
      <c r="L258" s="275"/>
      <c r="M258" s="125"/>
      <c r="N258" s="125"/>
      <c r="O258" s="125"/>
      <c r="P258" s="125"/>
      <c r="Q258" s="125"/>
      <c r="R258" s="125"/>
      <c r="S258" s="125"/>
      <c r="T258" s="125"/>
      <c r="U258" s="125"/>
      <c r="V258" s="125"/>
      <c r="W258" s="125"/>
      <c r="X258" s="652"/>
      <c r="Y258" s="652">
        <v>44834</v>
      </c>
      <c r="Z258" s="125" t="s">
        <v>1364</v>
      </c>
      <c r="AA258" s="125" t="s">
        <v>409</v>
      </c>
    </row>
    <row r="259" spans="1:27" s="136" customFormat="1" x14ac:dyDescent="0.2">
      <c r="A259" s="21" t="s">
        <v>1678</v>
      </c>
      <c r="B259" s="653"/>
      <c r="C259" s="653" t="s">
        <v>1280</v>
      </c>
      <c r="D259" s="653" t="s">
        <v>1315</v>
      </c>
      <c r="E259" s="653"/>
      <c r="F259" s="653" t="s">
        <v>52</v>
      </c>
      <c r="G259" s="125" t="s">
        <v>48</v>
      </c>
      <c r="H259" s="653" t="s">
        <v>1276</v>
      </c>
      <c r="I259" s="275">
        <v>1410</v>
      </c>
      <c r="J259" s="275">
        <v>1920</v>
      </c>
      <c r="K259" s="275">
        <v>1920</v>
      </c>
      <c r="L259" s="275"/>
      <c r="M259" s="125"/>
      <c r="N259" s="125"/>
      <c r="O259" s="125"/>
      <c r="P259" s="125"/>
      <c r="Q259" s="125"/>
      <c r="R259" s="125"/>
      <c r="S259" s="125"/>
      <c r="T259" s="125"/>
      <c r="U259" s="125"/>
      <c r="V259" s="125"/>
      <c r="W259" s="125"/>
      <c r="X259" s="652"/>
      <c r="Y259" s="652">
        <v>44834</v>
      </c>
      <c r="Z259" s="125" t="s">
        <v>1364</v>
      </c>
      <c r="AA259" s="125" t="s">
        <v>409</v>
      </c>
    </row>
    <row r="260" spans="1:27" s="136" customFormat="1" x14ac:dyDescent="0.2">
      <c r="A260" s="21" t="s">
        <v>1678</v>
      </c>
      <c r="B260" s="653"/>
      <c r="C260" s="653" t="s">
        <v>1287</v>
      </c>
      <c r="D260" s="653" t="s">
        <v>1315</v>
      </c>
      <c r="E260" s="653"/>
      <c r="F260" s="653" t="s">
        <v>52</v>
      </c>
      <c r="G260" s="125" t="s">
        <v>48</v>
      </c>
      <c r="H260" s="653" t="s">
        <v>1276</v>
      </c>
      <c r="I260" s="275">
        <v>1210</v>
      </c>
      <c r="J260" s="275">
        <v>1720</v>
      </c>
      <c r="K260" s="275">
        <v>1720</v>
      </c>
      <c r="L260" s="275"/>
      <c r="M260" s="125"/>
      <c r="N260" s="125"/>
      <c r="O260" s="125"/>
      <c r="P260" s="125"/>
      <c r="Q260" s="125"/>
      <c r="R260" s="125"/>
      <c r="S260" s="125"/>
      <c r="T260" s="125"/>
      <c r="U260" s="125"/>
      <c r="V260" s="125"/>
      <c r="W260" s="125"/>
      <c r="X260" s="652"/>
      <c r="Y260" s="652">
        <v>44834</v>
      </c>
      <c r="Z260" s="125" t="s">
        <v>1364</v>
      </c>
      <c r="AA260" s="125" t="s">
        <v>409</v>
      </c>
    </row>
    <row r="261" spans="1:27" s="136" customFormat="1" x14ac:dyDescent="0.2">
      <c r="A261" s="21" t="s">
        <v>1678</v>
      </c>
      <c r="B261" s="653"/>
      <c r="C261" s="653" t="s">
        <v>1304</v>
      </c>
      <c r="D261" s="653" t="s">
        <v>1316</v>
      </c>
      <c r="E261" s="653"/>
      <c r="F261" s="653" t="s">
        <v>52</v>
      </c>
      <c r="G261" s="125" t="s">
        <v>48</v>
      </c>
      <c r="H261" s="653" t="s">
        <v>1276</v>
      </c>
      <c r="I261" s="275">
        <v>1135</v>
      </c>
      <c r="J261" s="275">
        <v>1500</v>
      </c>
      <c r="K261" s="275">
        <v>1500</v>
      </c>
      <c r="L261" s="275"/>
      <c r="M261" s="125"/>
      <c r="N261" s="125"/>
      <c r="O261" s="125"/>
      <c r="P261" s="125"/>
      <c r="Q261" s="125"/>
      <c r="R261" s="125"/>
      <c r="S261" s="125"/>
      <c r="T261" s="125"/>
      <c r="U261" s="125"/>
      <c r="V261" s="125"/>
      <c r="W261" s="125"/>
      <c r="X261" s="652"/>
      <c r="Y261" s="652">
        <v>44834</v>
      </c>
      <c r="Z261" s="125" t="s">
        <v>1364</v>
      </c>
      <c r="AA261" s="125" t="s">
        <v>409</v>
      </c>
    </row>
    <row r="262" spans="1:27" s="136" customFormat="1" x14ac:dyDescent="0.2">
      <c r="A262" s="21" t="s">
        <v>1678</v>
      </c>
      <c r="B262" s="653"/>
      <c r="C262" s="653" t="s">
        <v>1306</v>
      </c>
      <c r="D262" s="653" t="s">
        <v>1316</v>
      </c>
      <c r="E262" s="653"/>
      <c r="F262" s="653" t="s">
        <v>52</v>
      </c>
      <c r="G262" s="125" t="s">
        <v>48</v>
      </c>
      <c r="H262" s="653" t="s">
        <v>1276</v>
      </c>
      <c r="I262" s="275">
        <v>1135</v>
      </c>
      <c r="J262" s="275">
        <v>1500</v>
      </c>
      <c r="K262" s="275">
        <v>1500</v>
      </c>
      <c r="L262" s="275"/>
      <c r="M262" s="125"/>
      <c r="N262" s="125"/>
      <c r="O262" s="125"/>
      <c r="P262" s="125"/>
      <c r="Q262" s="125"/>
      <c r="R262" s="125"/>
      <c r="S262" s="125"/>
      <c r="T262" s="125"/>
      <c r="U262" s="125"/>
      <c r="V262" s="125"/>
      <c r="W262" s="125"/>
      <c r="X262" s="652"/>
      <c r="Y262" s="652">
        <v>44834</v>
      </c>
      <c r="Z262" s="125" t="s">
        <v>1364</v>
      </c>
      <c r="AA262" s="125" t="s">
        <v>409</v>
      </c>
    </row>
    <row r="263" spans="1:27" s="136" customFormat="1" x14ac:dyDescent="0.2">
      <c r="A263" s="21" t="s">
        <v>1678</v>
      </c>
      <c r="B263" s="653"/>
      <c r="C263" s="653" t="s">
        <v>1284</v>
      </c>
      <c r="D263" s="653" t="s">
        <v>1316</v>
      </c>
      <c r="E263" s="653"/>
      <c r="F263" s="653" t="s">
        <v>52</v>
      </c>
      <c r="G263" s="125" t="s">
        <v>48</v>
      </c>
      <c r="H263" s="653" t="s">
        <v>1276</v>
      </c>
      <c r="I263" s="275">
        <v>1160</v>
      </c>
      <c r="J263" s="275">
        <v>1970</v>
      </c>
      <c r="K263" s="275">
        <v>1970</v>
      </c>
      <c r="L263" s="275"/>
      <c r="M263" s="125"/>
      <c r="N263" s="125"/>
      <c r="O263" s="125"/>
      <c r="P263" s="125"/>
      <c r="Q263" s="125"/>
      <c r="R263" s="125"/>
      <c r="S263" s="125"/>
      <c r="T263" s="125"/>
      <c r="U263" s="125"/>
      <c r="V263" s="125"/>
      <c r="W263" s="125"/>
      <c r="X263" s="652"/>
      <c r="Y263" s="652">
        <v>44834</v>
      </c>
      <c r="Z263" s="125" t="s">
        <v>1364</v>
      </c>
      <c r="AA263" s="125" t="s">
        <v>409</v>
      </c>
    </row>
    <row r="264" spans="1:27" s="136" customFormat="1" x14ac:dyDescent="0.2">
      <c r="A264" s="21" t="s">
        <v>1678</v>
      </c>
      <c r="B264" s="653"/>
      <c r="C264" s="653" t="s">
        <v>1285</v>
      </c>
      <c r="D264" s="653" t="s">
        <v>1316</v>
      </c>
      <c r="E264" s="653"/>
      <c r="F264" s="653" t="s">
        <v>52</v>
      </c>
      <c r="G264" s="125" t="s">
        <v>48</v>
      </c>
      <c r="H264" s="653" t="s">
        <v>1276</v>
      </c>
      <c r="I264" s="275">
        <v>1440</v>
      </c>
      <c r="J264" s="275">
        <v>2050</v>
      </c>
      <c r="K264" s="275">
        <v>2050</v>
      </c>
      <c r="L264" s="275"/>
      <c r="M264" s="125"/>
      <c r="N264" s="125"/>
      <c r="O264" s="125"/>
      <c r="P264" s="125"/>
      <c r="Q264" s="125"/>
      <c r="R264" s="125"/>
      <c r="S264" s="125"/>
      <c r="T264" s="125"/>
      <c r="U264" s="125"/>
      <c r="V264" s="125"/>
      <c r="W264" s="125"/>
      <c r="X264" s="652"/>
      <c r="Y264" s="652">
        <v>44834</v>
      </c>
      <c r="Z264" s="125" t="s">
        <v>1364</v>
      </c>
      <c r="AA264" s="125" t="s">
        <v>409</v>
      </c>
    </row>
    <row r="265" spans="1:27" s="136" customFormat="1" x14ac:dyDescent="0.2">
      <c r="A265" s="21" t="s">
        <v>1678</v>
      </c>
      <c r="B265" s="653"/>
      <c r="C265" s="653" t="s">
        <v>1286</v>
      </c>
      <c r="D265" s="653" t="s">
        <v>1316</v>
      </c>
      <c r="E265" s="653"/>
      <c r="F265" s="653" t="s">
        <v>52</v>
      </c>
      <c r="G265" s="125" t="s">
        <v>48</v>
      </c>
      <c r="H265" s="653" t="s">
        <v>1276</v>
      </c>
      <c r="I265" s="275">
        <v>1160</v>
      </c>
      <c r="J265" s="275">
        <v>1970</v>
      </c>
      <c r="K265" s="275">
        <v>1970</v>
      </c>
      <c r="L265" s="275"/>
      <c r="M265" s="125"/>
      <c r="N265" s="125"/>
      <c r="O265" s="125"/>
      <c r="P265" s="125"/>
      <c r="Q265" s="125"/>
      <c r="R265" s="125"/>
      <c r="S265" s="125"/>
      <c r="T265" s="125"/>
      <c r="U265" s="125"/>
      <c r="V265" s="125"/>
      <c r="W265" s="125"/>
      <c r="X265" s="652"/>
      <c r="Y265" s="652">
        <v>44834</v>
      </c>
      <c r="Z265" s="125" t="s">
        <v>1364</v>
      </c>
      <c r="AA265" s="125" t="s">
        <v>409</v>
      </c>
    </row>
    <row r="266" spans="1:27" s="136" customFormat="1" x14ac:dyDescent="0.2">
      <c r="A266" s="21" t="s">
        <v>1678</v>
      </c>
      <c r="B266" s="653"/>
      <c r="C266" s="653" t="s">
        <v>1280</v>
      </c>
      <c r="D266" s="653" t="s">
        <v>1316</v>
      </c>
      <c r="E266" s="653"/>
      <c r="F266" s="653" t="s">
        <v>52</v>
      </c>
      <c r="G266" s="125" t="s">
        <v>48</v>
      </c>
      <c r="H266" s="653" t="s">
        <v>1276</v>
      </c>
      <c r="I266" s="275">
        <v>1135</v>
      </c>
      <c r="J266" s="275">
        <v>1500</v>
      </c>
      <c r="K266" s="275">
        <v>1500</v>
      </c>
      <c r="L266" s="275"/>
      <c r="M266" s="125"/>
      <c r="N266" s="125"/>
      <c r="O266" s="125"/>
      <c r="P266" s="125"/>
      <c r="Q266" s="125"/>
      <c r="R266" s="125"/>
      <c r="S266" s="125"/>
      <c r="T266" s="125"/>
      <c r="U266" s="125"/>
      <c r="V266" s="125"/>
      <c r="W266" s="125"/>
      <c r="X266" s="652"/>
      <c r="Y266" s="652">
        <v>44834</v>
      </c>
      <c r="Z266" s="125" t="s">
        <v>1364</v>
      </c>
      <c r="AA266" s="125" t="s">
        <v>409</v>
      </c>
    </row>
    <row r="267" spans="1:27" s="136" customFormat="1" x14ac:dyDescent="0.2">
      <c r="A267" s="21" t="s">
        <v>1678</v>
      </c>
      <c r="B267" s="653"/>
      <c r="C267" s="653" t="s">
        <v>1287</v>
      </c>
      <c r="D267" s="653" t="s">
        <v>1316</v>
      </c>
      <c r="E267" s="653"/>
      <c r="F267" s="653" t="s">
        <v>52</v>
      </c>
      <c r="G267" s="125" t="s">
        <v>48</v>
      </c>
      <c r="H267" s="653" t="s">
        <v>1276</v>
      </c>
      <c r="I267" s="275">
        <v>1050</v>
      </c>
      <c r="J267" s="275">
        <v>1400</v>
      </c>
      <c r="K267" s="275">
        <v>1400</v>
      </c>
      <c r="L267" s="275"/>
      <c r="M267" s="125"/>
      <c r="N267" s="125"/>
      <c r="O267" s="125"/>
      <c r="P267" s="125"/>
      <c r="Q267" s="125"/>
      <c r="R267" s="125"/>
      <c r="S267" s="125"/>
      <c r="T267" s="125"/>
      <c r="U267" s="125"/>
      <c r="V267" s="125"/>
      <c r="W267" s="125"/>
      <c r="X267" s="652"/>
      <c r="Y267" s="652">
        <v>44834</v>
      </c>
      <c r="Z267" s="125" t="s">
        <v>1364</v>
      </c>
      <c r="AA267" s="125" t="s">
        <v>409</v>
      </c>
    </row>
    <row r="268" spans="1:27" s="136" customFormat="1" x14ac:dyDescent="0.2">
      <c r="A268" s="21" t="s">
        <v>1678</v>
      </c>
      <c r="B268" s="653"/>
      <c r="C268" s="653" t="s">
        <v>1304</v>
      </c>
      <c r="D268" s="653" t="s">
        <v>1317</v>
      </c>
      <c r="E268" s="653"/>
      <c r="F268" s="653" t="s">
        <v>52</v>
      </c>
      <c r="G268" s="125" t="s">
        <v>48</v>
      </c>
      <c r="H268" s="653" t="s">
        <v>1276</v>
      </c>
      <c r="I268" s="275">
        <v>935</v>
      </c>
      <c r="J268" s="275">
        <v>1270</v>
      </c>
      <c r="K268" s="275">
        <v>1270</v>
      </c>
      <c r="L268" s="275"/>
      <c r="M268" s="125"/>
      <c r="N268" s="125"/>
      <c r="O268" s="125"/>
      <c r="P268" s="125"/>
      <c r="Q268" s="125"/>
      <c r="R268" s="125"/>
      <c r="S268" s="125"/>
      <c r="T268" s="125"/>
      <c r="U268" s="125"/>
      <c r="V268" s="125"/>
      <c r="W268" s="125"/>
      <c r="X268" s="652"/>
      <c r="Y268" s="652">
        <v>44834</v>
      </c>
      <c r="Z268" s="125" t="s">
        <v>1364</v>
      </c>
      <c r="AA268" s="125" t="s">
        <v>409</v>
      </c>
    </row>
    <row r="269" spans="1:27" s="136" customFormat="1" x14ac:dyDescent="0.2">
      <c r="A269" s="21" t="s">
        <v>1678</v>
      </c>
      <c r="B269" s="653"/>
      <c r="C269" s="653" t="s">
        <v>1306</v>
      </c>
      <c r="D269" s="653" t="s">
        <v>1317</v>
      </c>
      <c r="E269" s="653"/>
      <c r="F269" s="653" t="s">
        <v>52</v>
      </c>
      <c r="G269" s="125" t="s">
        <v>48</v>
      </c>
      <c r="H269" s="653" t="s">
        <v>1276</v>
      </c>
      <c r="I269" s="275">
        <v>935</v>
      </c>
      <c r="J269" s="275">
        <v>1270</v>
      </c>
      <c r="K269" s="275">
        <v>1270</v>
      </c>
      <c r="L269" s="275"/>
      <c r="M269" s="125"/>
      <c r="N269" s="125"/>
      <c r="O269" s="125"/>
      <c r="P269" s="125"/>
      <c r="Q269" s="125"/>
      <c r="R269" s="125"/>
      <c r="S269" s="125"/>
      <c r="T269" s="125"/>
      <c r="U269" s="125"/>
      <c r="V269" s="125"/>
      <c r="W269" s="125"/>
      <c r="X269" s="652"/>
      <c r="Y269" s="652">
        <v>44834</v>
      </c>
      <c r="Z269" s="125" t="s">
        <v>1364</v>
      </c>
      <c r="AA269" s="125" t="s">
        <v>409</v>
      </c>
    </row>
    <row r="270" spans="1:27" s="136" customFormat="1" x14ac:dyDescent="0.2">
      <c r="A270" s="21" t="s">
        <v>1678</v>
      </c>
      <c r="B270" s="653"/>
      <c r="C270" s="653" t="s">
        <v>1284</v>
      </c>
      <c r="D270" s="653" t="s">
        <v>1317</v>
      </c>
      <c r="E270" s="653"/>
      <c r="F270" s="653" t="s">
        <v>52</v>
      </c>
      <c r="G270" s="125" t="s">
        <v>48</v>
      </c>
      <c r="H270" s="653" t="s">
        <v>1276</v>
      </c>
      <c r="I270" s="275">
        <v>950</v>
      </c>
      <c r="J270" s="275">
        <v>1125</v>
      </c>
      <c r="K270" s="275">
        <v>1125</v>
      </c>
      <c r="L270" s="275"/>
      <c r="M270" s="125"/>
      <c r="N270" s="125"/>
      <c r="O270" s="125"/>
      <c r="P270" s="125"/>
      <c r="Q270" s="125"/>
      <c r="R270" s="125"/>
      <c r="S270" s="125"/>
      <c r="T270" s="125"/>
      <c r="U270" s="125"/>
      <c r="V270" s="125"/>
      <c r="W270" s="125"/>
      <c r="X270" s="652"/>
      <c r="Y270" s="652">
        <v>44834</v>
      </c>
      <c r="Z270" s="125" t="s">
        <v>1364</v>
      </c>
      <c r="AA270" s="125" t="s">
        <v>409</v>
      </c>
    </row>
    <row r="271" spans="1:27" s="136" customFormat="1" x14ac:dyDescent="0.2">
      <c r="A271" s="21" t="s">
        <v>1678</v>
      </c>
      <c r="B271" s="653"/>
      <c r="C271" s="653" t="s">
        <v>1285</v>
      </c>
      <c r="D271" s="653" t="s">
        <v>1317</v>
      </c>
      <c r="E271" s="653"/>
      <c r="F271" s="653" t="s">
        <v>52</v>
      </c>
      <c r="G271" s="125" t="s">
        <v>48</v>
      </c>
      <c r="H271" s="653" t="s">
        <v>1276</v>
      </c>
      <c r="I271" s="275">
        <v>1895</v>
      </c>
      <c r="J271" s="275">
        <v>2790</v>
      </c>
      <c r="K271" s="275">
        <v>2790</v>
      </c>
      <c r="L271" s="275"/>
      <c r="M271" s="125"/>
      <c r="N271" s="125"/>
      <c r="O271" s="125"/>
      <c r="P271" s="125"/>
      <c r="Q271" s="125"/>
      <c r="R271" s="125"/>
      <c r="S271" s="125"/>
      <c r="T271" s="125"/>
      <c r="U271" s="125"/>
      <c r="V271" s="125"/>
      <c r="W271" s="125"/>
      <c r="X271" s="652"/>
      <c r="Y271" s="652">
        <v>44834</v>
      </c>
      <c r="Z271" s="125" t="s">
        <v>1364</v>
      </c>
      <c r="AA271" s="125" t="s">
        <v>409</v>
      </c>
    </row>
    <row r="272" spans="1:27" s="136" customFormat="1" x14ac:dyDescent="0.2">
      <c r="A272" s="21" t="s">
        <v>1678</v>
      </c>
      <c r="B272" s="653"/>
      <c r="C272" s="653" t="s">
        <v>1286</v>
      </c>
      <c r="D272" s="653" t="s">
        <v>1317</v>
      </c>
      <c r="E272" s="653"/>
      <c r="F272" s="653" t="s">
        <v>52</v>
      </c>
      <c r="G272" s="125" t="s">
        <v>48</v>
      </c>
      <c r="H272" s="653" t="s">
        <v>1276</v>
      </c>
      <c r="I272" s="275">
        <v>950</v>
      </c>
      <c r="J272" s="275">
        <v>1125</v>
      </c>
      <c r="K272" s="275">
        <v>1125</v>
      </c>
      <c r="L272" s="275"/>
      <c r="M272" s="125"/>
      <c r="N272" s="125"/>
      <c r="O272" s="125"/>
      <c r="P272" s="125"/>
      <c r="Q272" s="125"/>
      <c r="R272" s="125"/>
      <c r="S272" s="125"/>
      <c r="T272" s="125"/>
      <c r="U272" s="125"/>
      <c r="V272" s="125"/>
      <c r="W272" s="125"/>
      <c r="X272" s="652"/>
      <c r="Y272" s="652">
        <v>44834</v>
      </c>
      <c r="Z272" s="125" t="s">
        <v>1364</v>
      </c>
      <c r="AA272" s="125" t="s">
        <v>409</v>
      </c>
    </row>
    <row r="273" spans="1:27" s="136" customFormat="1" x14ac:dyDescent="0.2">
      <c r="A273" s="21" t="s">
        <v>1678</v>
      </c>
      <c r="B273" s="653"/>
      <c r="C273" s="653" t="s">
        <v>1280</v>
      </c>
      <c r="D273" s="653" t="s">
        <v>1317</v>
      </c>
      <c r="E273" s="653"/>
      <c r="F273" s="653" t="s">
        <v>52</v>
      </c>
      <c r="G273" s="125" t="s">
        <v>48</v>
      </c>
      <c r="H273" s="653" t="s">
        <v>1276</v>
      </c>
      <c r="I273" s="275">
        <v>935</v>
      </c>
      <c r="J273" s="275">
        <v>1270</v>
      </c>
      <c r="K273" s="275">
        <v>1270</v>
      </c>
      <c r="L273" s="275"/>
      <c r="M273" s="125"/>
      <c r="N273" s="125"/>
      <c r="O273" s="125"/>
      <c r="P273" s="125"/>
      <c r="Q273" s="125"/>
      <c r="R273" s="125"/>
      <c r="S273" s="125"/>
      <c r="T273" s="125"/>
      <c r="U273" s="125"/>
      <c r="V273" s="125"/>
      <c r="W273" s="125"/>
      <c r="X273" s="652"/>
      <c r="Y273" s="652">
        <v>44834</v>
      </c>
      <c r="Z273" s="125" t="s">
        <v>1364</v>
      </c>
      <c r="AA273" s="125" t="s">
        <v>409</v>
      </c>
    </row>
    <row r="274" spans="1:27" s="136" customFormat="1" x14ac:dyDescent="0.2">
      <c r="A274" s="21" t="s">
        <v>1678</v>
      </c>
      <c r="B274" s="653"/>
      <c r="C274" s="653" t="s">
        <v>1287</v>
      </c>
      <c r="D274" s="653" t="s">
        <v>1317</v>
      </c>
      <c r="E274" s="653"/>
      <c r="F274" s="653" t="s">
        <v>52</v>
      </c>
      <c r="G274" s="125" t="s">
        <v>48</v>
      </c>
      <c r="H274" s="653" t="s">
        <v>1276</v>
      </c>
      <c r="I274" s="275">
        <v>960</v>
      </c>
      <c r="J274" s="275">
        <v>1220</v>
      </c>
      <c r="K274" s="275">
        <v>1220</v>
      </c>
      <c r="L274" s="275"/>
      <c r="M274" s="125"/>
      <c r="N274" s="125"/>
      <c r="O274" s="125"/>
      <c r="P274" s="125"/>
      <c r="Q274" s="125"/>
      <c r="R274" s="125"/>
      <c r="S274" s="125"/>
      <c r="T274" s="125"/>
      <c r="U274" s="125"/>
      <c r="V274" s="125"/>
      <c r="W274" s="125"/>
      <c r="X274" s="652"/>
      <c r="Y274" s="652">
        <v>44834</v>
      </c>
      <c r="Z274" s="125" t="s">
        <v>1364</v>
      </c>
      <c r="AA274" s="125" t="s">
        <v>409</v>
      </c>
    </row>
    <row r="275" spans="1:27" s="136" customFormat="1" x14ac:dyDescent="0.2">
      <c r="A275" s="21" t="s">
        <v>1678</v>
      </c>
      <c r="B275" s="653"/>
      <c r="C275" s="653" t="s">
        <v>1288</v>
      </c>
      <c r="D275" s="653" t="s">
        <v>1317</v>
      </c>
      <c r="E275" s="653"/>
      <c r="F275" s="653" t="s">
        <v>52</v>
      </c>
      <c r="G275" s="125" t="s">
        <v>48</v>
      </c>
      <c r="H275" s="653" t="s">
        <v>1276</v>
      </c>
      <c r="I275" s="275">
        <v>935</v>
      </c>
      <c r="J275" s="275">
        <v>1270</v>
      </c>
      <c r="K275" s="275">
        <v>1270</v>
      </c>
      <c r="L275" s="275"/>
      <c r="M275" s="125"/>
      <c r="N275" s="125"/>
      <c r="O275" s="125"/>
      <c r="P275" s="125"/>
      <c r="Q275" s="125"/>
      <c r="R275" s="125"/>
      <c r="S275" s="125"/>
      <c r="T275" s="125"/>
      <c r="U275" s="125"/>
      <c r="V275" s="125"/>
      <c r="W275" s="125"/>
      <c r="X275" s="652"/>
      <c r="Y275" s="652">
        <v>44834</v>
      </c>
      <c r="Z275" s="125" t="s">
        <v>1364</v>
      </c>
      <c r="AA275" s="125" t="s">
        <v>409</v>
      </c>
    </row>
    <row r="276" spans="1:27" s="136" customFormat="1" x14ac:dyDescent="0.2">
      <c r="A276" s="21" t="s">
        <v>1678</v>
      </c>
      <c r="B276" s="653"/>
      <c r="C276" s="653" t="s">
        <v>1304</v>
      </c>
      <c r="D276" s="653" t="s">
        <v>1318</v>
      </c>
      <c r="E276" s="653"/>
      <c r="F276" s="653" t="s">
        <v>52</v>
      </c>
      <c r="G276" s="125" t="s">
        <v>48</v>
      </c>
      <c r="H276" s="653" t="s">
        <v>1276</v>
      </c>
      <c r="I276" s="275">
        <v>1285</v>
      </c>
      <c r="J276" s="275">
        <v>1645</v>
      </c>
      <c r="K276" s="275">
        <v>1645</v>
      </c>
      <c r="L276" s="275"/>
      <c r="M276" s="125"/>
      <c r="N276" s="125"/>
      <c r="O276" s="125"/>
      <c r="P276" s="125"/>
      <c r="Q276" s="125"/>
      <c r="R276" s="125"/>
      <c r="S276" s="125"/>
      <c r="T276" s="125"/>
      <c r="U276" s="125"/>
      <c r="V276" s="125"/>
      <c r="W276" s="125"/>
      <c r="X276" s="652"/>
      <c r="Y276" s="652">
        <v>44834</v>
      </c>
      <c r="Z276" s="125" t="s">
        <v>1364</v>
      </c>
      <c r="AA276" s="125" t="s">
        <v>409</v>
      </c>
    </row>
    <row r="277" spans="1:27" s="136" customFormat="1" x14ac:dyDescent="0.2">
      <c r="A277" s="21" t="s">
        <v>1678</v>
      </c>
      <c r="B277" s="653"/>
      <c r="C277" s="653" t="s">
        <v>1306</v>
      </c>
      <c r="D277" s="653" t="s">
        <v>1318</v>
      </c>
      <c r="E277" s="653"/>
      <c r="F277" s="653" t="s">
        <v>52</v>
      </c>
      <c r="G277" s="125" t="s">
        <v>48</v>
      </c>
      <c r="H277" s="653" t="s">
        <v>1276</v>
      </c>
      <c r="I277" s="275">
        <v>1285</v>
      </c>
      <c r="J277" s="275">
        <v>1645</v>
      </c>
      <c r="K277" s="275">
        <v>1645</v>
      </c>
      <c r="L277" s="275"/>
      <c r="M277" s="125"/>
      <c r="N277" s="125"/>
      <c r="O277" s="125"/>
      <c r="P277" s="125"/>
      <c r="Q277" s="125"/>
      <c r="R277" s="125"/>
      <c r="S277" s="125"/>
      <c r="T277" s="125"/>
      <c r="U277" s="125"/>
      <c r="V277" s="125"/>
      <c r="W277" s="125"/>
      <c r="X277" s="652"/>
      <c r="Y277" s="652">
        <v>44834</v>
      </c>
      <c r="Z277" s="125" t="s">
        <v>1364</v>
      </c>
      <c r="AA277" s="125" t="s">
        <v>409</v>
      </c>
    </row>
    <row r="278" spans="1:27" s="136" customFormat="1" x14ac:dyDescent="0.2">
      <c r="A278" s="21" t="s">
        <v>1678</v>
      </c>
      <c r="B278" s="653"/>
      <c r="C278" s="653" t="s">
        <v>1284</v>
      </c>
      <c r="D278" s="653" t="s">
        <v>1318</v>
      </c>
      <c r="E278" s="653"/>
      <c r="F278" s="653" t="s">
        <v>52</v>
      </c>
      <c r="G278" s="125" t="s">
        <v>48</v>
      </c>
      <c r="H278" s="653" t="s">
        <v>1276</v>
      </c>
      <c r="I278" s="275">
        <v>1560</v>
      </c>
      <c r="J278" s="275">
        <v>2170</v>
      </c>
      <c r="K278" s="275">
        <v>2170</v>
      </c>
      <c r="L278" s="275"/>
      <c r="M278" s="125"/>
      <c r="N278" s="125"/>
      <c r="O278" s="125"/>
      <c r="P278" s="125"/>
      <c r="Q278" s="125"/>
      <c r="R278" s="125"/>
      <c r="S278" s="125"/>
      <c r="T278" s="125"/>
      <c r="U278" s="125"/>
      <c r="V278" s="125"/>
      <c r="W278" s="125"/>
      <c r="X278" s="652"/>
      <c r="Y278" s="652">
        <v>44834</v>
      </c>
      <c r="Z278" s="125" t="s">
        <v>1364</v>
      </c>
      <c r="AA278" s="125" t="s">
        <v>409</v>
      </c>
    </row>
    <row r="279" spans="1:27" s="136" customFormat="1" x14ac:dyDescent="0.2">
      <c r="A279" s="21" t="s">
        <v>1678</v>
      </c>
      <c r="B279" s="653"/>
      <c r="C279" s="653" t="s">
        <v>1286</v>
      </c>
      <c r="D279" s="653" t="s">
        <v>1318</v>
      </c>
      <c r="E279" s="653"/>
      <c r="F279" s="653" t="s">
        <v>52</v>
      </c>
      <c r="G279" s="125" t="s">
        <v>48</v>
      </c>
      <c r="H279" s="653" t="s">
        <v>1276</v>
      </c>
      <c r="I279" s="275">
        <v>1560</v>
      </c>
      <c r="J279" s="275">
        <v>2170</v>
      </c>
      <c r="K279" s="275">
        <v>2170</v>
      </c>
      <c r="L279" s="275"/>
      <c r="M279" s="125"/>
      <c r="N279" s="125"/>
      <c r="O279" s="125"/>
      <c r="P279" s="125"/>
      <c r="Q279" s="125"/>
      <c r="R279" s="125"/>
      <c r="S279" s="125"/>
      <c r="T279" s="125"/>
      <c r="U279" s="125"/>
      <c r="V279" s="125"/>
      <c r="W279" s="125"/>
      <c r="X279" s="652"/>
      <c r="Y279" s="652">
        <v>44834</v>
      </c>
      <c r="Z279" s="125" t="s">
        <v>1364</v>
      </c>
      <c r="AA279" s="125" t="s">
        <v>409</v>
      </c>
    </row>
    <row r="280" spans="1:27" s="136" customFormat="1" x14ac:dyDescent="0.2">
      <c r="A280" s="21" t="s">
        <v>1678</v>
      </c>
      <c r="B280" s="653"/>
      <c r="C280" s="653" t="s">
        <v>1280</v>
      </c>
      <c r="D280" s="653" t="s">
        <v>1318</v>
      </c>
      <c r="E280" s="653"/>
      <c r="F280" s="653" t="s">
        <v>52</v>
      </c>
      <c r="G280" s="125" t="s">
        <v>48</v>
      </c>
      <c r="H280" s="653" t="s">
        <v>1276</v>
      </c>
      <c r="I280" s="275">
        <v>1285</v>
      </c>
      <c r="J280" s="275">
        <v>1645</v>
      </c>
      <c r="K280" s="275">
        <v>1645</v>
      </c>
      <c r="L280" s="275"/>
      <c r="M280" s="125"/>
      <c r="N280" s="125"/>
      <c r="O280" s="125"/>
      <c r="P280" s="125"/>
      <c r="Q280" s="125"/>
      <c r="R280" s="125"/>
      <c r="S280" s="125"/>
      <c r="T280" s="125"/>
      <c r="U280" s="125"/>
      <c r="V280" s="125"/>
      <c r="W280" s="125"/>
      <c r="X280" s="652"/>
      <c r="Y280" s="652">
        <v>44834</v>
      </c>
      <c r="Z280" s="125" t="s">
        <v>1364</v>
      </c>
      <c r="AA280" s="125" t="s">
        <v>409</v>
      </c>
    </row>
    <row r="281" spans="1:27" s="136" customFormat="1" x14ac:dyDescent="0.2">
      <c r="A281" s="21" t="s">
        <v>1678</v>
      </c>
      <c r="B281" s="653"/>
      <c r="C281" s="653" t="s">
        <v>1287</v>
      </c>
      <c r="D281" s="653" t="s">
        <v>1318</v>
      </c>
      <c r="E281" s="653"/>
      <c r="F281" s="653" t="s">
        <v>52</v>
      </c>
      <c r="G281" s="125" t="s">
        <v>48</v>
      </c>
      <c r="H281" s="653" t="s">
        <v>1276</v>
      </c>
      <c r="I281" s="275">
        <v>1185</v>
      </c>
      <c r="J281" s="275">
        <v>1595</v>
      </c>
      <c r="K281" s="275">
        <v>1595</v>
      </c>
      <c r="L281" s="275"/>
      <c r="M281" s="125"/>
      <c r="N281" s="125"/>
      <c r="O281" s="125"/>
      <c r="P281" s="125"/>
      <c r="Q281" s="125"/>
      <c r="R281" s="125"/>
      <c r="S281" s="125"/>
      <c r="T281" s="125"/>
      <c r="U281" s="125"/>
      <c r="V281" s="125"/>
      <c r="W281" s="125"/>
      <c r="X281" s="652"/>
      <c r="Y281" s="652">
        <v>44834</v>
      </c>
      <c r="Z281" s="125" t="s">
        <v>1364</v>
      </c>
      <c r="AA281" s="125" t="s">
        <v>409</v>
      </c>
    </row>
    <row r="282" spans="1:27" s="136" customFormat="1" x14ac:dyDescent="0.2">
      <c r="A282" s="21" t="s">
        <v>1678</v>
      </c>
      <c r="B282" s="653"/>
      <c r="C282" s="653" t="s">
        <v>1288</v>
      </c>
      <c r="D282" s="653" t="s">
        <v>1318</v>
      </c>
      <c r="E282" s="653"/>
      <c r="F282" s="653" t="s">
        <v>52</v>
      </c>
      <c r="G282" s="125" t="s">
        <v>48</v>
      </c>
      <c r="H282" s="653" t="s">
        <v>1276</v>
      </c>
      <c r="I282" s="275">
        <v>1310</v>
      </c>
      <c r="J282" s="275">
        <v>1695</v>
      </c>
      <c r="K282" s="275">
        <v>1695</v>
      </c>
      <c r="L282" s="275"/>
      <c r="M282" s="125"/>
      <c r="N282" s="125"/>
      <c r="O282" s="125"/>
      <c r="P282" s="125"/>
      <c r="Q282" s="125"/>
      <c r="R282" s="125"/>
      <c r="S282" s="125"/>
      <c r="T282" s="125"/>
      <c r="U282" s="125"/>
      <c r="V282" s="125"/>
      <c r="W282" s="125"/>
      <c r="X282" s="652"/>
      <c r="Y282" s="652">
        <v>44834</v>
      </c>
      <c r="Z282" s="125" t="s">
        <v>1364</v>
      </c>
      <c r="AA282" s="125" t="s">
        <v>409</v>
      </c>
    </row>
    <row r="283" spans="1:27" s="136" customFormat="1" x14ac:dyDescent="0.2">
      <c r="A283" s="21" t="s">
        <v>1678</v>
      </c>
      <c r="B283" s="653"/>
      <c r="C283" s="653" t="s">
        <v>1304</v>
      </c>
      <c r="D283" s="653" t="s">
        <v>1319</v>
      </c>
      <c r="E283" s="653"/>
      <c r="F283" s="653" t="s">
        <v>52</v>
      </c>
      <c r="G283" s="125" t="s">
        <v>48</v>
      </c>
      <c r="H283" s="653" t="s">
        <v>1276</v>
      </c>
      <c r="I283" s="275">
        <v>1310</v>
      </c>
      <c r="J283" s="275">
        <v>2370</v>
      </c>
      <c r="K283" s="275">
        <v>2370</v>
      </c>
      <c r="L283" s="275"/>
      <c r="M283" s="125"/>
      <c r="N283" s="125"/>
      <c r="O283" s="125"/>
      <c r="P283" s="125"/>
      <c r="Q283" s="125"/>
      <c r="R283" s="125"/>
      <c r="S283" s="125"/>
      <c r="T283" s="125"/>
      <c r="U283" s="125"/>
      <c r="V283" s="125"/>
      <c r="W283" s="125"/>
      <c r="X283" s="652"/>
      <c r="Y283" s="652">
        <v>44834</v>
      </c>
      <c r="Z283" s="125" t="s">
        <v>1364</v>
      </c>
      <c r="AA283" s="125" t="s">
        <v>409</v>
      </c>
    </row>
    <row r="284" spans="1:27" s="136" customFormat="1" x14ac:dyDescent="0.2">
      <c r="A284" s="21" t="s">
        <v>1678</v>
      </c>
      <c r="B284" s="653"/>
      <c r="C284" s="653" t="s">
        <v>1306</v>
      </c>
      <c r="D284" s="653" t="s">
        <v>1319</v>
      </c>
      <c r="E284" s="653"/>
      <c r="F284" s="653" t="s">
        <v>52</v>
      </c>
      <c r="G284" s="125" t="s">
        <v>48</v>
      </c>
      <c r="H284" s="653" t="s">
        <v>1276</v>
      </c>
      <c r="I284" s="275">
        <v>1310</v>
      </c>
      <c r="J284" s="275">
        <v>2370</v>
      </c>
      <c r="K284" s="275">
        <v>2370</v>
      </c>
      <c r="L284" s="275"/>
      <c r="M284" s="125"/>
      <c r="N284" s="125"/>
      <c r="O284" s="125"/>
      <c r="P284" s="125"/>
      <c r="Q284" s="125"/>
      <c r="R284" s="125"/>
      <c r="S284" s="125"/>
      <c r="T284" s="125"/>
      <c r="U284" s="125"/>
      <c r="V284" s="125"/>
      <c r="W284" s="125"/>
      <c r="X284" s="652"/>
      <c r="Y284" s="652">
        <v>44834</v>
      </c>
      <c r="Z284" s="125" t="s">
        <v>1364</v>
      </c>
      <c r="AA284" s="125" t="s">
        <v>409</v>
      </c>
    </row>
    <row r="285" spans="1:27" s="136" customFormat="1" x14ac:dyDescent="0.2">
      <c r="A285" s="21" t="s">
        <v>1678</v>
      </c>
      <c r="B285" s="653"/>
      <c r="C285" s="653" t="s">
        <v>1284</v>
      </c>
      <c r="D285" s="653" t="s">
        <v>1319</v>
      </c>
      <c r="E285" s="653"/>
      <c r="F285" s="653" t="s">
        <v>52</v>
      </c>
      <c r="G285" s="125" t="s">
        <v>48</v>
      </c>
      <c r="H285" s="653" t="s">
        <v>1276</v>
      </c>
      <c r="I285" s="275">
        <v>1335</v>
      </c>
      <c r="J285" s="275">
        <v>2370</v>
      </c>
      <c r="K285" s="275">
        <v>2370</v>
      </c>
      <c r="L285" s="275"/>
      <c r="M285" s="125"/>
      <c r="N285" s="125"/>
      <c r="O285" s="125"/>
      <c r="P285" s="125"/>
      <c r="Q285" s="125"/>
      <c r="R285" s="125"/>
      <c r="S285" s="125"/>
      <c r="T285" s="125"/>
      <c r="U285" s="125"/>
      <c r="V285" s="125"/>
      <c r="W285" s="125"/>
      <c r="X285" s="652"/>
      <c r="Y285" s="652">
        <v>44834</v>
      </c>
      <c r="Z285" s="125" t="s">
        <v>1364</v>
      </c>
      <c r="AA285" s="125" t="s">
        <v>409</v>
      </c>
    </row>
    <row r="286" spans="1:27" s="136" customFormat="1" x14ac:dyDescent="0.2">
      <c r="A286" s="21" t="s">
        <v>1678</v>
      </c>
      <c r="B286" s="653"/>
      <c r="C286" s="653" t="s">
        <v>1286</v>
      </c>
      <c r="D286" s="653" t="s">
        <v>1319</v>
      </c>
      <c r="E286" s="653"/>
      <c r="F286" s="653" t="s">
        <v>52</v>
      </c>
      <c r="G286" s="125" t="s">
        <v>48</v>
      </c>
      <c r="H286" s="653" t="s">
        <v>1276</v>
      </c>
      <c r="I286" s="275">
        <v>1335</v>
      </c>
      <c r="J286" s="275">
        <v>2370</v>
      </c>
      <c r="K286" s="275">
        <v>2370</v>
      </c>
      <c r="L286" s="275"/>
      <c r="M286" s="125"/>
      <c r="N286" s="125"/>
      <c r="O286" s="125"/>
      <c r="P286" s="125"/>
      <c r="Q286" s="125"/>
      <c r="R286" s="125"/>
      <c r="S286" s="125"/>
      <c r="T286" s="125"/>
      <c r="U286" s="125"/>
      <c r="V286" s="125"/>
      <c r="W286" s="125"/>
      <c r="X286" s="652"/>
      <c r="Y286" s="652">
        <v>44834</v>
      </c>
      <c r="Z286" s="125" t="s">
        <v>1364</v>
      </c>
      <c r="AA286" s="125" t="s">
        <v>409</v>
      </c>
    </row>
    <row r="287" spans="1:27" s="136" customFormat="1" x14ac:dyDescent="0.2">
      <c r="A287" s="21" t="s">
        <v>1678</v>
      </c>
      <c r="B287" s="653"/>
      <c r="C287" s="653" t="s">
        <v>1280</v>
      </c>
      <c r="D287" s="653" t="s">
        <v>1319</v>
      </c>
      <c r="E287" s="653"/>
      <c r="F287" s="653" t="s">
        <v>52</v>
      </c>
      <c r="G287" s="125" t="s">
        <v>48</v>
      </c>
      <c r="H287" s="653" t="s">
        <v>1276</v>
      </c>
      <c r="I287" s="275">
        <v>1310</v>
      </c>
      <c r="J287" s="275">
        <v>2370</v>
      </c>
      <c r="K287" s="275">
        <v>2370</v>
      </c>
      <c r="L287" s="275"/>
      <c r="M287" s="125"/>
      <c r="N287" s="125"/>
      <c r="O287" s="125"/>
      <c r="P287" s="125"/>
      <c r="Q287" s="125"/>
      <c r="R287" s="125"/>
      <c r="S287" s="125"/>
      <c r="T287" s="125"/>
      <c r="U287" s="125"/>
      <c r="V287" s="125"/>
      <c r="W287" s="125"/>
      <c r="X287" s="652"/>
      <c r="Y287" s="652">
        <v>44834</v>
      </c>
      <c r="Z287" s="125" t="s">
        <v>1364</v>
      </c>
      <c r="AA287" s="125" t="s">
        <v>409</v>
      </c>
    </row>
    <row r="288" spans="1:27" s="136" customFormat="1" x14ac:dyDescent="0.2">
      <c r="A288" s="21" t="s">
        <v>1678</v>
      </c>
      <c r="B288" s="653"/>
      <c r="C288" s="653" t="s">
        <v>1287</v>
      </c>
      <c r="D288" s="653" t="s">
        <v>1319</v>
      </c>
      <c r="E288" s="653"/>
      <c r="F288" s="653" t="s">
        <v>52</v>
      </c>
      <c r="G288" s="125" t="s">
        <v>48</v>
      </c>
      <c r="H288" s="653" t="s">
        <v>1276</v>
      </c>
      <c r="I288" s="275">
        <v>1280</v>
      </c>
      <c r="J288" s="275">
        <v>2320</v>
      </c>
      <c r="K288" s="275">
        <v>2320</v>
      </c>
      <c r="L288" s="275"/>
      <c r="M288" s="125"/>
      <c r="N288" s="125"/>
      <c r="O288" s="125"/>
      <c r="P288" s="125"/>
      <c r="Q288" s="125"/>
      <c r="R288" s="125"/>
      <c r="S288" s="125"/>
      <c r="T288" s="125"/>
      <c r="U288" s="125"/>
      <c r="V288" s="125"/>
      <c r="W288" s="125"/>
      <c r="X288" s="652"/>
      <c r="Y288" s="652">
        <v>44834</v>
      </c>
      <c r="Z288" s="125" t="s">
        <v>1364</v>
      </c>
      <c r="AA288" s="125" t="s">
        <v>409</v>
      </c>
    </row>
    <row r="289" spans="1:27" s="136" customFormat="1" x14ac:dyDescent="0.2">
      <c r="A289" s="21" t="s">
        <v>1678</v>
      </c>
      <c r="B289" s="653"/>
      <c r="C289" s="653" t="s">
        <v>1285</v>
      </c>
      <c r="D289" s="653" t="s">
        <v>1320</v>
      </c>
      <c r="E289" s="653"/>
      <c r="F289" s="653" t="s">
        <v>52</v>
      </c>
      <c r="G289" s="125" t="s">
        <v>48</v>
      </c>
      <c r="H289" s="653" t="s">
        <v>1276</v>
      </c>
      <c r="I289" s="275">
        <v>1850</v>
      </c>
      <c r="J289" s="275">
        <v>2650</v>
      </c>
      <c r="K289" s="275">
        <v>2650</v>
      </c>
      <c r="L289" s="275"/>
      <c r="M289" s="125"/>
      <c r="N289" s="125"/>
      <c r="O289" s="125"/>
      <c r="P289" s="125"/>
      <c r="Q289" s="125"/>
      <c r="R289" s="125"/>
      <c r="S289" s="125"/>
      <c r="T289" s="125"/>
      <c r="U289" s="125"/>
      <c r="V289" s="125"/>
      <c r="W289" s="125"/>
      <c r="X289" s="652"/>
      <c r="Y289" s="652">
        <v>44834</v>
      </c>
      <c r="Z289" s="125" t="s">
        <v>1364</v>
      </c>
      <c r="AA289" s="125" t="s">
        <v>409</v>
      </c>
    </row>
    <row r="290" spans="1:27" s="136" customFormat="1" x14ac:dyDescent="0.2">
      <c r="A290" s="21" t="s">
        <v>1678</v>
      </c>
      <c r="B290" s="653"/>
      <c r="C290" s="653" t="s">
        <v>1304</v>
      </c>
      <c r="D290" s="653" t="s">
        <v>1321</v>
      </c>
      <c r="E290" s="653"/>
      <c r="F290" s="653" t="s">
        <v>52</v>
      </c>
      <c r="G290" s="125" t="s">
        <v>48</v>
      </c>
      <c r="H290" s="653" t="s">
        <v>1276</v>
      </c>
      <c r="I290" s="275">
        <v>1210</v>
      </c>
      <c r="J290" s="275">
        <v>1595</v>
      </c>
      <c r="K290" s="275">
        <v>1595</v>
      </c>
      <c r="L290" s="275"/>
      <c r="M290" s="125"/>
      <c r="N290" s="125"/>
      <c r="O290" s="125"/>
      <c r="P290" s="125"/>
      <c r="Q290" s="125"/>
      <c r="R290" s="125"/>
      <c r="S290" s="125"/>
      <c r="T290" s="125"/>
      <c r="U290" s="125"/>
      <c r="V290" s="125"/>
      <c r="W290" s="125"/>
      <c r="X290" s="652"/>
      <c r="Y290" s="652">
        <v>44834</v>
      </c>
      <c r="Z290" s="125" t="s">
        <v>1364</v>
      </c>
      <c r="AA290" s="125" t="s">
        <v>409</v>
      </c>
    </row>
    <row r="291" spans="1:27" s="136" customFormat="1" x14ac:dyDescent="0.2">
      <c r="A291" s="21" t="s">
        <v>1678</v>
      </c>
      <c r="B291" s="653"/>
      <c r="C291" s="653" t="s">
        <v>1284</v>
      </c>
      <c r="D291" s="653" t="s">
        <v>1321</v>
      </c>
      <c r="E291" s="653"/>
      <c r="F291" s="653" t="s">
        <v>52</v>
      </c>
      <c r="G291" s="125" t="s">
        <v>48</v>
      </c>
      <c r="H291" s="653" t="s">
        <v>1276</v>
      </c>
      <c r="I291" s="275">
        <v>985</v>
      </c>
      <c r="J291" s="275">
        <v>1270</v>
      </c>
      <c r="K291" s="275">
        <v>1270</v>
      </c>
      <c r="L291" s="275"/>
      <c r="M291" s="125"/>
      <c r="N291" s="125"/>
      <c r="O291" s="125"/>
      <c r="P291" s="125"/>
      <c r="Q291" s="125"/>
      <c r="R291" s="125"/>
      <c r="S291" s="125"/>
      <c r="T291" s="125"/>
      <c r="U291" s="125"/>
      <c r="V291" s="125"/>
      <c r="W291" s="125"/>
      <c r="X291" s="652"/>
      <c r="Y291" s="652">
        <v>44834</v>
      </c>
      <c r="Z291" s="125" t="s">
        <v>1364</v>
      </c>
      <c r="AA291" s="125" t="s">
        <v>409</v>
      </c>
    </row>
    <row r="292" spans="1:27" s="136" customFormat="1" x14ac:dyDescent="0.2">
      <c r="A292" s="21" t="s">
        <v>1678</v>
      </c>
      <c r="B292" s="653"/>
      <c r="C292" s="653" t="s">
        <v>1286</v>
      </c>
      <c r="D292" s="653" t="s">
        <v>1321</v>
      </c>
      <c r="E292" s="653"/>
      <c r="F292" s="653" t="s">
        <v>52</v>
      </c>
      <c r="G292" s="125" t="s">
        <v>48</v>
      </c>
      <c r="H292" s="653" t="s">
        <v>1276</v>
      </c>
      <c r="I292" s="275">
        <v>985</v>
      </c>
      <c r="J292" s="275">
        <v>1270</v>
      </c>
      <c r="K292" s="275">
        <v>1270</v>
      </c>
      <c r="L292" s="275"/>
      <c r="M292" s="125"/>
      <c r="N292" s="125"/>
      <c r="O292" s="125"/>
      <c r="P292" s="125"/>
      <c r="Q292" s="125"/>
      <c r="R292" s="125"/>
      <c r="S292" s="125"/>
      <c r="T292" s="125"/>
      <c r="U292" s="125"/>
      <c r="V292" s="125"/>
      <c r="W292" s="125"/>
      <c r="X292" s="652"/>
      <c r="Y292" s="652">
        <v>44834</v>
      </c>
      <c r="Z292" s="125" t="s">
        <v>1364</v>
      </c>
      <c r="AA292" s="125" t="s">
        <v>409</v>
      </c>
    </row>
    <row r="293" spans="1:27" s="136" customFormat="1" x14ac:dyDescent="0.2">
      <c r="A293" s="21" t="s">
        <v>1678</v>
      </c>
      <c r="B293" s="653"/>
      <c r="C293" s="653" t="s">
        <v>1280</v>
      </c>
      <c r="D293" s="653" t="s">
        <v>1321</v>
      </c>
      <c r="E293" s="653"/>
      <c r="F293" s="653" t="s">
        <v>52</v>
      </c>
      <c r="G293" s="125" t="s">
        <v>48</v>
      </c>
      <c r="H293" s="653" t="s">
        <v>1276</v>
      </c>
      <c r="I293" s="275">
        <v>1210</v>
      </c>
      <c r="J293" s="275">
        <v>1595</v>
      </c>
      <c r="K293" s="275">
        <v>1595</v>
      </c>
      <c r="L293" s="275"/>
      <c r="M293" s="125"/>
      <c r="N293" s="125"/>
      <c r="O293" s="125"/>
      <c r="P293" s="125"/>
      <c r="Q293" s="125"/>
      <c r="R293" s="125"/>
      <c r="S293" s="125"/>
      <c r="T293" s="125"/>
      <c r="U293" s="125"/>
      <c r="V293" s="125"/>
      <c r="W293" s="125"/>
      <c r="X293" s="652"/>
      <c r="Y293" s="652">
        <v>44834</v>
      </c>
      <c r="Z293" s="125" t="s">
        <v>1364</v>
      </c>
      <c r="AA293" s="125" t="s">
        <v>409</v>
      </c>
    </row>
    <row r="294" spans="1:27" s="136" customFormat="1" x14ac:dyDescent="0.2">
      <c r="A294" s="21" t="s">
        <v>1678</v>
      </c>
      <c r="B294" s="653"/>
      <c r="C294" s="653" t="s">
        <v>1287</v>
      </c>
      <c r="D294" s="653" t="s">
        <v>1321</v>
      </c>
      <c r="E294" s="653"/>
      <c r="F294" s="653" t="s">
        <v>52</v>
      </c>
      <c r="G294" s="125" t="s">
        <v>48</v>
      </c>
      <c r="H294" s="653" t="s">
        <v>1276</v>
      </c>
      <c r="I294" s="275">
        <v>1085</v>
      </c>
      <c r="J294" s="275">
        <v>1470</v>
      </c>
      <c r="K294" s="275">
        <v>1470</v>
      </c>
      <c r="L294" s="275"/>
      <c r="M294" s="125"/>
      <c r="N294" s="125"/>
      <c r="O294" s="125"/>
      <c r="P294" s="125"/>
      <c r="Q294" s="125"/>
      <c r="R294" s="125"/>
      <c r="S294" s="125"/>
      <c r="T294" s="125"/>
      <c r="U294" s="125"/>
      <c r="V294" s="125"/>
      <c r="W294" s="125"/>
      <c r="X294" s="652"/>
      <c r="Y294" s="652">
        <v>44834</v>
      </c>
      <c r="Z294" s="125" t="s">
        <v>1364</v>
      </c>
      <c r="AA294" s="125" t="s">
        <v>409</v>
      </c>
    </row>
    <row r="295" spans="1:27" s="136" customFormat="1" x14ac:dyDescent="0.2">
      <c r="A295" s="21" t="s">
        <v>1678</v>
      </c>
      <c r="B295" s="653"/>
      <c r="C295" s="653" t="s">
        <v>1288</v>
      </c>
      <c r="D295" s="653" t="s">
        <v>1321</v>
      </c>
      <c r="E295" s="653"/>
      <c r="F295" s="653" t="s">
        <v>52</v>
      </c>
      <c r="G295" s="125" t="s">
        <v>48</v>
      </c>
      <c r="H295" s="653" t="s">
        <v>1276</v>
      </c>
      <c r="I295" s="275">
        <v>1210</v>
      </c>
      <c r="J295" s="275">
        <v>1595</v>
      </c>
      <c r="K295" s="275">
        <v>1595</v>
      </c>
      <c r="L295" s="275"/>
      <c r="M295" s="125"/>
      <c r="N295" s="125"/>
      <c r="O295" s="125"/>
      <c r="P295" s="125"/>
      <c r="Q295" s="125"/>
      <c r="R295" s="125"/>
      <c r="S295" s="125"/>
      <c r="T295" s="125"/>
      <c r="U295" s="125"/>
      <c r="V295" s="125"/>
      <c r="W295" s="125"/>
      <c r="X295" s="652"/>
      <c r="Y295" s="652">
        <v>44834</v>
      </c>
      <c r="Z295" s="125" t="s">
        <v>1364</v>
      </c>
      <c r="AA295" s="125" t="s">
        <v>409</v>
      </c>
    </row>
    <row r="296" spans="1:27" s="136" customFormat="1" x14ac:dyDescent="0.2">
      <c r="A296" s="21" t="s">
        <v>1678</v>
      </c>
      <c r="B296" s="653"/>
      <c r="C296" s="653" t="s">
        <v>1284</v>
      </c>
      <c r="D296" s="653" t="s">
        <v>802</v>
      </c>
      <c r="E296" s="653"/>
      <c r="F296" s="653" t="s">
        <v>52</v>
      </c>
      <c r="G296" s="125" t="s">
        <v>48</v>
      </c>
      <c r="H296" s="653" t="s">
        <v>1276</v>
      </c>
      <c r="I296" s="275">
        <v>2335</v>
      </c>
      <c r="J296" s="275">
        <v>3820</v>
      </c>
      <c r="K296" s="275">
        <v>3820</v>
      </c>
      <c r="L296" s="275"/>
      <c r="M296" s="125"/>
      <c r="N296" s="125"/>
      <c r="O296" s="125"/>
      <c r="P296" s="125"/>
      <c r="Q296" s="125"/>
      <c r="R296" s="125"/>
      <c r="S296" s="125"/>
      <c r="T296" s="125"/>
      <c r="U296" s="125"/>
      <c r="V296" s="125"/>
      <c r="W296" s="125"/>
      <c r="X296" s="652"/>
      <c r="Y296" s="652">
        <v>44834</v>
      </c>
      <c r="Z296" s="125" t="s">
        <v>1364</v>
      </c>
      <c r="AA296" s="125" t="s">
        <v>409</v>
      </c>
    </row>
    <row r="297" spans="1:27" s="136" customFormat="1" x14ac:dyDescent="0.2">
      <c r="A297" s="21" t="s">
        <v>1678</v>
      </c>
      <c r="B297" s="653"/>
      <c r="C297" s="653" t="s">
        <v>1286</v>
      </c>
      <c r="D297" s="653" t="s">
        <v>802</v>
      </c>
      <c r="E297" s="653"/>
      <c r="F297" s="653" t="s">
        <v>52</v>
      </c>
      <c r="G297" s="125" t="s">
        <v>48</v>
      </c>
      <c r="H297" s="653" t="s">
        <v>1276</v>
      </c>
      <c r="I297" s="275">
        <v>2335</v>
      </c>
      <c r="J297" s="275">
        <v>3820</v>
      </c>
      <c r="K297" s="275">
        <v>3820</v>
      </c>
      <c r="L297" s="275"/>
      <c r="M297" s="125"/>
      <c r="N297" s="125"/>
      <c r="O297" s="125"/>
      <c r="P297" s="125"/>
      <c r="Q297" s="125"/>
      <c r="R297" s="125"/>
      <c r="S297" s="125"/>
      <c r="T297" s="125"/>
      <c r="U297" s="125"/>
      <c r="V297" s="125"/>
      <c r="W297" s="125"/>
      <c r="X297" s="652"/>
      <c r="Y297" s="652">
        <v>44834</v>
      </c>
      <c r="Z297" s="125" t="s">
        <v>1364</v>
      </c>
      <c r="AA297" s="125" t="s">
        <v>409</v>
      </c>
    </row>
    <row r="298" spans="1:27" s="136" customFormat="1" x14ac:dyDescent="0.2">
      <c r="A298" s="21" t="s">
        <v>1678</v>
      </c>
      <c r="B298" s="653"/>
      <c r="C298" s="653" t="s">
        <v>1280</v>
      </c>
      <c r="D298" s="653" t="s">
        <v>802</v>
      </c>
      <c r="E298" s="653"/>
      <c r="F298" s="653" t="s">
        <v>52</v>
      </c>
      <c r="G298" s="125" t="s">
        <v>48</v>
      </c>
      <c r="H298" s="653" t="s">
        <v>1276</v>
      </c>
      <c r="I298" s="275">
        <v>2350</v>
      </c>
      <c r="J298" s="275">
        <v>3850</v>
      </c>
      <c r="K298" s="275">
        <v>3850</v>
      </c>
      <c r="L298" s="275"/>
      <c r="M298" s="125"/>
      <c r="N298" s="125"/>
      <c r="O298" s="125"/>
      <c r="P298" s="125"/>
      <c r="Q298" s="125"/>
      <c r="R298" s="125"/>
      <c r="S298" s="125"/>
      <c r="T298" s="125"/>
      <c r="U298" s="125"/>
      <c r="V298" s="125"/>
      <c r="W298" s="125"/>
      <c r="X298" s="652"/>
      <c r="Y298" s="652">
        <v>44834</v>
      </c>
      <c r="Z298" s="125" t="s">
        <v>1364</v>
      </c>
      <c r="AA298" s="125" t="s">
        <v>409</v>
      </c>
    </row>
    <row r="299" spans="1:27" s="136" customFormat="1" x14ac:dyDescent="0.2">
      <c r="A299" s="21" t="s">
        <v>1678</v>
      </c>
      <c r="B299" s="653"/>
      <c r="C299" s="653" t="s">
        <v>1287</v>
      </c>
      <c r="D299" s="653" t="s">
        <v>802</v>
      </c>
      <c r="E299" s="653"/>
      <c r="F299" s="653" t="s">
        <v>52</v>
      </c>
      <c r="G299" s="125" t="s">
        <v>48</v>
      </c>
      <c r="H299" s="653" t="s">
        <v>1276</v>
      </c>
      <c r="I299" s="275">
        <v>2200</v>
      </c>
      <c r="J299" s="275">
        <v>3700</v>
      </c>
      <c r="K299" s="275">
        <v>3700</v>
      </c>
      <c r="L299" s="275"/>
      <c r="M299" s="125"/>
      <c r="N299" s="125"/>
      <c r="O299" s="125"/>
      <c r="P299" s="125"/>
      <c r="Q299" s="125"/>
      <c r="R299" s="125"/>
      <c r="S299" s="125"/>
      <c r="T299" s="125"/>
      <c r="U299" s="125"/>
      <c r="V299" s="125"/>
      <c r="W299" s="125"/>
      <c r="X299" s="652"/>
      <c r="Y299" s="652">
        <v>44834</v>
      </c>
      <c r="Z299" s="125" t="s">
        <v>1364</v>
      </c>
      <c r="AA299" s="125" t="s">
        <v>409</v>
      </c>
    </row>
    <row r="300" spans="1:27" s="136" customFormat="1" x14ac:dyDescent="0.2">
      <c r="A300" s="21" t="s">
        <v>1678</v>
      </c>
      <c r="B300" s="653"/>
      <c r="C300" s="653" t="s">
        <v>1288</v>
      </c>
      <c r="D300" s="653" t="s">
        <v>802</v>
      </c>
      <c r="E300" s="653"/>
      <c r="F300" s="653" t="s">
        <v>52</v>
      </c>
      <c r="G300" s="125" t="s">
        <v>48</v>
      </c>
      <c r="H300" s="653" t="s">
        <v>1276</v>
      </c>
      <c r="I300" s="275">
        <v>2350</v>
      </c>
      <c r="J300" s="275">
        <v>3850</v>
      </c>
      <c r="K300" s="275">
        <v>3850</v>
      </c>
      <c r="L300" s="275"/>
      <c r="M300" s="125"/>
      <c r="N300" s="125"/>
      <c r="O300" s="125"/>
      <c r="P300" s="125"/>
      <c r="Q300" s="125"/>
      <c r="R300" s="125"/>
      <c r="S300" s="125"/>
      <c r="T300" s="125"/>
      <c r="U300" s="125"/>
      <c r="V300" s="125"/>
      <c r="W300" s="125"/>
      <c r="X300" s="652"/>
      <c r="Y300" s="652">
        <v>44834</v>
      </c>
      <c r="Z300" s="125" t="s">
        <v>1364</v>
      </c>
      <c r="AA300" s="125" t="s">
        <v>409</v>
      </c>
    </row>
    <row r="301" spans="1:27" s="136" customFormat="1" x14ac:dyDescent="0.2">
      <c r="A301" s="21" t="s">
        <v>1678</v>
      </c>
      <c r="B301" s="653"/>
      <c r="C301" s="653" t="s">
        <v>1304</v>
      </c>
      <c r="D301" s="653" t="s">
        <v>1322</v>
      </c>
      <c r="E301" s="653"/>
      <c r="F301" s="653" t="s">
        <v>52</v>
      </c>
      <c r="G301" s="125" t="s">
        <v>48</v>
      </c>
      <c r="H301" s="653" t="s">
        <v>1276</v>
      </c>
      <c r="I301" s="275">
        <v>1635</v>
      </c>
      <c r="J301" s="275">
        <v>2170</v>
      </c>
      <c r="K301" s="275">
        <v>2170</v>
      </c>
      <c r="L301" s="275"/>
      <c r="M301" s="125"/>
      <c r="N301" s="125"/>
      <c r="O301" s="125"/>
      <c r="P301" s="125"/>
      <c r="Q301" s="125"/>
      <c r="R301" s="125"/>
      <c r="S301" s="125"/>
      <c r="T301" s="125"/>
      <c r="U301" s="125"/>
      <c r="V301" s="125"/>
      <c r="W301" s="125"/>
      <c r="X301" s="652"/>
      <c r="Y301" s="652">
        <v>44834</v>
      </c>
      <c r="Z301" s="125" t="s">
        <v>1365</v>
      </c>
      <c r="AA301" s="125" t="s">
        <v>409</v>
      </c>
    </row>
    <row r="302" spans="1:27" s="136" customFormat="1" x14ac:dyDescent="0.2">
      <c r="A302" s="21" t="s">
        <v>1678</v>
      </c>
      <c r="B302" s="653"/>
      <c r="C302" s="653" t="s">
        <v>1306</v>
      </c>
      <c r="D302" s="653" t="s">
        <v>1322</v>
      </c>
      <c r="E302" s="653"/>
      <c r="F302" s="653" t="s">
        <v>52</v>
      </c>
      <c r="G302" s="125" t="s">
        <v>48</v>
      </c>
      <c r="H302" s="653" t="s">
        <v>1276</v>
      </c>
      <c r="I302" s="275">
        <v>1635</v>
      </c>
      <c r="J302" s="275">
        <v>2170</v>
      </c>
      <c r="K302" s="275">
        <v>2170</v>
      </c>
      <c r="L302" s="275"/>
      <c r="M302" s="125"/>
      <c r="N302" s="125"/>
      <c r="O302" s="125"/>
      <c r="P302" s="125"/>
      <c r="Q302" s="125"/>
      <c r="R302" s="125"/>
      <c r="S302" s="125"/>
      <c r="T302" s="125"/>
      <c r="U302" s="125"/>
      <c r="V302" s="125"/>
      <c r="W302" s="125"/>
      <c r="X302" s="652"/>
      <c r="Y302" s="652">
        <v>44834</v>
      </c>
      <c r="Z302" s="125" t="s">
        <v>1365</v>
      </c>
      <c r="AA302" s="125" t="s">
        <v>409</v>
      </c>
    </row>
    <row r="303" spans="1:27" s="136" customFormat="1" x14ac:dyDescent="0.2">
      <c r="A303" s="21" t="s">
        <v>1678</v>
      </c>
      <c r="B303" s="653"/>
      <c r="C303" s="653" t="s">
        <v>1284</v>
      </c>
      <c r="D303" s="653" t="s">
        <v>1322</v>
      </c>
      <c r="E303" s="653"/>
      <c r="F303" s="653" t="s">
        <v>52</v>
      </c>
      <c r="G303" s="125" t="s">
        <v>48</v>
      </c>
      <c r="H303" s="653" t="s">
        <v>1276</v>
      </c>
      <c r="I303" s="275">
        <v>1140</v>
      </c>
      <c r="J303" s="275">
        <v>1420</v>
      </c>
      <c r="K303" s="275">
        <v>1420</v>
      </c>
      <c r="L303" s="275"/>
      <c r="M303" s="125"/>
      <c r="N303" s="125"/>
      <c r="O303" s="125"/>
      <c r="P303" s="125"/>
      <c r="Q303" s="125"/>
      <c r="R303" s="125"/>
      <c r="S303" s="125"/>
      <c r="T303" s="125"/>
      <c r="U303" s="125"/>
      <c r="V303" s="125"/>
      <c r="W303" s="125"/>
      <c r="X303" s="652"/>
      <c r="Y303" s="652">
        <v>44834</v>
      </c>
      <c r="Z303" s="125" t="s">
        <v>1365</v>
      </c>
      <c r="AA303" s="125" t="s">
        <v>409</v>
      </c>
    </row>
    <row r="304" spans="1:27" s="136" customFormat="1" x14ac:dyDescent="0.2">
      <c r="A304" s="21" t="s">
        <v>1678</v>
      </c>
      <c r="B304" s="653"/>
      <c r="C304" s="653" t="s">
        <v>1285</v>
      </c>
      <c r="D304" s="653" t="s">
        <v>1322</v>
      </c>
      <c r="E304" s="653"/>
      <c r="F304" s="653" t="s">
        <v>52</v>
      </c>
      <c r="G304" s="125" t="s">
        <v>48</v>
      </c>
      <c r="H304" s="653" t="s">
        <v>1276</v>
      </c>
      <c r="I304" s="275">
        <v>2005</v>
      </c>
      <c r="J304" s="275">
        <v>2840</v>
      </c>
      <c r="K304" s="275">
        <v>2840</v>
      </c>
      <c r="L304" s="275"/>
      <c r="M304" s="125"/>
      <c r="N304" s="125"/>
      <c r="O304" s="125"/>
      <c r="P304" s="125"/>
      <c r="Q304" s="125"/>
      <c r="R304" s="125"/>
      <c r="S304" s="125"/>
      <c r="T304" s="125"/>
      <c r="U304" s="125"/>
      <c r="V304" s="125"/>
      <c r="W304" s="125"/>
      <c r="X304" s="652"/>
      <c r="Y304" s="652">
        <v>44834</v>
      </c>
      <c r="Z304" s="125" t="s">
        <v>1365</v>
      </c>
      <c r="AA304" s="125" t="s">
        <v>409</v>
      </c>
    </row>
    <row r="305" spans="1:27" s="136" customFormat="1" x14ac:dyDescent="0.2">
      <c r="A305" s="21" t="s">
        <v>1678</v>
      </c>
      <c r="B305" s="653"/>
      <c r="C305" s="653" t="s">
        <v>1286</v>
      </c>
      <c r="D305" s="653" t="s">
        <v>1322</v>
      </c>
      <c r="E305" s="653"/>
      <c r="F305" s="653" t="s">
        <v>52</v>
      </c>
      <c r="G305" s="125" t="s">
        <v>48</v>
      </c>
      <c r="H305" s="653" t="s">
        <v>1276</v>
      </c>
      <c r="I305" s="275">
        <v>1140</v>
      </c>
      <c r="J305" s="275">
        <v>1420</v>
      </c>
      <c r="K305" s="275">
        <v>1420</v>
      </c>
      <c r="L305" s="275"/>
      <c r="M305" s="125"/>
      <c r="N305" s="125"/>
      <c r="O305" s="125"/>
      <c r="P305" s="125"/>
      <c r="Q305" s="125"/>
      <c r="R305" s="125"/>
      <c r="S305" s="125"/>
      <c r="T305" s="125"/>
      <c r="U305" s="125"/>
      <c r="V305" s="125"/>
      <c r="W305" s="125"/>
      <c r="X305" s="652"/>
      <c r="Y305" s="652">
        <v>44834</v>
      </c>
      <c r="Z305" s="125" t="s">
        <v>1365</v>
      </c>
      <c r="AA305" s="125" t="s">
        <v>409</v>
      </c>
    </row>
    <row r="306" spans="1:27" s="136" customFormat="1" x14ac:dyDescent="0.2">
      <c r="A306" s="21" t="s">
        <v>1678</v>
      </c>
      <c r="B306" s="653"/>
      <c r="C306" s="653" t="s">
        <v>1280</v>
      </c>
      <c r="D306" s="653" t="s">
        <v>1322</v>
      </c>
      <c r="E306" s="653"/>
      <c r="F306" s="653" t="s">
        <v>52</v>
      </c>
      <c r="G306" s="125" t="s">
        <v>48</v>
      </c>
      <c r="H306" s="653" t="s">
        <v>1276</v>
      </c>
      <c r="I306" s="275">
        <v>1500</v>
      </c>
      <c r="J306" s="275">
        <v>1950</v>
      </c>
      <c r="K306" s="275">
        <v>1950</v>
      </c>
      <c r="L306" s="275"/>
      <c r="M306" s="125"/>
      <c r="N306" s="125"/>
      <c r="O306" s="125"/>
      <c r="P306" s="125"/>
      <c r="Q306" s="125"/>
      <c r="R306" s="125"/>
      <c r="S306" s="125"/>
      <c r="T306" s="125"/>
      <c r="U306" s="125"/>
      <c r="V306" s="125"/>
      <c r="W306" s="125"/>
      <c r="X306" s="652"/>
      <c r="Y306" s="652">
        <v>44834</v>
      </c>
      <c r="Z306" s="125" t="s">
        <v>1365</v>
      </c>
      <c r="AA306" s="125" t="s">
        <v>409</v>
      </c>
    </row>
    <row r="307" spans="1:27" s="136" customFormat="1" x14ac:dyDescent="0.2">
      <c r="A307" s="21" t="s">
        <v>1678</v>
      </c>
      <c r="B307" s="653"/>
      <c r="C307" s="653" t="s">
        <v>1287</v>
      </c>
      <c r="D307" s="653" t="s">
        <v>1322</v>
      </c>
      <c r="E307" s="653"/>
      <c r="F307" s="653" t="s">
        <v>52</v>
      </c>
      <c r="G307" s="125" t="s">
        <v>48</v>
      </c>
      <c r="H307" s="653" t="s">
        <v>1276</v>
      </c>
      <c r="I307" s="275">
        <v>1085</v>
      </c>
      <c r="J307" s="275">
        <v>1570</v>
      </c>
      <c r="K307" s="275">
        <v>1570</v>
      </c>
      <c r="L307" s="275"/>
      <c r="M307" s="125"/>
      <c r="N307" s="125"/>
      <c r="O307" s="125"/>
      <c r="P307" s="125"/>
      <c r="Q307" s="125"/>
      <c r="R307" s="125"/>
      <c r="S307" s="125"/>
      <c r="T307" s="125"/>
      <c r="U307" s="125"/>
      <c r="V307" s="125"/>
      <c r="W307" s="125"/>
      <c r="X307" s="652"/>
      <c r="Y307" s="652">
        <v>44834</v>
      </c>
      <c r="Z307" s="125" t="s">
        <v>1365</v>
      </c>
      <c r="AA307" s="125" t="s">
        <v>409</v>
      </c>
    </row>
    <row r="308" spans="1:27" s="136" customFormat="1" x14ac:dyDescent="0.2">
      <c r="A308" s="21" t="s">
        <v>1678</v>
      </c>
      <c r="B308" s="653"/>
      <c r="C308" s="653" t="s">
        <v>1288</v>
      </c>
      <c r="D308" s="653" t="s">
        <v>1322</v>
      </c>
      <c r="E308" s="653"/>
      <c r="F308" s="653" t="s">
        <v>52</v>
      </c>
      <c r="G308" s="125" t="s">
        <v>48</v>
      </c>
      <c r="H308" s="653" t="s">
        <v>1276</v>
      </c>
      <c r="I308" s="275">
        <v>1500</v>
      </c>
      <c r="J308" s="275">
        <v>1950</v>
      </c>
      <c r="K308" s="275">
        <v>1950</v>
      </c>
      <c r="L308" s="275"/>
      <c r="M308" s="125"/>
      <c r="N308" s="125"/>
      <c r="O308" s="125"/>
      <c r="P308" s="125"/>
      <c r="Q308" s="125"/>
      <c r="R308" s="125"/>
      <c r="S308" s="125"/>
      <c r="T308" s="125"/>
      <c r="U308" s="125"/>
      <c r="V308" s="125"/>
      <c r="W308" s="125"/>
      <c r="X308" s="652"/>
      <c r="Y308" s="652">
        <v>44834</v>
      </c>
      <c r="Z308" s="125" t="s">
        <v>1365</v>
      </c>
      <c r="AA308" s="125" t="s">
        <v>409</v>
      </c>
    </row>
    <row r="309" spans="1:27" s="136" customFormat="1" x14ac:dyDescent="0.2">
      <c r="A309" s="21" t="s">
        <v>1678</v>
      </c>
      <c r="B309" s="653"/>
      <c r="C309" s="653" t="s">
        <v>1284</v>
      </c>
      <c r="D309" s="653" t="s">
        <v>1323</v>
      </c>
      <c r="E309" s="653"/>
      <c r="F309" s="653" t="s">
        <v>52</v>
      </c>
      <c r="G309" s="125" t="s">
        <v>48</v>
      </c>
      <c r="H309" s="653" t="s">
        <v>1276</v>
      </c>
      <c r="I309" s="275">
        <v>1290</v>
      </c>
      <c r="J309" s="275">
        <v>1720</v>
      </c>
      <c r="K309" s="275">
        <v>1720</v>
      </c>
      <c r="L309" s="275"/>
      <c r="M309" s="125"/>
      <c r="N309" s="125"/>
      <c r="O309" s="125"/>
      <c r="P309" s="125"/>
      <c r="Q309" s="125"/>
      <c r="R309" s="125"/>
      <c r="S309" s="125"/>
      <c r="T309" s="125"/>
      <c r="U309" s="125"/>
      <c r="V309" s="125"/>
      <c r="W309" s="125"/>
      <c r="X309" s="652"/>
      <c r="Y309" s="652">
        <v>44834</v>
      </c>
      <c r="Z309" s="125" t="s">
        <v>1365</v>
      </c>
      <c r="AA309" s="125" t="s">
        <v>409</v>
      </c>
    </row>
    <row r="310" spans="1:27" s="136" customFormat="1" x14ac:dyDescent="0.2">
      <c r="A310" s="21" t="s">
        <v>1678</v>
      </c>
      <c r="B310" s="653"/>
      <c r="C310" s="653" t="s">
        <v>1285</v>
      </c>
      <c r="D310" s="653" t="s">
        <v>1323</v>
      </c>
      <c r="E310" s="653"/>
      <c r="F310" s="653" t="s">
        <v>52</v>
      </c>
      <c r="G310" s="125" t="s">
        <v>48</v>
      </c>
      <c r="H310" s="653" t="s">
        <v>1276</v>
      </c>
      <c r="I310" s="275">
        <v>2445</v>
      </c>
      <c r="J310" s="275">
        <v>3420</v>
      </c>
      <c r="K310" s="275">
        <v>3420</v>
      </c>
      <c r="L310" s="275"/>
      <c r="M310" s="125"/>
      <c r="N310" s="125"/>
      <c r="O310" s="125"/>
      <c r="P310" s="125"/>
      <c r="Q310" s="125"/>
      <c r="R310" s="125"/>
      <c r="S310" s="125"/>
      <c r="T310" s="125"/>
      <c r="U310" s="125"/>
      <c r="V310" s="125"/>
      <c r="W310" s="125"/>
      <c r="X310" s="652"/>
      <c r="Y310" s="652">
        <v>44834</v>
      </c>
      <c r="Z310" s="125" t="s">
        <v>1365</v>
      </c>
      <c r="AA310" s="125" t="s">
        <v>409</v>
      </c>
    </row>
    <row r="311" spans="1:27" s="136" customFormat="1" x14ac:dyDescent="0.2">
      <c r="A311" s="21" t="s">
        <v>1678</v>
      </c>
      <c r="B311" s="653"/>
      <c r="C311" s="653" t="s">
        <v>1286</v>
      </c>
      <c r="D311" s="653" t="s">
        <v>1323</v>
      </c>
      <c r="E311" s="653"/>
      <c r="F311" s="653" t="s">
        <v>52</v>
      </c>
      <c r="G311" s="125" t="s">
        <v>48</v>
      </c>
      <c r="H311" s="653" t="s">
        <v>1276</v>
      </c>
      <c r="I311" s="275">
        <v>1290</v>
      </c>
      <c r="J311" s="275">
        <v>1720</v>
      </c>
      <c r="K311" s="275">
        <v>1720</v>
      </c>
      <c r="L311" s="275"/>
      <c r="M311" s="125"/>
      <c r="N311" s="125"/>
      <c r="O311" s="125"/>
      <c r="P311" s="125"/>
      <c r="Q311" s="125"/>
      <c r="R311" s="125"/>
      <c r="S311" s="125"/>
      <c r="T311" s="125"/>
      <c r="U311" s="125"/>
      <c r="V311" s="125"/>
      <c r="W311" s="125"/>
      <c r="X311" s="652"/>
      <c r="Y311" s="652">
        <v>44834</v>
      </c>
      <c r="Z311" s="125" t="s">
        <v>1365</v>
      </c>
      <c r="AA311" s="125" t="s">
        <v>409</v>
      </c>
    </row>
    <row r="312" spans="1:27" s="136" customFormat="1" x14ac:dyDescent="0.2">
      <c r="A312" s="21" t="s">
        <v>1678</v>
      </c>
      <c r="B312" s="653"/>
      <c r="C312" s="653" t="s">
        <v>1280</v>
      </c>
      <c r="D312" s="653" t="s">
        <v>1323</v>
      </c>
      <c r="E312" s="653"/>
      <c r="F312" s="653" t="s">
        <v>52</v>
      </c>
      <c r="G312" s="125" t="s">
        <v>48</v>
      </c>
      <c r="H312" s="653" t="s">
        <v>1276</v>
      </c>
      <c r="I312" s="275">
        <v>1430</v>
      </c>
      <c r="J312" s="275">
        <v>1755</v>
      </c>
      <c r="K312" s="275">
        <v>1755</v>
      </c>
      <c r="L312" s="275"/>
      <c r="M312" s="125"/>
      <c r="N312" s="125"/>
      <c r="O312" s="125"/>
      <c r="P312" s="125"/>
      <c r="Q312" s="125"/>
      <c r="R312" s="125"/>
      <c r="S312" s="125"/>
      <c r="T312" s="125"/>
      <c r="U312" s="125"/>
      <c r="V312" s="125"/>
      <c r="W312" s="125"/>
      <c r="X312" s="652"/>
      <c r="Y312" s="652">
        <v>44834</v>
      </c>
      <c r="Z312" s="125" t="s">
        <v>1365</v>
      </c>
      <c r="AA312" s="125" t="s">
        <v>409</v>
      </c>
    </row>
    <row r="313" spans="1:27" s="136" customFormat="1" x14ac:dyDescent="0.2">
      <c r="A313" s="21" t="s">
        <v>1678</v>
      </c>
      <c r="B313" s="653"/>
      <c r="C313" s="653" t="s">
        <v>1287</v>
      </c>
      <c r="D313" s="653" t="s">
        <v>1323</v>
      </c>
      <c r="E313" s="653"/>
      <c r="F313" s="653" t="s">
        <v>52</v>
      </c>
      <c r="G313" s="125" t="s">
        <v>48</v>
      </c>
      <c r="H313" s="653" t="s">
        <v>1276</v>
      </c>
      <c r="I313" s="275">
        <v>1185</v>
      </c>
      <c r="J313" s="275">
        <v>1370</v>
      </c>
      <c r="K313" s="275">
        <v>1370</v>
      </c>
      <c r="L313" s="275"/>
      <c r="M313" s="125"/>
      <c r="N313" s="125"/>
      <c r="O313" s="125"/>
      <c r="P313" s="125"/>
      <c r="Q313" s="125"/>
      <c r="R313" s="125"/>
      <c r="S313" s="125"/>
      <c r="T313" s="125"/>
      <c r="U313" s="125"/>
      <c r="V313" s="125"/>
      <c r="W313" s="125"/>
      <c r="X313" s="652"/>
      <c r="Y313" s="652">
        <v>44834</v>
      </c>
      <c r="Z313" s="125" t="s">
        <v>1365</v>
      </c>
      <c r="AA313" s="125" t="s">
        <v>409</v>
      </c>
    </row>
    <row r="314" spans="1:27" s="136" customFormat="1" x14ac:dyDescent="0.2">
      <c r="A314" s="21" t="s">
        <v>1678</v>
      </c>
      <c r="B314" s="653"/>
      <c r="C314" s="653" t="s">
        <v>1288</v>
      </c>
      <c r="D314" s="653" t="s">
        <v>1323</v>
      </c>
      <c r="E314" s="653"/>
      <c r="F314" s="653" t="s">
        <v>52</v>
      </c>
      <c r="G314" s="125" t="s">
        <v>48</v>
      </c>
      <c r="H314" s="653" t="s">
        <v>1276</v>
      </c>
      <c r="I314" s="275">
        <v>1430</v>
      </c>
      <c r="J314" s="275">
        <v>1755</v>
      </c>
      <c r="K314" s="275">
        <v>1755</v>
      </c>
      <c r="L314" s="275"/>
      <c r="M314" s="125"/>
      <c r="N314" s="125"/>
      <c r="O314" s="125"/>
      <c r="P314" s="125"/>
      <c r="Q314" s="125"/>
      <c r="R314" s="125"/>
      <c r="S314" s="125"/>
      <c r="T314" s="125"/>
      <c r="U314" s="125"/>
      <c r="V314" s="125"/>
      <c r="W314" s="125"/>
      <c r="X314" s="652"/>
      <c r="Y314" s="652">
        <v>44834</v>
      </c>
      <c r="Z314" s="125" t="s">
        <v>1365</v>
      </c>
      <c r="AA314" s="125" t="s">
        <v>409</v>
      </c>
    </row>
    <row r="315" spans="1:27" s="136" customFormat="1" x14ac:dyDescent="0.2">
      <c r="A315" s="21" t="s">
        <v>1678</v>
      </c>
      <c r="B315" s="653"/>
      <c r="C315" s="653" t="s">
        <v>1284</v>
      </c>
      <c r="D315" s="653" t="s">
        <v>1324</v>
      </c>
      <c r="E315" s="653"/>
      <c r="F315" s="653" t="s">
        <v>52</v>
      </c>
      <c r="G315" s="125" t="s">
        <v>48</v>
      </c>
      <c r="H315" s="653" t="s">
        <v>1276</v>
      </c>
      <c r="I315" s="275">
        <v>1295</v>
      </c>
      <c r="J315" s="275">
        <v>2030</v>
      </c>
      <c r="K315" s="275">
        <v>2030</v>
      </c>
      <c r="L315" s="275"/>
      <c r="M315" s="125"/>
      <c r="N315" s="125"/>
      <c r="O315" s="125"/>
      <c r="P315" s="125"/>
      <c r="Q315" s="125"/>
      <c r="R315" s="125"/>
      <c r="S315" s="125"/>
      <c r="T315" s="125"/>
      <c r="U315" s="125"/>
      <c r="V315" s="125"/>
      <c r="W315" s="125"/>
      <c r="X315" s="652"/>
      <c r="Y315" s="652">
        <v>44834</v>
      </c>
      <c r="Z315" s="125" t="s">
        <v>1364</v>
      </c>
      <c r="AA315" s="125" t="s">
        <v>409</v>
      </c>
    </row>
    <row r="316" spans="1:27" s="136" customFormat="1" x14ac:dyDescent="0.2">
      <c r="A316" s="21" t="s">
        <v>1678</v>
      </c>
      <c r="B316" s="653"/>
      <c r="C316" s="653" t="s">
        <v>1286</v>
      </c>
      <c r="D316" s="653" t="s">
        <v>1324</v>
      </c>
      <c r="E316" s="653"/>
      <c r="F316" s="653" t="s">
        <v>52</v>
      </c>
      <c r="G316" s="125" t="s">
        <v>48</v>
      </c>
      <c r="H316" s="653" t="s">
        <v>1276</v>
      </c>
      <c r="I316" s="275">
        <v>1295</v>
      </c>
      <c r="J316" s="275">
        <v>2030</v>
      </c>
      <c r="K316" s="275">
        <v>2030</v>
      </c>
      <c r="L316" s="275"/>
      <c r="M316" s="125"/>
      <c r="N316" s="125"/>
      <c r="O316" s="125"/>
      <c r="P316" s="125"/>
      <c r="Q316" s="125"/>
      <c r="R316" s="125"/>
      <c r="S316" s="125"/>
      <c r="T316" s="125"/>
      <c r="U316" s="125"/>
      <c r="V316" s="125"/>
      <c r="W316" s="125"/>
      <c r="X316" s="652"/>
      <c r="Y316" s="652">
        <v>44834</v>
      </c>
      <c r="Z316" s="125" t="s">
        <v>1364</v>
      </c>
      <c r="AA316" s="125" t="s">
        <v>409</v>
      </c>
    </row>
    <row r="317" spans="1:27" s="136" customFormat="1" x14ac:dyDescent="0.2">
      <c r="A317" s="21" t="s">
        <v>1678</v>
      </c>
      <c r="B317" s="653"/>
      <c r="C317" s="653" t="s">
        <v>1284</v>
      </c>
      <c r="D317" s="653" t="s">
        <v>1325</v>
      </c>
      <c r="E317" s="653"/>
      <c r="F317" s="653" t="s">
        <v>52</v>
      </c>
      <c r="G317" s="125" t="s">
        <v>48</v>
      </c>
      <c r="H317" s="653" t="s">
        <v>1276</v>
      </c>
      <c r="I317" s="275">
        <v>1655</v>
      </c>
      <c r="J317" s="275">
        <v>2470</v>
      </c>
      <c r="K317" s="275">
        <v>2470</v>
      </c>
      <c r="L317" s="275"/>
      <c r="M317" s="125"/>
      <c r="N317" s="125"/>
      <c r="O317" s="125"/>
      <c r="P317" s="125"/>
      <c r="Q317" s="125"/>
      <c r="R317" s="125"/>
      <c r="S317" s="125"/>
      <c r="T317" s="125"/>
      <c r="U317" s="125"/>
      <c r="V317" s="125"/>
      <c r="W317" s="125"/>
      <c r="X317" s="652"/>
      <c r="Y317" s="652">
        <v>44834</v>
      </c>
      <c r="Z317" s="125" t="s">
        <v>1364</v>
      </c>
      <c r="AA317" s="125" t="s">
        <v>409</v>
      </c>
    </row>
    <row r="318" spans="1:27" s="136" customFormat="1" x14ac:dyDescent="0.2">
      <c r="A318" s="21" t="s">
        <v>1678</v>
      </c>
      <c r="B318" s="653"/>
      <c r="C318" s="653" t="s">
        <v>1286</v>
      </c>
      <c r="D318" s="653" t="s">
        <v>1325</v>
      </c>
      <c r="E318" s="653"/>
      <c r="F318" s="653" t="s">
        <v>52</v>
      </c>
      <c r="G318" s="125" t="s">
        <v>48</v>
      </c>
      <c r="H318" s="653" t="s">
        <v>1276</v>
      </c>
      <c r="I318" s="275">
        <v>1655</v>
      </c>
      <c r="J318" s="275">
        <v>2470</v>
      </c>
      <c r="K318" s="275">
        <v>2470</v>
      </c>
      <c r="L318" s="275"/>
      <c r="M318" s="125"/>
      <c r="N318" s="125"/>
      <c r="O318" s="125"/>
      <c r="P318" s="125"/>
      <c r="Q318" s="125"/>
      <c r="R318" s="125"/>
      <c r="S318" s="125"/>
      <c r="T318" s="125"/>
      <c r="U318" s="125"/>
      <c r="V318" s="125"/>
      <c r="W318" s="125"/>
      <c r="X318" s="652"/>
      <c r="Y318" s="652">
        <v>44834</v>
      </c>
      <c r="Z318" s="125" t="s">
        <v>1364</v>
      </c>
      <c r="AA318" s="125" t="s">
        <v>409</v>
      </c>
    </row>
    <row r="319" spans="1:27" s="136" customFormat="1" x14ac:dyDescent="0.2">
      <c r="A319" s="21" t="s">
        <v>1678</v>
      </c>
      <c r="B319" s="653"/>
      <c r="C319" s="653" t="s">
        <v>1280</v>
      </c>
      <c r="D319" s="653" t="s">
        <v>1325</v>
      </c>
      <c r="E319" s="653"/>
      <c r="F319" s="653" t="s">
        <v>52</v>
      </c>
      <c r="G319" s="125" t="s">
        <v>48</v>
      </c>
      <c r="H319" s="653" t="s">
        <v>1276</v>
      </c>
      <c r="I319" s="275">
        <v>1975</v>
      </c>
      <c r="J319" s="275">
        <v>3575</v>
      </c>
      <c r="K319" s="275">
        <v>3575</v>
      </c>
      <c r="L319" s="275"/>
      <c r="M319" s="125"/>
      <c r="N319" s="125"/>
      <c r="O319" s="125"/>
      <c r="P319" s="125"/>
      <c r="Q319" s="125"/>
      <c r="R319" s="125"/>
      <c r="S319" s="125"/>
      <c r="T319" s="125"/>
      <c r="U319" s="125"/>
      <c r="V319" s="125"/>
      <c r="W319" s="125"/>
      <c r="X319" s="652"/>
      <c r="Y319" s="652">
        <v>44834</v>
      </c>
      <c r="Z319" s="125" t="s">
        <v>1364</v>
      </c>
      <c r="AA319" s="125" t="s">
        <v>409</v>
      </c>
    </row>
    <row r="320" spans="1:27" s="136" customFormat="1" x14ac:dyDescent="0.2">
      <c r="A320" s="21" t="s">
        <v>1678</v>
      </c>
      <c r="B320" s="653"/>
      <c r="C320" s="653" t="s">
        <v>1287</v>
      </c>
      <c r="D320" s="653" t="s">
        <v>1325</v>
      </c>
      <c r="E320" s="653"/>
      <c r="F320" s="653" t="s">
        <v>52</v>
      </c>
      <c r="G320" s="125" t="s">
        <v>48</v>
      </c>
      <c r="H320" s="653" t="s">
        <v>1276</v>
      </c>
      <c r="I320" s="275">
        <v>1410</v>
      </c>
      <c r="J320" s="275">
        <v>3170</v>
      </c>
      <c r="K320" s="275">
        <v>3170</v>
      </c>
      <c r="L320" s="275"/>
      <c r="M320" s="125"/>
      <c r="N320" s="125"/>
      <c r="O320" s="125"/>
      <c r="P320" s="125"/>
      <c r="Q320" s="125"/>
      <c r="R320" s="125"/>
      <c r="S320" s="125"/>
      <c r="T320" s="125"/>
      <c r="U320" s="125"/>
      <c r="V320" s="125"/>
      <c r="W320" s="125"/>
      <c r="X320" s="652"/>
      <c r="Y320" s="652">
        <v>44834</v>
      </c>
      <c r="Z320" s="125" t="s">
        <v>1364</v>
      </c>
      <c r="AA320" s="125" t="s">
        <v>409</v>
      </c>
    </row>
    <row r="321" spans="1:27" s="136" customFormat="1" x14ac:dyDescent="0.2">
      <c r="A321" s="21" t="s">
        <v>1678</v>
      </c>
      <c r="B321" s="653"/>
      <c r="C321" s="653" t="s">
        <v>1288</v>
      </c>
      <c r="D321" s="653" t="s">
        <v>1325</v>
      </c>
      <c r="E321" s="653"/>
      <c r="F321" s="653" t="s">
        <v>52</v>
      </c>
      <c r="G321" s="125" t="s">
        <v>48</v>
      </c>
      <c r="H321" s="653" t="s">
        <v>1276</v>
      </c>
      <c r="I321" s="275">
        <v>1975</v>
      </c>
      <c r="J321" s="275">
        <v>3575</v>
      </c>
      <c r="K321" s="275">
        <v>3575</v>
      </c>
      <c r="L321" s="275"/>
      <c r="M321" s="125"/>
      <c r="N321" s="125"/>
      <c r="O321" s="125"/>
      <c r="P321" s="125"/>
      <c r="Q321" s="125"/>
      <c r="R321" s="125"/>
      <c r="S321" s="125"/>
      <c r="T321" s="125"/>
      <c r="U321" s="125"/>
      <c r="V321" s="125"/>
      <c r="W321" s="125"/>
      <c r="X321" s="652"/>
      <c r="Y321" s="652">
        <v>44834</v>
      </c>
      <c r="Z321" s="125" t="s">
        <v>1364</v>
      </c>
      <c r="AA321" s="125" t="s">
        <v>409</v>
      </c>
    </row>
    <row r="322" spans="1:27" s="136" customFormat="1" x14ac:dyDescent="0.2">
      <c r="A322" s="21" t="s">
        <v>1678</v>
      </c>
      <c r="B322" s="653"/>
      <c r="C322" s="653" t="s">
        <v>1284</v>
      </c>
      <c r="D322" s="653" t="s">
        <v>1326</v>
      </c>
      <c r="E322" s="653"/>
      <c r="F322" s="653" t="s">
        <v>52</v>
      </c>
      <c r="G322" s="125" t="s">
        <v>48</v>
      </c>
      <c r="H322" s="653" t="s">
        <v>1276</v>
      </c>
      <c r="I322" s="275">
        <v>3035</v>
      </c>
      <c r="J322" s="275">
        <v>4420</v>
      </c>
      <c r="K322" s="275">
        <v>4420</v>
      </c>
      <c r="L322" s="275"/>
      <c r="M322" s="125"/>
      <c r="N322" s="125"/>
      <c r="O322" s="125"/>
      <c r="P322" s="125"/>
      <c r="Q322" s="125"/>
      <c r="R322" s="125"/>
      <c r="S322" s="125"/>
      <c r="T322" s="125"/>
      <c r="U322" s="125"/>
      <c r="V322" s="125"/>
      <c r="W322" s="125"/>
      <c r="X322" s="652"/>
      <c r="Y322" s="652">
        <v>44834</v>
      </c>
      <c r="Z322" s="125" t="s">
        <v>1364</v>
      </c>
      <c r="AA322" s="125" t="s">
        <v>409</v>
      </c>
    </row>
    <row r="323" spans="1:27" s="136" customFormat="1" x14ac:dyDescent="0.2">
      <c r="A323" s="21" t="s">
        <v>1678</v>
      </c>
      <c r="B323" s="653"/>
      <c r="C323" s="653" t="s">
        <v>1286</v>
      </c>
      <c r="D323" s="653" t="s">
        <v>1326</v>
      </c>
      <c r="E323" s="653"/>
      <c r="F323" s="653" t="s">
        <v>52</v>
      </c>
      <c r="G323" s="125" t="s">
        <v>48</v>
      </c>
      <c r="H323" s="653" t="s">
        <v>1276</v>
      </c>
      <c r="I323" s="275">
        <v>3035</v>
      </c>
      <c r="J323" s="275">
        <v>4420</v>
      </c>
      <c r="K323" s="275">
        <v>4420</v>
      </c>
      <c r="L323" s="275"/>
      <c r="M323" s="125"/>
      <c r="N323" s="125"/>
      <c r="O323" s="125"/>
      <c r="P323" s="125"/>
      <c r="Q323" s="125"/>
      <c r="R323" s="125"/>
      <c r="S323" s="125"/>
      <c r="T323" s="125"/>
      <c r="U323" s="125"/>
      <c r="V323" s="125"/>
      <c r="W323" s="125"/>
      <c r="X323" s="652"/>
      <c r="Y323" s="652">
        <v>44834</v>
      </c>
      <c r="Z323" s="125" t="s">
        <v>1364</v>
      </c>
      <c r="AA323" s="125" t="s">
        <v>409</v>
      </c>
    </row>
    <row r="324" spans="1:27" s="136" customFormat="1" x14ac:dyDescent="0.2">
      <c r="A324" s="21" t="s">
        <v>1678</v>
      </c>
      <c r="B324" s="653"/>
      <c r="C324" s="653" t="s">
        <v>1280</v>
      </c>
      <c r="D324" s="653" t="s">
        <v>1326</v>
      </c>
      <c r="E324" s="653"/>
      <c r="F324" s="653" t="s">
        <v>52</v>
      </c>
      <c r="G324" s="125" t="s">
        <v>48</v>
      </c>
      <c r="H324" s="653" t="s">
        <v>1276</v>
      </c>
      <c r="I324" s="275">
        <v>3090</v>
      </c>
      <c r="J324" s="275">
        <v>5230</v>
      </c>
      <c r="K324" s="275">
        <v>5230</v>
      </c>
      <c r="L324" s="275"/>
      <c r="M324" s="125"/>
      <c r="N324" s="125"/>
      <c r="O324" s="125"/>
      <c r="P324" s="125"/>
      <c r="Q324" s="125"/>
      <c r="R324" s="125"/>
      <c r="S324" s="125"/>
      <c r="T324" s="125"/>
      <c r="U324" s="125"/>
      <c r="V324" s="125"/>
      <c r="W324" s="125"/>
      <c r="X324" s="652"/>
      <c r="Y324" s="652">
        <v>44834</v>
      </c>
      <c r="Z324" s="125" t="s">
        <v>1364</v>
      </c>
      <c r="AA324" s="125" t="s">
        <v>409</v>
      </c>
    </row>
    <row r="325" spans="1:27" s="136" customFormat="1" x14ac:dyDescent="0.2">
      <c r="A325" s="21" t="s">
        <v>1678</v>
      </c>
      <c r="B325" s="653"/>
      <c r="C325" s="653" t="s">
        <v>1287</v>
      </c>
      <c r="D325" s="653" t="s">
        <v>1326</v>
      </c>
      <c r="E325" s="653"/>
      <c r="F325" s="653" t="s">
        <v>52</v>
      </c>
      <c r="G325" s="125" t="s">
        <v>48</v>
      </c>
      <c r="H325" s="653" t="s">
        <v>1276</v>
      </c>
      <c r="I325" s="275">
        <v>2990</v>
      </c>
      <c r="J325" s="275">
        <v>5030</v>
      </c>
      <c r="K325" s="275">
        <v>5030</v>
      </c>
      <c r="L325" s="275"/>
      <c r="M325" s="125"/>
      <c r="N325" s="125"/>
      <c r="O325" s="125"/>
      <c r="P325" s="125"/>
      <c r="Q325" s="125"/>
      <c r="R325" s="125"/>
      <c r="S325" s="125"/>
      <c r="T325" s="125"/>
      <c r="U325" s="125"/>
      <c r="V325" s="125"/>
      <c r="W325" s="125"/>
      <c r="X325" s="652"/>
      <c r="Y325" s="652">
        <v>44834</v>
      </c>
      <c r="Z325" s="125" t="s">
        <v>1364</v>
      </c>
      <c r="AA325" s="125" t="s">
        <v>409</v>
      </c>
    </row>
    <row r="326" spans="1:27" s="136" customFormat="1" x14ac:dyDescent="0.2">
      <c r="A326" s="21" t="s">
        <v>1678</v>
      </c>
      <c r="B326" s="653"/>
      <c r="C326" s="653" t="s">
        <v>1288</v>
      </c>
      <c r="D326" s="653" t="s">
        <v>1326</v>
      </c>
      <c r="E326" s="653"/>
      <c r="F326" s="653" t="s">
        <v>52</v>
      </c>
      <c r="G326" s="125" t="s">
        <v>48</v>
      </c>
      <c r="H326" s="653" t="s">
        <v>1276</v>
      </c>
      <c r="I326" s="275">
        <v>3090</v>
      </c>
      <c r="J326" s="275">
        <v>5230</v>
      </c>
      <c r="K326" s="275">
        <v>5230</v>
      </c>
      <c r="L326" s="275"/>
      <c r="M326" s="125"/>
      <c r="N326" s="125"/>
      <c r="O326" s="125"/>
      <c r="P326" s="125"/>
      <c r="Q326" s="125"/>
      <c r="R326" s="125"/>
      <c r="S326" s="125"/>
      <c r="T326" s="125"/>
      <c r="U326" s="125"/>
      <c r="V326" s="125"/>
      <c r="W326" s="125"/>
      <c r="X326" s="652"/>
      <c r="Y326" s="652">
        <v>44834</v>
      </c>
      <c r="Z326" s="125" t="s">
        <v>1364</v>
      </c>
      <c r="AA326" s="125" t="s">
        <v>409</v>
      </c>
    </row>
    <row r="327" spans="1:27" s="136" customFormat="1" x14ac:dyDescent="0.2">
      <c r="A327" s="21" t="s">
        <v>1678</v>
      </c>
      <c r="B327" s="653"/>
      <c r="C327" s="653" t="s">
        <v>1284</v>
      </c>
      <c r="D327" s="653" t="s">
        <v>1327</v>
      </c>
      <c r="E327" s="653"/>
      <c r="F327" s="653" t="s">
        <v>52</v>
      </c>
      <c r="G327" s="125" t="s">
        <v>48</v>
      </c>
      <c r="H327" s="653" t="s">
        <v>1276</v>
      </c>
      <c r="I327" s="275">
        <v>2735</v>
      </c>
      <c r="J327" s="275">
        <v>3970</v>
      </c>
      <c r="K327" s="275">
        <v>3970</v>
      </c>
      <c r="L327" s="275"/>
      <c r="M327" s="125"/>
      <c r="N327" s="125"/>
      <c r="O327" s="125"/>
      <c r="P327" s="125"/>
      <c r="Q327" s="125"/>
      <c r="R327" s="125"/>
      <c r="S327" s="125"/>
      <c r="T327" s="125"/>
      <c r="U327" s="125"/>
      <c r="V327" s="125"/>
      <c r="W327" s="125"/>
      <c r="X327" s="652"/>
      <c r="Y327" s="652">
        <v>44834</v>
      </c>
      <c r="Z327" s="125" t="s">
        <v>1364</v>
      </c>
      <c r="AA327" s="125" t="s">
        <v>409</v>
      </c>
    </row>
    <row r="328" spans="1:27" s="136" customFormat="1" x14ac:dyDescent="0.2">
      <c r="A328" s="21" t="s">
        <v>1678</v>
      </c>
      <c r="B328" s="653"/>
      <c r="C328" s="653" t="s">
        <v>1286</v>
      </c>
      <c r="D328" s="653" t="s">
        <v>1327</v>
      </c>
      <c r="E328" s="653"/>
      <c r="F328" s="653" t="s">
        <v>52</v>
      </c>
      <c r="G328" s="125" t="s">
        <v>48</v>
      </c>
      <c r="H328" s="653" t="s">
        <v>1276</v>
      </c>
      <c r="I328" s="275">
        <v>2735</v>
      </c>
      <c r="J328" s="275">
        <v>3970</v>
      </c>
      <c r="K328" s="275">
        <v>3970</v>
      </c>
      <c r="L328" s="275"/>
      <c r="M328" s="125"/>
      <c r="N328" s="125"/>
      <c r="O328" s="125"/>
      <c r="P328" s="125"/>
      <c r="Q328" s="125"/>
      <c r="R328" s="125"/>
      <c r="S328" s="125"/>
      <c r="T328" s="125"/>
      <c r="U328" s="125"/>
      <c r="V328" s="125"/>
      <c r="W328" s="125"/>
      <c r="X328" s="652"/>
      <c r="Y328" s="652">
        <v>44834</v>
      </c>
      <c r="Z328" s="125" t="s">
        <v>1364</v>
      </c>
      <c r="AA328" s="125" t="s">
        <v>409</v>
      </c>
    </row>
    <row r="329" spans="1:27" s="136" customFormat="1" x14ac:dyDescent="0.2">
      <c r="A329" s="21" t="s">
        <v>1678</v>
      </c>
      <c r="B329" s="653"/>
      <c r="C329" s="653" t="s">
        <v>1280</v>
      </c>
      <c r="D329" s="653" t="s">
        <v>1327</v>
      </c>
      <c r="E329" s="653"/>
      <c r="F329" s="653" t="s">
        <v>52</v>
      </c>
      <c r="G329" s="125" t="s">
        <v>48</v>
      </c>
      <c r="H329" s="653" t="s">
        <v>1276</v>
      </c>
      <c r="I329" s="275">
        <v>3175</v>
      </c>
      <c r="J329" s="275">
        <v>4800</v>
      </c>
      <c r="K329" s="275">
        <v>4800</v>
      </c>
      <c r="L329" s="275"/>
      <c r="M329" s="125"/>
      <c r="N329" s="125"/>
      <c r="O329" s="125"/>
      <c r="P329" s="125"/>
      <c r="Q329" s="125"/>
      <c r="R329" s="125"/>
      <c r="S329" s="125"/>
      <c r="T329" s="125"/>
      <c r="U329" s="125"/>
      <c r="V329" s="125"/>
      <c r="W329" s="125"/>
      <c r="X329" s="652"/>
      <c r="Y329" s="652">
        <v>44834</v>
      </c>
      <c r="Z329" s="125" t="s">
        <v>1364</v>
      </c>
      <c r="AA329" s="125" t="s">
        <v>409</v>
      </c>
    </row>
    <row r="330" spans="1:27" s="136" customFormat="1" x14ac:dyDescent="0.2">
      <c r="A330" s="21" t="s">
        <v>1678</v>
      </c>
      <c r="B330" s="653"/>
      <c r="C330" s="653" t="s">
        <v>1287</v>
      </c>
      <c r="D330" s="653" t="s">
        <v>1327</v>
      </c>
      <c r="E330" s="653"/>
      <c r="F330" s="653" t="s">
        <v>52</v>
      </c>
      <c r="G330" s="125" t="s">
        <v>48</v>
      </c>
      <c r="H330" s="653" t="s">
        <v>1276</v>
      </c>
      <c r="I330" s="275">
        <v>2510</v>
      </c>
      <c r="J330" s="275">
        <v>4420</v>
      </c>
      <c r="K330" s="275">
        <v>4420</v>
      </c>
      <c r="L330" s="275"/>
      <c r="M330" s="125"/>
      <c r="N330" s="125"/>
      <c r="O330" s="125"/>
      <c r="P330" s="125"/>
      <c r="Q330" s="125"/>
      <c r="R330" s="125"/>
      <c r="S330" s="125"/>
      <c r="T330" s="125"/>
      <c r="U330" s="125"/>
      <c r="V330" s="125"/>
      <c r="W330" s="125"/>
      <c r="X330" s="652"/>
      <c r="Y330" s="652">
        <v>44834</v>
      </c>
      <c r="Z330" s="125" t="s">
        <v>1364</v>
      </c>
      <c r="AA330" s="125" t="s">
        <v>409</v>
      </c>
    </row>
    <row r="331" spans="1:27" s="136" customFormat="1" x14ac:dyDescent="0.2">
      <c r="A331" s="21" t="s">
        <v>1678</v>
      </c>
      <c r="B331" s="653"/>
      <c r="C331" s="653" t="s">
        <v>1288</v>
      </c>
      <c r="D331" s="653" t="s">
        <v>1327</v>
      </c>
      <c r="E331" s="653"/>
      <c r="F331" s="653" t="s">
        <v>52</v>
      </c>
      <c r="G331" s="125" t="s">
        <v>48</v>
      </c>
      <c r="H331" s="653" t="s">
        <v>1276</v>
      </c>
      <c r="I331" s="275">
        <v>3175</v>
      </c>
      <c r="J331" s="275">
        <v>4800</v>
      </c>
      <c r="K331" s="275">
        <v>4800</v>
      </c>
      <c r="L331" s="275"/>
      <c r="M331" s="125"/>
      <c r="N331" s="125"/>
      <c r="O331" s="125"/>
      <c r="P331" s="125"/>
      <c r="Q331" s="125"/>
      <c r="R331" s="125"/>
      <c r="S331" s="125"/>
      <c r="T331" s="125"/>
      <c r="U331" s="125"/>
      <c r="V331" s="125"/>
      <c r="W331" s="125"/>
      <c r="X331" s="652"/>
      <c r="Y331" s="652">
        <v>44834</v>
      </c>
      <c r="Z331" s="125" t="s">
        <v>1364</v>
      </c>
      <c r="AA331" s="125" t="s">
        <v>409</v>
      </c>
    </row>
    <row r="332" spans="1:27" s="136" customFormat="1" x14ac:dyDescent="0.2">
      <c r="A332" s="21" t="s">
        <v>1678</v>
      </c>
      <c r="B332" s="653"/>
      <c r="C332" s="653" t="s">
        <v>1284</v>
      </c>
      <c r="D332" s="653" t="s">
        <v>1328</v>
      </c>
      <c r="E332" s="653"/>
      <c r="F332" s="653" t="s">
        <v>52</v>
      </c>
      <c r="G332" s="125" t="s">
        <v>48</v>
      </c>
      <c r="H332" s="653" t="s">
        <v>1276</v>
      </c>
      <c r="I332" s="275">
        <v>2925</v>
      </c>
      <c r="J332" s="275">
        <v>4275</v>
      </c>
      <c r="K332" s="275">
        <v>4275</v>
      </c>
      <c r="L332" s="275"/>
      <c r="M332" s="125"/>
      <c r="N332" s="125"/>
      <c r="O332" s="125"/>
      <c r="P332" s="125"/>
      <c r="Q332" s="125"/>
      <c r="R332" s="125"/>
      <c r="S332" s="125"/>
      <c r="T332" s="125"/>
      <c r="U332" s="125"/>
      <c r="V332" s="125"/>
      <c r="W332" s="125"/>
      <c r="X332" s="652"/>
      <c r="Y332" s="652">
        <v>44834</v>
      </c>
      <c r="Z332" s="125" t="s">
        <v>1364</v>
      </c>
      <c r="AA332" s="125" t="s">
        <v>409</v>
      </c>
    </row>
    <row r="333" spans="1:27" s="136" customFormat="1" x14ac:dyDescent="0.2">
      <c r="A333" s="21" t="s">
        <v>1678</v>
      </c>
      <c r="B333" s="653"/>
      <c r="C333" s="653" t="s">
        <v>1285</v>
      </c>
      <c r="D333" s="653" t="s">
        <v>1328</v>
      </c>
      <c r="E333" s="653"/>
      <c r="F333" s="653" t="s">
        <v>52</v>
      </c>
      <c r="G333" s="125" t="s">
        <v>48</v>
      </c>
      <c r="H333" s="653" t="s">
        <v>1276</v>
      </c>
      <c r="I333" s="275">
        <v>2745</v>
      </c>
      <c r="J333" s="275">
        <v>3940</v>
      </c>
      <c r="K333" s="275">
        <v>3940</v>
      </c>
      <c r="L333" s="275"/>
      <c r="M333" s="125"/>
      <c r="N333" s="125"/>
      <c r="O333" s="125"/>
      <c r="P333" s="125"/>
      <c r="Q333" s="125"/>
      <c r="R333" s="125"/>
      <c r="S333" s="125"/>
      <c r="T333" s="125"/>
      <c r="U333" s="125"/>
      <c r="V333" s="125"/>
      <c r="W333" s="125"/>
      <c r="X333" s="652"/>
      <c r="Y333" s="652">
        <v>44834</v>
      </c>
      <c r="Z333" s="125" t="s">
        <v>1364</v>
      </c>
      <c r="AA333" s="125" t="s">
        <v>409</v>
      </c>
    </row>
    <row r="334" spans="1:27" s="136" customFormat="1" x14ac:dyDescent="0.2">
      <c r="A334" s="21" t="s">
        <v>1678</v>
      </c>
      <c r="B334" s="653"/>
      <c r="C334" s="653" t="s">
        <v>1286</v>
      </c>
      <c r="D334" s="653" t="s">
        <v>1328</v>
      </c>
      <c r="E334" s="653"/>
      <c r="F334" s="653" t="s">
        <v>52</v>
      </c>
      <c r="G334" s="125" t="s">
        <v>48</v>
      </c>
      <c r="H334" s="653" t="s">
        <v>1276</v>
      </c>
      <c r="I334" s="275">
        <v>2925</v>
      </c>
      <c r="J334" s="275">
        <v>4275</v>
      </c>
      <c r="K334" s="275">
        <v>4275</v>
      </c>
      <c r="L334" s="275"/>
      <c r="M334" s="125"/>
      <c r="N334" s="125"/>
      <c r="O334" s="125"/>
      <c r="P334" s="125"/>
      <c r="Q334" s="125"/>
      <c r="R334" s="125"/>
      <c r="S334" s="125"/>
      <c r="T334" s="125"/>
      <c r="U334" s="125"/>
      <c r="V334" s="125"/>
      <c r="W334" s="125"/>
      <c r="X334" s="652"/>
      <c r="Y334" s="652">
        <v>44834</v>
      </c>
      <c r="Z334" s="125" t="s">
        <v>1364</v>
      </c>
      <c r="AA334" s="125" t="s">
        <v>409</v>
      </c>
    </row>
    <row r="335" spans="1:27" s="136" customFormat="1" x14ac:dyDescent="0.2">
      <c r="A335" s="21" t="s">
        <v>1678</v>
      </c>
      <c r="B335" s="653"/>
      <c r="C335" s="653" t="s">
        <v>1280</v>
      </c>
      <c r="D335" s="653" t="s">
        <v>1328</v>
      </c>
      <c r="E335" s="653"/>
      <c r="F335" s="653" t="s">
        <v>52</v>
      </c>
      <c r="G335" s="125" t="s">
        <v>48</v>
      </c>
      <c r="H335" s="653" t="s">
        <v>1276</v>
      </c>
      <c r="I335" s="275">
        <v>3075</v>
      </c>
      <c r="J335" s="275">
        <v>5200</v>
      </c>
      <c r="K335" s="275">
        <v>5200</v>
      </c>
      <c r="L335" s="275"/>
      <c r="M335" s="125"/>
      <c r="N335" s="125"/>
      <c r="O335" s="125"/>
      <c r="P335" s="125"/>
      <c r="Q335" s="125"/>
      <c r="R335" s="125"/>
      <c r="S335" s="125"/>
      <c r="T335" s="125"/>
      <c r="U335" s="125"/>
      <c r="V335" s="125"/>
      <c r="W335" s="125"/>
      <c r="X335" s="652"/>
      <c r="Y335" s="652">
        <v>44834</v>
      </c>
      <c r="Z335" s="125" t="s">
        <v>1364</v>
      </c>
      <c r="AA335" s="125" t="s">
        <v>409</v>
      </c>
    </row>
    <row r="336" spans="1:27" s="136" customFormat="1" x14ac:dyDescent="0.2">
      <c r="A336" s="21" t="s">
        <v>1678</v>
      </c>
      <c r="B336" s="653"/>
      <c r="C336" s="653" t="s">
        <v>1287</v>
      </c>
      <c r="D336" s="653" t="s">
        <v>1328</v>
      </c>
      <c r="E336" s="653"/>
      <c r="F336" s="653" t="s">
        <v>52</v>
      </c>
      <c r="G336" s="125" t="s">
        <v>48</v>
      </c>
      <c r="H336" s="653" t="s">
        <v>1276</v>
      </c>
      <c r="I336" s="275">
        <v>3175</v>
      </c>
      <c r="J336" s="275">
        <v>5500</v>
      </c>
      <c r="K336" s="275">
        <v>5500</v>
      </c>
      <c r="L336" s="275"/>
      <c r="M336" s="125"/>
      <c r="N336" s="125"/>
      <c r="O336" s="125"/>
      <c r="P336" s="125"/>
      <c r="Q336" s="125"/>
      <c r="R336" s="125"/>
      <c r="S336" s="125"/>
      <c r="T336" s="125"/>
      <c r="U336" s="125"/>
      <c r="V336" s="125"/>
      <c r="W336" s="125"/>
      <c r="X336" s="652"/>
      <c r="Y336" s="652">
        <v>44834</v>
      </c>
      <c r="Z336" s="125" t="s">
        <v>1364</v>
      </c>
      <c r="AA336" s="125" t="s">
        <v>409</v>
      </c>
    </row>
    <row r="337" spans="1:27" s="136" customFormat="1" x14ac:dyDescent="0.2">
      <c r="A337" s="21" t="s">
        <v>1678</v>
      </c>
      <c r="B337" s="653"/>
      <c r="C337" s="653" t="s">
        <v>1288</v>
      </c>
      <c r="D337" s="653" t="s">
        <v>1328</v>
      </c>
      <c r="E337" s="653"/>
      <c r="F337" s="653" t="s">
        <v>52</v>
      </c>
      <c r="G337" s="125" t="s">
        <v>48</v>
      </c>
      <c r="H337" s="653" t="s">
        <v>1276</v>
      </c>
      <c r="I337" s="275">
        <v>3075</v>
      </c>
      <c r="J337" s="275">
        <v>5200</v>
      </c>
      <c r="K337" s="275">
        <v>5200</v>
      </c>
      <c r="L337" s="275"/>
      <c r="M337" s="125"/>
      <c r="N337" s="125"/>
      <c r="O337" s="125"/>
      <c r="P337" s="125"/>
      <c r="Q337" s="125"/>
      <c r="R337" s="125"/>
      <c r="S337" s="125"/>
      <c r="T337" s="125"/>
      <c r="U337" s="125"/>
      <c r="V337" s="125"/>
      <c r="W337" s="125"/>
      <c r="X337" s="652"/>
      <c r="Y337" s="652">
        <v>44834</v>
      </c>
      <c r="Z337" s="125" t="s">
        <v>1364</v>
      </c>
      <c r="AA337" s="125" t="s">
        <v>409</v>
      </c>
    </row>
    <row r="338" spans="1:27" s="136" customFormat="1" x14ac:dyDescent="0.2">
      <c r="A338" s="21" t="s">
        <v>1678</v>
      </c>
      <c r="B338" s="653"/>
      <c r="C338" s="653" t="s">
        <v>1304</v>
      </c>
      <c r="D338" s="653" t="s">
        <v>1329</v>
      </c>
      <c r="E338" s="653"/>
      <c r="F338" s="653" t="s">
        <v>52</v>
      </c>
      <c r="G338" s="125" t="s">
        <v>48</v>
      </c>
      <c r="H338" s="653" t="s">
        <v>1276</v>
      </c>
      <c r="I338" s="275">
        <v>1685</v>
      </c>
      <c r="J338" s="275">
        <v>2870</v>
      </c>
      <c r="K338" s="275">
        <v>2870</v>
      </c>
      <c r="L338" s="275"/>
      <c r="M338" s="125"/>
      <c r="N338" s="125"/>
      <c r="O338" s="125"/>
      <c r="P338" s="125"/>
      <c r="Q338" s="125"/>
      <c r="R338" s="125"/>
      <c r="S338" s="125"/>
      <c r="T338" s="125"/>
      <c r="U338" s="125"/>
      <c r="V338" s="125"/>
      <c r="W338" s="125"/>
      <c r="X338" s="652"/>
      <c r="Y338" s="652">
        <v>44834</v>
      </c>
      <c r="Z338" s="125" t="s">
        <v>1364</v>
      </c>
      <c r="AA338" s="125" t="s">
        <v>409</v>
      </c>
    </row>
    <row r="339" spans="1:27" s="136" customFormat="1" x14ac:dyDescent="0.2">
      <c r="A339" s="21" t="s">
        <v>1678</v>
      </c>
      <c r="B339" s="653"/>
      <c r="C339" s="653" t="s">
        <v>1306</v>
      </c>
      <c r="D339" s="653" t="s">
        <v>1329</v>
      </c>
      <c r="E339" s="653"/>
      <c r="F339" s="653" t="s">
        <v>52</v>
      </c>
      <c r="G339" s="125" t="s">
        <v>48</v>
      </c>
      <c r="H339" s="653" t="s">
        <v>1276</v>
      </c>
      <c r="I339" s="275">
        <v>1685</v>
      </c>
      <c r="J339" s="275">
        <v>2870</v>
      </c>
      <c r="K339" s="275">
        <v>2870</v>
      </c>
      <c r="L339" s="275"/>
      <c r="M339" s="125"/>
      <c r="N339" s="125"/>
      <c r="O339" s="125"/>
      <c r="P339" s="125"/>
      <c r="Q339" s="125"/>
      <c r="R339" s="125"/>
      <c r="S339" s="125"/>
      <c r="T339" s="125"/>
      <c r="U339" s="125"/>
      <c r="V339" s="125"/>
      <c r="W339" s="125"/>
      <c r="X339" s="652"/>
      <c r="Y339" s="652">
        <v>44834</v>
      </c>
      <c r="Z339" s="125" t="s">
        <v>1364</v>
      </c>
      <c r="AA339" s="125" t="s">
        <v>409</v>
      </c>
    </row>
    <row r="340" spans="1:27" s="136" customFormat="1" x14ac:dyDescent="0.2">
      <c r="A340" s="21" t="s">
        <v>1678</v>
      </c>
      <c r="B340" s="653"/>
      <c r="C340" s="653" t="s">
        <v>1284</v>
      </c>
      <c r="D340" s="653" t="s">
        <v>1329</v>
      </c>
      <c r="E340" s="653"/>
      <c r="F340" s="653" t="s">
        <v>52</v>
      </c>
      <c r="G340" s="125" t="s">
        <v>48</v>
      </c>
      <c r="H340" s="653" t="s">
        <v>1276</v>
      </c>
      <c r="I340" s="275">
        <v>635</v>
      </c>
      <c r="J340" s="275">
        <v>870</v>
      </c>
      <c r="K340" s="275">
        <v>870</v>
      </c>
      <c r="L340" s="275"/>
      <c r="M340" s="125"/>
      <c r="N340" s="125"/>
      <c r="O340" s="125"/>
      <c r="P340" s="125"/>
      <c r="Q340" s="125"/>
      <c r="R340" s="125"/>
      <c r="S340" s="125"/>
      <c r="T340" s="125"/>
      <c r="U340" s="125"/>
      <c r="V340" s="125"/>
      <c r="W340" s="125"/>
      <c r="X340" s="652"/>
      <c r="Y340" s="652">
        <v>44834</v>
      </c>
      <c r="Z340" s="125" t="s">
        <v>1364</v>
      </c>
      <c r="AA340" s="125" t="s">
        <v>409</v>
      </c>
    </row>
    <row r="341" spans="1:27" s="136" customFormat="1" x14ac:dyDescent="0.2">
      <c r="A341" s="21" t="s">
        <v>1678</v>
      </c>
      <c r="B341" s="653"/>
      <c r="C341" s="653" t="s">
        <v>1286</v>
      </c>
      <c r="D341" s="653" t="s">
        <v>1329</v>
      </c>
      <c r="E341" s="653"/>
      <c r="F341" s="653" t="s">
        <v>52</v>
      </c>
      <c r="G341" s="125" t="s">
        <v>48</v>
      </c>
      <c r="H341" s="653" t="s">
        <v>1276</v>
      </c>
      <c r="I341" s="275">
        <v>1185</v>
      </c>
      <c r="J341" s="275">
        <v>1220</v>
      </c>
      <c r="K341" s="275">
        <v>1220</v>
      </c>
      <c r="L341" s="275"/>
      <c r="M341" s="125"/>
      <c r="N341" s="125"/>
      <c r="O341" s="125"/>
      <c r="P341" s="125"/>
      <c r="Q341" s="125"/>
      <c r="R341" s="125"/>
      <c r="S341" s="125"/>
      <c r="T341" s="125"/>
      <c r="U341" s="125"/>
      <c r="V341" s="125"/>
      <c r="W341" s="125"/>
      <c r="X341" s="652"/>
      <c r="Y341" s="652">
        <v>44834</v>
      </c>
      <c r="Z341" s="125" t="s">
        <v>1364</v>
      </c>
      <c r="AA341" s="125" t="s">
        <v>409</v>
      </c>
    </row>
    <row r="342" spans="1:27" s="136" customFormat="1" x14ac:dyDescent="0.2">
      <c r="A342" s="21" t="s">
        <v>1678</v>
      </c>
      <c r="B342" s="653"/>
      <c r="C342" s="653" t="s">
        <v>1280</v>
      </c>
      <c r="D342" s="653" t="s">
        <v>1329</v>
      </c>
      <c r="E342" s="653"/>
      <c r="F342" s="653" t="s">
        <v>52</v>
      </c>
      <c r="G342" s="125" t="s">
        <v>48</v>
      </c>
      <c r="H342" s="653" t="s">
        <v>1276</v>
      </c>
      <c r="I342" s="275">
        <v>1450</v>
      </c>
      <c r="J342" s="275">
        <v>1975</v>
      </c>
      <c r="K342" s="275">
        <v>1975</v>
      </c>
      <c r="L342" s="275"/>
      <c r="M342" s="125"/>
      <c r="N342" s="125"/>
      <c r="O342" s="125"/>
      <c r="P342" s="125"/>
      <c r="Q342" s="125"/>
      <c r="R342" s="125"/>
      <c r="S342" s="125"/>
      <c r="T342" s="125"/>
      <c r="U342" s="125"/>
      <c r="V342" s="125"/>
      <c r="W342" s="125"/>
      <c r="X342" s="652"/>
      <c r="Y342" s="652">
        <v>44834</v>
      </c>
      <c r="Z342" s="125" t="s">
        <v>1364</v>
      </c>
      <c r="AA342" s="125" t="s">
        <v>409</v>
      </c>
    </row>
    <row r="343" spans="1:27" s="136" customFormat="1" x14ac:dyDescent="0.2">
      <c r="A343" s="21" t="s">
        <v>1678</v>
      </c>
      <c r="B343" s="653"/>
      <c r="C343" s="653" t="s">
        <v>1287</v>
      </c>
      <c r="D343" s="653" t="s">
        <v>1329</v>
      </c>
      <c r="E343" s="653"/>
      <c r="F343" s="653" t="s">
        <v>52</v>
      </c>
      <c r="G343" s="125" t="s">
        <v>48</v>
      </c>
      <c r="H343" s="653" t="s">
        <v>1276</v>
      </c>
      <c r="I343" s="275">
        <v>1535</v>
      </c>
      <c r="J343" s="275">
        <v>2220</v>
      </c>
      <c r="K343" s="275">
        <v>2220</v>
      </c>
      <c r="L343" s="275"/>
      <c r="M343" s="125"/>
      <c r="N343" s="125"/>
      <c r="O343" s="125"/>
      <c r="P343" s="125"/>
      <c r="Q343" s="125"/>
      <c r="R343" s="125"/>
      <c r="S343" s="125"/>
      <c r="T343" s="125"/>
      <c r="U343" s="125"/>
      <c r="V343" s="125"/>
      <c r="W343" s="125"/>
      <c r="X343" s="652"/>
      <c r="Y343" s="652">
        <v>44834</v>
      </c>
      <c r="Z343" s="125" t="s">
        <v>1364</v>
      </c>
      <c r="AA343" s="125" t="s">
        <v>409</v>
      </c>
    </row>
    <row r="344" spans="1:27" s="136" customFormat="1" x14ac:dyDescent="0.2">
      <c r="A344" s="21" t="s">
        <v>1678</v>
      </c>
      <c r="B344" s="653"/>
      <c r="C344" s="653" t="s">
        <v>1288</v>
      </c>
      <c r="D344" s="653" t="s">
        <v>1329</v>
      </c>
      <c r="E344" s="653"/>
      <c r="F344" s="653" t="s">
        <v>52</v>
      </c>
      <c r="G344" s="125" t="s">
        <v>48</v>
      </c>
      <c r="H344" s="653" t="s">
        <v>1276</v>
      </c>
      <c r="I344" s="275">
        <v>1360</v>
      </c>
      <c r="J344" s="275">
        <v>1895</v>
      </c>
      <c r="K344" s="275">
        <v>1895</v>
      </c>
      <c r="L344" s="275"/>
      <c r="M344" s="125"/>
      <c r="N344" s="125"/>
      <c r="O344" s="125"/>
      <c r="P344" s="125"/>
      <c r="Q344" s="125"/>
      <c r="R344" s="125"/>
      <c r="S344" s="125"/>
      <c r="T344" s="125"/>
      <c r="U344" s="125"/>
      <c r="V344" s="125"/>
      <c r="W344" s="125"/>
      <c r="X344" s="652"/>
      <c r="Y344" s="652">
        <v>44834</v>
      </c>
      <c r="Z344" s="125" t="s">
        <v>1364</v>
      </c>
      <c r="AA344" s="125" t="s">
        <v>409</v>
      </c>
    </row>
    <row r="345" spans="1:27" s="136" customFormat="1" x14ac:dyDescent="0.2">
      <c r="A345" s="21" t="s">
        <v>1678</v>
      </c>
      <c r="B345" s="653"/>
      <c r="C345" s="653" t="s">
        <v>1285</v>
      </c>
      <c r="D345" s="653" t="s">
        <v>1330</v>
      </c>
      <c r="E345" s="653"/>
      <c r="F345" s="653" t="s">
        <v>52</v>
      </c>
      <c r="G345" s="125" t="s">
        <v>48</v>
      </c>
      <c r="H345" s="653" t="s">
        <v>1276</v>
      </c>
      <c r="I345" s="275">
        <v>1240</v>
      </c>
      <c r="J345" s="275">
        <v>1780</v>
      </c>
      <c r="K345" s="275">
        <v>1780</v>
      </c>
      <c r="L345" s="275"/>
      <c r="M345" s="125"/>
      <c r="N345" s="125"/>
      <c r="O345" s="125"/>
      <c r="P345" s="125"/>
      <c r="Q345" s="125"/>
      <c r="R345" s="125"/>
      <c r="S345" s="125"/>
      <c r="T345" s="125"/>
      <c r="U345" s="125"/>
      <c r="V345" s="125"/>
      <c r="W345" s="125"/>
      <c r="X345" s="652"/>
      <c r="Y345" s="652">
        <v>44834</v>
      </c>
      <c r="Z345" s="125" t="s">
        <v>1364</v>
      </c>
      <c r="AA345" s="125" t="s">
        <v>409</v>
      </c>
    </row>
    <row r="346" spans="1:27" s="136" customFormat="1" x14ac:dyDescent="0.2">
      <c r="A346" s="21" t="s">
        <v>1678</v>
      </c>
      <c r="B346" s="653"/>
      <c r="C346" s="653" t="s">
        <v>1284</v>
      </c>
      <c r="D346" s="653" t="s">
        <v>1331</v>
      </c>
      <c r="E346" s="653"/>
      <c r="F346" s="653" t="s">
        <v>52</v>
      </c>
      <c r="G346" s="125" t="s">
        <v>48</v>
      </c>
      <c r="H346" s="653" t="s">
        <v>1276</v>
      </c>
      <c r="I346" s="275">
        <v>1827</v>
      </c>
      <c r="J346" s="275">
        <v>3009</v>
      </c>
      <c r="K346" s="275">
        <v>3009</v>
      </c>
      <c r="L346" s="275"/>
      <c r="M346" s="125"/>
      <c r="N346" s="125"/>
      <c r="O346" s="125"/>
      <c r="P346" s="125"/>
      <c r="Q346" s="125"/>
      <c r="R346" s="125"/>
      <c r="S346" s="125"/>
      <c r="T346" s="125"/>
      <c r="U346" s="125"/>
      <c r="V346" s="125"/>
      <c r="W346" s="125"/>
      <c r="X346" s="652"/>
      <c r="Y346" s="652">
        <v>44834</v>
      </c>
      <c r="Z346" s="125" t="s">
        <v>1364</v>
      </c>
      <c r="AA346" s="125" t="s">
        <v>409</v>
      </c>
    </row>
    <row r="347" spans="1:27" s="136" customFormat="1" x14ac:dyDescent="0.2">
      <c r="A347" s="21" t="s">
        <v>1678</v>
      </c>
      <c r="B347" s="653"/>
      <c r="C347" s="653" t="s">
        <v>1285</v>
      </c>
      <c r="D347" s="653" t="s">
        <v>1331</v>
      </c>
      <c r="E347" s="653"/>
      <c r="F347" s="653" t="s">
        <v>52</v>
      </c>
      <c r="G347" s="125" t="s">
        <v>48</v>
      </c>
      <c r="H347" s="653" t="s">
        <v>1276</v>
      </c>
      <c r="I347" s="275">
        <v>2927</v>
      </c>
      <c r="J347" s="275">
        <v>4604</v>
      </c>
      <c r="K347" s="275">
        <v>4604</v>
      </c>
      <c r="L347" s="275"/>
      <c r="M347" s="125"/>
      <c r="N347" s="125"/>
      <c r="O347" s="125"/>
      <c r="P347" s="125"/>
      <c r="Q347" s="125"/>
      <c r="R347" s="125"/>
      <c r="S347" s="125"/>
      <c r="T347" s="125"/>
      <c r="U347" s="125"/>
      <c r="V347" s="125"/>
      <c r="W347" s="125"/>
      <c r="X347" s="652"/>
      <c r="Y347" s="652">
        <v>44834</v>
      </c>
      <c r="Z347" s="125" t="s">
        <v>1364</v>
      </c>
      <c r="AA347" s="125" t="s">
        <v>409</v>
      </c>
    </row>
    <row r="348" spans="1:27" s="136" customFormat="1" x14ac:dyDescent="0.2">
      <c r="A348" s="21" t="s">
        <v>1678</v>
      </c>
      <c r="B348" s="653"/>
      <c r="C348" s="653" t="s">
        <v>1286</v>
      </c>
      <c r="D348" s="653" t="s">
        <v>1331</v>
      </c>
      <c r="E348" s="653"/>
      <c r="F348" s="653" t="s">
        <v>52</v>
      </c>
      <c r="G348" s="125" t="s">
        <v>48</v>
      </c>
      <c r="H348" s="653" t="s">
        <v>1276</v>
      </c>
      <c r="I348" s="275">
        <v>1827</v>
      </c>
      <c r="J348" s="275">
        <v>3009</v>
      </c>
      <c r="K348" s="275">
        <v>3009</v>
      </c>
      <c r="L348" s="275"/>
      <c r="M348" s="125"/>
      <c r="N348" s="125"/>
      <c r="O348" s="125"/>
      <c r="P348" s="125"/>
      <c r="Q348" s="125"/>
      <c r="R348" s="125"/>
      <c r="S348" s="125"/>
      <c r="T348" s="125"/>
      <c r="U348" s="125"/>
      <c r="V348" s="125"/>
      <c r="W348" s="125"/>
      <c r="X348" s="652"/>
      <c r="Y348" s="652">
        <v>44834</v>
      </c>
      <c r="Z348" s="125" t="s">
        <v>1364</v>
      </c>
      <c r="AA348" s="125" t="s">
        <v>409</v>
      </c>
    </row>
    <row r="349" spans="1:27" s="136" customFormat="1" x14ac:dyDescent="0.2">
      <c r="A349" s="21" t="s">
        <v>1678</v>
      </c>
      <c r="B349" s="653"/>
      <c r="C349" s="653" t="s">
        <v>1280</v>
      </c>
      <c r="D349" s="653" t="s">
        <v>1331</v>
      </c>
      <c r="E349" s="653"/>
      <c r="F349" s="653" t="s">
        <v>52</v>
      </c>
      <c r="G349" s="125" t="s">
        <v>48</v>
      </c>
      <c r="H349" s="653" t="s">
        <v>1276</v>
      </c>
      <c r="I349" s="275">
        <v>1867</v>
      </c>
      <c r="J349" s="275">
        <v>2459</v>
      </c>
      <c r="K349" s="275">
        <v>2459</v>
      </c>
      <c r="L349" s="275"/>
      <c r="M349" s="125"/>
      <c r="N349" s="125"/>
      <c r="O349" s="125"/>
      <c r="P349" s="125"/>
      <c r="Q349" s="125"/>
      <c r="R349" s="125"/>
      <c r="S349" s="125"/>
      <c r="T349" s="125"/>
      <c r="U349" s="125"/>
      <c r="V349" s="125"/>
      <c r="W349" s="125"/>
      <c r="X349" s="652"/>
      <c r="Y349" s="652">
        <v>44834</v>
      </c>
      <c r="Z349" s="125" t="s">
        <v>1364</v>
      </c>
      <c r="AA349" s="125" t="s">
        <v>409</v>
      </c>
    </row>
    <row r="350" spans="1:27" s="136" customFormat="1" x14ac:dyDescent="0.2">
      <c r="A350" s="21" t="s">
        <v>1678</v>
      </c>
      <c r="B350" s="653"/>
      <c r="C350" s="653" t="s">
        <v>1287</v>
      </c>
      <c r="D350" s="653" t="s">
        <v>1331</v>
      </c>
      <c r="E350" s="653"/>
      <c r="F350" s="653" t="s">
        <v>52</v>
      </c>
      <c r="G350" s="125" t="s">
        <v>48</v>
      </c>
      <c r="H350" s="653" t="s">
        <v>1276</v>
      </c>
      <c r="I350" s="275">
        <v>1717</v>
      </c>
      <c r="J350" s="275">
        <v>2759</v>
      </c>
      <c r="K350" s="275">
        <v>2759</v>
      </c>
      <c r="L350" s="275"/>
      <c r="M350" s="125"/>
      <c r="N350" s="125"/>
      <c r="O350" s="125"/>
      <c r="P350" s="125"/>
      <c r="Q350" s="125"/>
      <c r="R350" s="125"/>
      <c r="S350" s="125"/>
      <c r="T350" s="125"/>
      <c r="U350" s="125"/>
      <c r="V350" s="125"/>
      <c r="W350" s="125"/>
      <c r="X350" s="652"/>
      <c r="Y350" s="652">
        <v>44834</v>
      </c>
      <c r="Z350" s="125" t="s">
        <v>1364</v>
      </c>
      <c r="AA350" s="125" t="s">
        <v>409</v>
      </c>
    </row>
    <row r="351" spans="1:27" s="136" customFormat="1" x14ac:dyDescent="0.2">
      <c r="A351" s="21" t="s">
        <v>1678</v>
      </c>
      <c r="B351" s="653"/>
      <c r="C351" s="653" t="s">
        <v>1288</v>
      </c>
      <c r="D351" s="653" t="s">
        <v>1331</v>
      </c>
      <c r="E351" s="653"/>
      <c r="F351" s="653" t="s">
        <v>52</v>
      </c>
      <c r="G351" s="125" t="s">
        <v>48</v>
      </c>
      <c r="H351" s="653" t="s">
        <v>1276</v>
      </c>
      <c r="I351" s="275">
        <v>1867</v>
      </c>
      <c r="J351" s="275">
        <v>2459</v>
      </c>
      <c r="K351" s="275">
        <v>2459</v>
      </c>
      <c r="L351" s="275"/>
      <c r="M351" s="125"/>
      <c r="N351" s="125"/>
      <c r="O351" s="125"/>
      <c r="P351" s="125"/>
      <c r="Q351" s="125"/>
      <c r="R351" s="125"/>
      <c r="S351" s="125"/>
      <c r="T351" s="125"/>
      <c r="U351" s="125"/>
      <c r="V351" s="125"/>
      <c r="W351" s="125"/>
      <c r="X351" s="652"/>
      <c r="Y351" s="652">
        <v>44834</v>
      </c>
      <c r="Z351" s="125" t="s">
        <v>1364</v>
      </c>
      <c r="AA351" s="125" t="s">
        <v>409</v>
      </c>
    </row>
    <row r="352" spans="1:27" s="136" customFormat="1" x14ac:dyDescent="0.2">
      <c r="A352" s="21" t="s">
        <v>1678</v>
      </c>
      <c r="B352" s="653"/>
      <c r="C352" s="653" t="s">
        <v>1304</v>
      </c>
      <c r="D352" s="653" t="s">
        <v>1332</v>
      </c>
      <c r="E352" s="653"/>
      <c r="F352" s="653" t="s">
        <v>52</v>
      </c>
      <c r="G352" s="125" t="s">
        <v>48</v>
      </c>
      <c r="H352" s="653" t="s">
        <v>1276</v>
      </c>
      <c r="I352" s="275">
        <v>1685</v>
      </c>
      <c r="J352" s="275">
        <v>2870</v>
      </c>
      <c r="K352" s="275">
        <v>2870</v>
      </c>
      <c r="L352" s="275"/>
      <c r="M352" s="125"/>
      <c r="N352" s="125"/>
      <c r="O352" s="125"/>
      <c r="P352" s="125"/>
      <c r="Q352" s="125"/>
      <c r="R352" s="125"/>
      <c r="S352" s="125"/>
      <c r="T352" s="125"/>
      <c r="U352" s="125"/>
      <c r="V352" s="125"/>
      <c r="W352" s="125"/>
      <c r="X352" s="652"/>
      <c r="Y352" s="652">
        <v>44834</v>
      </c>
      <c r="Z352" s="125" t="s">
        <v>1364</v>
      </c>
      <c r="AA352" s="125" t="s">
        <v>409</v>
      </c>
    </row>
    <row r="353" spans="1:27" s="136" customFormat="1" x14ac:dyDescent="0.2">
      <c r="A353" s="21" t="s">
        <v>1678</v>
      </c>
      <c r="B353" s="653"/>
      <c r="C353" s="653" t="s">
        <v>1306</v>
      </c>
      <c r="D353" s="653" t="s">
        <v>1332</v>
      </c>
      <c r="E353" s="653"/>
      <c r="F353" s="653" t="s">
        <v>52</v>
      </c>
      <c r="G353" s="125" t="s">
        <v>48</v>
      </c>
      <c r="H353" s="653" t="s">
        <v>1276</v>
      </c>
      <c r="I353" s="275">
        <v>1685</v>
      </c>
      <c r="J353" s="275">
        <v>2870</v>
      </c>
      <c r="K353" s="275">
        <v>2870</v>
      </c>
      <c r="L353" s="275"/>
      <c r="M353" s="125"/>
      <c r="N353" s="125"/>
      <c r="O353" s="125"/>
      <c r="P353" s="125"/>
      <c r="Q353" s="125"/>
      <c r="R353" s="125"/>
      <c r="S353" s="125"/>
      <c r="T353" s="125"/>
      <c r="U353" s="125"/>
      <c r="V353" s="125"/>
      <c r="W353" s="125"/>
      <c r="X353" s="652"/>
      <c r="Y353" s="652">
        <v>44834</v>
      </c>
      <c r="Z353" s="125" t="s">
        <v>1364</v>
      </c>
      <c r="AA353" s="125" t="s">
        <v>409</v>
      </c>
    </row>
    <row r="354" spans="1:27" s="136" customFormat="1" x14ac:dyDescent="0.2">
      <c r="A354" s="21" t="s">
        <v>1678</v>
      </c>
      <c r="B354" s="653"/>
      <c r="C354" s="653" t="s">
        <v>1284</v>
      </c>
      <c r="D354" s="653" t="s">
        <v>1332</v>
      </c>
      <c r="E354" s="653"/>
      <c r="F354" s="653" t="s">
        <v>52</v>
      </c>
      <c r="G354" s="125" t="s">
        <v>48</v>
      </c>
      <c r="H354" s="653" t="s">
        <v>1276</v>
      </c>
      <c r="I354" s="275">
        <v>635</v>
      </c>
      <c r="J354" s="275">
        <v>870</v>
      </c>
      <c r="K354" s="275">
        <v>870</v>
      </c>
      <c r="L354" s="275"/>
      <c r="M354" s="125"/>
      <c r="N354" s="125"/>
      <c r="O354" s="125"/>
      <c r="P354" s="125"/>
      <c r="Q354" s="125"/>
      <c r="R354" s="125"/>
      <c r="S354" s="125"/>
      <c r="T354" s="125"/>
      <c r="U354" s="125"/>
      <c r="V354" s="125"/>
      <c r="W354" s="125"/>
      <c r="X354" s="652"/>
      <c r="Y354" s="652">
        <v>44834</v>
      </c>
      <c r="Z354" s="125" t="s">
        <v>1364</v>
      </c>
      <c r="AA354" s="125" t="s">
        <v>409</v>
      </c>
    </row>
    <row r="355" spans="1:27" s="136" customFormat="1" x14ac:dyDescent="0.2">
      <c r="A355" s="21" t="s">
        <v>1678</v>
      </c>
      <c r="B355" s="653"/>
      <c r="C355" s="653" t="s">
        <v>1285</v>
      </c>
      <c r="D355" s="653" t="s">
        <v>1332</v>
      </c>
      <c r="E355" s="653"/>
      <c r="F355" s="653" t="s">
        <v>52</v>
      </c>
      <c r="G355" s="125" t="s">
        <v>48</v>
      </c>
      <c r="H355" s="653" t="s">
        <v>1276</v>
      </c>
      <c r="I355" s="275">
        <v>1995</v>
      </c>
      <c r="J355" s="275">
        <v>3390</v>
      </c>
      <c r="K355" s="275">
        <v>3390</v>
      </c>
      <c r="L355" s="275"/>
      <c r="M355" s="125"/>
      <c r="N355" s="125"/>
      <c r="O355" s="125"/>
      <c r="P355" s="125"/>
      <c r="Q355" s="125"/>
      <c r="R355" s="125"/>
      <c r="S355" s="125"/>
      <c r="T355" s="125"/>
      <c r="U355" s="125"/>
      <c r="V355" s="125"/>
      <c r="W355" s="125"/>
      <c r="X355" s="652"/>
      <c r="Y355" s="652">
        <v>44834</v>
      </c>
      <c r="Z355" s="125" t="s">
        <v>1364</v>
      </c>
      <c r="AA355" s="125" t="s">
        <v>409</v>
      </c>
    </row>
    <row r="356" spans="1:27" s="136" customFormat="1" x14ac:dyDescent="0.2">
      <c r="A356" s="21" t="s">
        <v>1678</v>
      </c>
      <c r="B356" s="653"/>
      <c r="C356" s="653" t="s">
        <v>1286</v>
      </c>
      <c r="D356" s="653" t="s">
        <v>1332</v>
      </c>
      <c r="E356" s="653"/>
      <c r="F356" s="653" t="s">
        <v>52</v>
      </c>
      <c r="G356" s="125" t="s">
        <v>48</v>
      </c>
      <c r="H356" s="653" t="s">
        <v>1276</v>
      </c>
      <c r="I356" s="275">
        <v>1185</v>
      </c>
      <c r="J356" s="275">
        <v>1220</v>
      </c>
      <c r="K356" s="275">
        <v>1220</v>
      </c>
      <c r="L356" s="275"/>
      <c r="M356" s="125"/>
      <c r="N356" s="125"/>
      <c r="O356" s="125"/>
      <c r="P356" s="125"/>
      <c r="Q356" s="125"/>
      <c r="R356" s="125"/>
      <c r="S356" s="125"/>
      <c r="T356" s="125"/>
      <c r="U356" s="125"/>
      <c r="V356" s="125"/>
      <c r="W356" s="125"/>
      <c r="X356" s="652"/>
      <c r="Y356" s="652">
        <v>44834</v>
      </c>
      <c r="Z356" s="125" t="s">
        <v>1364</v>
      </c>
      <c r="AA356" s="125" t="s">
        <v>409</v>
      </c>
    </row>
    <row r="357" spans="1:27" s="136" customFormat="1" x14ac:dyDescent="0.2">
      <c r="A357" s="21" t="s">
        <v>1678</v>
      </c>
      <c r="B357" s="653"/>
      <c r="C357" s="653" t="s">
        <v>1280</v>
      </c>
      <c r="D357" s="653" t="s">
        <v>1332</v>
      </c>
      <c r="E357" s="653"/>
      <c r="F357" s="653" t="s">
        <v>52</v>
      </c>
      <c r="G357" s="125" t="s">
        <v>48</v>
      </c>
      <c r="H357" s="653" t="s">
        <v>1276</v>
      </c>
      <c r="I357" s="275">
        <v>1450</v>
      </c>
      <c r="J357" s="275">
        <v>1975</v>
      </c>
      <c r="K357" s="275">
        <v>1975</v>
      </c>
      <c r="L357" s="275"/>
      <c r="M357" s="125"/>
      <c r="N357" s="125"/>
      <c r="O357" s="125"/>
      <c r="P357" s="125"/>
      <c r="Q357" s="125"/>
      <c r="R357" s="125"/>
      <c r="S357" s="125"/>
      <c r="T357" s="125"/>
      <c r="U357" s="125"/>
      <c r="V357" s="125"/>
      <c r="W357" s="125"/>
      <c r="X357" s="652"/>
      <c r="Y357" s="652">
        <v>44834</v>
      </c>
      <c r="Z357" s="125" t="s">
        <v>1364</v>
      </c>
      <c r="AA357" s="125" t="s">
        <v>409</v>
      </c>
    </row>
    <row r="358" spans="1:27" s="136" customFormat="1" x14ac:dyDescent="0.2">
      <c r="A358" s="21" t="s">
        <v>1678</v>
      </c>
      <c r="B358" s="653"/>
      <c r="C358" s="653" t="s">
        <v>1287</v>
      </c>
      <c r="D358" s="653" t="s">
        <v>1332</v>
      </c>
      <c r="E358" s="653"/>
      <c r="F358" s="653" t="s">
        <v>52</v>
      </c>
      <c r="G358" s="125" t="s">
        <v>48</v>
      </c>
      <c r="H358" s="653" t="s">
        <v>1276</v>
      </c>
      <c r="I358" s="275">
        <v>1235</v>
      </c>
      <c r="J358" s="275">
        <v>2470</v>
      </c>
      <c r="K358" s="275">
        <v>2470</v>
      </c>
      <c r="L358" s="275"/>
      <c r="M358" s="125"/>
      <c r="N358" s="125"/>
      <c r="O358" s="125"/>
      <c r="P358" s="125"/>
      <c r="Q358" s="125"/>
      <c r="R358" s="125"/>
      <c r="S358" s="125"/>
      <c r="T358" s="125"/>
      <c r="U358" s="125"/>
      <c r="V358" s="125"/>
      <c r="W358" s="125"/>
      <c r="X358" s="652"/>
      <c r="Y358" s="652">
        <v>44834</v>
      </c>
      <c r="Z358" s="125" t="s">
        <v>1364</v>
      </c>
      <c r="AA358" s="125" t="s">
        <v>409</v>
      </c>
    </row>
    <row r="359" spans="1:27" s="136" customFormat="1" x14ac:dyDescent="0.2">
      <c r="A359" s="21" t="s">
        <v>1678</v>
      </c>
      <c r="B359" s="653"/>
      <c r="C359" s="653" t="s">
        <v>1288</v>
      </c>
      <c r="D359" s="653" t="s">
        <v>1332</v>
      </c>
      <c r="E359" s="653"/>
      <c r="F359" s="653" t="s">
        <v>52</v>
      </c>
      <c r="G359" s="125" t="s">
        <v>48</v>
      </c>
      <c r="H359" s="653" t="s">
        <v>1276</v>
      </c>
      <c r="I359" s="275">
        <v>1360</v>
      </c>
      <c r="J359" s="275">
        <v>1895</v>
      </c>
      <c r="K359" s="275">
        <v>1895</v>
      </c>
      <c r="L359" s="275"/>
      <c r="M359" s="125"/>
      <c r="N359" s="125"/>
      <c r="O359" s="125"/>
      <c r="P359" s="125"/>
      <c r="Q359" s="125"/>
      <c r="R359" s="125"/>
      <c r="S359" s="125"/>
      <c r="T359" s="125"/>
      <c r="U359" s="125"/>
      <c r="V359" s="125"/>
      <c r="W359" s="125"/>
      <c r="X359" s="652"/>
      <c r="Y359" s="652">
        <v>44834</v>
      </c>
      <c r="Z359" s="125" t="s">
        <v>1364</v>
      </c>
      <c r="AA359" s="125" t="s">
        <v>409</v>
      </c>
    </row>
    <row r="360" spans="1:27" s="136" customFormat="1" x14ac:dyDescent="0.2">
      <c r="A360" s="21" t="s">
        <v>1678</v>
      </c>
      <c r="B360" s="653"/>
      <c r="C360" s="653" t="s">
        <v>1285</v>
      </c>
      <c r="D360" s="653" t="s">
        <v>1333</v>
      </c>
      <c r="E360" s="653"/>
      <c r="F360" s="653" t="s">
        <v>52</v>
      </c>
      <c r="G360" s="125" t="s">
        <v>48</v>
      </c>
      <c r="H360" s="653" t="s">
        <v>1276</v>
      </c>
      <c r="I360" s="275">
        <v>1705</v>
      </c>
      <c r="J360" s="275">
        <v>2290</v>
      </c>
      <c r="K360" s="275">
        <v>2290</v>
      </c>
      <c r="L360" s="275"/>
      <c r="M360" s="125"/>
      <c r="N360" s="125"/>
      <c r="O360" s="125"/>
      <c r="P360" s="125"/>
      <c r="Q360" s="125"/>
      <c r="R360" s="125"/>
      <c r="S360" s="125"/>
      <c r="T360" s="125"/>
      <c r="U360" s="125"/>
      <c r="V360" s="125"/>
      <c r="W360" s="125"/>
      <c r="X360" s="652"/>
      <c r="Y360" s="652">
        <v>44834</v>
      </c>
      <c r="Z360" s="125" t="s">
        <v>1364</v>
      </c>
      <c r="AA360" s="125" t="s">
        <v>409</v>
      </c>
    </row>
    <row r="361" spans="1:27" s="136" customFormat="1" x14ac:dyDescent="0.2">
      <c r="A361" s="21" t="s">
        <v>1678</v>
      </c>
      <c r="B361" s="653"/>
      <c r="C361" s="653" t="s">
        <v>1284</v>
      </c>
      <c r="D361" s="653" t="s">
        <v>1334</v>
      </c>
      <c r="E361" s="653"/>
      <c r="F361" s="653" t="s">
        <v>52</v>
      </c>
      <c r="G361" s="125" t="s">
        <v>48</v>
      </c>
      <c r="H361" s="653" t="s">
        <v>1276</v>
      </c>
      <c r="I361" s="275">
        <v>1475</v>
      </c>
      <c r="J361" s="275">
        <v>1870</v>
      </c>
      <c r="K361" s="275">
        <v>1870</v>
      </c>
      <c r="L361" s="275"/>
      <c r="M361" s="125"/>
      <c r="N361" s="125"/>
      <c r="O361" s="125"/>
      <c r="P361" s="125"/>
      <c r="Q361" s="125"/>
      <c r="R361" s="125"/>
      <c r="S361" s="125"/>
      <c r="T361" s="125"/>
      <c r="U361" s="125"/>
      <c r="V361" s="125"/>
      <c r="W361" s="125"/>
      <c r="X361" s="652"/>
      <c r="Y361" s="652">
        <v>44834</v>
      </c>
      <c r="Z361" s="125" t="s">
        <v>1364</v>
      </c>
      <c r="AA361" s="125" t="s">
        <v>409</v>
      </c>
    </row>
    <row r="362" spans="1:27" s="136" customFormat="1" x14ac:dyDescent="0.2">
      <c r="A362" s="21" t="s">
        <v>1678</v>
      </c>
      <c r="B362" s="653"/>
      <c r="C362" s="653" t="s">
        <v>1286</v>
      </c>
      <c r="D362" s="653" t="s">
        <v>1334</v>
      </c>
      <c r="E362" s="653"/>
      <c r="F362" s="653" t="s">
        <v>52</v>
      </c>
      <c r="G362" s="125" t="s">
        <v>48</v>
      </c>
      <c r="H362" s="653" t="s">
        <v>1276</v>
      </c>
      <c r="I362" s="275">
        <v>1475</v>
      </c>
      <c r="J362" s="275">
        <v>1870</v>
      </c>
      <c r="K362" s="275">
        <v>1870</v>
      </c>
      <c r="L362" s="275"/>
      <c r="M362" s="125"/>
      <c r="N362" s="125"/>
      <c r="O362" s="125"/>
      <c r="P362" s="125"/>
      <c r="Q362" s="125"/>
      <c r="R362" s="125"/>
      <c r="S362" s="125"/>
      <c r="T362" s="125"/>
      <c r="U362" s="125"/>
      <c r="V362" s="125"/>
      <c r="W362" s="125"/>
      <c r="X362" s="652"/>
      <c r="Y362" s="652">
        <v>44834</v>
      </c>
      <c r="Z362" s="125" t="s">
        <v>1364</v>
      </c>
      <c r="AA362" s="125" t="s">
        <v>409</v>
      </c>
    </row>
    <row r="363" spans="1:27" s="136" customFormat="1" x14ac:dyDescent="0.2">
      <c r="A363" s="21" t="s">
        <v>1678</v>
      </c>
      <c r="B363" s="653"/>
      <c r="C363" s="653" t="s">
        <v>1280</v>
      </c>
      <c r="D363" s="653" t="s">
        <v>1334</v>
      </c>
      <c r="E363" s="653"/>
      <c r="F363" s="653" t="s">
        <v>52</v>
      </c>
      <c r="G363" s="125" t="s">
        <v>48</v>
      </c>
      <c r="H363" s="653" t="s">
        <v>1276</v>
      </c>
      <c r="I363" s="275">
        <v>1885</v>
      </c>
      <c r="J363" s="275">
        <v>3195</v>
      </c>
      <c r="K363" s="275">
        <v>3195</v>
      </c>
      <c r="L363" s="275"/>
      <c r="M363" s="125"/>
      <c r="N363" s="125"/>
      <c r="O363" s="125"/>
      <c r="P363" s="125"/>
      <c r="Q363" s="125"/>
      <c r="R363" s="125"/>
      <c r="S363" s="125"/>
      <c r="T363" s="125"/>
      <c r="U363" s="125"/>
      <c r="V363" s="125"/>
      <c r="W363" s="125"/>
      <c r="X363" s="652"/>
      <c r="Y363" s="652">
        <v>44834</v>
      </c>
      <c r="Z363" s="125" t="s">
        <v>1364</v>
      </c>
      <c r="AA363" s="125" t="s">
        <v>409</v>
      </c>
    </row>
    <row r="364" spans="1:27" s="136" customFormat="1" x14ac:dyDescent="0.2">
      <c r="A364" s="21" t="s">
        <v>1678</v>
      </c>
      <c r="B364" s="653"/>
      <c r="C364" s="653" t="s">
        <v>1287</v>
      </c>
      <c r="D364" s="653" t="s">
        <v>1334</v>
      </c>
      <c r="E364" s="653"/>
      <c r="F364" s="653" t="s">
        <v>52</v>
      </c>
      <c r="G364" s="125" t="s">
        <v>48</v>
      </c>
      <c r="H364" s="653" t="s">
        <v>1276</v>
      </c>
      <c r="I364" s="275">
        <v>1675</v>
      </c>
      <c r="J364" s="275">
        <v>2625</v>
      </c>
      <c r="K364" s="275">
        <v>2625</v>
      </c>
      <c r="L364" s="275"/>
      <c r="M364" s="125"/>
      <c r="N364" s="125"/>
      <c r="O364" s="125"/>
      <c r="P364" s="125"/>
      <c r="Q364" s="125"/>
      <c r="R364" s="125"/>
      <c r="S364" s="125"/>
      <c r="T364" s="125"/>
      <c r="U364" s="125"/>
      <c r="V364" s="125"/>
      <c r="W364" s="125"/>
      <c r="X364" s="652"/>
      <c r="Y364" s="652">
        <v>44834</v>
      </c>
      <c r="Z364" s="125" t="s">
        <v>1364</v>
      </c>
      <c r="AA364" s="125" t="s">
        <v>409</v>
      </c>
    </row>
    <row r="365" spans="1:27" s="136" customFormat="1" x14ac:dyDescent="0.2">
      <c r="A365" s="21" t="s">
        <v>1678</v>
      </c>
      <c r="B365" s="653"/>
      <c r="C365" s="653" t="s">
        <v>1288</v>
      </c>
      <c r="D365" s="653" t="s">
        <v>1334</v>
      </c>
      <c r="E365" s="653"/>
      <c r="F365" s="653" t="s">
        <v>52</v>
      </c>
      <c r="G365" s="125" t="s">
        <v>48</v>
      </c>
      <c r="H365" s="653" t="s">
        <v>1276</v>
      </c>
      <c r="I365" s="275">
        <v>1885</v>
      </c>
      <c r="J365" s="275">
        <v>3195</v>
      </c>
      <c r="K365" s="275">
        <v>3195</v>
      </c>
      <c r="L365" s="275"/>
      <c r="M365" s="125"/>
      <c r="N365" s="125"/>
      <c r="O365" s="125"/>
      <c r="P365" s="125"/>
      <c r="Q365" s="125"/>
      <c r="R365" s="125"/>
      <c r="S365" s="125"/>
      <c r="T365" s="125"/>
      <c r="U365" s="125"/>
      <c r="V365" s="125"/>
      <c r="W365" s="125"/>
      <c r="X365" s="652"/>
      <c r="Y365" s="652">
        <v>44834</v>
      </c>
      <c r="Z365" s="125" t="s">
        <v>1364</v>
      </c>
      <c r="AA365" s="125" t="s">
        <v>409</v>
      </c>
    </row>
    <row r="366" spans="1:27" s="136" customFormat="1" x14ac:dyDescent="0.2">
      <c r="A366" s="21" t="s">
        <v>1678</v>
      </c>
      <c r="B366" s="653"/>
      <c r="C366" s="653" t="s">
        <v>1284</v>
      </c>
      <c r="D366" s="653" t="s">
        <v>1335</v>
      </c>
      <c r="E366" s="653"/>
      <c r="F366" s="653" t="s">
        <v>52</v>
      </c>
      <c r="G366" s="125" t="s">
        <v>48</v>
      </c>
      <c r="H366" s="653" t="s">
        <v>1276</v>
      </c>
      <c r="I366" s="275">
        <v>1475</v>
      </c>
      <c r="J366" s="275">
        <v>1870</v>
      </c>
      <c r="K366" s="275">
        <v>1870</v>
      </c>
      <c r="L366" s="275"/>
      <c r="M366" s="125"/>
      <c r="N366" s="125"/>
      <c r="O366" s="125"/>
      <c r="P366" s="125"/>
      <c r="Q366" s="125"/>
      <c r="R366" s="125"/>
      <c r="S366" s="125"/>
      <c r="T366" s="125"/>
      <c r="U366" s="125"/>
      <c r="V366" s="125"/>
      <c r="W366" s="125"/>
      <c r="X366" s="652"/>
      <c r="Y366" s="652">
        <v>44834</v>
      </c>
      <c r="Z366" s="125" t="s">
        <v>1364</v>
      </c>
      <c r="AA366" s="125" t="s">
        <v>409</v>
      </c>
    </row>
    <row r="367" spans="1:27" s="136" customFormat="1" x14ac:dyDescent="0.2">
      <c r="A367" s="21" t="s">
        <v>1678</v>
      </c>
      <c r="B367" s="653"/>
      <c r="C367" s="653" t="s">
        <v>1285</v>
      </c>
      <c r="D367" s="653" t="s">
        <v>1335</v>
      </c>
      <c r="E367" s="653"/>
      <c r="F367" s="653" t="s">
        <v>52</v>
      </c>
      <c r="G367" s="125" t="s">
        <v>48</v>
      </c>
      <c r="H367" s="653" t="s">
        <v>1276</v>
      </c>
      <c r="I367" s="275">
        <v>2445</v>
      </c>
      <c r="J367" s="275">
        <v>3540</v>
      </c>
      <c r="K367" s="275">
        <v>3540</v>
      </c>
      <c r="L367" s="275"/>
      <c r="M367" s="125"/>
      <c r="N367" s="125"/>
      <c r="O367" s="125"/>
      <c r="P367" s="125"/>
      <c r="Q367" s="125"/>
      <c r="R367" s="125"/>
      <c r="S367" s="125"/>
      <c r="T367" s="125"/>
      <c r="U367" s="125"/>
      <c r="V367" s="125"/>
      <c r="W367" s="125"/>
      <c r="X367" s="652"/>
      <c r="Y367" s="652">
        <v>44834</v>
      </c>
      <c r="Z367" s="125" t="s">
        <v>1364</v>
      </c>
      <c r="AA367" s="125" t="s">
        <v>409</v>
      </c>
    </row>
    <row r="368" spans="1:27" s="136" customFormat="1" x14ac:dyDescent="0.2">
      <c r="A368" s="21" t="s">
        <v>1678</v>
      </c>
      <c r="B368" s="653"/>
      <c r="C368" s="653" t="s">
        <v>1286</v>
      </c>
      <c r="D368" s="653" t="s">
        <v>1335</v>
      </c>
      <c r="E368" s="653"/>
      <c r="F368" s="653" t="s">
        <v>52</v>
      </c>
      <c r="G368" s="125" t="s">
        <v>48</v>
      </c>
      <c r="H368" s="653" t="s">
        <v>1276</v>
      </c>
      <c r="I368" s="275">
        <v>1475</v>
      </c>
      <c r="J368" s="275">
        <v>1870</v>
      </c>
      <c r="K368" s="275">
        <v>1870</v>
      </c>
      <c r="L368" s="275"/>
      <c r="M368" s="125"/>
      <c r="N368" s="125"/>
      <c r="O368" s="125"/>
      <c r="P368" s="125"/>
      <c r="Q368" s="125"/>
      <c r="R368" s="125"/>
      <c r="S368" s="125"/>
      <c r="T368" s="125"/>
      <c r="U368" s="125"/>
      <c r="V368" s="125"/>
      <c r="W368" s="125"/>
      <c r="X368" s="652"/>
      <c r="Y368" s="652">
        <v>44834</v>
      </c>
      <c r="Z368" s="125" t="s">
        <v>1364</v>
      </c>
      <c r="AA368" s="125" t="s">
        <v>409</v>
      </c>
    </row>
    <row r="369" spans="1:27" s="136" customFormat="1" x14ac:dyDescent="0.2">
      <c r="A369" s="21" t="s">
        <v>1678</v>
      </c>
      <c r="B369" s="653"/>
      <c r="C369" s="653" t="s">
        <v>1280</v>
      </c>
      <c r="D369" s="653" t="s">
        <v>1335</v>
      </c>
      <c r="E369" s="653"/>
      <c r="F369" s="653" t="s">
        <v>52</v>
      </c>
      <c r="G369" s="125" t="s">
        <v>48</v>
      </c>
      <c r="H369" s="653" t="s">
        <v>1276</v>
      </c>
      <c r="I369" s="275">
        <v>1885</v>
      </c>
      <c r="J369" s="275">
        <v>3195</v>
      </c>
      <c r="K369" s="275">
        <v>3195</v>
      </c>
      <c r="L369" s="275"/>
      <c r="M369" s="125"/>
      <c r="N369" s="125"/>
      <c r="O369" s="125"/>
      <c r="P369" s="125"/>
      <c r="Q369" s="125"/>
      <c r="R369" s="125"/>
      <c r="S369" s="125"/>
      <c r="T369" s="125"/>
      <c r="U369" s="125"/>
      <c r="V369" s="125"/>
      <c r="W369" s="125"/>
      <c r="X369" s="652"/>
      <c r="Y369" s="652">
        <v>44834</v>
      </c>
      <c r="Z369" s="125" t="s">
        <v>1364</v>
      </c>
      <c r="AA369" s="125" t="s">
        <v>409</v>
      </c>
    </row>
    <row r="370" spans="1:27" s="136" customFormat="1" x14ac:dyDescent="0.2">
      <c r="A370" s="21" t="s">
        <v>1678</v>
      </c>
      <c r="B370" s="653"/>
      <c r="C370" s="653" t="s">
        <v>1287</v>
      </c>
      <c r="D370" s="653" t="s">
        <v>1335</v>
      </c>
      <c r="E370" s="653"/>
      <c r="F370" s="653" t="s">
        <v>52</v>
      </c>
      <c r="G370" s="125" t="s">
        <v>48</v>
      </c>
      <c r="H370" s="653" t="s">
        <v>1276</v>
      </c>
      <c r="I370" s="275">
        <v>1610</v>
      </c>
      <c r="J370" s="275">
        <v>2570</v>
      </c>
      <c r="K370" s="275">
        <v>2570</v>
      </c>
      <c r="L370" s="275"/>
      <c r="M370" s="125"/>
      <c r="N370" s="125"/>
      <c r="O370" s="125"/>
      <c r="P370" s="125"/>
      <c r="Q370" s="125"/>
      <c r="R370" s="125"/>
      <c r="S370" s="125"/>
      <c r="T370" s="125"/>
      <c r="U370" s="125"/>
      <c r="V370" s="125"/>
      <c r="W370" s="125"/>
      <c r="X370" s="652"/>
      <c r="Y370" s="652">
        <v>44834</v>
      </c>
      <c r="Z370" s="125" t="s">
        <v>1364</v>
      </c>
      <c r="AA370" s="125" t="s">
        <v>409</v>
      </c>
    </row>
    <row r="371" spans="1:27" s="136" customFormat="1" x14ac:dyDescent="0.2">
      <c r="A371" s="21" t="s">
        <v>1678</v>
      </c>
      <c r="B371" s="653"/>
      <c r="C371" s="653" t="s">
        <v>1288</v>
      </c>
      <c r="D371" s="653" t="s">
        <v>1335</v>
      </c>
      <c r="E371" s="653"/>
      <c r="F371" s="653" t="s">
        <v>52</v>
      </c>
      <c r="G371" s="125" t="s">
        <v>48</v>
      </c>
      <c r="H371" s="653" t="s">
        <v>1276</v>
      </c>
      <c r="I371" s="275">
        <v>1885</v>
      </c>
      <c r="J371" s="275">
        <v>3195</v>
      </c>
      <c r="K371" s="275">
        <v>3195</v>
      </c>
      <c r="L371" s="275"/>
      <c r="M371" s="125"/>
      <c r="N371" s="125"/>
      <c r="O371" s="125"/>
      <c r="P371" s="125"/>
      <c r="Q371" s="125"/>
      <c r="R371" s="125"/>
      <c r="S371" s="125"/>
      <c r="T371" s="125"/>
      <c r="U371" s="125"/>
      <c r="V371" s="125"/>
      <c r="W371" s="125"/>
      <c r="X371" s="652"/>
      <c r="Y371" s="652">
        <v>44834</v>
      </c>
      <c r="Z371" s="125" t="s">
        <v>1364</v>
      </c>
      <c r="AA371" s="125" t="s">
        <v>409</v>
      </c>
    </row>
    <row r="372" spans="1:27" s="136" customFormat="1" x14ac:dyDescent="0.2">
      <c r="A372" s="21" t="s">
        <v>1678</v>
      </c>
      <c r="B372" s="653"/>
      <c r="C372" s="653" t="s">
        <v>1284</v>
      </c>
      <c r="D372" s="653" t="s">
        <v>1336</v>
      </c>
      <c r="E372" s="653"/>
      <c r="F372" s="653" t="s">
        <v>52</v>
      </c>
      <c r="G372" s="125" t="s">
        <v>48</v>
      </c>
      <c r="H372" s="653" t="s">
        <v>1276</v>
      </c>
      <c r="I372" s="275">
        <v>1135</v>
      </c>
      <c r="J372" s="275">
        <v>1670</v>
      </c>
      <c r="K372" s="275">
        <v>1670</v>
      </c>
      <c r="L372" s="275"/>
      <c r="M372" s="125"/>
      <c r="N372" s="125"/>
      <c r="O372" s="125"/>
      <c r="P372" s="125"/>
      <c r="Q372" s="125"/>
      <c r="R372" s="125"/>
      <c r="S372" s="125"/>
      <c r="T372" s="125"/>
      <c r="U372" s="125"/>
      <c r="V372" s="125"/>
      <c r="W372" s="125"/>
      <c r="X372" s="652"/>
      <c r="Y372" s="652">
        <v>44834</v>
      </c>
      <c r="Z372" s="125" t="s">
        <v>1365</v>
      </c>
      <c r="AA372" s="125" t="s">
        <v>409</v>
      </c>
    </row>
    <row r="373" spans="1:27" s="136" customFormat="1" x14ac:dyDescent="0.2">
      <c r="A373" s="21" t="s">
        <v>1678</v>
      </c>
      <c r="B373" s="653"/>
      <c r="C373" s="653" t="s">
        <v>1285</v>
      </c>
      <c r="D373" s="653" t="s">
        <v>1336</v>
      </c>
      <c r="E373" s="653"/>
      <c r="F373" s="653" t="s">
        <v>52</v>
      </c>
      <c r="G373" s="125" t="s">
        <v>48</v>
      </c>
      <c r="H373" s="653" t="s">
        <v>1276</v>
      </c>
      <c r="I373" s="275">
        <v>2065</v>
      </c>
      <c r="J373" s="275">
        <v>2970</v>
      </c>
      <c r="K373" s="275">
        <v>2970</v>
      </c>
      <c r="L373" s="275"/>
      <c r="M373" s="125"/>
      <c r="N373" s="125"/>
      <c r="O373" s="125"/>
      <c r="P373" s="125"/>
      <c r="Q373" s="125"/>
      <c r="R373" s="125"/>
      <c r="S373" s="125"/>
      <c r="T373" s="125"/>
      <c r="U373" s="125"/>
      <c r="V373" s="125"/>
      <c r="W373" s="125"/>
      <c r="X373" s="652"/>
      <c r="Y373" s="652">
        <v>44834</v>
      </c>
      <c r="Z373" s="125" t="s">
        <v>1365</v>
      </c>
      <c r="AA373" s="125" t="s">
        <v>409</v>
      </c>
    </row>
    <row r="374" spans="1:27" s="136" customFormat="1" x14ac:dyDescent="0.2">
      <c r="A374" s="21" t="s">
        <v>1678</v>
      </c>
      <c r="B374" s="653"/>
      <c r="C374" s="653" t="s">
        <v>1286</v>
      </c>
      <c r="D374" s="653" t="s">
        <v>1336</v>
      </c>
      <c r="E374" s="653"/>
      <c r="F374" s="653" t="s">
        <v>52</v>
      </c>
      <c r="G374" s="125" t="s">
        <v>48</v>
      </c>
      <c r="H374" s="653" t="s">
        <v>1276</v>
      </c>
      <c r="I374" s="275">
        <v>1135</v>
      </c>
      <c r="J374" s="275">
        <v>1670</v>
      </c>
      <c r="K374" s="275">
        <v>1670</v>
      </c>
      <c r="L374" s="275"/>
      <c r="M374" s="125"/>
      <c r="N374" s="125"/>
      <c r="O374" s="125"/>
      <c r="P374" s="125"/>
      <c r="Q374" s="125"/>
      <c r="R374" s="125"/>
      <c r="S374" s="125"/>
      <c r="T374" s="125"/>
      <c r="U374" s="125"/>
      <c r="V374" s="125"/>
      <c r="W374" s="125"/>
      <c r="X374" s="652"/>
      <c r="Y374" s="652">
        <v>44834</v>
      </c>
      <c r="Z374" s="125" t="s">
        <v>1365</v>
      </c>
      <c r="AA374" s="125" t="s">
        <v>409</v>
      </c>
    </row>
    <row r="375" spans="1:27" s="136" customFormat="1" x14ac:dyDescent="0.2">
      <c r="A375" s="21" t="s">
        <v>1678</v>
      </c>
      <c r="B375" s="653"/>
      <c r="C375" s="653" t="s">
        <v>1280</v>
      </c>
      <c r="D375" s="653" t="s">
        <v>1336</v>
      </c>
      <c r="E375" s="653"/>
      <c r="F375" s="653" t="s">
        <v>52</v>
      </c>
      <c r="G375" s="125" t="s">
        <v>48</v>
      </c>
      <c r="H375" s="653" t="s">
        <v>1276</v>
      </c>
      <c r="I375" s="275">
        <v>1750</v>
      </c>
      <c r="J375" s="275">
        <v>2150</v>
      </c>
      <c r="K375" s="275">
        <v>2150</v>
      </c>
      <c r="L375" s="275"/>
      <c r="M375" s="125"/>
      <c r="N375" s="125"/>
      <c r="O375" s="125"/>
      <c r="P375" s="125"/>
      <c r="Q375" s="125"/>
      <c r="R375" s="125"/>
      <c r="S375" s="125"/>
      <c r="T375" s="125"/>
      <c r="U375" s="125"/>
      <c r="V375" s="125"/>
      <c r="W375" s="125"/>
      <c r="X375" s="652"/>
      <c r="Y375" s="652">
        <v>44834</v>
      </c>
      <c r="Z375" s="125" t="s">
        <v>1365</v>
      </c>
      <c r="AA375" s="125" t="s">
        <v>409</v>
      </c>
    </row>
    <row r="376" spans="1:27" s="136" customFormat="1" x14ac:dyDescent="0.2">
      <c r="A376" s="21" t="s">
        <v>1678</v>
      </c>
      <c r="B376" s="653"/>
      <c r="C376" s="653" t="s">
        <v>1287</v>
      </c>
      <c r="D376" s="653" t="s">
        <v>1336</v>
      </c>
      <c r="E376" s="653"/>
      <c r="F376" s="653" t="s">
        <v>52</v>
      </c>
      <c r="G376" s="125" t="s">
        <v>48</v>
      </c>
      <c r="H376" s="653" t="s">
        <v>1276</v>
      </c>
      <c r="I376" s="275">
        <v>1660</v>
      </c>
      <c r="J376" s="275">
        <v>2570</v>
      </c>
      <c r="K376" s="275">
        <v>2570</v>
      </c>
      <c r="L376" s="275"/>
      <c r="M376" s="125"/>
      <c r="N376" s="125"/>
      <c r="O376" s="125"/>
      <c r="P376" s="125"/>
      <c r="Q376" s="125"/>
      <c r="R376" s="125"/>
      <c r="S376" s="125"/>
      <c r="T376" s="125"/>
      <c r="U376" s="125"/>
      <c r="V376" s="125"/>
      <c r="W376" s="125"/>
      <c r="X376" s="652"/>
      <c r="Y376" s="652">
        <v>44834</v>
      </c>
      <c r="Z376" s="125" t="s">
        <v>1365</v>
      </c>
      <c r="AA376" s="125" t="s">
        <v>409</v>
      </c>
    </row>
    <row r="377" spans="1:27" s="136" customFormat="1" x14ac:dyDescent="0.2">
      <c r="A377" s="21" t="s">
        <v>1678</v>
      </c>
      <c r="B377" s="653"/>
      <c r="C377" s="653" t="s">
        <v>1288</v>
      </c>
      <c r="D377" s="653" t="s">
        <v>1336</v>
      </c>
      <c r="E377" s="653"/>
      <c r="F377" s="653" t="s">
        <v>52</v>
      </c>
      <c r="G377" s="125" t="s">
        <v>48</v>
      </c>
      <c r="H377" s="653" t="s">
        <v>1276</v>
      </c>
      <c r="I377" s="275">
        <v>1750</v>
      </c>
      <c r="J377" s="275">
        <v>2150</v>
      </c>
      <c r="K377" s="275">
        <v>2150</v>
      </c>
      <c r="L377" s="275"/>
      <c r="M377" s="125"/>
      <c r="N377" s="125"/>
      <c r="O377" s="125"/>
      <c r="P377" s="125"/>
      <c r="Q377" s="125"/>
      <c r="R377" s="125"/>
      <c r="S377" s="125"/>
      <c r="T377" s="125"/>
      <c r="U377" s="125"/>
      <c r="V377" s="125"/>
      <c r="W377" s="125"/>
      <c r="X377" s="652"/>
      <c r="Y377" s="652">
        <v>44834</v>
      </c>
      <c r="Z377" s="125" t="s">
        <v>1365</v>
      </c>
      <c r="AA377" s="125" t="s">
        <v>409</v>
      </c>
    </row>
    <row r="378" spans="1:27" s="136" customFormat="1" x14ac:dyDescent="0.2">
      <c r="A378" s="21" t="s">
        <v>1678</v>
      </c>
      <c r="B378" s="653"/>
      <c r="C378" s="653" t="s">
        <v>1284</v>
      </c>
      <c r="D378" s="653" t="s">
        <v>1337</v>
      </c>
      <c r="E378" s="653"/>
      <c r="F378" s="653" t="s">
        <v>52</v>
      </c>
      <c r="G378" s="125" t="s">
        <v>48</v>
      </c>
      <c r="H378" s="653" t="s">
        <v>1276</v>
      </c>
      <c r="I378" s="275">
        <v>1535</v>
      </c>
      <c r="J378" s="275">
        <v>2220</v>
      </c>
      <c r="K378" s="275">
        <v>2220</v>
      </c>
      <c r="L378" s="275"/>
      <c r="M378" s="125"/>
      <c r="N378" s="125"/>
      <c r="O378" s="125"/>
      <c r="P378" s="125"/>
      <c r="Q378" s="125"/>
      <c r="R378" s="125"/>
      <c r="S378" s="125"/>
      <c r="T378" s="125"/>
      <c r="U378" s="125"/>
      <c r="V378" s="125"/>
      <c r="W378" s="125"/>
      <c r="X378" s="652"/>
      <c r="Y378" s="652">
        <v>44834</v>
      </c>
      <c r="Z378" s="125" t="s">
        <v>1365</v>
      </c>
      <c r="AA378" s="125" t="s">
        <v>409</v>
      </c>
    </row>
    <row r="379" spans="1:27" s="136" customFormat="1" x14ac:dyDescent="0.2">
      <c r="A379" s="21" t="s">
        <v>1678</v>
      </c>
      <c r="B379" s="653"/>
      <c r="C379" s="653" t="s">
        <v>1285</v>
      </c>
      <c r="D379" s="653" t="s">
        <v>1337</v>
      </c>
      <c r="E379" s="653"/>
      <c r="F379" s="653" t="s">
        <v>52</v>
      </c>
      <c r="G379" s="125" t="s">
        <v>48</v>
      </c>
      <c r="H379" s="653" t="s">
        <v>1276</v>
      </c>
      <c r="I379" s="275">
        <v>2375</v>
      </c>
      <c r="J379" s="275">
        <v>3490</v>
      </c>
      <c r="K379" s="275">
        <v>3490</v>
      </c>
      <c r="L379" s="275"/>
      <c r="M379" s="125"/>
      <c r="N379" s="125"/>
      <c r="O379" s="125"/>
      <c r="P379" s="125"/>
      <c r="Q379" s="125"/>
      <c r="R379" s="125"/>
      <c r="S379" s="125"/>
      <c r="T379" s="125"/>
      <c r="U379" s="125"/>
      <c r="V379" s="125"/>
      <c r="W379" s="125"/>
      <c r="X379" s="652"/>
      <c r="Y379" s="652">
        <v>44834</v>
      </c>
      <c r="Z379" s="125" t="s">
        <v>1365</v>
      </c>
      <c r="AA379" s="125" t="s">
        <v>409</v>
      </c>
    </row>
    <row r="380" spans="1:27" s="136" customFormat="1" x14ac:dyDescent="0.2">
      <c r="A380" s="21" t="s">
        <v>1678</v>
      </c>
      <c r="B380" s="653"/>
      <c r="C380" s="653" t="s">
        <v>1286</v>
      </c>
      <c r="D380" s="653" t="s">
        <v>1337</v>
      </c>
      <c r="E380" s="653"/>
      <c r="F380" s="653" t="s">
        <v>52</v>
      </c>
      <c r="G380" s="125" t="s">
        <v>48</v>
      </c>
      <c r="H380" s="653" t="s">
        <v>1276</v>
      </c>
      <c r="I380" s="275">
        <v>1535</v>
      </c>
      <c r="J380" s="275">
        <v>2220</v>
      </c>
      <c r="K380" s="275">
        <v>2220</v>
      </c>
      <c r="L380" s="275"/>
      <c r="M380" s="125"/>
      <c r="N380" s="125"/>
      <c r="O380" s="125"/>
      <c r="P380" s="125"/>
      <c r="Q380" s="125"/>
      <c r="R380" s="125"/>
      <c r="S380" s="125"/>
      <c r="T380" s="125"/>
      <c r="U380" s="125"/>
      <c r="V380" s="125"/>
      <c r="W380" s="125"/>
      <c r="X380" s="652"/>
      <c r="Y380" s="652">
        <v>44834</v>
      </c>
      <c r="Z380" s="125" t="s">
        <v>1365</v>
      </c>
      <c r="AA380" s="125" t="s">
        <v>409</v>
      </c>
    </row>
    <row r="381" spans="1:27" s="136" customFormat="1" x14ac:dyDescent="0.2">
      <c r="A381" s="21" t="s">
        <v>1678</v>
      </c>
      <c r="B381" s="653"/>
      <c r="C381" s="653" t="s">
        <v>1280</v>
      </c>
      <c r="D381" s="653" t="s">
        <v>1337</v>
      </c>
      <c r="E381" s="653"/>
      <c r="F381" s="653" t="s">
        <v>52</v>
      </c>
      <c r="G381" s="125" t="s">
        <v>48</v>
      </c>
      <c r="H381" s="653" t="s">
        <v>1276</v>
      </c>
      <c r="I381" s="275">
        <v>2060</v>
      </c>
      <c r="J381" s="275">
        <v>2820</v>
      </c>
      <c r="K381" s="275">
        <v>2820</v>
      </c>
      <c r="L381" s="275"/>
      <c r="M381" s="125"/>
      <c r="N381" s="125"/>
      <c r="O381" s="125"/>
      <c r="P381" s="125"/>
      <c r="Q381" s="125"/>
      <c r="R381" s="125"/>
      <c r="S381" s="125"/>
      <c r="T381" s="125"/>
      <c r="U381" s="125"/>
      <c r="V381" s="125"/>
      <c r="W381" s="125"/>
      <c r="X381" s="652"/>
      <c r="Y381" s="652">
        <v>44834</v>
      </c>
      <c r="Z381" s="125" t="s">
        <v>1365</v>
      </c>
      <c r="AA381" s="125" t="s">
        <v>409</v>
      </c>
    </row>
    <row r="382" spans="1:27" s="136" customFormat="1" x14ac:dyDescent="0.2">
      <c r="A382" s="21" t="s">
        <v>1678</v>
      </c>
      <c r="B382" s="653"/>
      <c r="C382" s="653" t="s">
        <v>1287</v>
      </c>
      <c r="D382" s="653" t="s">
        <v>1337</v>
      </c>
      <c r="E382" s="653"/>
      <c r="F382" s="653" t="s">
        <v>52</v>
      </c>
      <c r="G382" s="125" t="s">
        <v>48</v>
      </c>
      <c r="H382" s="653" t="s">
        <v>1276</v>
      </c>
      <c r="I382" s="275">
        <v>1760</v>
      </c>
      <c r="J382" s="275">
        <v>2920</v>
      </c>
      <c r="K382" s="275">
        <v>2920</v>
      </c>
      <c r="L382" s="275"/>
      <c r="M382" s="125"/>
      <c r="N382" s="125"/>
      <c r="O382" s="125"/>
      <c r="P382" s="125"/>
      <c r="Q382" s="125"/>
      <c r="R382" s="125"/>
      <c r="S382" s="125"/>
      <c r="T382" s="125"/>
      <c r="U382" s="125"/>
      <c r="V382" s="125"/>
      <c r="W382" s="125"/>
      <c r="X382" s="652"/>
      <c r="Y382" s="652">
        <v>44834</v>
      </c>
      <c r="Z382" s="125" t="s">
        <v>1365</v>
      </c>
      <c r="AA382" s="125" t="s">
        <v>409</v>
      </c>
    </row>
    <row r="383" spans="1:27" s="136" customFormat="1" x14ac:dyDescent="0.2">
      <c r="A383" s="21" t="s">
        <v>1678</v>
      </c>
      <c r="B383" s="653"/>
      <c r="C383" s="653" t="s">
        <v>1288</v>
      </c>
      <c r="D383" s="653" t="s">
        <v>1337</v>
      </c>
      <c r="E383" s="653"/>
      <c r="F383" s="653" t="s">
        <v>52</v>
      </c>
      <c r="G383" s="125" t="s">
        <v>48</v>
      </c>
      <c r="H383" s="653" t="s">
        <v>1276</v>
      </c>
      <c r="I383" s="275">
        <v>2060</v>
      </c>
      <c r="J383" s="275">
        <v>2820</v>
      </c>
      <c r="K383" s="275">
        <v>2820</v>
      </c>
      <c r="L383" s="275"/>
      <c r="M383" s="125"/>
      <c r="N383" s="125"/>
      <c r="O383" s="125"/>
      <c r="P383" s="125"/>
      <c r="Q383" s="125"/>
      <c r="R383" s="125"/>
      <c r="S383" s="125"/>
      <c r="T383" s="125"/>
      <c r="U383" s="125"/>
      <c r="V383" s="125"/>
      <c r="W383" s="125"/>
      <c r="X383" s="652"/>
      <c r="Y383" s="652">
        <v>44834</v>
      </c>
      <c r="Z383" s="125" t="s">
        <v>1365</v>
      </c>
      <c r="AA383" s="125" t="s">
        <v>409</v>
      </c>
    </row>
    <row r="384" spans="1:27" s="136" customFormat="1" x14ac:dyDescent="0.2">
      <c r="A384" s="21" t="s">
        <v>1678</v>
      </c>
      <c r="B384" s="653"/>
      <c r="C384" s="653" t="s">
        <v>1284</v>
      </c>
      <c r="D384" s="653" t="s">
        <v>1338</v>
      </c>
      <c r="E384" s="653"/>
      <c r="F384" s="653" t="s">
        <v>52</v>
      </c>
      <c r="G384" s="125" t="s">
        <v>48</v>
      </c>
      <c r="H384" s="653" t="s">
        <v>1276</v>
      </c>
      <c r="I384" s="275">
        <v>3105</v>
      </c>
      <c r="J384" s="275">
        <v>5020</v>
      </c>
      <c r="K384" s="275">
        <v>5020</v>
      </c>
      <c r="L384" s="275"/>
      <c r="M384" s="125"/>
      <c r="N384" s="125"/>
      <c r="O384" s="125"/>
      <c r="P384" s="125"/>
      <c r="Q384" s="125"/>
      <c r="R384" s="125"/>
      <c r="S384" s="125"/>
      <c r="T384" s="125"/>
      <c r="U384" s="125"/>
      <c r="V384" s="125"/>
      <c r="W384" s="125"/>
      <c r="X384" s="652"/>
      <c r="Y384" s="652">
        <v>44834</v>
      </c>
      <c r="Z384" s="125" t="s">
        <v>1364</v>
      </c>
      <c r="AA384" s="125" t="s">
        <v>409</v>
      </c>
    </row>
    <row r="385" spans="1:27" s="136" customFormat="1" x14ac:dyDescent="0.2">
      <c r="A385" s="21" t="s">
        <v>1678</v>
      </c>
      <c r="B385" s="653"/>
      <c r="C385" s="653" t="s">
        <v>1286</v>
      </c>
      <c r="D385" s="653" t="s">
        <v>1338</v>
      </c>
      <c r="E385" s="653"/>
      <c r="F385" s="653" t="s">
        <v>52</v>
      </c>
      <c r="G385" s="125" t="s">
        <v>48</v>
      </c>
      <c r="H385" s="653" t="s">
        <v>1276</v>
      </c>
      <c r="I385" s="275">
        <v>3105</v>
      </c>
      <c r="J385" s="275">
        <v>5020</v>
      </c>
      <c r="K385" s="275">
        <v>5020</v>
      </c>
      <c r="L385" s="275"/>
      <c r="M385" s="125"/>
      <c r="N385" s="125"/>
      <c r="O385" s="125"/>
      <c r="P385" s="125"/>
      <c r="Q385" s="125"/>
      <c r="R385" s="125"/>
      <c r="S385" s="125"/>
      <c r="T385" s="125"/>
      <c r="U385" s="125"/>
      <c r="V385" s="125"/>
      <c r="W385" s="125"/>
      <c r="X385" s="652"/>
      <c r="Y385" s="652">
        <v>44834</v>
      </c>
      <c r="Z385" s="125" t="s">
        <v>1364</v>
      </c>
      <c r="AA385" s="125" t="s">
        <v>409</v>
      </c>
    </row>
    <row r="386" spans="1:27" s="136" customFormat="1" x14ac:dyDescent="0.2">
      <c r="A386" s="21" t="s">
        <v>1678</v>
      </c>
      <c r="B386" s="653"/>
      <c r="C386" s="653" t="s">
        <v>1280</v>
      </c>
      <c r="D386" s="653" t="s">
        <v>1338</v>
      </c>
      <c r="E386" s="653"/>
      <c r="F386" s="653" t="s">
        <v>52</v>
      </c>
      <c r="G386" s="125" t="s">
        <v>48</v>
      </c>
      <c r="H386" s="653" t="s">
        <v>1276</v>
      </c>
      <c r="I386" s="275">
        <v>3210</v>
      </c>
      <c r="J386" s="275">
        <v>5570</v>
      </c>
      <c r="K386" s="275">
        <v>5570</v>
      </c>
      <c r="L386" s="275"/>
      <c r="M386" s="125"/>
      <c r="N386" s="125"/>
      <c r="O386" s="125"/>
      <c r="P386" s="125"/>
      <c r="Q386" s="125"/>
      <c r="R386" s="125"/>
      <c r="S386" s="125"/>
      <c r="T386" s="125"/>
      <c r="U386" s="125"/>
      <c r="V386" s="125"/>
      <c r="W386" s="125"/>
      <c r="X386" s="652"/>
      <c r="Y386" s="652">
        <v>44834</v>
      </c>
      <c r="Z386" s="125" t="s">
        <v>1364</v>
      </c>
      <c r="AA386" s="125" t="s">
        <v>409</v>
      </c>
    </row>
    <row r="387" spans="1:27" s="136" customFormat="1" x14ac:dyDescent="0.2">
      <c r="A387" s="21" t="s">
        <v>1678</v>
      </c>
      <c r="B387" s="653"/>
      <c r="C387" s="653" t="s">
        <v>1287</v>
      </c>
      <c r="D387" s="653" t="s">
        <v>1338</v>
      </c>
      <c r="E387" s="653"/>
      <c r="F387" s="653" t="s">
        <v>52</v>
      </c>
      <c r="G387" s="125" t="s">
        <v>48</v>
      </c>
      <c r="H387" s="653" t="s">
        <v>1276</v>
      </c>
      <c r="I387" s="275">
        <v>2995</v>
      </c>
      <c r="J387" s="275">
        <v>4580</v>
      </c>
      <c r="K387" s="275">
        <v>4580</v>
      </c>
      <c r="L387" s="275"/>
      <c r="M387" s="125"/>
      <c r="N387" s="125"/>
      <c r="O387" s="125"/>
      <c r="P387" s="125"/>
      <c r="Q387" s="125"/>
      <c r="R387" s="125"/>
      <c r="S387" s="125"/>
      <c r="T387" s="125"/>
      <c r="U387" s="125"/>
      <c r="V387" s="125"/>
      <c r="W387" s="125"/>
      <c r="X387" s="652"/>
      <c r="Y387" s="652">
        <v>44834</v>
      </c>
      <c r="Z387" s="125" t="s">
        <v>1364</v>
      </c>
      <c r="AA387" s="125" t="s">
        <v>409</v>
      </c>
    </row>
    <row r="388" spans="1:27" s="136" customFormat="1" x14ac:dyDescent="0.2">
      <c r="A388" s="21" t="s">
        <v>1678</v>
      </c>
      <c r="B388" s="653"/>
      <c r="C388" s="653" t="s">
        <v>1288</v>
      </c>
      <c r="D388" s="653" t="s">
        <v>1338</v>
      </c>
      <c r="E388" s="653"/>
      <c r="F388" s="653" t="s">
        <v>52</v>
      </c>
      <c r="G388" s="125" t="s">
        <v>48</v>
      </c>
      <c r="H388" s="653" t="s">
        <v>1276</v>
      </c>
      <c r="I388" s="275">
        <v>3210</v>
      </c>
      <c r="J388" s="275">
        <v>5570</v>
      </c>
      <c r="K388" s="275">
        <v>5570</v>
      </c>
      <c r="L388" s="275"/>
      <c r="M388" s="125"/>
      <c r="N388" s="125"/>
      <c r="O388" s="125"/>
      <c r="P388" s="125"/>
      <c r="Q388" s="125"/>
      <c r="R388" s="125"/>
      <c r="S388" s="125"/>
      <c r="T388" s="125"/>
      <c r="U388" s="125"/>
      <c r="V388" s="125"/>
      <c r="W388" s="125"/>
      <c r="X388" s="652"/>
      <c r="Y388" s="652">
        <v>44834</v>
      </c>
      <c r="Z388" s="125" t="s">
        <v>1364</v>
      </c>
      <c r="AA388" s="125" t="s">
        <v>409</v>
      </c>
    </row>
    <row r="389" spans="1:27" s="136" customFormat="1" x14ac:dyDescent="0.2">
      <c r="A389" s="21" t="s">
        <v>1678</v>
      </c>
      <c r="B389" s="653"/>
      <c r="C389" s="653" t="s">
        <v>1280</v>
      </c>
      <c r="D389" s="653" t="s">
        <v>1339</v>
      </c>
      <c r="E389" s="653"/>
      <c r="F389" s="653" t="s">
        <v>52</v>
      </c>
      <c r="G389" s="125" t="s">
        <v>48</v>
      </c>
      <c r="H389" s="653" t="s">
        <v>1276</v>
      </c>
      <c r="I389" s="275">
        <v>3360</v>
      </c>
      <c r="J389" s="275">
        <v>5235</v>
      </c>
      <c r="K389" s="275">
        <v>5235</v>
      </c>
      <c r="L389" s="275"/>
      <c r="M389" s="125"/>
      <c r="N389" s="125"/>
      <c r="O389" s="125"/>
      <c r="P389" s="125"/>
      <c r="Q389" s="125"/>
      <c r="R389" s="125"/>
      <c r="S389" s="125"/>
      <c r="T389" s="125"/>
      <c r="U389" s="125"/>
      <c r="V389" s="125"/>
      <c r="W389" s="125"/>
      <c r="X389" s="652"/>
      <c r="Y389" s="652">
        <v>44834</v>
      </c>
      <c r="Z389" s="125" t="s">
        <v>1364</v>
      </c>
      <c r="AA389" s="125" t="s">
        <v>409</v>
      </c>
    </row>
    <row r="390" spans="1:27" s="136" customFormat="1" x14ac:dyDescent="0.2">
      <c r="A390" s="21" t="s">
        <v>1678</v>
      </c>
      <c r="B390" s="653"/>
      <c r="C390" s="653" t="s">
        <v>1287</v>
      </c>
      <c r="D390" s="653" t="s">
        <v>1339</v>
      </c>
      <c r="E390" s="653"/>
      <c r="F390" s="653" t="s">
        <v>52</v>
      </c>
      <c r="G390" s="125" t="s">
        <v>48</v>
      </c>
      <c r="H390" s="653" t="s">
        <v>1276</v>
      </c>
      <c r="I390" s="275">
        <v>3360</v>
      </c>
      <c r="J390" s="275">
        <v>5235</v>
      </c>
      <c r="K390" s="275">
        <v>5235</v>
      </c>
      <c r="L390" s="275"/>
      <c r="M390" s="125"/>
      <c r="N390" s="125"/>
      <c r="O390" s="125"/>
      <c r="P390" s="125"/>
      <c r="Q390" s="125"/>
      <c r="R390" s="125"/>
      <c r="S390" s="125"/>
      <c r="T390" s="125"/>
      <c r="U390" s="125"/>
      <c r="V390" s="125"/>
      <c r="W390" s="125"/>
      <c r="X390" s="652"/>
      <c r="Y390" s="652">
        <v>44834</v>
      </c>
      <c r="Z390" s="125" t="s">
        <v>1364</v>
      </c>
      <c r="AA390" s="125" t="s">
        <v>409</v>
      </c>
    </row>
    <row r="391" spans="1:27" s="136" customFormat="1" x14ac:dyDescent="0.2">
      <c r="A391" s="21" t="s">
        <v>1678</v>
      </c>
      <c r="B391" s="653"/>
      <c r="C391" s="653" t="s">
        <v>1288</v>
      </c>
      <c r="D391" s="653" t="s">
        <v>1339</v>
      </c>
      <c r="E391" s="653"/>
      <c r="F391" s="653" t="s">
        <v>52</v>
      </c>
      <c r="G391" s="125" t="s">
        <v>48</v>
      </c>
      <c r="H391" s="653" t="s">
        <v>1276</v>
      </c>
      <c r="I391" s="275">
        <v>3360</v>
      </c>
      <c r="J391" s="275">
        <v>5235</v>
      </c>
      <c r="K391" s="275">
        <v>5235</v>
      </c>
      <c r="L391" s="275"/>
      <c r="M391" s="125"/>
      <c r="N391" s="125"/>
      <c r="O391" s="125"/>
      <c r="P391" s="125"/>
      <c r="Q391" s="125"/>
      <c r="R391" s="125"/>
      <c r="S391" s="125"/>
      <c r="T391" s="125"/>
      <c r="U391" s="125"/>
      <c r="V391" s="125"/>
      <c r="W391" s="125"/>
      <c r="X391" s="652"/>
      <c r="Y391" s="652">
        <v>44834</v>
      </c>
      <c r="Z391" s="125" t="s">
        <v>1364</v>
      </c>
      <c r="AA391" s="125" t="s">
        <v>409</v>
      </c>
    </row>
    <row r="392" spans="1:27" s="136" customFormat="1" x14ac:dyDescent="0.2">
      <c r="A392" s="21" t="s">
        <v>1678</v>
      </c>
      <c r="B392" s="653"/>
      <c r="C392" s="653" t="s">
        <v>1284</v>
      </c>
      <c r="D392" s="653" t="s">
        <v>1340</v>
      </c>
      <c r="E392" s="653"/>
      <c r="F392" s="653" t="s">
        <v>52</v>
      </c>
      <c r="G392" s="125" t="s">
        <v>48</v>
      </c>
      <c r="H392" s="653" t="s">
        <v>1276</v>
      </c>
      <c r="I392" s="275">
        <v>1735</v>
      </c>
      <c r="J392" s="275">
        <v>2350</v>
      </c>
      <c r="K392" s="275">
        <v>2350</v>
      </c>
      <c r="L392" s="275"/>
      <c r="M392" s="125"/>
      <c r="N392" s="125"/>
      <c r="O392" s="125"/>
      <c r="P392" s="125"/>
      <c r="Q392" s="125"/>
      <c r="R392" s="125"/>
      <c r="S392" s="125"/>
      <c r="T392" s="125"/>
      <c r="U392" s="125"/>
      <c r="V392" s="125"/>
      <c r="W392" s="125"/>
      <c r="X392" s="652"/>
      <c r="Y392" s="652">
        <v>44834</v>
      </c>
      <c r="Z392" s="125" t="s">
        <v>1364</v>
      </c>
      <c r="AA392" s="125" t="s">
        <v>409</v>
      </c>
    </row>
    <row r="393" spans="1:27" s="136" customFormat="1" x14ac:dyDescent="0.2">
      <c r="A393" s="21" t="s">
        <v>1678</v>
      </c>
      <c r="B393" s="653"/>
      <c r="C393" s="653" t="s">
        <v>1285</v>
      </c>
      <c r="D393" s="653" t="s">
        <v>1340</v>
      </c>
      <c r="E393" s="653"/>
      <c r="F393" s="653" t="s">
        <v>52</v>
      </c>
      <c r="G393" s="125" t="s">
        <v>48</v>
      </c>
      <c r="H393" s="653" t="s">
        <v>1276</v>
      </c>
      <c r="I393" s="275">
        <v>2695</v>
      </c>
      <c r="J393" s="275">
        <v>4125</v>
      </c>
      <c r="K393" s="275">
        <v>4125</v>
      </c>
      <c r="L393" s="275"/>
      <c r="M393" s="125"/>
      <c r="N393" s="125"/>
      <c r="O393" s="125"/>
      <c r="P393" s="125"/>
      <c r="Q393" s="125"/>
      <c r="R393" s="125"/>
      <c r="S393" s="125"/>
      <c r="T393" s="125"/>
      <c r="U393" s="125"/>
      <c r="V393" s="125"/>
      <c r="W393" s="125"/>
      <c r="X393" s="652"/>
      <c r="Y393" s="652">
        <v>44834</v>
      </c>
      <c r="Z393" s="125" t="s">
        <v>1364</v>
      </c>
      <c r="AA393" s="125" t="s">
        <v>409</v>
      </c>
    </row>
    <row r="394" spans="1:27" s="136" customFormat="1" x14ac:dyDescent="0.2">
      <c r="A394" s="21" t="s">
        <v>1678</v>
      </c>
      <c r="B394" s="653"/>
      <c r="C394" s="653" t="s">
        <v>1286</v>
      </c>
      <c r="D394" s="653" t="s">
        <v>1340</v>
      </c>
      <c r="E394" s="653"/>
      <c r="F394" s="653" t="s">
        <v>52</v>
      </c>
      <c r="G394" s="125" t="s">
        <v>48</v>
      </c>
      <c r="H394" s="653" t="s">
        <v>1276</v>
      </c>
      <c r="I394" s="275">
        <v>1735</v>
      </c>
      <c r="J394" s="275">
        <v>2350</v>
      </c>
      <c r="K394" s="275">
        <v>2350</v>
      </c>
      <c r="L394" s="275"/>
      <c r="M394" s="125"/>
      <c r="N394" s="125"/>
      <c r="O394" s="125"/>
      <c r="P394" s="125"/>
      <c r="Q394" s="125"/>
      <c r="R394" s="125"/>
      <c r="S394" s="125"/>
      <c r="T394" s="125"/>
      <c r="U394" s="125"/>
      <c r="V394" s="125"/>
      <c r="W394" s="125"/>
      <c r="X394" s="652"/>
      <c r="Y394" s="652">
        <v>44834</v>
      </c>
      <c r="Z394" s="125" t="s">
        <v>1364</v>
      </c>
      <c r="AA394" s="125" t="s">
        <v>409</v>
      </c>
    </row>
    <row r="395" spans="1:27" s="136" customFormat="1" x14ac:dyDescent="0.2">
      <c r="A395" s="21" t="s">
        <v>1678</v>
      </c>
      <c r="B395" s="653"/>
      <c r="C395" s="653" t="s">
        <v>1280</v>
      </c>
      <c r="D395" s="653" t="s">
        <v>1340</v>
      </c>
      <c r="E395" s="653"/>
      <c r="F395" s="653" t="s">
        <v>52</v>
      </c>
      <c r="G395" s="125" t="s">
        <v>48</v>
      </c>
      <c r="H395" s="653" t="s">
        <v>1276</v>
      </c>
      <c r="I395" s="275">
        <v>2025</v>
      </c>
      <c r="J395" s="275">
        <v>2950</v>
      </c>
      <c r="K395" s="275">
        <v>2950</v>
      </c>
      <c r="L395" s="275"/>
      <c r="M395" s="125"/>
      <c r="N395" s="125"/>
      <c r="O395" s="125"/>
      <c r="P395" s="125"/>
      <c r="Q395" s="125"/>
      <c r="R395" s="125"/>
      <c r="S395" s="125"/>
      <c r="T395" s="125"/>
      <c r="U395" s="125"/>
      <c r="V395" s="125"/>
      <c r="W395" s="125"/>
      <c r="X395" s="652"/>
      <c r="Y395" s="652">
        <v>44834</v>
      </c>
      <c r="Z395" s="125" t="s">
        <v>1364</v>
      </c>
      <c r="AA395" s="125" t="s">
        <v>409</v>
      </c>
    </row>
    <row r="396" spans="1:27" s="136" customFormat="1" x14ac:dyDescent="0.2">
      <c r="A396" s="21" t="s">
        <v>1678</v>
      </c>
      <c r="B396" s="653"/>
      <c r="C396" s="653" t="s">
        <v>1287</v>
      </c>
      <c r="D396" s="653" t="s">
        <v>1340</v>
      </c>
      <c r="E396" s="653"/>
      <c r="F396" s="653" t="s">
        <v>52</v>
      </c>
      <c r="G396" s="125" t="s">
        <v>48</v>
      </c>
      <c r="H396" s="653" t="s">
        <v>1276</v>
      </c>
      <c r="I396" s="275">
        <v>1575</v>
      </c>
      <c r="J396" s="275">
        <v>2175</v>
      </c>
      <c r="K396" s="275">
        <v>2175</v>
      </c>
      <c r="L396" s="275"/>
      <c r="M396" s="125"/>
      <c r="N396" s="125"/>
      <c r="O396" s="125"/>
      <c r="P396" s="125"/>
      <c r="Q396" s="125"/>
      <c r="R396" s="125"/>
      <c r="S396" s="125"/>
      <c r="T396" s="125"/>
      <c r="U396" s="125"/>
      <c r="V396" s="125"/>
      <c r="W396" s="125"/>
      <c r="X396" s="652"/>
      <c r="Y396" s="652">
        <v>44834</v>
      </c>
      <c r="Z396" s="125" t="s">
        <v>1364</v>
      </c>
      <c r="AA396" s="125" t="s">
        <v>409</v>
      </c>
    </row>
    <row r="397" spans="1:27" s="136" customFormat="1" x14ac:dyDescent="0.2">
      <c r="A397" s="21" t="s">
        <v>1678</v>
      </c>
      <c r="B397" s="653"/>
      <c r="C397" s="653" t="s">
        <v>1288</v>
      </c>
      <c r="D397" s="653" t="s">
        <v>1340</v>
      </c>
      <c r="E397" s="653"/>
      <c r="F397" s="653" t="s">
        <v>52</v>
      </c>
      <c r="G397" s="125" t="s">
        <v>48</v>
      </c>
      <c r="H397" s="653" t="s">
        <v>1276</v>
      </c>
      <c r="I397" s="275">
        <v>2025</v>
      </c>
      <c r="J397" s="275">
        <v>2950</v>
      </c>
      <c r="K397" s="275">
        <v>2950</v>
      </c>
      <c r="L397" s="275"/>
      <c r="M397" s="125"/>
      <c r="N397" s="125"/>
      <c r="O397" s="125"/>
      <c r="P397" s="125"/>
      <c r="Q397" s="125"/>
      <c r="R397" s="125"/>
      <c r="S397" s="125"/>
      <c r="T397" s="125"/>
      <c r="U397" s="125"/>
      <c r="V397" s="125"/>
      <c r="W397" s="125"/>
      <c r="X397" s="652"/>
      <c r="Y397" s="652">
        <v>44834</v>
      </c>
      <c r="Z397" s="125" t="s">
        <v>1364</v>
      </c>
      <c r="AA397" s="125" t="s">
        <v>409</v>
      </c>
    </row>
    <row r="398" spans="1:27" s="136" customFormat="1" x14ac:dyDescent="0.2">
      <c r="A398" s="21" t="s">
        <v>1678</v>
      </c>
      <c r="B398" s="653"/>
      <c r="C398" s="653" t="s">
        <v>1284</v>
      </c>
      <c r="D398" s="653" t="s">
        <v>1341</v>
      </c>
      <c r="E398" s="653"/>
      <c r="F398" s="653" t="s">
        <v>52</v>
      </c>
      <c r="G398" s="125" t="s">
        <v>48</v>
      </c>
      <c r="H398" s="653" t="s">
        <v>1276</v>
      </c>
      <c r="I398" s="275">
        <v>3225</v>
      </c>
      <c r="J398" s="275">
        <v>4175</v>
      </c>
      <c r="K398" s="275">
        <v>4175</v>
      </c>
      <c r="L398" s="275"/>
      <c r="M398" s="125"/>
      <c r="N398" s="125"/>
      <c r="O398" s="125"/>
      <c r="P398" s="125"/>
      <c r="Q398" s="125"/>
      <c r="R398" s="125"/>
      <c r="S398" s="125"/>
      <c r="T398" s="125"/>
      <c r="U398" s="125"/>
      <c r="V398" s="125"/>
      <c r="W398" s="125"/>
      <c r="X398" s="652"/>
      <c r="Y398" s="652">
        <v>44834</v>
      </c>
      <c r="Z398" s="125" t="s">
        <v>1364</v>
      </c>
      <c r="AA398" s="125" t="s">
        <v>409</v>
      </c>
    </row>
    <row r="399" spans="1:27" s="136" customFormat="1" x14ac:dyDescent="0.2">
      <c r="A399" s="21" t="s">
        <v>1678</v>
      </c>
      <c r="B399" s="653"/>
      <c r="C399" s="653" t="s">
        <v>1286</v>
      </c>
      <c r="D399" s="653" t="s">
        <v>1341</v>
      </c>
      <c r="E399" s="653"/>
      <c r="F399" s="653" t="s">
        <v>52</v>
      </c>
      <c r="G399" s="125" t="s">
        <v>48</v>
      </c>
      <c r="H399" s="653" t="s">
        <v>1276</v>
      </c>
      <c r="I399" s="275">
        <v>3225</v>
      </c>
      <c r="J399" s="275">
        <v>4175</v>
      </c>
      <c r="K399" s="275">
        <v>4175</v>
      </c>
      <c r="L399" s="275"/>
      <c r="M399" s="125"/>
      <c r="N399" s="125"/>
      <c r="O399" s="125"/>
      <c r="P399" s="125"/>
      <c r="Q399" s="125"/>
      <c r="R399" s="125"/>
      <c r="S399" s="125"/>
      <c r="T399" s="125"/>
      <c r="U399" s="125"/>
      <c r="V399" s="125"/>
      <c r="W399" s="125"/>
      <c r="X399" s="652"/>
      <c r="Y399" s="652">
        <v>44834</v>
      </c>
      <c r="Z399" s="125" t="s">
        <v>1364</v>
      </c>
      <c r="AA399" s="125" t="s">
        <v>409</v>
      </c>
    </row>
    <row r="400" spans="1:27" s="136" customFormat="1" x14ac:dyDescent="0.2">
      <c r="A400" s="21" t="s">
        <v>1678</v>
      </c>
      <c r="B400" s="653"/>
      <c r="C400" s="653" t="s">
        <v>1280</v>
      </c>
      <c r="D400" s="653" t="s">
        <v>1341</v>
      </c>
      <c r="E400" s="653"/>
      <c r="F400" s="653" t="s">
        <v>52</v>
      </c>
      <c r="G400" s="125" t="s">
        <v>48</v>
      </c>
      <c r="H400" s="653" t="s">
        <v>1276</v>
      </c>
      <c r="I400" s="275">
        <v>2750</v>
      </c>
      <c r="J400" s="275">
        <v>3900</v>
      </c>
      <c r="K400" s="275">
        <v>3900</v>
      </c>
      <c r="L400" s="275"/>
      <c r="M400" s="125"/>
      <c r="N400" s="125"/>
      <c r="O400" s="125"/>
      <c r="P400" s="125"/>
      <c r="Q400" s="125"/>
      <c r="R400" s="125"/>
      <c r="S400" s="125"/>
      <c r="T400" s="125"/>
      <c r="U400" s="125"/>
      <c r="V400" s="125"/>
      <c r="W400" s="125"/>
      <c r="X400" s="652"/>
      <c r="Y400" s="652">
        <v>44834</v>
      </c>
      <c r="Z400" s="125" t="s">
        <v>1364</v>
      </c>
      <c r="AA400" s="125" t="s">
        <v>409</v>
      </c>
    </row>
    <row r="401" spans="1:27" s="136" customFormat="1" x14ac:dyDescent="0.2">
      <c r="A401" s="21" t="s">
        <v>1678</v>
      </c>
      <c r="B401" s="653"/>
      <c r="C401" s="653" t="s">
        <v>1287</v>
      </c>
      <c r="D401" s="653" t="s">
        <v>1341</v>
      </c>
      <c r="E401" s="653"/>
      <c r="F401" s="653" t="s">
        <v>52</v>
      </c>
      <c r="G401" s="125" t="s">
        <v>48</v>
      </c>
      <c r="H401" s="653" t="s">
        <v>1276</v>
      </c>
      <c r="I401" s="275">
        <v>2850</v>
      </c>
      <c r="J401" s="275">
        <v>4200</v>
      </c>
      <c r="K401" s="275">
        <v>4200</v>
      </c>
      <c r="L401" s="275"/>
      <c r="M401" s="125"/>
      <c r="N401" s="125"/>
      <c r="O401" s="125"/>
      <c r="P401" s="125"/>
      <c r="Q401" s="125"/>
      <c r="R401" s="125"/>
      <c r="S401" s="125"/>
      <c r="T401" s="125"/>
      <c r="U401" s="125"/>
      <c r="V401" s="125"/>
      <c r="W401" s="125"/>
      <c r="X401" s="652"/>
      <c r="Y401" s="652">
        <v>44834</v>
      </c>
      <c r="Z401" s="125" t="s">
        <v>1364</v>
      </c>
      <c r="AA401" s="125" t="s">
        <v>409</v>
      </c>
    </row>
    <row r="402" spans="1:27" s="136" customFormat="1" x14ac:dyDescent="0.2">
      <c r="A402" s="21" t="s">
        <v>1678</v>
      </c>
      <c r="B402" s="653"/>
      <c r="C402" s="653" t="s">
        <v>1288</v>
      </c>
      <c r="D402" s="653" t="s">
        <v>1341</v>
      </c>
      <c r="E402" s="653"/>
      <c r="F402" s="653" t="s">
        <v>52</v>
      </c>
      <c r="G402" s="125" t="s">
        <v>48</v>
      </c>
      <c r="H402" s="653" t="s">
        <v>1276</v>
      </c>
      <c r="I402" s="275">
        <v>2750</v>
      </c>
      <c r="J402" s="275">
        <v>3900</v>
      </c>
      <c r="K402" s="275">
        <v>3900</v>
      </c>
      <c r="L402" s="275"/>
      <c r="M402" s="125"/>
      <c r="N402" s="125"/>
      <c r="O402" s="125"/>
      <c r="P402" s="125"/>
      <c r="Q402" s="125"/>
      <c r="R402" s="125"/>
      <c r="S402" s="125"/>
      <c r="T402" s="125"/>
      <c r="U402" s="125"/>
      <c r="V402" s="125"/>
      <c r="W402" s="125"/>
      <c r="X402" s="652"/>
      <c r="Y402" s="652">
        <v>44834</v>
      </c>
      <c r="Z402" s="125" t="s">
        <v>1364</v>
      </c>
      <c r="AA402" s="125" t="s">
        <v>409</v>
      </c>
    </row>
    <row r="403" spans="1:27" s="136" customFormat="1" x14ac:dyDescent="0.2">
      <c r="A403" s="21" t="s">
        <v>1678</v>
      </c>
      <c r="B403" s="653"/>
      <c r="C403" s="653" t="s">
        <v>1284</v>
      </c>
      <c r="D403" s="653" t="s">
        <v>1342</v>
      </c>
      <c r="E403" s="653"/>
      <c r="F403" s="653" t="s">
        <v>52</v>
      </c>
      <c r="G403" s="125" t="s">
        <v>48</v>
      </c>
      <c r="H403" s="653" t="s">
        <v>1276</v>
      </c>
      <c r="I403" s="275">
        <v>3335</v>
      </c>
      <c r="J403" s="275">
        <v>4620</v>
      </c>
      <c r="K403" s="275">
        <v>4620</v>
      </c>
      <c r="L403" s="275"/>
      <c r="M403" s="125"/>
      <c r="N403" s="125"/>
      <c r="O403" s="125"/>
      <c r="P403" s="125"/>
      <c r="Q403" s="125"/>
      <c r="R403" s="125"/>
      <c r="S403" s="125"/>
      <c r="T403" s="125"/>
      <c r="U403" s="125"/>
      <c r="V403" s="125"/>
      <c r="W403" s="125"/>
      <c r="X403" s="652"/>
      <c r="Y403" s="652">
        <v>44834</v>
      </c>
      <c r="Z403" s="125" t="s">
        <v>1364</v>
      </c>
      <c r="AA403" s="125" t="s">
        <v>409</v>
      </c>
    </row>
    <row r="404" spans="1:27" s="136" customFormat="1" x14ac:dyDescent="0.2">
      <c r="A404" s="21" t="s">
        <v>1678</v>
      </c>
      <c r="B404" s="653"/>
      <c r="C404" s="653" t="s">
        <v>1286</v>
      </c>
      <c r="D404" s="653" t="s">
        <v>1342</v>
      </c>
      <c r="E404" s="653"/>
      <c r="F404" s="653" t="s">
        <v>52</v>
      </c>
      <c r="G404" s="125" t="s">
        <v>48</v>
      </c>
      <c r="H404" s="653" t="s">
        <v>1276</v>
      </c>
      <c r="I404" s="275">
        <v>3335</v>
      </c>
      <c r="J404" s="275">
        <v>4620</v>
      </c>
      <c r="K404" s="275">
        <v>4620</v>
      </c>
      <c r="L404" s="275"/>
      <c r="M404" s="125"/>
      <c r="N404" s="125"/>
      <c r="O404" s="125"/>
      <c r="P404" s="125"/>
      <c r="Q404" s="125"/>
      <c r="R404" s="125"/>
      <c r="S404" s="125"/>
      <c r="T404" s="125"/>
      <c r="U404" s="125"/>
      <c r="V404" s="125"/>
      <c r="W404" s="125"/>
      <c r="X404" s="652"/>
      <c r="Y404" s="652">
        <v>44834</v>
      </c>
      <c r="Z404" s="125" t="s">
        <v>1364</v>
      </c>
      <c r="AA404" s="125" t="s">
        <v>409</v>
      </c>
    </row>
    <row r="405" spans="1:27" s="136" customFormat="1" x14ac:dyDescent="0.2">
      <c r="A405" s="21" t="s">
        <v>1678</v>
      </c>
      <c r="B405" s="653"/>
      <c r="C405" s="653" t="s">
        <v>1280</v>
      </c>
      <c r="D405" s="653" t="s">
        <v>1342</v>
      </c>
      <c r="E405" s="653"/>
      <c r="F405" s="653" t="s">
        <v>52</v>
      </c>
      <c r="G405" s="125" t="s">
        <v>48</v>
      </c>
      <c r="H405" s="653" t="s">
        <v>1276</v>
      </c>
      <c r="I405" s="275">
        <v>3710</v>
      </c>
      <c r="J405" s="275">
        <v>5470</v>
      </c>
      <c r="K405" s="275">
        <v>5470</v>
      </c>
      <c r="L405" s="275"/>
      <c r="M405" s="125"/>
      <c r="N405" s="125"/>
      <c r="O405" s="125"/>
      <c r="P405" s="125"/>
      <c r="Q405" s="125"/>
      <c r="R405" s="125"/>
      <c r="S405" s="125"/>
      <c r="T405" s="125"/>
      <c r="U405" s="125"/>
      <c r="V405" s="125"/>
      <c r="W405" s="125"/>
      <c r="X405" s="652"/>
      <c r="Y405" s="652">
        <v>44834</v>
      </c>
      <c r="Z405" s="125" t="s">
        <v>1364</v>
      </c>
      <c r="AA405" s="125" t="s">
        <v>409</v>
      </c>
    </row>
    <row r="406" spans="1:27" s="136" customFormat="1" x14ac:dyDescent="0.2">
      <c r="A406" s="21" t="s">
        <v>1678</v>
      </c>
      <c r="B406" s="653"/>
      <c r="C406" s="653" t="s">
        <v>1287</v>
      </c>
      <c r="D406" s="653" t="s">
        <v>1342</v>
      </c>
      <c r="E406" s="653"/>
      <c r="F406" s="653" t="s">
        <v>52</v>
      </c>
      <c r="G406" s="125" t="s">
        <v>48</v>
      </c>
      <c r="H406" s="653" t="s">
        <v>1276</v>
      </c>
      <c r="I406" s="275">
        <v>3810</v>
      </c>
      <c r="J406" s="275">
        <v>5570</v>
      </c>
      <c r="K406" s="275">
        <v>5570</v>
      </c>
      <c r="L406" s="275"/>
      <c r="M406" s="125"/>
      <c r="N406" s="125"/>
      <c r="O406" s="125"/>
      <c r="P406" s="125"/>
      <c r="Q406" s="125"/>
      <c r="R406" s="125"/>
      <c r="S406" s="125"/>
      <c r="T406" s="125"/>
      <c r="U406" s="125"/>
      <c r="V406" s="125"/>
      <c r="W406" s="125"/>
      <c r="X406" s="652"/>
      <c r="Y406" s="652">
        <v>44834</v>
      </c>
      <c r="Z406" s="125" t="s">
        <v>1364</v>
      </c>
      <c r="AA406" s="125" t="s">
        <v>409</v>
      </c>
    </row>
    <row r="407" spans="1:27" s="136" customFormat="1" x14ac:dyDescent="0.2">
      <c r="A407" s="21" t="s">
        <v>1678</v>
      </c>
      <c r="B407" s="653"/>
      <c r="C407" s="653" t="s">
        <v>1288</v>
      </c>
      <c r="D407" s="653" t="s">
        <v>1342</v>
      </c>
      <c r="E407" s="653"/>
      <c r="F407" s="653" t="s">
        <v>52</v>
      </c>
      <c r="G407" s="125" t="s">
        <v>48</v>
      </c>
      <c r="H407" s="653" t="s">
        <v>1276</v>
      </c>
      <c r="I407" s="275">
        <v>3710</v>
      </c>
      <c r="J407" s="275">
        <v>5470</v>
      </c>
      <c r="K407" s="275">
        <v>5470</v>
      </c>
      <c r="L407" s="275"/>
      <c r="M407" s="125"/>
      <c r="N407" s="125"/>
      <c r="O407" s="125"/>
      <c r="P407" s="125"/>
      <c r="Q407" s="125"/>
      <c r="R407" s="125"/>
      <c r="S407" s="125"/>
      <c r="T407" s="125"/>
      <c r="U407" s="125"/>
      <c r="V407" s="125"/>
      <c r="W407" s="125"/>
      <c r="X407" s="652"/>
      <c r="Y407" s="652">
        <v>44834</v>
      </c>
      <c r="Z407" s="125" t="s">
        <v>1364</v>
      </c>
      <c r="AA407" s="125" t="s">
        <v>409</v>
      </c>
    </row>
    <row r="408" spans="1:27" s="136" customFormat="1" x14ac:dyDescent="0.2">
      <c r="A408" s="21" t="s">
        <v>1678</v>
      </c>
      <c r="B408" s="653"/>
      <c r="C408" s="653" t="s">
        <v>1306</v>
      </c>
      <c r="D408" s="653" t="s">
        <v>1343</v>
      </c>
      <c r="E408" s="653"/>
      <c r="F408" s="653" t="s">
        <v>52</v>
      </c>
      <c r="G408" s="125" t="s">
        <v>48</v>
      </c>
      <c r="H408" s="653" t="s">
        <v>1276</v>
      </c>
      <c r="I408" s="275">
        <v>790</v>
      </c>
      <c r="J408" s="275">
        <v>1530</v>
      </c>
      <c r="K408" s="275">
        <v>1530</v>
      </c>
      <c r="L408" s="275"/>
      <c r="M408" s="125"/>
      <c r="N408" s="125"/>
      <c r="O408" s="125"/>
      <c r="P408" s="125"/>
      <c r="Q408" s="125"/>
      <c r="R408" s="125"/>
      <c r="S408" s="125"/>
      <c r="T408" s="125"/>
      <c r="U408" s="125"/>
      <c r="V408" s="125"/>
      <c r="W408" s="125"/>
      <c r="X408" s="652"/>
      <c r="Y408" s="652">
        <v>44834</v>
      </c>
      <c r="Z408" s="125" t="s">
        <v>1364</v>
      </c>
      <c r="AA408" s="125" t="s">
        <v>409</v>
      </c>
    </row>
    <row r="409" spans="1:27" s="136" customFormat="1" x14ac:dyDescent="0.2">
      <c r="A409" s="21" t="s">
        <v>1678</v>
      </c>
      <c r="B409" s="653"/>
      <c r="C409" s="653" t="s">
        <v>1284</v>
      </c>
      <c r="D409" s="653" t="s">
        <v>1343</v>
      </c>
      <c r="E409" s="653"/>
      <c r="F409" s="653" t="s">
        <v>52</v>
      </c>
      <c r="G409" s="125" t="s">
        <v>48</v>
      </c>
      <c r="H409" s="653" t="s">
        <v>1276</v>
      </c>
      <c r="I409" s="275">
        <v>1435</v>
      </c>
      <c r="J409" s="275">
        <v>2230</v>
      </c>
      <c r="K409" s="275">
        <v>2230</v>
      </c>
      <c r="L409" s="275"/>
      <c r="M409" s="125"/>
      <c r="N409" s="125"/>
      <c r="O409" s="125"/>
      <c r="P409" s="125"/>
      <c r="Q409" s="125"/>
      <c r="R409" s="125"/>
      <c r="S409" s="125"/>
      <c r="T409" s="125"/>
      <c r="U409" s="125"/>
      <c r="V409" s="125"/>
      <c r="W409" s="125"/>
      <c r="X409" s="652"/>
      <c r="Y409" s="652">
        <v>44834</v>
      </c>
      <c r="Z409" s="125" t="s">
        <v>1364</v>
      </c>
      <c r="AA409" s="125" t="s">
        <v>409</v>
      </c>
    </row>
    <row r="410" spans="1:27" s="136" customFormat="1" x14ac:dyDescent="0.2">
      <c r="A410" s="21" t="s">
        <v>1678</v>
      </c>
      <c r="B410" s="653"/>
      <c r="C410" s="653" t="s">
        <v>1027</v>
      </c>
      <c r="D410" s="653" t="s">
        <v>1343</v>
      </c>
      <c r="E410" s="653"/>
      <c r="F410" s="653" t="s">
        <v>52</v>
      </c>
      <c r="G410" s="125" t="s">
        <v>48</v>
      </c>
      <c r="H410" s="653" t="s">
        <v>1276</v>
      </c>
      <c r="I410" s="275">
        <v>890</v>
      </c>
      <c r="J410" s="275">
        <v>1625</v>
      </c>
      <c r="K410" s="275">
        <v>1625</v>
      </c>
      <c r="L410" s="275"/>
      <c r="M410" s="125"/>
      <c r="N410" s="125"/>
      <c r="O410" s="125"/>
      <c r="P410" s="125"/>
      <c r="Q410" s="125"/>
      <c r="R410" s="125"/>
      <c r="S410" s="125"/>
      <c r="T410" s="125"/>
      <c r="U410" s="125"/>
      <c r="V410" s="125"/>
      <c r="W410" s="125"/>
      <c r="X410" s="652"/>
      <c r="Y410" s="652">
        <v>44834</v>
      </c>
      <c r="Z410" s="125" t="s">
        <v>1364</v>
      </c>
      <c r="AA410" s="125" t="s">
        <v>409</v>
      </c>
    </row>
    <row r="411" spans="1:27" s="136" customFormat="1" x14ac:dyDescent="0.2">
      <c r="A411" s="21" t="s">
        <v>1678</v>
      </c>
      <c r="B411" s="653"/>
      <c r="C411" s="653" t="s">
        <v>1286</v>
      </c>
      <c r="D411" s="653" t="s">
        <v>1343</v>
      </c>
      <c r="E411" s="653"/>
      <c r="F411" s="653" t="s">
        <v>52</v>
      </c>
      <c r="G411" s="125" t="s">
        <v>48</v>
      </c>
      <c r="H411" s="653" t="s">
        <v>1276</v>
      </c>
      <c r="I411" s="275">
        <v>1435</v>
      </c>
      <c r="J411" s="275">
        <v>2230</v>
      </c>
      <c r="K411" s="275">
        <v>2230</v>
      </c>
      <c r="L411" s="275"/>
      <c r="M411" s="125"/>
      <c r="N411" s="125"/>
      <c r="O411" s="125"/>
      <c r="P411" s="125"/>
      <c r="Q411" s="125"/>
      <c r="R411" s="125"/>
      <c r="S411" s="125"/>
      <c r="T411" s="125"/>
      <c r="U411" s="125"/>
      <c r="V411" s="125"/>
      <c r="W411" s="125"/>
      <c r="X411" s="652"/>
      <c r="Y411" s="652">
        <v>44834</v>
      </c>
      <c r="Z411" s="125" t="s">
        <v>1364</v>
      </c>
      <c r="AA411" s="125" t="s">
        <v>409</v>
      </c>
    </row>
    <row r="412" spans="1:27" s="136" customFormat="1" x14ac:dyDescent="0.2">
      <c r="A412" s="21" t="s">
        <v>1678</v>
      </c>
      <c r="B412" s="653"/>
      <c r="C412" s="653" t="s">
        <v>1280</v>
      </c>
      <c r="D412" s="653" t="s">
        <v>1343</v>
      </c>
      <c r="E412" s="653"/>
      <c r="F412" s="653" t="s">
        <v>52</v>
      </c>
      <c r="G412" s="125" t="s">
        <v>48</v>
      </c>
      <c r="H412" s="653" t="s">
        <v>1276</v>
      </c>
      <c r="I412" s="275">
        <v>1290</v>
      </c>
      <c r="J412" s="275">
        <v>1730</v>
      </c>
      <c r="K412" s="275">
        <v>1730</v>
      </c>
      <c r="L412" s="275"/>
      <c r="M412" s="125"/>
      <c r="N412" s="125"/>
      <c r="O412" s="125"/>
      <c r="P412" s="125"/>
      <c r="Q412" s="125"/>
      <c r="R412" s="125"/>
      <c r="S412" s="125"/>
      <c r="T412" s="125"/>
      <c r="U412" s="125"/>
      <c r="V412" s="125"/>
      <c r="W412" s="125"/>
      <c r="X412" s="652"/>
      <c r="Y412" s="652">
        <v>44834</v>
      </c>
      <c r="Z412" s="125" t="s">
        <v>1364</v>
      </c>
      <c r="AA412" s="125" t="s">
        <v>409</v>
      </c>
    </row>
    <row r="413" spans="1:27" s="136" customFormat="1" x14ac:dyDescent="0.2">
      <c r="A413" s="21" t="s">
        <v>1678</v>
      </c>
      <c r="B413" s="653"/>
      <c r="C413" s="653" t="s">
        <v>1288</v>
      </c>
      <c r="D413" s="653" t="s">
        <v>1343</v>
      </c>
      <c r="E413" s="653"/>
      <c r="F413" s="653" t="s">
        <v>52</v>
      </c>
      <c r="G413" s="125" t="s">
        <v>48</v>
      </c>
      <c r="H413" s="653" t="s">
        <v>1276</v>
      </c>
      <c r="I413" s="275">
        <v>1290</v>
      </c>
      <c r="J413" s="275">
        <v>1730</v>
      </c>
      <c r="K413" s="275">
        <v>1730</v>
      </c>
      <c r="L413" s="275"/>
      <c r="M413" s="125"/>
      <c r="N413" s="125"/>
      <c r="O413" s="125"/>
      <c r="P413" s="125"/>
      <c r="Q413" s="125"/>
      <c r="R413" s="125"/>
      <c r="S413" s="125"/>
      <c r="T413" s="125"/>
      <c r="U413" s="125"/>
      <c r="V413" s="125"/>
      <c r="W413" s="125"/>
      <c r="X413" s="652"/>
      <c r="Y413" s="652">
        <v>44834</v>
      </c>
      <c r="Z413" s="125" t="s">
        <v>1364</v>
      </c>
      <c r="AA413" s="125" t="s">
        <v>409</v>
      </c>
    </row>
    <row r="414" spans="1:27" s="136" customFormat="1" x14ac:dyDescent="0.2">
      <c r="A414" s="21" t="s">
        <v>1678</v>
      </c>
      <c r="B414" s="653"/>
      <c r="C414" s="653" t="s">
        <v>1285</v>
      </c>
      <c r="D414" s="653" t="s">
        <v>1344</v>
      </c>
      <c r="E414" s="653"/>
      <c r="F414" s="653" t="s">
        <v>52</v>
      </c>
      <c r="G414" s="125" t="s">
        <v>48</v>
      </c>
      <c r="H414" s="653" t="s">
        <v>1276</v>
      </c>
      <c r="I414" s="275">
        <v>1240</v>
      </c>
      <c r="J414" s="275">
        <v>1780</v>
      </c>
      <c r="K414" s="275">
        <v>1780</v>
      </c>
      <c r="L414" s="275"/>
      <c r="M414" s="125"/>
      <c r="N414" s="125"/>
      <c r="O414" s="125"/>
      <c r="P414" s="125"/>
      <c r="Q414" s="125"/>
      <c r="R414" s="125"/>
      <c r="S414" s="125"/>
      <c r="T414" s="125"/>
      <c r="U414" s="125"/>
      <c r="V414" s="125"/>
      <c r="W414" s="125"/>
      <c r="X414" s="652"/>
      <c r="Y414" s="652">
        <v>44834</v>
      </c>
      <c r="Z414" s="125" t="s">
        <v>1364</v>
      </c>
      <c r="AA414" s="125" t="s">
        <v>409</v>
      </c>
    </row>
    <row r="415" spans="1:27" s="136" customFormat="1" x14ac:dyDescent="0.2">
      <c r="A415" s="21" t="s">
        <v>1678</v>
      </c>
      <c r="B415" s="653"/>
      <c r="C415" s="653" t="s">
        <v>1306</v>
      </c>
      <c r="D415" s="653" t="s">
        <v>1345</v>
      </c>
      <c r="E415" s="653"/>
      <c r="F415" s="653" t="s">
        <v>52</v>
      </c>
      <c r="G415" s="125" t="s">
        <v>48</v>
      </c>
      <c r="H415" s="653" t="s">
        <v>1276</v>
      </c>
      <c r="I415" s="275">
        <v>990</v>
      </c>
      <c r="J415" s="275">
        <v>1530</v>
      </c>
      <c r="K415" s="275">
        <v>1530</v>
      </c>
      <c r="L415" s="275"/>
      <c r="M415" s="125"/>
      <c r="N415" s="125"/>
      <c r="O415" s="125"/>
      <c r="P415" s="125"/>
      <c r="Q415" s="125"/>
      <c r="R415" s="125"/>
      <c r="S415" s="125"/>
      <c r="T415" s="125"/>
      <c r="U415" s="125"/>
      <c r="V415" s="125"/>
      <c r="W415" s="125"/>
      <c r="X415" s="652"/>
      <c r="Y415" s="652">
        <v>44834</v>
      </c>
      <c r="Z415" s="125" t="s">
        <v>1364</v>
      </c>
      <c r="AA415" s="125" t="s">
        <v>409</v>
      </c>
    </row>
    <row r="416" spans="1:27" s="136" customFormat="1" x14ac:dyDescent="0.2">
      <c r="A416" s="21" t="s">
        <v>1678</v>
      </c>
      <c r="B416" s="653"/>
      <c r="C416" s="653" t="s">
        <v>1284</v>
      </c>
      <c r="D416" s="653" t="s">
        <v>1345</v>
      </c>
      <c r="E416" s="653"/>
      <c r="F416" s="653" t="s">
        <v>52</v>
      </c>
      <c r="G416" s="125" t="s">
        <v>48</v>
      </c>
      <c r="H416" s="653" t="s">
        <v>1276</v>
      </c>
      <c r="I416" s="275">
        <v>1040</v>
      </c>
      <c r="J416" s="275">
        <v>1430</v>
      </c>
      <c r="K416" s="275">
        <v>1430</v>
      </c>
      <c r="L416" s="275"/>
      <c r="M416" s="125"/>
      <c r="N416" s="125"/>
      <c r="O416" s="125"/>
      <c r="P416" s="125"/>
      <c r="Q416" s="125"/>
      <c r="R416" s="125"/>
      <c r="S416" s="125"/>
      <c r="T416" s="125"/>
      <c r="U416" s="125"/>
      <c r="V416" s="125"/>
      <c r="W416" s="125"/>
      <c r="X416" s="652"/>
      <c r="Y416" s="652">
        <v>44834</v>
      </c>
      <c r="Z416" s="125" t="s">
        <v>1364</v>
      </c>
      <c r="AA416" s="125" t="s">
        <v>409</v>
      </c>
    </row>
    <row r="417" spans="1:27" s="136" customFormat="1" x14ac:dyDescent="0.2">
      <c r="A417" s="21" t="s">
        <v>1678</v>
      </c>
      <c r="B417" s="653"/>
      <c r="C417" s="653" t="s">
        <v>1027</v>
      </c>
      <c r="D417" s="653" t="s">
        <v>1345</v>
      </c>
      <c r="E417" s="653"/>
      <c r="F417" s="653" t="s">
        <v>52</v>
      </c>
      <c r="G417" s="125" t="s">
        <v>48</v>
      </c>
      <c r="H417" s="653" t="s">
        <v>1276</v>
      </c>
      <c r="I417" s="275">
        <v>1090</v>
      </c>
      <c r="J417" s="275">
        <v>1630</v>
      </c>
      <c r="K417" s="275">
        <v>1630</v>
      </c>
      <c r="L417" s="275"/>
      <c r="M417" s="125"/>
      <c r="N417" s="125"/>
      <c r="O417" s="125"/>
      <c r="P417" s="125"/>
      <c r="Q417" s="125"/>
      <c r="R417" s="125"/>
      <c r="S417" s="125"/>
      <c r="T417" s="125"/>
      <c r="U417" s="125"/>
      <c r="V417" s="125"/>
      <c r="W417" s="125"/>
      <c r="X417" s="652"/>
      <c r="Y417" s="652">
        <v>44834</v>
      </c>
      <c r="Z417" s="125" t="s">
        <v>1364</v>
      </c>
      <c r="AA417" s="125" t="s">
        <v>409</v>
      </c>
    </row>
    <row r="418" spans="1:27" s="136" customFormat="1" x14ac:dyDescent="0.2">
      <c r="A418" s="21" t="s">
        <v>1678</v>
      </c>
      <c r="B418" s="653"/>
      <c r="C418" s="653" t="s">
        <v>1286</v>
      </c>
      <c r="D418" s="653" t="s">
        <v>1345</v>
      </c>
      <c r="E418" s="653"/>
      <c r="F418" s="653" t="s">
        <v>52</v>
      </c>
      <c r="G418" s="125" t="s">
        <v>48</v>
      </c>
      <c r="H418" s="653" t="s">
        <v>1276</v>
      </c>
      <c r="I418" s="275">
        <v>1040</v>
      </c>
      <c r="J418" s="275">
        <v>1430</v>
      </c>
      <c r="K418" s="275">
        <v>1430</v>
      </c>
      <c r="L418" s="275"/>
      <c r="M418" s="125"/>
      <c r="N418" s="125"/>
      <c r="O418" s="125"/>
      <c r="P418" s="125"/>
      <c r="Q418" s="125"/>
      <c r="R418" s="125"/>
      <c r="S418" s="125"/>
      <c r="T418" s="125"/>
      <c r="U418" s="125"/>
      <c r="V418" s="125"/>
      <c r="W418" s="125"/>
      <c r="X418" s="652"/>
      <c r="Y418" s="652">
        <v>44834</v>
      </c>
      <c r="Z418" s="125" t="s">
        <v>1364</v>
      </c>
      <c r="AA418" s="125" t="s">
        <v>409</v>
      </c>
    </row>
    <row r="419" spans="1:27" s="136" customFormat="1" x14ac:dyDescent="0.2">
      <c r="A419" s="21" t="s">
        <v>1678</v>
      </c>
      <c r="B419" s="653"/>
      <c r="C419" s="653" t="s">
        <v>1280</v>
      </c>
      <c r="D419" s="653" t="s">
        <v>1345</v>
      </c>
      <c r="E419" s="653"/>
      <c r="F419" s="653" t="s">
        <v>52</v>
      </c>
      <c r="G419" s="125" t="s">
        <v>48</v>
      </c>
      <c r="H419" s="653" t="s">
        <v>1276</v>
      </c>
      <c r="I419" s="275">
        <v>1290</v>
      </c>
      <c r="J419" s="275">
        <v>1730</v>
      </c>
      <c r="K419" s="275">
        <v>1730</v>
      </c>
      <c r="L419" s="275"/>
      <c r="M419" s="125"/>
      <c r="N419" s="125"/>
      <c r="O419" s="125"/>
      <c r="P419" s="125"/>
      <c r="Q419" s="125"/>
      <c r="R419" s="125"/>
      <c r="S419" s="125"/>
      <c r="T419" s="125"/>
      <c r="U419" s="125"/>
      <c r="V419" s="125"/>
      <c r="W419" s="125"/>
      <c r="X419" s="652"/>
      <c r="Y419" s="652">
        <v>44834</v>
      </c>
      <c r="Z419" s="125" t="s">
        <v>1364</v>
      </c>
      <c r="AA419" s="125" t="s">
        <v>409</v>
      </c>
    </row>
    <row r="420" spans="1:27" s="136" customFormat="1" x14ac:dyDescent="0.2">
      <c r="A420" s="21" t="s">
        <v>1678</v>
      </c>
      <c r="B420" s="653"/>
      <c r="C420" s="653" t="s">
        <v>1288</v>
      </c>
      <c r="D420" s="653" t="s">
        <v>1345</v>
      </c>
      <c r="E420" s="653"/>
      <c r="F420" s="653" t="s">
        <v>52</v>
      </c>
      <c r="G420" s="125" t="s">
        <v>48</v>
      </c>
      <c r="H420" s="653" t="s">
        <v>1276</v>
      </c>
      <c r="I420" s="275">
        <v>1290</v>
      </c>
      <c r="J420" s="275">
        <v>1730</v>
      </c>
      <c r="K420" s="275">
        <v>1730</v>
      </c>
      <c r="L420" s="275"/>
      <c r="M420" s="125"/>
      <c r="N420" s="125"/>
      <c r="O420" s="125"/>
      <c r="P420" s="125"/>
      <c r="Q420" s="125"/>
      <c r="R420" s="125"/>
      <c r="S420" s="125"/>
      <c r="T420" s="125"/>
      <c r="U420" s="125"/>
      <c r="V420" s="125"/>
      <c r="W420" s="125"/>
      <c r="X420" s="652"/>
      <c r="Y420" s="652">
        <v>44834</v>
      </c>
      <c r="Z420" s="125" t="s">
        <v>1364</v>
      </c>
      <c r="AA420" s="125" t="s">
        <v>409</v>
      </c>
    </row>
    <row r="421" spans="1:27" s="136" customFormat="1" x14ac:dyDescent="0.2">
      <c r="A421" s="21" t="s">
        <v>1678</v>
      </c>
      <c r="B421" s="653"/>
      <c r="C421" s="653" t="s">
        <v>1304</v>
      </c>
      <c r="D421" s="653" t="s">
        <v>1346</v>
      </c>
      <c r="E421" s="653"/>
      <c r="F421" s="653" t="s">
        <v>52</v>
      </c>
      <c r="G421" s="125" t="s">
        <v>48</v>
      </c>
      <c r="H421" s="653" t="s">
        <v>1276</v>
      </c>
      <c r="I421" s="275">
        <v>1925</v>
      </c>
      <c r="J421" s="275">
        <v>2725</v>
      </c>
      <c r="K421" s="275">
        <v>2725</v>
      </c>
      <c r="L421" s="275"/>
      <c r="M421" s="125"/>
      <c r="N421" s="125"/>
      <c r="O421" s="125"/>
      <c r="P421" s="125"/>
      <c r="Q421" s="125"/>
      <c r="R421" s="125"/>
      <c r="S421" s="125"/>
      <c r="T421" s="125"/>
      <c r="U421" s="125"/>
      <c r="V421" s="125"/>
      <c r="W421" s="125"/>
      <c r="X421" s="652"/>
      <c r="Y421" s="652">
        <v>44834</v>
      </c>
      <c r="Z421" s="125" t="s">
        <v>1364</v>
      </c>
      <c r="AA421" s="125" t="s">
        <v>409</v>
      </c>
    </row>
    <row r="422" spans="1:27" s="136" customFormat="1" x14ac:dyDescent="0.2">
      <c r="A422" s="21" t="s">
        <v>1678</v>
      </c>
      <c r="B422" s="653"/>
      <c r="C422" s="653" t="s">
        <v>1306</v>
      </c>
      <c r="D422" s="653" t="s">
        <v>1346</v>
      </c>
      <c r="E422" s="653"/>
      <c r="F422" s="653" t="s">
        <v>52</v>
      </c>
      <c r="G422" s="125" t="s">
        <v>48</v>
      </c>
      <c r="H422" s="653" t="s">
        <v>1276</v>
      </c>
      <c r="I422" s="275">
        <v>1925</v>
      </c>
      <c r="J422" s="275">
        <v>2725</v>
      </c>
      <c r="K422" s="275">
        <v>2725</v>
      </c>
      <c r="L422" s="275"/>
      <c r="M422" s="125"/>
      <c r="N422" s="125"/>
      <c r="O422" s="125"/>
      <c r="P422" s="125"/>
      <c r="Q422" s="125"/>
      <c r="R422" s="125"/>
      <c r="S422" s="125"/>
      <c r="T422" s="125"/>
      <c r="U422" s="125"/>
      <c r="V422" s="125"/>
      <c r="W422" s="125"/>
      <c r="X422" s="652"/>
      <c r="Y422" s="652">
        <v>44834</v>
      </c>
      <c r="Z422" s="125" t="s">
        <v>1364</v>
      </c>
      <c r="AA422" s="125" t="s">
        <v>409</v>
      </c>
    </row>
    <row r="423" spans="1:27" s="136" customFormat="1" x14ac:dyDescent="0.2">
      <c r="A423" s="21" t="s">
        <v>1678</v>
      </c>
      <c r="B423" s="653"/>
      <c r="C423" s="653" t="s">
        <v>1284</v>
      </c>
      <c r="D423" s="653" t="s">
        <v>1346</v>
      </c>
      <c r="E423" s="653"/>
      <c r="F423" s="653" t="s">
        <v>52</v>
      </c>
      <c r="G423" s="125" t="s">
        <v>48</v>
      </c>
      <c r="H423" s="653" t="s">
        <v>1276</v>
      </c>
      <c r="I423" s="275">
        <v>1585</v>
      </c>
      <c r="J423" s="275">
        <v>2470</v>
      </c>
      <c r="K423" s="275">
        <v>2470</v>
      </c>
      <c r="L423" s="275"/>
      <c r="M423" s="125"/>
      <c r="N423" s="125"/>
      <c r="O423" s="125"/>
      <c r="P423" s="125"/>
      <c r="Q423" s="125"/>
      <c r="R423" s="125"/>
      <c r="S423" s="125"/>
      <c r="T423" s="125"/>
      <c r="U423" s="125"/>
      <c r="V423" s="125"/>
      <c r="W423" s="125"/>
      <c r="X423" s="652"/>
      <c r="Y423" s="652">
        <v>44834</v>
      </c>
      <c r="Z423" s="125" t="s">
        <v>1364</v>
      </c>
      <c r="AA423" s="125" t="s">
        <v>409</v>
      </c>
    </row>
    <row r="424" spans="1:27" s="136" customFormat="1" x14ac:dyDescent="0.2">
      <c r="A424" s="21" t="s">
        <v>1678</v>
      </c>
      <c r="B424" s="653"/>
      <c r="C424" s="653" t="s">
        <v>1285</v>
      </c>
      <c r="D424" s="653" t="s">
        <v>1346</v>
      </c>
      <c r="E424" s="653"/>
      <c r="F424" s="653" t="s">
        <v>52</v>
      </c>
      <c r="G424" s="125" t="s">
        <v>48</v>
      </c>
      <c r="H424" s="653" t="s">
        <v>1276</v>
      </c>
      <c r="I424" s="275">
        <v>1600</v>
      </c>
      <c r="J424" s="275">
        <v>2180</v>
      </c>
      <c r="K424" s="275">
        <v>2180</v>
      </c>
      <c r="L424" s="275"/>
      <c r="M424" s="125"/>
      <c r="N424" s="125"/>
      <c r="O424" s="125"/>
      <c r="P424" s="125"/>
      <c r="Q424" s="125"/>
      <c r="R424" s="125"/>
      <c r="S424" s="125"/>
      <c r="T424" s="125"/>
      <c r="U424" s="125"/>
      <c r="V424" s="125"/>
      <c r="W424" s="125"/>
      <c r="X424" s="652"/>
      <c r="Y424" s="652">
        <v>44834</v>
      </c>
      <c r="Z424" s="125" t="s">
        <v>1364</v>
      </c>
      <c r="AA424" s="125" t="s">
        <v>409</v>
      </c>
    </row>
    <row r="425" spans="1:27" s="136" customFormat="1" x14ac:dyDescent="0.2">
      <c r="A425" s="21" t="s">
        <v>1678</v>
      </c>
      <c r="B425" s="653"/>
      <c r="C425" s="653" t="s">
        <v>1286</v>
      </c>
      <c r="D425" s="653" t="s">
        <v>1346</v>
      </c>
      <c r="E425" s="653"/>
      <c r="F425" s="653" t="s">
        <v>52</v>
      </c>
      <c r="G425" s="125" t="s">
        <v>48</v>
      </c>
      <c r="H425" s="653" t="s">
        <v>1276</v>
      </c>
      <c r="I425" s="275">
        <v>1585</v>
      </c>
      <c r="J425" s="275">
        <v>2470</v>
      </c>
      <c r="K425" s="275">
        <v>2470</v>
      </c>
      <c r="L425" s="275"/>
      <c r="M425" s="125"/>
      <c r="N425" s="125"/>
      <c r="O425" s="125"/>
      <c r="P425" s="125"/>
      <c r="Q425" s="125"/>
      <c r="R425" s="125"/>
      <c r="S425" s="125"/>
      <c r="T425" s="125"/>
      <c r="U425" s="125"/>
      <c r="V425" s="125"/>
      <c r="W425" s="125"/>
      <c r="X425" s="652"/>
      <c r="Y425" s="652">
        <v>44834</v>
      </c>
      <c r="Z425" s="125" t="s">
        <v>1364</v>
      </c>
      <c r="AA425" s="125" t="s">
        <v>409</v>
      </c>
    </row>
    <row r="426" spans="1:27" s="136" customFormat="1" x14ac:dyDescent="0.2">
      <c r="A426" s="21" t="s">
        <v>1678</v>
      </c>
      <c r="B426" s="653"/>
      <c r="C426" s="653" t="s">
        <v>1280</v>
      </c>
      <c r="D426" s="653" t="s">
        <v>1346</v>
      </c>
      <c r="E426" s="653"/>
      <c r="F426" s="653" t="s">
        <v>52</v>
      </c>
      <c r="G426" s="125" t="s">
        <v>48</v>
      </c>
      <c r="H426" s="653" t="s">
        <v>1276</v>
      </c>
      <c r="I426" s="275">
        <v>1925</v>
      </c>
      <c r="J426" s="275">
        <v>2725</v>
      </c>
      <c r="K426" s="275">
        <v>2725</v>
      </c>
      <c r="L426" s="275"/>
      <c r="M426" s="125"/>
      <c r="N426" s="125"/>
      <c r="O426" s="125"/>
      <c r="P426" s="125"/>
      <c r="Q426" s="125"/>
      <c r="R426" s="125"/>
      <c r="S426" s="125"/>
      <c r="T426" s="125"/>
      <c r="U426" s="125"/>
      <c r="V426" s="125"/>
      <c r="W426" s="125"/>
      <c r="X426" s="652"/>
      <c r="Y426" s="652">
        <v>44834</v>
      </c>
      <c r="Z426" s="125" t="s">
        <v>1364</v>
      </c>
      <c r="AA426" s="125" t="s">
        <v>409</v>
      </c>
    </row>
    <row r="427" spans="1:27" s="136" customFormat="1" x14ac:dyDescent="0.2">
      <c r="A427" s="21" t="s">
        <v>1678</v>
      </c>
      <c r="B427" s="653"/>
      <c r="C427" s="653" t="s">
        <v>1287</v>
      </c>
      <c r="D427" s="653" t="s">
        <v>1346</v>
      </c>
      <c r="E427" s="653"/>
      <c r="F427" s="653" t="s">
        <v>52</v>
      </c>
      <c r="G427" s="125" t="s">
        <v>48</v>
      </c>
      <c r="H427" s="653" t="s">
        <v>1276</v>
      </c>
      <c r="I427" s="275">
        <v>1725</v>
      </c>
      <c r="J427" s="275">
        <v>2515</v>
      </c>
      <c r="K427" s="275">
        <v>2515</v>
      </c>
      <c r="L427" s="275"/>
      <c r="M427" s="125"/>
      <c r="N427" s="125"/>
      <c r="O427" s="125"/>
      <c r="P427" s="125"/>
      <c r="Q427" s="125"/>
      <c r="R427" s="125"/>
      <c r="S427" s="125"/>
      <c r="T427" s="125"/>
      <c r="U427" s="125"/>
      <c r="V427" s="125"/>
      <c r="W427" s="125"/>
      <c r="X427" s="652"/>
      <c r="Y427" s="652">
        <v>44834</v>
      </c>
      <c r="Z427" s="125" t="s">
        <v>1364</v>
      </c>
      <c r="AA427" s="125" t="s">
        <v>409</v>
      </c>
    </row>
    <row r="428" spans="1:27" s="136" customFormat="1" x14ac:dyDescent="0.2">
      <c r="A428" s="21" t="s">
        <v>1678</v>
      </c>
      <c r="B428" s="653"/>
      <c r="C428" s="653" t="s">
        <v>1304</v>
      </c>
      <c r="D428" s="653" t="s">
        <v>1347</v>
      </c>
      <c r="E428" s="653"/>
      <c r="F428" s="653" t="s">
        <v>52</v>
      </c>
      <c r="G428" s="125" t="s">
        <v>48</v>
      </c>
      <c r="H428" s="653" t="s">
        <v>1276</v>
      </c>
      <c r="I428" s="275">
        <v>1235</v>
      </c>
      <c r="J428" s="275">
        <v>2120</v>
      </c>
      <c r="K428" s="275">
        <v>2120</v>
      </c>
      <c r="L428" s="275"/>
      <c r="M428" s="125"/>
      <c r="N428" s="125"/>
      <c r="O428" s="125"/>
      <c r="P428" s="125"/>
      <c r="Q428" s="125"/>
      <c r="R428" s="125"/>
      <c r="S428" s="125"/>
      <c r="T428" s="125"/>
      <c r="U428" s="125"/>
      <c r="V428" s="125"/>
      <c r="W428" s="125"/>
      <c r="X428" s="652"/>
      <c r="Y428" s="652">
        <v>44834</v>
      </c>
      <c r="Z428" s="125" t="s">
        <v>1364</v>
      </c>
      <c r="AA428" s="125" t="s">
        <v>409</v>
      </c>
    </row>
    <row r="429" spans="1:27" s="136" customFormat="1" x14ac:dyDescent="0.2">
      <c r="A429" s="21" t="s">
        <v>1678</v>
      </c>
      <c r="B429" s="653"/>
      <c r="C429" s="653" t="s">
        <v>1306</v>
      </c>
      <c r="D429" s="653" t="s">
        <v>1347</v>
      </c>
      <c r="E429" s="653"/>
      <c r="F429" s="653" t="s">
        <v>52</v>
      </c>
      <c r="G429" s="125" t="s">
        <v>48</v>
      </c>
      <c r="H429" s="653" t="s">
        <v>1276</v>
      </c>
      <c r="I429" s="275">
        <v>1235</v>
      </c>
      <c r="J429" s="275">
        <v>2120</v>
      </c>
      <c r="K429" s="275">
        <v>2120</v>
      </c>
      <c r="L429" s="275"/>
      <c r="M429" s="125"/>
      <c r="N429" s="125"/>
      <c r="O429" s="125"/>
      <c r="P429" s="125"/>
      <c r="Q429" s="125"/>
      <c r="R429" s="125"/>
      <c r="S429" s="125"/>
      <c r="T429" s="125"/>
      <c r="U429" s="125"/>
      <c r="V429" s="125"/>
      <c r="W429" s="125"/>
      <c r="X429" s="652"/>
      <c r="Y429" s="652">
        <v>44834</v>
      </c>
      <c r="Z429" s="125" t="s">
        <v>1364</v>
      </c>
      <c r="AA429" s="125" t="s">
        <v>409</v>
      </c>
    </row>
    <row r="430" spans="1:27" s="136" customFormat="1" x14ac:dyDescent="0.2">
      <c r="A430" s="21" t="s">
        <v>1678</v>
      </c>
      <c r="B430" s="653"/>
      <c r="C430" s="653" t="s">
        <v>1284</v>
      </c>
      <c r="D430" s="653" t="s">
        <v>1347</v>
      </c>
      <c r="E430" s="653"/>
      <c r="F430" s="653" t="s">
        <v>52</v>
      </c>
      <c r="G430" s="125" t="s">
        <v>48</v>
      </c>
      <c r="H430" s="653" t="s">
        <v>1276</v>
      </c>
      <c r="I430" s="275">
        <v>1285</v>
      </c>
      <c r="J430" s="275">
        <v>2020</v>
      </c>
      <c r="K430" s="275">
        <v>2020</v>
      </c>
      <c r="L430" s="275"/>
      <c r="M430" s="125"/>
      <c r="N430" s="125"/>
      <c r="O430" s="125"/>
      <c r="P430" s="125"/>
      <c r="Q430" s="125"/>
      <c r="R430" s="125"/>
      <c r="S430" s="125"/>
      <c r="T430" s="125"/>
      <c r="U430" s="125"/>
      <c r="V430" s="125"/>
      <c r="W430" s="125"/>
      <c r="X430" s="652"/>
      <c r="Y430" s="652">
        <v>44834</v>
      </c>
      <c r="Z430" s="125" t="s">
        <v>1364</v>
      </c>
      <c r="AA430" s="125" t="s">
        <v>409</v>
      </c>
    </row>
    <row r="431" spans="1:27" s="136" customFormat="1" x14ac:dyDescent="0.2">
      <c r="A431" s="21" t="s">
        <v>1678</v>
      </c>
      <c r="B431" s="653"/>
      <c r="C431" s="653" t="s">
        <v>1285</v>
      </c>
      <c r="D431" s="653" t="s">
        <v>1347</v>
      </c>
      <c r="E431" s="653"/>
      <c r="F431" s="653" t="s">
        <v>52</v>
      </c>
      <c r="G431" s="125" t="s">
        <v>48</v>
      </c>
      <c r="H431" s="653" t="s">
        <v>1276</v>
      </c>
      <c r="I431" s="275">
        <v>1240</v>
      </c>
      <c r="J431" s="275">
        <v>1780</v>
      </c>
      <c r="K431" s="275">
        <v>1780</v>
      </c>
      <c r="L431" s="275"/>
      <c r="M431" s="125"/>
      <c r="N431" s="125"/>
      <c r="O431" s="125"/>
      <c r="P431" s="125"/>
      <c r="Q431" s="125"/>
      <c r="R431" s="125"/>
      <c r="S431" s="125"/>
      <c r="T431" s="125"/>
      <c r="U431" s="125"/>
      <c r="V431" s="125"/>
      <c r="W431" s="125"/>
      <c r="X431" s="652"/>
      <c r="Y431" s="652">
        <v>44834</v>
      </c>
      <c r="Z431" s="125" t="s">
        <v>1364</v>
      </c>
      <c r="AA431" s="125" t="s">
        <v>409</v>
      </c>
    </row>
    <row r="432" spans="1:27" s="136" customFormat="1" x14ac:dyDescent="0.2">
      <c r="A432" s="21" t="s">
        <v>1678</v>
      </c>
      <c r="B432" s="653"/>
      <c r="C432" s="653" t="s">
        <v>1286</v>
      </c>
      <c r="D432" s="653" t="s">
        <v>1347</v>
      </c>
      <c r="E432" s="653"/>
      <c r="F432" s="653" t="s">
        <v>52</v>
      </c>
      <c r="G432" s="125" t="s">
        <v>48</v>
      </c>
      <c r="H432" s="653" t="s">
        <v>1276</v>
      </c>
      <c r="I432" s="275">
        <v>1285</v>
      </c>
      <c r="J432" s="275">
        <v>2020</v>
      </c>
      <c r="K432" s="275">
        <v>2020</v>
      </c>
      <c r="L432" s="275"/>
      <c r="M432" s="125"/>
      <c r="N432" s="125"/>
      <c r="O432" s="125"/>
      <c r="P432" s="125"/>
      <c r="Q432" s="125"/>
      <c r="R432" s="125"/>
      <c r="S432" s="125"/>
      <c r="T432" s="125"/>
      <c r="U432" s="125"/>
      <c r="V432" s="125"/>
      <c r="W432" s="125"/>
      <c r="X432" s="652"/>
      <c r="Y432" s="652">
        <v>44834</v>
      </c>
      <c r="Z432" s="125" t="s">
        <v>1364</v>
      </c>
      <c r="AA432" s="125" t="s">
        <v>409</v>
      </c>
    </row>
    <row r="433" spans="1:27" s="136" customFormat="1" x14ac:dyDescent="0.2">
      <c r="A433" s="21" t="s">
        <v>1678</v>
      </c>
      <c r="B433" s="653"/>
      <c r="C433" s="653" t="s">
        <v>1280</v>
      </c>
      <c r="D433" s="653" t="s">
        <v>1347</v>
      </c>
      <c r="E433" s="653"/>
      <c r="F433" s="653" t="s">
        <v>52</v>
      </c>
      <c r="G433" s="125" t="s">
        <v>48</v>
      </c>
      <c r="H433" s="653" t="s">
        <v>1276</v>
      </c>
      <c r="I433" s="275">
        <v>1435</v>
      </c>
      <c r="J433" s="275">
        <v>2320</v>
      </c>
      <c r="K433" s="275">
        <v>2320</v>
      </c>
      <c r="L433" s="275"/>
      <c r="M433" s="125"/>
      <c r="N433" s="125"/>
      <c r="O433" s="125"/>
      <c r="P433" s="125"/>
      <c r="Q433" s="125"/>
      <c r="R433" s="125"/>
      <c r="S433" s="125"/>
      <c r="T433" s="125"/>
      <c r="U433" s="125"/>
      <c r="V433" s="125"/>
      <c r="W433" s="125"/>
      <c r="X433" s="652"/>
      <c r="Y433" s="652">
        <v>44834</v>
      </c>
      <c r="Z433" s="125" t="s">
        <v>1364</v>
      </c>
      <c r="AA433" s="125" t="s">
        <v>409</v>
      </c>
    </row>
    <row r="434" spans="1:27" s="136" customFormat="1" x14ac:dyDescent="0.2">
      <c r="A434" s="21" t="s">
        <v>1678</v>
      </c>
      <c r="B434" s="653"/>
      <c r="C434" s="653" t="s">
        <v>1287</v>
      </c>
      <c r="D434" s="653" t="s">
        <v>1347</v>
      </c>
      <c r="E434" s="653"/>
      <c r="F434" s="653" t="s">
        <v>52</v>
      </c>
      <c r="G434" s="125" t="s">
        <v>48</v>
      </c>
      <c r="H434" s="653" t="s">
        <v>1276</v>
      </c>
      <c r="I434" s="275">
        <v>1235</v>
      </c>
      <c r="J434" s="275">
        <v>2120</v>
      </c>
      <c r="K434" s="275">
        <v>2120</v>
      </c>
      <c r="L434" s="275"/>
      <c r="M434" s="125"/>
      <c r="N434" s="125"/>
      <c r="O434" s="125"/>
      <c r="P434" s="125"/>
      <c r="Q434" s="125"/>
      <c r="R434" s="125"/>
      <c r="S434" s="125"/>
      <c r="T434" s="125"/>
      <c r="U434" s="125"/>
      <c r="V434" s="125"/>
      <c r="W434" s="125"/>
      <c r="X434" s="652"/>
      <c r="Y434" s="652">
        <v>44834</v>
      </c>
      <c r="Z434" s="125" t="s">
        <v>1364</v>
      </c>
      <c r="AA434" s="125" t="s">
        <v>409</v>
      </c>
    </row>
    <row r="435" spans="1:27" s="136" customFormat="1" x14ac:dyDescent="0.2">
      <c r="A435" s="21" t="s">
        <v>1678</v>
      </c>
      <c r="B435" s="653"/>
      <c r="C435" s="653" t="s">
        <v>1285</v>
      </c>
      <c r="D435" s="653" t="s">
        <v>1348</v>
      </c>
      <c r="E435" s="653"/>
      <c r="F435" s="653" t="s">
        <v>52</v>
      </c>
      <c r="G435" s="125" t="s">
        <v>48</v>
      </c>
      <c r="H435" s="653" t="s">
        <v>1276</v>
      </c>
      <c r="I435" s="275">
        <v>1600</v>
      </c>
      <c r="J435" s="275">
        <v>2480</v>
      </c>
      <c r="K435" s="275">
        <v>2480</v>
      </c>
      <c r="L435" s="275"/>
      <c r="M435" s="125"/>
      <c r="N435" s="125"/>
      <c r="O435" s="125"/>
      <c r="P435" s="125"/>
      <c r="Q435" s="125"/>
      <c r="R435" s="125"/>
      <c r="S435" s="125"/>
      <c r="T435" s="125"/>
      <c r="U435" s="125"/>
      <c r="V435" s="125"/>
      <c r="W435" s="125"/>
      <c r="X435" s="652"/>
      <c r="Y435" s="652">
        <v>44834</v>
      </c>
      <c r="Z435" s="125" t="s">
        <v>1364</v>
      </c>
      <c r="AA435" s="125" t="s">
        <v>409</v>
      </c>
    </row>
    <row r="436" spans="1:27" s="136" customFormat="1" x14ac:dyDescent="0.2">
      <c r="A436" s="21" t="s">
        <v>1678</v>
      </c>
      <c r="B436" s="653"/>
      <c r="C436" s="653" t="s">
        <v>1304</v>
      </c>
      <c r="D436" s="653" t="s">
        <v>1349</v>
      </c>
      <c r="E436" s="653"/>
      <c r="F436" s="653" t="s">
        <v>52</v>
      </c>
      <c r="G436" s="125" t="s">
        <v>48</v>
      </c>
      <c r="H436" s="653" t="s">
        <v>1276</v>
      </c>
      <c r="I436" s="275">
        <v>1010</v>
      </c>
      <c r="J436" s="275">
        <v>1375</v>
      </c>
      <c r="K436" s="275">
        <v>1375</v>
      </c>
      <c r="L436" s="275"/>
      <c r="M436" s="125"/>
      <c r="N436" s="125"/>
      <c r="O436" s="125"/>
      <c r="P436" s="125"/>
      <c r="Q436" s="125"/>
      <c r="R436" s="125"/>
      <c r="S436" s="125"/>
      <c r="T436" s="125"/>
      <c r="U436" s="125"/>
      <c r="V436" s="125"/>
      <c r="W436" s="125"/>
      <c r="X436" s="652"/>
      <c r="Y436" s="652">
        <v>44834</v>
      </c>
      <c r="Z436" s="125" t="s">
        <v>1364</v>
      </c>
      <c r="AA436" s="125" t="s">
        <v>409</v>
      </c>
    </row>
    <row r="437" spans="1:27" s="136" customFormat="1" x14ac:dyDescent="0.2">
      <c r="A437" s="21" t="s">
        <v>1678</v>
      </c>
      <c r="B437" s="653"/>
      <c r="C437" s="653" t="s">
        <v>1306</v>
      </c>
      <c r="D437" s="653" t="s">
        <v>1349</v>
      </c>
      <c r="E437" s="653"/>
      <c r="F437" s="653" t="s">
        <v>52</v>
      </c>
      <c r="G437" s="125" t="s">
        <v>48</v>
      </c>
      <c r="H437" s="653" t="s">
        <v>1276</v>
      </c>
      <c r="I437" s="275">
        <v>1010</v>
      </c>
      <c r="J437" s="275">
        <v>1375</v>
      </c>
      <c r="K437" s="275">
        <v>1375</v>
      </c>
      <c r="L437" s="275"/>
      <c r="M437" s="125"/>
      <c r="N437" s="125"/>
      <c r="O437" s="125"/>
      <c r="P437" s="125"/>
      <c r="Q437" s="125"/>
      <c r="R437" s="125"/>
      <c r="S437" s="125"/>
      <c r="T437" s="125"/>
      <c r="U437" s="125"/>
      <c r="V437" s="125"/>
      <c r="W437" s="125"/>
      <c r="X437" s="652"/>
      <c r="Y437" s="652">
        <v>44834</v>
      </c>
      <c r="Z437" s="125" t="s">
        <v>1364</v>
      </c>
      <c r="AA437" s="125" t="s">
        <v>409</v>
      </c>
    </row>
    <row r="438" spans="1:27" s="136" customFormat="1" x14ac:dyDescent="0.2">
      <c r="A438" s="21" t="s">
        <v>1678</v>
      </c>
      <c r="B438" s="653"/>
      <c r="C438" s="653" t="s">
        <v>1284</v>
      </c>
      <c r="D438" s="653" t="s">
        <v>1349</v>
      </c>
      <c r="E438" s="653"/>
      <c r="F438" s="653" t="s">
        <v>52</v>
      </c>
      <c r="G438" s="125" t="s">
        <v>48</v>
      </c>
      <c r="H438" s="653" t="s">
        <v>1276</v>
      </c>
      <c r="I438" s="275">
        <v>805</v>
      </c>
      <c r="J438" s="275">
        <v>1020</v>
      </c>
      <c r="K438" s="275">
        <v>1020</v>
      </c>
      <c r="L438" s="275"/>
      <c r="M438" s="125"/>
      <c r="N438" s="125"/>
      <c r="O438" s="125"/>
      <c r="P438" s="125"/>
      <c r="Q438" s="125"/>
      <c r="R438" s="125"/>
      <c r="S438" s="125"/>
      <c r="T438" s="125"/>
      <c r="U438" s="125"/>
      <c r="V438" s="125"/>
      <c r="W438" s="125"/>
      <c r="X438" s="652"/>
      <c r="Y438" s="652">
        <v>44834</v>
      </c>
      <c r="Z438" s="125" t="s">
        <v>1364</v>
      </c>
      <c r="AA438" s="125" t="s">
        <v>409</v>
      </c>
    </row>
    <row r="439" spans="1:27" s="136" customFormat="1" x14ac:dyDescent="0.2">
      <c r="A439" s="21" t="s">
        <v>1678</v>
      </c>
      <c r="B439" s="653"/>
      <c r="C439" s="653" t="s">
        <v>1286</v>
      </c>
      <c r="D439" s="653" t="s">
        <v>1349</v>
      </c>
      <c r="E439" s="653"/>
      <c r="F439" s="653" t="s">
        <v>52</v>
      </c>
      <c r="G439" s="125" t="s">
        <v>48</v>
      </c>
      <c r="H439" s="653" t="s">
        <v>1276</v>
      </c>
      <c r="I439" s="275">
        <v>805</v>
      </c>
      <c r="J439" s="275">
        <v>1020</v>
      </c>
      <c r="K439" s="275">
        <v>1020</v>
      </c>
      <c r="L439" s="275"/>
      <c r="M439" s="125"/>
      <c r="N439" s="125"/>
      <c r="O439" s="125"/>
      <c r="P439" s="125"/>
      <c r="Q439" s="125"/>
      <c r="R439" s="125"/>
      <c r="S439" s="125"/>
      <c r="T439" s="125"/>
      <c r="U439" s="125"/>
      <c r="V439" s="125"/>
      <c r="W439" s="125"/>
      <c r="X439" s="652"/>
      <c r="Y439" s="652">
        <v>44834</v>
      </c>
      <c r="Z439" s="125" t="s">
        <v>1364</v>
      </c>
      <c r="AA439" s="125" t="s">
        <v>409</v>
      </c>
    </row>
    <row r="440" spans="1:27" s="136" customFormat="1" x14ac:dyDescent="0.2">
      <c r="A440" s="21" t="s">
        <v>1678</v>
      </c>
      <c r="B440" s="653"/>
      <c r="C440" s="653" t="s">
        <v>1280</v>
      </c>
      <c r="D440" s="653" t="s">
        <v>1349</v>
      </c>
      <c r="E440" s="653"/>
      <c r="F440" s="653" t="s">
        <v>52</v>
      </c>
      <c r="G440" s="125" t="s">
        <v>48</v>
      </c>
      <c r="H440" s="653" t="s">
        <v>1276</v>
      </c>
      <c r="I440" s="275">
        <v>1010</v>
      </c>
      <c r="J440" s="275">
        <v>1375</v>
      </c>
      <c r="K440" s="275">
        <v>1375</v>
      </c>
      <c r="L440" s="275"/>
      <c r="M440" s="125"/>
      <c r="N440" s="125"/>
      <c r="O440" s="125"/>
      <c r="P440" s="125"/>
      <c r="Q440" s="125"/>
      <c r="R440" s="125"/>
      <c r="S440" s="125"/>
      <c r="T440" s="125"/>
      <c r="U440" s="125"/>
      <c r="V440" s="125"/>
      <c r="W440" s="125"/>
      <c r="X440" s="652"/>
      <c r="Y440" s="652">
        <v>44834</v>
      </c>
      <c r="Z440" s="125" t="s">
        <v>1364</v>
      </c>
      <c r="AA440" s="125" t="s">
        <v>409</v>
      </c>
    </row>
    <row r="441" spans="1:27" s="136" customFormat="1" x14ac:dyDescent="0.2">
      <c r="A441" s="21" t="s">
        <v>1678</v>
      </c>
      <c r="B441" s="653"/>
      <c r="C441" s="653" t="s">
        <v>1287</v>
      </c>
      <c r="D441" s="653" t="s">
        <v>1349</v>
      </c>
      <c r="E441" s="653"/>
      <c r="F441" s="653" t="s">
        <v>52</v>
      </c>
      <c r="G441" s="125" t="s">
        <v>48</v>
      </c>
      <c r="H441" s="653" t="s">
        <v>1276</v>
      </c>
      <c r="I441" s="275">
        <v>820</v>
      </c>
      <c r="J441" s="275">
        <v>1180</v>
      </c>
      <c r="K441" s="275">
        <v>1180</v>
      </c>
      <c r="L441" s="275"/>
      <c r="M441" s="125"/>
      <c r="N441" s="125"/>
      <c r="O441" s="125"/>
      <c r="P441" s="125"/>
      <c r="Q441" s="125"/>
      <c r="R441" s="125"/>
      <c r="S441" s="125"/>
      <c r="T441" s="125"/>
      <c r="U441" s="125"/>
      <c r="V441" s="125"/>
      <c r="W441" s="125"/>
      <c r="X441" s="652"/>
      <c r="Y441" s="652">
        <v>44834</v>
      </c>
      <c r="Z441" s="125" t="s">
        <v>1364</v>
      </c>
      <c r="AA441" s="125" t="s">
        <v>409</v>
      </c>
    </row>
    <row r="442" spans="1:27" s="136" customFormat="1" x14ac:dyDescent="0.2">
      <c r="A442" s="21" t="s">
        <v>1678</v>
      </c>
      <c r="B442" s="653"/>
      <c r="C442" s="653" t="s">
        <v>1304</v>
      </c>
      <c r="D442" s="653" t="s">
        <v>1281</v>
      </c>
      <c r="E442" s="653"/>
      <c r="F442" s="653" t="s">
        <v>52</v>
      </c>
      <c r="G442" s="125" t="s">
        <v>48</v>
      </c>
      <c r="H442" s="653" t="s">
        <v>1276</v>
      </c>
      <c r="I442" s="275">
        <v>1385</v>
      </c>
      <c r="J442" s="275">
        <v>2000</v>
      </c>
      <c r="K442" s="275">
        <v>2000</v>
      </c>
      <c r="L442" s="275"/>
      <c r="M442" s="125"/>
      <c r="N442" s="125"/>
      <c r="O442" s="125"/>
      <c r="P442" s="125"/>
      <c r="Q442" s="125"/>
      <c r="R442" s="125"/>
      <c r="S442" s="125"/>
      <c r="T442" s="125"/>
      <c r="U442" s="125"/>
      <c r="V442" s="125"/>
      <c r="W442" s="125"/>
      <c r="X442" s="652"/>
      <c r="Y442" s="652">
        <v>44834</v>
      </c>
      <c r="Z442" s="125" t="s">
        <v>1364</v>
      </c>
      <c r="AA442" s="125" t="s">
        <v>409</v>
      </c>
    </row>
    <row r="443" spans="1:27" s="136" customFormat="1" x14ac:dyDescent="0.2">
      <c r="A443" s="21" t="s">
        <v>1678</v>
      </c>
      <c r="B443" s="653"/>
      <c r="C443" s="653" t="s">
        <v>1306</v>
      </c>
      <c r="D443" s="653" t="s">
        <v>1281</v>
      </c>
      <c r="E443" s="653"/>
      <c r="F443" s="653" t="s">
        <v>52</v>
      </c>
      <c r="G443" s="125" t="s">
        <v>48</v>
      </c>
      <c r="H443" s="653" t="s">
        <v>1276</v>
      </c>
      <c r="I443" s="275">
        <v>1385</v>
      </c>
      <c r="J443" s="275">
        <v>2000</v>
      </c>
      <c r="K443" s="275">
        <v>2000</v>
      </c>
      <c r="L443" s="275"/>
      <c r="M443" s="125"/>
      <c r="N443" s="125"/>
      <c r="O443" s="125"/>
      <c r="P443" s="125"/>
      <c r="Q443" s="125"/>
      <c r="R443" s="125"/>
      <c r="S443" s="125"/>
      <c r="T443" s="125"/>
      <c r="U443" s="125"/>
      <c r="V443" s="125"/>
      <c r="W443" s="125"/>
      <c r="X443" s="652"/>
      <c r="Y443" s="652">
        <v>44834</v>
      </c>
      <c r="Z443" s="125" t="s">
        <v>1364</v>
      </c>
      <c r="AA443" s="125" t="s">
        <v>409</v>
      </c>
    </row>
    <row r="444" spans="1:27" s="136" customFormat="1" x14ac:dyDescent="0.2">
      <c r="A444" s="21" t="s">
        <v>1678</v>
      </c>
      <c r="B444" s="653"/>
      <c r="C444" s="653" t="s">
        <v>1284</v>
      </c>
      <c r="D444" s="653" t="s">
        <v>1281</v>
      </c>
      <c r="E444" s="653"/>
      <c r="F444" s="653" t="s">
        <v>52</v>
      </c>
      <c r="G444" s="125" t="s">
        <v>48</v>
      </c>
      <c r="H444" s="653" t="s">
        <v>1276</v>
      </c>
      <c r="I444" s="275">
        <v>1295</v>
      </c>
      <c r="J444" s="275">
        <v>2300</v>
      </c>
      <c r="K444" s="275">
        <v>2300</v>
      </c>
      <c r="L444" s="275"/>
      <c r="M444" s="125"/>
      <c r="N444" s="125"/>
      <c r="O444" s="125"/>
      <c r="P444" s="125"/>
      <c r="Q444" s="125"/>
      <c r="R444" s="125"/>
      <c r="S444" s="125"/>
      <c r="T444" s="125"/>
      <c r="U444" s="125"/>
      <c r="V444" s="125"/>
      <c r="W444" s="125"/>
      <c r="X444" s="652"/>
      <c r="Y444" s="652">
        <v>44834</v>
      </c>
      <c r="Z444" s="125" t="s">
        <v>1364</v>
      </c>
      <c r="AA444" s="125" t="s">
        <v>409</v>
      </c>
    </row>
    <row r="445" spans="1:27" s="136" customFormat="1" x14ac:dyDescent="0.2">
      <c r="A445" s="21" t="s">
        <v>1678</v>
      </c>
      <c r="B445" s="653"/>
      <c r="C445" s="653" t="s">
        <v>1285</v>
      </c>
      <c r="D445" s="653" t="s">
        <v>1281</v>
      </c>
      <c r="E445" s="653"/>
      <c r="F445" s="653" t="s">
        <v>52</v>
      </c>
      <c r="G445" s="125" t="s">
        <v>48</v>
      </c>
      <c r="H445" s="653" t="s">
        <v>1276</v>
      </c>
      <c r="I445" s="275">
        <v>1540</v>
      </c>
      <c r="J445" s="275">
        <v>2180</v>
      </c>
      <c r="K445" s="275">
        <v>2180</v>
      </c>
      <c r="L445" s="275"/>
      <c r="M445" s="125"/>
      <c r="N445" s="125"/>
      <c r="O445" s="125"/>
      <c r="P445" s="125"/>
      <c r="Q445" s="125"/>
      <c r="R445" s="125"/>
      <c r="S445" s="125"/>
      <c r="T445" s="125"/>
      <c r="U445" s="125"/>
      <c r="V445" s="125"/>
      <c r="W445" s="125"/>
      <c r="X445" s="652"/>
      <c r="Y445" s="652">
        <v>44834</v>
      </c>
      <c r="Z445" s="125" t="s">
        <v>1364</v>
      </c>
      <c r="AA445" s="125" t="s">
        <v>409</v>
      </c>
    </row>
    <row r="446" spans="1:27" s="136" customFormat="1" x14ac:dyDescent="0.2">
      <c r="A446" s="21" t="s">
        <v>1678</v>
      </c>
      <c r="B446" s="653"/>
      <c r="C446" s="653" t="s">
        <v>1286</v>
      </c>
      <c r="D446" s="653" t="s">
        <v>1281</v>
      </c>
      <c r="E446" s="653"/>
      <c r="F446" s="653" t="s">
        <v>52</v>
      </c>
      <c r="G446" s="125" t="s">
        <v>48</v>
      </c>
      <c r="H446" s="653" t="s">
        <v>1276</v>
      </c>
      <c r="I446" s="275">
        <v>1295</v>
      </c>
      <c r="J446" s="275">
        <v>2300</v>
      </c>
      <c r="K446" s="275">
        <v>2300</v>
      </c>
      <c r="L446" s="275"/>
      <c r="M446" s="125"/>
      <c r="N446" s="125"/>
      <c r="O446" s="125"/>
      <c r="P446" s="125"/>
      <c r="Q446" s="125"/>
      <c r="R446" s="125"/>
      <c r="S446" s="125"/>
      <c r="T446" s="125"/>
      <c r="U446" s="125"/>
      <c r="V446" s="125"/>
      <c r="W446" s="125"/>
      <c r="X446" s="652"/>
      <c r="Y446" s="652">
        <v>44834</v>
      </c>
      <c r="Z446" s="125" t="s">
        <v>1364</v>
      </c>
      <c r="AA446" s="125" t="s">
        <v>409</v>
      </c>
    </row>
    <row r="447" spans="1:27" s="136" customFormat="1" x14ac:dyDescent="0.2">
      <c r="A447" s="21" t="s">
        <v>1678</v>
      </c>
      <c r="B447" s="653"/>
      <c r="C447" s="653" t="s">
        <v>1280</v>
      </c>
      <c r="D447" s="653" t="s">
        <v>1281</v>
      </c>
      <c r="E447" s="653"/>
      <c r="F447" s="653" t="s">
        <v>52</v>
      </c>
      <c r="G447" s="125" t="s">
        <v>48</v>
      </c>
      <c r="H447" s="653" t="s">
        <v>1276</v>
      </c>
      <c r="I447" s="275">
        <v>1385</v>
      </c>
      <c r="J447" s="275">
        <v>2000</v>
      </c>
      <c r="K447" s="275">
        <v>2000</v>
      </c>
      <c r="L447" s="275"/>
      <c r="M447" s="125"/>
      <c r="N447" s="125"/>
      <c r="O447" s="125"/>
      <c r="P447" s="125"/>
      <c r="Q447" s="125"/>
      <c r="R447" s="125"/>
      <c r="S447" s="125"/>
      <c r="T447" s="125"/>
      <c r="U447" s="125"/>
      <c r="V447" s="125"/>
      <c r="W447" s="125"/>
      <c r="X447" s="652"/>
      <c r="Y447" s="652">
        <v>44834</v>
      </c>
      <c r="Z447" s="125" t="s">
        <v>1364</v>
      </c>
      <c r="AA447" s="125" t="s">
        <v>409</v>
      </c>
    </row>
    <row r="448" spans="1:27" s="136" customFormat="1" x14ac:dyDescent="0.2">
      <c r="A448" s="21" t="s">
        <v>1678</v>
      </c>
      <c r="B448" s="653"/>
      <c r="C448" s="653" t="s">
        <v>1287</v>
      </c>
      <c r="D448" s="653" t="s">
        <v>1281</v>
      </c>
      <c r="E448" s="653"/>
      <c r="F448" s="653" t="s">
        <v>52</v>
      </c>
      <c r="G448" s="125" t="s">
        <v>48</v>
      </c>
      <c r="H448" s="653" t="s">
        <v>1276</v>
      </c>
      <c r="I448" s="275">
        <v>1300</v>
      </c>
      <c r="J448" s="275">
        <v>1900</v>
      </c>
      <c r="K448" s="275">
        <v>1900</v>
      </c>
      <c r="L448" s="275"/>
      <c r="M448" s="125"/>
      <c r="N448" s="125"/>
      <c r="O448" s="125"/>
      <c r="P448" s="125"/>
      <c r="Q448" s="125"/>
      <c r="R448" s="125"/>
      <c r="S448" s="125"/>
      <c r="T448" s="125"/>
      <c r="U448" s="125"/>
      <c r="V448" s="125"/>
      <c r="W448" s="125"/>
      <c r="X448" s="652"/>
      <c r="Y448" s="652">
        <v>44834</v>
      </c>
      <c r="Z448" s="125" t="s">
        <v>1364</v>
      </c>
      <c r="AA448" s="125" t="s">
        <v>409</v>
      </c>
    </row>
    <row r="449" spans="1:27" s="136" customFormat="1" x14ac:dyDescent="0.2">
      <c r="A449" s="21" t="s">
        <v>1678</v>
      </c>
      <c r="B449" s="653"/>
      <c r="C449" s="653" t="s">
        <v>1284</v>
      </c>
      <c r="D449" s="653" t="s">
        <v>1350</v>
      </c>
      <c r="E449" s="653"/>
      <c r="F449" s="653" t="s">
        <v>52</v>
      </c>
      <c r="G449" s="125" t="s">
        <v>48</v>
      </c>
      <c r="H449" s="653" t="s">
        <v>1276</v>
      </c>
      <c r="I449" s="275">
        <v>2027</v>
      </c>
      <c r="J449" s="275">
        <v>2509</v>
      </c>
      <c r="K449" s="275">
        <v>2509</v>
      </c>
      <c r="L449" s="275"/>
      <c r="M449" s="125"/>
      <c r="N449" s="125"/>
      <c r="O449" s="125"/>
      <c r="P449" s="125"/>
      <c r="Q449" s="125"/>
      <c r="R449" s="125"/>
      <c r="S449" s="125"/>
      <c r="T449" s="125"/>
      <c r="U449" s="125"/>
      <c r="V449" s="125"/>
      <c r="W449" s="125"/>
      <c r="X449" s="652"/>
      <c r="Y449" s="652">
        <v>44834</v>
      </c>
      <c r="Z449" s="125" t="s">
        <v>1364</v>
      </c>
      <c r="AA449" s="125" t="s">
        <v>409</v>
      </c>
    </row>
    <row r="450" spans="1:27" s="136" customFormat="1" x14ac:dyDescent="0.2">
      <c r="A450" s="21" t="s">
        <v>1678</v>
      </c>
      <c r="B450" s="653"/>
      <c r="C450" s="653" t="s">
        <v>1286</v>
      </c>
      <c r="D450" s="653" t="s">
        <v>1350</v>
      </c>
      <c r="E450" s="653"/>
      <c r="F450" s="653" t="s">
        <v>52</v>
      </c>
      <c r="G450" s="125" t="s">
        <v>48</v>
      </c>
      <c r="H450" s="653" t="s">
        <v>1276</v>
      </c>
      <c r="I450" s="275">
        <v>2027</v>
      </c>
      <c r="J450" s="275">
        <v>2509</v>
      </c>
      <c r="K450" s="275">
        <v>2509</v>
      </c>
      <c r="L450" s="275"/>
      <c r="M450" s="125"/>
      <c r="N450" s="125"/>
      <c r="O450" s="125"/>
      <c r="P450" s="125"/>
      <c r="Q450" s="125"/>
      <c r="R450" s="125"/>
      <c r="S450" s="125"/>
      <c r="T450" s="125"/>
      <c r="U450" s="125"/>
      <c r="V450" s="125"/>
      <c r="W450" s="125"/>
      <c r="X450" s="652"/>
      <c r="Y450" s="652">
        <v>44834</v>
      </c>
      <c r="Z450" s="125" t="s">
        <v>1364</v>
      </c>
      <c r="AA450" s="125" t="s">
        <v>409</v>
      </c>
    </row>
    <row r="451" spans="1:27" s="136" customFormat="1" x14ac:dyDescent="0.2">
      <c r="A451" s="21" t="s">
        <v>1678</v>
      </c>
      <c r="B451" s="653"/>
      <c r="C451" s="653" t="s">
        <v>1280</v>
      </c>
      <c r="D451" s="653" t="s">
        <v>1350</v>
      </c>
      <c r="E451" s="653"/>
      <c r="F451" s="653" t="s">
        <v>52</v>
      </c>
      <c r="G451" s="125" t="s">
        <v>48</v>
      </c>
      <c r="H451" s="653" t="s">
        <v>1276</v>
      </c>
      <c r="I451" s="275">
        <v>2167</v>
      </c>
      <c r="J451" s="275">
        <v>3159</v>
      </c>
      <c r="K451" s="275">
        <v>3159</v>
      </c>
      <c r="L451" s="275"/>
      <c r="M451" s="125"/>
      <c r="N451" s="125"/>
      <c r="O451" s="125"/>
      <c r="P451" s="125"/>
      <c r="Q451" s="125"/>
      <c r="R451" s="125"/>
      <c r="S451" s="125"/>
      <c r="T451" s="125"/>
      <c r="U451" s="125"/>
      <c r="V451" s="125"/>
      <c r="W451" s="125"/>
      <c r="X451" s="652"/>
      <c r="Y451" s="652">
        <v>44834</v>
      </c>
      <c r="Z451" s="125" t="s">
        <v>1364</v>
      </c>
      <c r="AA451" s="125" t="s">
        <v>409</v>
      </c>
    </row>
    <row r="452" spans="1:27" s="136" customFormat="1" x14ac:dyDescent="0.2">
      <c r="A452" s="21" t="s">
        <v>1678</v>
      </c>
      <c r="B452" s="653"/>
      <c r="C452" s="653" t="s">
        <v>1287</v>
      </c>
      <c r="D452" s="653" t="s">
        <v>1350</v>
      </c>
      <c r="E452" s="653"/>
      <c r="F452" s="653" t="s">
        <v>52</v>
      </c>
      <c r="G452" s="125" t="s">
        <v>48</v>
      </c>
      <c r="H452" s="653" t="s">
        <v>1276</v>
      </c>
      <c r="I452" s="275">
        <v>1942</v>
      </c>
      <c r="J452" s="275">
        <v>2584</v>
      </c>
      <c r="K452" s="275">
        <v>2584</v>
      </c>
      <c r="L452" s="275"/>
      <c r="M452" s="125"/>
      <c r="N452" s="125"/>
      <c r="O452" s="125"/>
      <c r="P452" s="125"/>
      <c r="Q452" s="125"/>
      <c r="R452" s="125"/>
      <c r="S452" s="125"/>
      <c r="T452" s="125"/>
      <c r="U452" s="125"/>
      <c r="V452" s="125"/>
      <c r="W452" s="125"/>
      <c r="X452" s="652"/>
      <c r="Y452" s="652">
        <v>44834</v>
      </c>
      <c r="Z452" s="125" t="s">
        <v>1364</v>
      </c>
      <c r="AA452" s="125" t="s">
        <v>409</v>
      </c>
    </row>
    <row r="453" spans="1:27" s="136" customFormat="1" x14ac:dyDescent="0.2">
      <c r="A453" s="21" t="s">
        <v>1678</v>
      </c>
      <c r="B453" s="653"/>
      <c r="C453" s="653" t="s">
        <v>1288</v>
      </c>
      <c r="D453" s="653" t="s">
        <v>1350</v>
      </c>
      <c r="E453" s="653"/>
      <c r="F453" s="653" t="s">
        <v>52</v>
      </c>
      <c r="G453" s="125" t="s">
        <v>48</v>
      </c>
      <c r="H453" s="653" t="s">
        <v>1276</v>
      </c>
      <c r="I453" s="275">
        <v>2167</v>
      </c>
      <c r="J453" s="275">
        <v>3159</v>
      </c>
      <c r="K453" s="275">
        <v>3159</v>
      </c>
      <c r="L453" s="275"/>
      <c r="M453" s="125"/>
      <c r="N453" s="125"/>
      <c r="O453" s="125"/>
      <c r="P453" s="125"/>
      <c r="Q453" s="125"/>
      <c r="R453" s="125"/>
      <c r="S453" s="125"/>
      <c r="T453" s="125"/>
      <c r="U453" s="125"/>
      <c r="V453" s="125"/>
      <c r="W453" s="125"/>
      <c r="X453" s="652"/>
      <c r="Y453" s="652">
        <v>44834</v>
      </c>
      <c r="Z453" s="125" t="s">
        <v>1364</v>
      </c>
      <c r="AA453" s="125" t="s">
        <v>409</v>
      </c>
    </row>
    <row r="454" spans="1:27" s="136" customFormat="1" x14ac:dyDescent="0.2">
      <c r="A454" s="21" t="s">
        <v>1678</v>
      </c>
      <c r="B454" s="653"/>
      <c r="C454" s="653" t="s">
        <v>1304</v>
      </c>
      <c r="D454" s="653" t="s">
        <v>1351</v>
      </c>
      <c r="E454" s="653"/>
      <c r="F454" s="653" t="s">
        <v>52</v>
      </c>
      <c r="G454" s="125" t="s">
        <v>48</v>
      </c>
      <c r="H454" s="653" t="s">
        <v>1276</v>
      </c>
      <c r="I454" s="275">
        <v>1985</v>
      </c>
      <c r="J454" s="275">
        <v>2970</v>
      </c>
      <c r="K454" s="275">
        <v>2970</v>
      </c>
      <c r="L454" s="275"/>
      <c r="M454" s="125"/>
      <c r="N454" s="125"/>
      <c r="O454" s="125"/>
      <c r="P454" s="125"/>
      <c r="Q454" s="125"/>
      <c r="R454" s="125"/>
      <c r="S454" s="125"/>
      <c r="T454" s="125"/>
      <c r="U454" s="125"/>
      <c r="V454" s="125"/>
      <c r="W454" s="125"/>
      <c r="X454" s="652"/>
      <c r="Y454" s="652">
        <v>44834</v>
      </c>
      <c r="Z454" s="125" t="s">
        <v>1364</v>
      </c>
      <c r="AA454" s="125" t="s">
        <v>409</v>
      </c>
    </row>
    <row r="455" spans="1:27" s="136" customFormat="1" x14ac:dyDescent="0.2">
      <c r="A455" s="21" t="s">
        <v>1678</v>
      </c>
      <c r="B455" s="653"/>
      <c r="C455" s="653" t="s">
        <v>1306</v>
      </c>
      <c r="D455" s="653" t="s">
        <v>1351</v>
      </c>
      <c r="E455" s="653"/>
      <c r="F455" s="653" t="s">
        <v>52</v>
      </c>
      <c r="G455" s="125" t="s">
        <v>48</v>
      </c>
      <c r="H455" s="653" t="s">
        <v>1276</v>
      </c>
      <c r="I455" s="275">
        <v>1985</v>
      </c>
      <c r="J455" s="275">
        <v>2970</v>
      </c>
      <c r="K455" s="275">
        <v>2970</v>
      </c>
      <c r="L455" s="275"/>
      <c r="M455" s="125"/>
      <c r="N455" s="125"/>
      <c r="O455" s="125"/>
      <c r="P455" s="125"/>
      <c r="Q455" s="125"/>
      <c r="R455" s="125"/>
      <c r="S455" s="125"/>
      <c r="T455" s="125"/>
      <c r="U455" s="125"/>
      <c r="V455" s="125"/>
      <c r="W455" s="125"/>
      <c r="X455" s="652"/>
      <c r="Y455" s="652">
        <v>44834</v>
      </c>
      <c r="Z455" s="125" t="s">
        <v>1364</v>
      </c>
      <c r="AA455" s="125" t="s">
        <v>409</v>
      </c>
    </row>
    <row r="456" spans="1:27" s="136" customFormat="1" x14ac:dyDescent="0.2">
      <c r="A456" s="21" t="s">
        <v>1678</v>
      </c>
      <c r="B456" s="653"/>
      <c r="C456" s="653" t="s">
        <v>1285</v>
      </c>
      <c r="D456" s="653" t="s">
        <v>1351</v>
      </c>
      <c r="E456" s="653"/>
      <c r="F456" s="653" t="s">
        <v>52</v>
      </c>
      <c r="G456" s="125" t="s">
        <v>48</v>
      </c>
      <c r="H456" s="653" t="s">
        <v>1276</v>
      </c>
      <c r="I456" s="275">
        <v>1240</v>
      </c>
      <c r="J456" s="275">
        <v>1780</v>
      </c>
      <c r="K456" s="275">
        <v>1780</v>
      </c>
      <c r="L456" s="275"/>
      <c r="M456" s="125"/>
      <c r="N456" s="125"/>
      <c r="O456" s="125"/>
      <c r="P456" s="125"/>
      <c r="Q456" s="125"/>
      <c r="R456" s="125"/>
      <c r="S456" s="125"/>
      <c r="T456" s="125"/>
      <c r="U456" s="125"/>
      <c r="V456" s="125"/>
      <c r="W456" s="125"/>
      <c r="X456" s="652"/>
      <c r="Y456" s="652">
        <v>44834</v>
      </c>
      <c r="Z456" s="125" t="s">
        <v>1364</v>
      </c>
      <c r="AA456" s="125" t="s">
        <v>409</v>
      </c>
    </row>
    <row r="457" spans="1:27" s="136" customFormat="1" x14ac:dyDescent="0.2">
      <c r="A457" s="21" t="s">
        <v>1678</v>
      </c>
      <c r="B457" s="653"/>
      <c r="C457" s="653" t="s">
        <v>1280</v>
      </c>
      <c r="D457" s="653" t="s">
        <v>1351</v>
      </c>
      <c r="E457" s="653"/>
      <c r="F457" s="653" t="s">
        <v>52</v>
      </c>
      <c r="G457" s="125" t="s">
        <v>48</v>
      </c>
      <c r="H457" s="653" t="s">
        <v>1276</v>
      </c>
      <c r="I457" s="275">
        <v>1985</v>
      </c>
      <c r="J457" s="275">
        <v>2970</v>
      </c>
      <c r="K457" s="275">
        <v>2970</v>
      </c>
      <c r="L457" s="275"/>
      <c r="M457" s="125"/>
      <c r="N457" s="125"/>
      <c r="O457" s="125"/>
      <c r="P457" s="125"/>
      <c r="Q457" s="125"/>
      <c r="R457" s="125"/>
      <c r="S457" s="125"/>
      <c r="T457" s="125"/>
      <c r="U457" s="125"/>
      <c r="V457" s="125"/>
      <c r="W457" s="125"/>
      <c r="X457" s="652"/>
      <c r="Y457" s="652">
        <v>44834</v>
      </c>
      <c r="Z457" s="125" t="s">
        <v>1364</v>
      </c>
      <c r="AA457" s="125" t="s">
        <v>409</v>
      </c>
    </row>
    <row r="458" spans="1:27" s="136" customFormat="1" x14ac:dyDescent="0.2">
      <c r="A458" s="21" t="s">
        <v>1678</v>
      </c>
      <c r="B458" s="653"/>
      <c r="C458" s="653" t="s">
        <v>1287</v>
      </c>
      <c r="D458" s="653" t="s">
        <v>1351</v>
      </c>
      <c r="E458" s="653"/>
      <c r="F458" s="653" t="s">
        <v>52</v>
      </c>
      <c r="G458" s="125" t="s">
        <v>48</v>
      </c>
      <c r="H458" s="653" t="s">
        <v>1276</v>
      </c>
      <c r="I458" s="275">
        <v>1985</v>
      </c>
      <c r="J458" s="275">
        <v>2970</v>
      </c>
      <c r="K458" s="275">
        <v>2970</v>
      </c>
      <c r="L458" s="275"/>
      <c r="M458" s="125"/>
      <c r="N458" s="125"/>
      <c r="O458" s="125"/>
      <c r="P458" s="125"/>
      <c r="Q458" s="125"/>
      <c r="R458" s="125"/>
      <c r="S458" s="125"/>
      <c r="T458" s="125"/>
      <c r="U458" s="125"/>
      <c r="V458" s="125"/>
      <c r="W458" s="125"/>
      <c r="X458" s="652"/>
      <c r="Y458" s="652">
        <v>44834</v>
      </c>
      <c r="Z458" s="125" t="s">
        <v>1364</v>
      </c>
      <c r="AA458" s="125" t="s">
        <v>409</v>
      </c>
    </row>
    <row r="459" spans="1:27" s="136" customFormat="1" x14ac:dyDescent="0.2">
      <c r="A459" s="21" t="s">
        <v>1678</v>
      </c>
      <c r="B459" s="653"/>
      <c r="C459" s="653" t="s">
        <v>1284</v>
      </c>
      <c r="D459" s="653" t="s">
        <v>1352</v>
      </c>
      <c r="E459" s="653"/>
      <c r="F459" s="653" t="s">
        <v>52</v>
      </c>
      <c r="G459" s="125" t="s">
        <v>48</v>
      </c>
      <c r="H459" s="653" t="s">
        <v>1276</v>
      </c>
      <c r="I459" s="275">
        <v>1435</v>
      </c>
      <c r="J459" s="275">
        <v>1970</v>
      </c>
      <c r="K459" s="275">
        <v>1970</v>
      </c>
      <c r="L459" s="275"/>
      <c r="M459" s="125"/>
      <c r="N459" s="125"/>
      <c r="O459" s="125"/>
      <c r="P459" s="125"/>
      <c r="Q459" s="125"/>
      <c r="R459" s="125"/>
      <c r="S459" s="125"/>
      <c r="T459" s="125"/>
      <c r="U459" s="125"/>
      <c r="V459" s="125"/>
      <c r="W459" s="125"/>
      <c r="X459" s="652"/>
      <c r="Y459" s="652">
        <v>44834</v>
      </c>
      <c r="Z459" s="125" t="s">
        <v>1365</v>
      </c>
      <c r="AA459" s="125" t="s">
        <v>409</v>
      </c>
    </row>
    <row r="460" spans="1:27" s="136" customFormat="1" x14ac:dyDescent="0.2">
      <c r="A460" s="21" t="s">
        <v>1678</v>
      </c>
      <c r="B460" s="653"/>
      <c r="C460" s="653" t="s">
        <v>1285</v>
      </c>
      <c r="D460" s="653" t="s">
        <v>1352</v>
      </c>
      <c r="E460" s="653"/>
      <c r="F460" s="653" t="s">
        <v>52</v>
      </c>
      <c r="G460" s="125" t="s">
        <v>48</v>
      </c>
      <c r="H460" s="653" t="s">
        <v>1276</v>
      </c>
      <c r="I460" s="275">
        <v>2245</v>
      </c>
      <c r="J460" s="275">
        <v>3240</v>
      </c>
      <c r="K460" s="275">
        <v>3240</v>
      </c>
      <c r="L460" s="275"/>
      <c r="M460" s="125"/>
      <c r="N460" s="125"/>
      <c r="O460" s="125"/>
      <c r="P460" s="125"/>
      <c r="Q460" s="125"/>
      <c r="R460" s="125"/>
      <c r="S460" s="125"/>
      <c r="T460" s="125"/>
      <c r="U460" s="125"/>
      <c r="V460" s="125"/>
      <c r="W460" s="125"/>
      <c r="X460" s="652"/>
      <c r="Y460" s="652">
        <v>44834</v>
      </c>
      <c r="Z460" s="125" t="s">
        <v>1365</v>
      </c>
      <c r="AA460" s="125" t="s">
        <v>409</v>
      </c>
    </row>
    <row r="461" spans="1:27" s="136" customFormat="1" x14ac:dyDescent="0.2">
      <c r="A461" s="21" t="s">
        <v>1678</v>
      </c>
      <c r="B461" s="653"/>
      <c r="C461" s="653" t="s">
        <v>1286</v>
      </c>
      <c r="D461" s="653" t="s">
        <v>1352</v>
      </c>
      <c r="E461" s="653"/>
      <c r="F461" s="653" t="s">
        <v>52</v>
      </c>
      <c r="G461" s="125" t="s">
        <v>48</v>
      </c>
      <c r="H461" s="653" t="s">
        <v>1276</v>
      </c>
      <c r="I461" s="275">
        <v>1435</v>
      </c>
      <c r="J461" s="275">
        <v>1970</v>
      </c>
      <c r="K461" s="275">
        <v>1970</v>
      </c>
      <c r="L461" s="275"/>
      <c r="M461" s="125"/>
      <c r="N461" s="125"/>
      <c r="O461" s="125"/>
      <c r="P461" s="125"/>
      <c r="Q461" s="125"/>
      <c r="R461" s="125"/>
      <c r="S461" s="125"/>
      <c r="T461" s="125"/>
      <c r="U461" s="125"/>
      <c r="V461" s="125"/>
      <c r="W461" s="125"/>
      <c r="X461" s="652"/>
      <c r="Y461" s="652">
        <v>44834</v>
      </c>
      <c r="Z461" s="125" t="s">
        <v>1365</v>
      </c>
      <c r="AA461" s="125" t="s">
        <v>409</v>
      </c>
    </row>
    <row r="462" spans="1:27" s="136" customFormat="1" x14ac:dyDescent="0.2">
      <c r="A462" s="21" t="s">
        <v>1678</v>
      </c>
      <c r="B462" s="653"/>
      <c r="C462" s="653" t="s">
        <v>1280</v>
      </c>
      <c r="D462" s="653" t="s">
        <v>1352</v>
      </c>
      <c r="E462" s="653"/>
      <c r="F462" s="653" t="s">
        <v>52</v>
      </c>
      <c r="G462" s="125" t="s">
        <v>48</v>
      </c>
      <c r="H462" s="653" t="s">
        <v>1276</v>
      </c>
      <c r="I462" s="275">
        <v>1710</v>
      </c>
      <c r="J462" s="275">
        <v>2270</v>
      </c>
      <c r="K462" s="275">
        <v>2270</v>
      </c>
      <c r="L462" s="275"/>
      <c r="M462" s="125"/>
      <c r="N462" s="125"/>
      <c r="O462" s="125"/>
      <c r="P462" s="125"/>
      <c r="Q462" s="125"/>
      <c r="R462" s="125"/>
      <c r="S462" s="125"/>
      <c r="T462" s="125"/>
      <c r="U462" s="125"/>
      <c r="V462" s="125"/>
      <c r="W462" s="125"/>
      <c r="X462" s="652"/>
      <c r="Y462" s="652">
        <v>44834</v>
      </c>
      <c r="Z462" s="125" t="s">
        <v>1365</v>
      </c>
      <c r="AA462" s="125" t="s">
        <v>409</v>
      </c>
    </row>
    <row r="463" spans="1:27" s="136" customFormat="1" x14ac:dyDescent="0.2">
      <c r="A463" s="21" t="s">
        <v>1678</v>
      </c>
      <c r="B463" s="653"/>
      <c r="C463" s="653" t="s">
        <v>1287</v>
      </c>
      <c r="D463" s="653" t="s">
        <v>1352</v>
      </c>
      <c r="E463" s="653"/>
      <c r="F463" s="653" t="s">
        <v>52</v>
      </c>
      <c r="G463" s="125" t="s">
        <v>48</v>
      </c>
      <c r="H463" s="653" t="s">
        <v>1276</v>
      </c>
      <c r="I463" s="275">
        <v>1310</v>
      </c>
      <c r="J463" s="275">
        <v>1970</v>
      </c>
      <c r="K463" s="275">
        <v>1970</v>
      </c>
      <c r="L463" s="275"/>
      <c r="M463" s="125"/>
      <c r="N463" s="125"/>
      <c r="O463" s="125"/>
      <c r="P463" s="125"/>
      <c r="Q463" s="125"/>
      <c r="R463" s="125"/>
      <c r="S463" s="125"/>
      <c r="T463" s="125"/>
      <c r="U463" s="125"/>
      <c r="V463" s="125"/>
      <c r="W463" s="125"/>
      <c r="X463" s="652"/>
      <c r="Y463" s="652">
        <v>44834</v>
      </c>
      <c r="Z463" s="125" t="s">
        <v>1365</v>
      </c>
      <c r="AA463" s="125" t="s">
        <v>409</v>
      </c>
    </row>
    <row r="464" spans="1:27" s="136" customFormat="1" x14ac:dyDescent="0.2">
      <c r="A464" s="21" t="s">
        <v>1678</v>
      </c>
      <c r="B464" s="653"/>
      <c r="C464" s="653" t="s">
        <v>1288</v>
      </c>
      <c r="D464" s="653" t="s">
        <v>1352</v>
      </c>
      <c r="E464" s="653"/>
      <c r="F464" s="653" t="s">
        <v>52</v>
      </c>
      <c r="G464" s="125" t="s">
        <v>48</v>
      </c>
      <c r="H464" s="653" t="s">
        <v>1276</v>
      </c>
      <c r="I464" s="275">
        <v>1710</v>
      </c>
      <c r="J464" s="275">
        <v>2270</v>
      </c>
      <c r="K464" s="275">
        <v>2270</v>
      </c>
      <c r="L464" s="275"/>
      <c r="M464" s="125"/>
      <c r="N464" s="125"/>
      <c r="O464" s="125"/>
      <c r="P464" s="125"/>
      <c r="Q464" s="125"/>
      <c r="R464" s="125"/>
      <c r="S464" s="125"/>
      <c r="T464" s="125"/>
      <c r="U464" s="125"/>
      <c r="V464" s="125"/>
      <c r="W464" s="125"/>
      <c r="X464" s="652"/>
      <c r="Y464" s="652">
        <v>44834</v>
      </c>
      <c r="Z464" s="125" t="s">
        <v>1365</v>
      </c>
      <c r="AA464" s="125" t="s">
        <v>409</v>
      </c>
    </row>
    <row r="465" spans="1:27" s="136" customFormat="1" x14ac:dyDescent="0.2">
      <c r="A465" s="21" t="s">
        <v>1678</v>
      </c>
      <c r="B465" s="653"/>
      <c r="C465" s="653" t="s">
        <v>1284</v>
      </c>
      <c r="D465" s="653" t="s">
        <v>1353</v>
      </c>
      <c r="E465" s="653"/>
      <c r="F465" s="653" t="s">
        <v>52</v>
      </c>
      <c r="G465" s="125" t="s">
        <v>48</v>
      </c>
      <c r="H465" s="653" t="s">
        <v>1276</v>
      </c>
      <c r="I465" s="275">
        <v>1385</v>
      </c>
      <c r="J465" s="275">
        <v>1870</v>
      </c>
      <c r="K465" s="275">
        <v>1870</v>
      </c>
      <c r="L465" s="275"/>
      <c r="M465" s="125"/>
      <c r="N465" s="125"/>
      <c r="O465" s="125"/>
      <c r="P465" s="125"/>
      <c r="Q465" s="125"/>
      <c r="R465" s="125"/>
      <c r="S465" s="125"/>
      <c r="T465" s="125"/>
      <c r="U465" s="125"/>
      <c r="V465" s="125"/>
      <c r="W465" s="125"/>
      <c r="X465" s="652"/>
      <c r="Y465" s="652">
        <v>44834</v>
      </c>
      <c r="Z465" s="125" t="s">
        <v>1365</v>
      </c>
      <c r="AA465" s="125" t="s">
        <v>409</v>
      </c>
    </row>
    <row r="466" spans="1:27" s="136" customFormat="1" x14ac:dyDescent="0.2">
      <c r="A466" s="21" t="s">
        <v>1678</v>
      </c>
      <c r="B466" s="653"/>
      <c r="C466" s="653" t="s">
        <v>1285</v>
      </c>
      <c r="D466" s="653" t="s">
        <v>1353</v>
      </c>
      <c r="E466" s="653"/>
      <c r="F466" s="653" t="s">
        <v>52</v>
      </c>
      <c r="G466" s="125" t="s">
        <v>48</v>
      </c>
      <c r="H466" s="653" t="s">
        <v>1276</v>
      </c>
      <c r="I466" s="275">
        <v>2245</v>
      </c>
      <c r="J466" s="275">
        <v>3240</v>
      </c>
      <c r="K466" s="275">
        <v>3240</v>
      </c>
      <c r="L466" s="275"/>
      <c r="M466" s="125"/>
      <c r="N466" s="125"/>
      <c r="O466" s="125"/>
      <c r="P466" s="125"/>
      <c r="Q466" s="125"/>
      <c r="R466" s="125"/>
      <c r="S466" s="125"/>
      <c r="T466" s="125"/>
      <c r="U466" s="125"/>
      <c r="V466" s="125"/>
      <c r="W466" s="125"/>
      <c r="X466" s="652"/>
      <c r="Y466" s="652">
        <v>44834</v>
      </c>
      <c r="Z466" s="125" t="s">
        <v>1365</v>
      </c>
      <c r="AA466" s="125" t="s">
        <v>409</v>
      </c>
    </row>
    <row r="467" spans="1:27" s="136" customFormat="1" x14ac:dyDescent="0.2">
      <c r="A467" s="21" t="s">
        <v>1678</v>
      </c>
      <c r="B467" s="653"/>
      <c r="C467" s="653" t="s">
        <v>1286</v>
      </c>
      <c r="D467" s="653" t="s">
        <v>1353</v>
      </c>
      <c r="E467" s="653"/>
      <c r="F467" s="653" t="s">
        <v>52</v>
      </c>
      <c r="G467" s="125" t="s">
        <v>48</v>
      </c>
      <c r="H467" s="653" t="s">
        <v>1276</v>
      </c>
      <c r="I467" s="275">
        <v>1385</v>
      </c>
      <c r="J467" s="275">
        <v>1870</v>
      </c>
      <c r="K467" s="275">
        <v>1870</v>
      </c>
      <c r="L467" s="275"/>
      <c r="M467" s="125"/>
      <c r="N467" s="125"/>
      <c r="O467" s="125"/>
      <c r="P467" s="125"/>
      <c r="Q467" s="125"/>
      <c r="R467" s="125"/>
      <c r="S467" s="125"/>
      <c r="T467" s="125"/>
      <c r="U467" s="125"/>
      <c r="V467" s="125"/>
      <c r="W467" s="125"/>
      <c r="X467" s="652"/>
      <c r="Y467" s="652">
        <v>44834</v>
      </c>
      <c r="Z467" s="125" t="s">
        <v>1365</v>
      </c>
      <c r="AA467" s="125" t="s">
        <v>409</v>
      </c>
    </row>
    <row r="468" spans="1:27" s="136" customFormat="1" x14ac:dyDescent="0.2">
      <c r="A468" s="21" t="s">
        <v>1678</v>
      </c>
      <c r="B468" s="653"/>
      <c r="C468" s="653" t="s">
        <v>1280</v>
      </c>
      <c r="D468" s="653" t="s">
        <v>1353</v>
      </c>
      <c r="E468" s="653"/>
      <c r="F468" s="653" t="s">
        <v>52</v>
      </c>
      <c r="G468" s="125" t="s">
        <v>48</v>
      </c>
      <c r="H468" s="653" t="s">
        <v>1276</v>
      </c>
      <c r="I468" s="275">
        <v>1710</v>
      </c>
      <c r="J468" s="275">
        <v>2270</v>
      </c>
      <c r="K468" s="275">
        <v>2270</v>
      </c>
      <c r="L468" s="275"/>
      <c r="M468" s="125"/>
      <c r="N468" s="125"/>
      <c r="O468" s="125"/>
      <c r="P468" s="125"/>
      <c r="Q468" s="125"/>
      <c r="R468" s="125"/>
      <c r="S468" s="125"/>
      <c r="T468" s="125"/>
      <c r="U468" s="125"/>
      <c r="V468" s="125"/>
      <c r="W468" s="125"/>
      <c r="X468" s="652"/>
      <c r="Y468" s="652">
        <v>44834</v>
      </c>
      <c r="Z468" s="125" t="s">
        <v>1365</v>
      </c>
      <c r="AA468" s="125" t="s">
        <v>409</v>
      </c>
    </row>
    <row r="469" spans="1:27" s="136" customFormat="1" x14ac:dyDescent="0.2">
      <c r="A469" s="21" t="s">
        <v>1678</v>
      </c>
      <c r="B469" s="653"/>
      <c r="C469" s="653" t="s">
        <v>1287</v>
      </c>
      <c r="D469" s="653" t="s">
        <v>1353</v>
      </c>
      <c r="E469" s="653"/>
      <c r="F469" s="653" t="s">
        <v>52</v>
      </c>
      <c r="G469" s="125" t="s">
        <v>48</v>
      </c>
      <c r="H469" s="653" t="s">
        <v>1276</v>
      </c>
      <c r="I469" s="275">
        <v>1310</v>
      </c>
      <c r="J469" s="275">
        <v>1970</v>
      </c>
      <c r="K469" s="275">
        <v>1970</v>
      </c>
      <c r="L469" s="275"/>
      <c r="M469" s="125"/>
      <c r="N469" s="125"/>
      <c r="O469" s="125"/>
      <c r="P469" s="125"/>
      <c r="Q469" s="125"/>
      <c r="R469" s="125"/>
      <c r="S469" s="125"/>
      <c r="T469" s="125"/>
      <c r="U469" s="125"/>
      <c r="V469" s="125"/>
      <c r="W469" s="125"/>
      <c r="X469" s="652"/>
      <c r="Y469" s="652">
        <v>44834</v>
      </c>
      <c r="Z469" s="125" t="s">
        <v>1365</v>
      </c>
      <c r="AA469" s="125" t="s">
        <v>409</v>
      </c>
    </row>
    <row r="470" spans="1:27" s="136" customFormat="1" x14ac:dyDescent="0.2">
      <c r="A470" s="21" t="s">
        <v>1678</v>
      </c>
      <c r="B470" s="653"/>
      <c r="C470" s="653" t="s">
        <v>1288</v>
      </c>
      <c r="D470" s="653" t="s">
        <v>1353</v>
      </c>
      <c r="E470" s="653"/>
      <c r="F470" s="653" t="s">
        <v>52</v>
      </c>
      <c r="G470" s="125" t="s">
        <v>48</v>
      </c>
      <c r="H470" s="653" t="s">
        <v>1276</v>
      </c>
      <c r="I470" s="275">
        <v>1710</v>
      </c>
      <c r="J470" s="275">
        <v>2270</v>
      </c>
      <c r="K470" s="275">
        <v>2270</v>
      </c>
      <c r="L470" s="275"/>
      <c r="M470" s="125"/>
      <c r="N470" s="125"/>
      <c r="O470" s="125"/>
      <c r="P470" s="125"/>
      <c r="Q470" s="125"/>
      <c r="R470" s="125"/>
      <c r="S470" s="125"/>
      <c r="T470" s="125"/>
      <c r="U470" s="125"/>
      <c r="V470" s="125"/>
      <c r="W470" s="125"/>
      <c r="X470" s="652"/>
      <c r="Y470" s="652">
        <v>44834</v>
      </c>
      <c r="Z470" s="125" t="s">
        <v>1365</v>
      </c>
      <c r="AA470" s="125" t="s">
        <v>409</v>
      </c>
    </row>
    <row r="471" spans="1:27" s="136" customFormat="1" x14ac:dyDescent="0.2">
      <c r="A471" s="21" t="s">
        <v>1678</v>
      </c>
      <c r="B471" s="653"/>
      <c r="C471" s="653" t="s">
        <v>1284</v>
      </c>
      <c r="D471" s="653" t="s">
        <v>1354</v>
      </c>
      <c r="E471" s="653"/>
      <c r="F471" s="653" t="s">
        <v>52</v>
      </c>
      <c r="G471" s="125" t="s">
        <v>48</v>
      </c>
      <c r="H471" s="653" t="s">
        <v>1276</v>
      </c>
      <c r="I471" s="275">
        <v>1142</v>
      </c>
      <c r="J471" s="275">
        <v>1584</v>
      </c>
      <c r="K471" s="275">
        <v>1584</v>
      </c>
      <c r="L471" s="275"/>
      <c r="M471" s="125"/>
      <c r="N471" s="125"/>
      <c r="O471" s="125"/>
      <c r="P471" s="125"/>
      <c r="Q471" s="125"/>
      <c r="R471" s="125"/>
      <c r="S471" s="125"/>
      <c r="T471" s="125"/>
      <c r="U471" s="125"/>
      <c r="V471" s="125"/>
      <c r="W471" s="125"/>
      <c r="X471" s="652"/>
      <c r="Y471" s="652">
        <v>44834</v>
      </c>
      <c r="Z471" s="125" t="s">
        <v>1364</v>
      </c>
      <c r="AA471" s="125" t="s">
        <v>409</v>
      </c>
    </row>
    <row r="472" spans="1:27" s="136" customFormat="1" x14ac:dyDescent="0.2">
      <c r="A472" s="21" t="s">
        <v>1678</v>
      </c>
      <c r="B472" s="653"/>
      <c r="C472" s="653" t="s">
        <v>1285</v>
      </c>
      <c r="D472" s="653" t="s">
        <v>1354</v>
      </c>
      <c r="E472" s="653"/>
      <c r="F472" s="653" t="s">
        <v>52</v>
      </c>
      <c r="G472" s="125" t="s">
        <v>48</v>
      </c>
      <c r="H472" s="653" t="s">
        <v>1276</v>
      </c>
      <c r="I472" s="275">
        <v>2382</v>
      </c>
      <c r="J472" s="275">
        <v>3519</v>
      </c>
      <c r="K472" s="275">
        <v>3519</v>
      </c>
      <c r="L472" s="275"/>
      <c r="M472" s="125"/>
      <c r="N472" s="125"/>
      <c r="O472" s="125"/>
      <c r="P472" s="125"/>
      <c r="Q472" s="125"/>
      <c r="R472" s="125"/>
      <c r="S472" s="125"/>
      <c r="T472" s="125"/>
      <c r="U472" s="125"/>
      <c r="V472" s="125"/>
      <c r="W472" s="125"/>
      <c r="X472" s="652"/>
      <c r="Y472" s="652">
        <v>44834</v>
      </c>
      <c r="Z472" s="125" t="s">
        <v>1364</v>
      </c>
      <c r="AA472" s="125" t="s">
        <v>409</v>
      </c>
    </row>
    <row r="473" spans="1:27" s="136" customFormat="1" x14ac:dyDescent="0.2">
      <c r="A473" s="21" t="s">
        <v>1678</v>
      </c>
      <c r="B473" s="653"/>
      <c r="C473" s="653" t="s">
        <v>1286</v>
      </c>
      <c r="D473" s="653" t="s">
        <v>1354</v>
      </c>
      <c r="E473" s="653"/>
      <c r="F473" s="653" t="s">
        <v>52</v>
      </c>
      <c r="G473" s="125" t="s">
        <v>48</v>
      </c>
      <c r="H473" s="653" t="s">
        <v>1276</v>
      </c>
      <c r="I473" s="275">
        <v>1142</v>
      </c>
      <c r="J473" s="275">
        <v>1584</v>
      </c>
      <c r="K473" s="275">
        <v>1584</v>
      </c>
      <c r="L473" s="275"/>
      <c r="M473" s="125"/>
      <c r="N473" s="125"/>
      <c r="O473" s="125"/>
      <c r="P473" s="125"/>
      <c r="Q473" s="125"/>
      <c r="R473" s="125"/>
      <c r="S473" s="125"/>
      <c r="T473" s="125"/>
      <c r="U473" s="125"/>
      <c r="V473" s="125"/>
      <c r="W473" s="125"/>
      <c r="X473" s="652"/>
      <c r="Y473" s="652">
        <v>44834</v>
      </c>
      <c r="Z473" s="125" t="s">
        <v>1364</v>
      </c>
      <c r="AA473" s="125" t="s">
        <v>409</v>
      </c>
    </row>
    <row r="474" spans="1:27" s="136" customFormat="1" x14ac:dyDescent="0.2">
      <c r="A474" s="21" t="s">
        <v>1678</v>
      </c>
      <c r="B474" s="653"/>
      <c r="C474" s="653" t="s">
        <v>1280</v>
      </c>
      <c r="D474" s="653" t="s">
        <v>1354</v>
      </c>
      <c r="E474" s="653"/>
      <c r="F474" s="653" t="s">
        <v>52</v>
      </c>
      <c r="G474" s="125" t="s">
        <v>48</v>
      </c>
      <c r="H474" s="653" t="s">
        <v>1276</v>
      </c>
      <c r="I474" s="275">
        <v>1742</v>
      </c>
      <c r="J474" s="275">
        <v>2534</v>
      </c>
      <c r="K474" s="275">
        <v>2534</v>
      </c>
      <c r="L474" s="275"/>
      <c r="M474" s="125"/>
      <c r="N474" s="125"/>
      <c r="O474" s="125"/>
      <c r="P474" s="125"/>
      <c r="Q474" s="125"/>
      <c r="R474" s="125"/>
      <c r="S474" s="125"/>
      <c r="T474" s="125"/>
      <c r="U474" s="125"/>
      <c r="V474" s="125"/>
      <c r="W474" s="125"/>
      <c r="X474" s="652"/>
      <c r="Y474" s="652">
        <v>44834</v>
      </c>
      <c r="Z474" s="125" t="s">
        <v>1364</v>
      </c>
      <c r="AA474" s="125" t="s">
        <v>409</v>
      </c>
    </row>
    <row r="475" spans="1:27" s="136" customFormat="1" x14ac:dyDescent="0.2">
      <c r="A475" s="21" t="s">
        <v>1678</v>
      </c>
      <c r="B475" s="653"/>
      <c r="C475" s="653" t="s">
        <v>1287</v>
      </c>
      <c r="D475" s="653" t="s">
        <v>1354</v>
      </c>
      <c r="E475" s="653"/>
      <c r="F475" s="653" t="s">
        <v>52</v>
      </c>
      <c r="G475" s="125" t="s">
        <v>48</v>
      </c>
      <c r="H475" s="653" t="s">
        <v>1276</v>
      </c>
      <c r="I475" s="275">
        <v>1422</v>
      </c>
      <c r="J475" s="275">
        <v>2249</v>
      </c>
      <c r="K475" s="275">
        <v>2249</v>
      </c>
      <c r="L475" s="275"/>
      <c r="M475" s="125"/>
      <c r="N475" s="125"/>
      <c r="O475" s="125"/>
      <c r="P475" s="125"/>
      <c r="Q475" s="125"/>
      <c r="R475" s="125"/>
      <c r="S475" s="125"/>
      <c r="T475" s="125"/>
      <c r="U475" s="125"/>
      <c r="V475" s="125"/>
      <c r="W475" s="125"/>
      <c r="X475" s="652"/>
      <c r="Y475" s="652">
        <v>44834</v>
      </c>
      <c r="Z475" s="125" t="s">
        <v>1364</v>
      </c>
      <c r="AA475" s="125" t="s">
        <v>409</v>
      </c>
    </row>
    <row r="476" spans="1:27" s="136" customFormat="1" x14ac:dyDescent="0.2">
      <c r="A476" s="21" t="s">
        <v>1678</v>
      </c>
      <c r="B476" s="653"/>
      <c r="C476" s="653" t="s">
        <v>1288</v>
      </c>
      <c r="D476" s="653" t="s">
        <v>1354</v>
      </c>
      <c r="E476" s="653"/>
      <c r="F476" s="653" t="s">
        <v>52</v>
      </c>
      <c r="G476" s="125" t="s">
        <v>48</v>
      </c>
      <c r="H476" s="653" t="s">
        <v>1276</v>
      </c>
      <c r="I476" s="275">
        <v>1542</v>
      </c>
      <c r="J476" s="275">
        <v>2384</v>
      </c>
      <c r="K476" s="275">
        <v>2384</v>
      </c>
      <c r="L476" s="275"/>
      <c r="M476" s="125"/>
      <c r="N476" s="125"/>
      <c r="O476" s="125"/>
      <c r="P476" s="125"/>
      <c r="Q476" s="125"/>
      <c r="R476" s="125"/>
      <c r="S476" s="125"/>
      <c r="T476" s="125"/>
      <c r="U476" s="125"/>
      <c r="V476" s="125"/>
      <c r="W476" s="125"/>
      <c r="X476" s="652"/>
      <c r="Y476" s="652">
        <v>44834</v>
      </c>
      <c r="Z476" s="125" t="s">
        <v>1364</v>
      </c>
      <c r="AA476" s="125" t="s">
        <v>409</v>
      </c>
    </row>
    <row r="477" spans="1:27" s="136" customFormat="1" x14ac:dyDescent="0.2">
      <c r="A477" s="21" t="s">
        <v>1678</v>
      </c>
      <c r="B477" s="653"/>
      <c r="C477" s="653" t="s">
        <v>1284</v>
      </c>
      <c r="D477" s="653" t="s">
        <v>801</v>
      </c>
      <c r="E477" s="653"/>
      <c r="F477" s="653" t="s">
        <v>52</v>
      </c>
      <c r="G477" s="125" t="s">
        <v>48</v>
      </c>
      <c r="H477" s="653" t="s">
        <v>1276</v>
      </c>
      <c r="I477" s="275">
        <v>2135</v>
      </c>
      <c r="J477" s="275">
        <v>3120</v>
      </c>
      <c r="K477" s="275">
        <v>3120</v>
      </c>
      <c r="L477" s="275"/>
      <c r="M477" s="125"/>
      <c r="N477" s="125"/>
      <c r="O477" s="125"/>
      <c r="P477" s="125"/>
      <c r="Q477" s="125"/>
      <c r="R477" s="125"/>
      <c r="S477" s="125"/>
      <c r="T477" s="125"/>
      <c r="U477" s="125"/>
      <c r="V477" s="125"/>
      <c r="W477" s="125"/>
      <c r="X477" s="652"/>
      <c r="Y477" s="652">
        <v>44834</v>
      </c>
      <c r="Z477" s="125" t="s">
        <v>1364</v>
      </c>
      <c r="AA477" s="125" t="s">
        <v>409</v>
      </c>
    </row>
    <row r="478" spans="1:27" s="136" customFormat="1" x14ac:dyDescent="0.2">
      <c r="A478" s="21" t="s">
        <v>1678</v>
      </c>
      <c r="B478" s="653"/>
      <c r="C478" s="653" t="s">
        <v>1286</v>
      </c>
      <c r="D478" s="653" t="s">
        <v>801</v>
      </c>
      <c r="E478" s="653"/>
      <c r="F478" s="653" t="s">
        <v>52</v>
      </c>
      <c r="G478" s="125" t="s">
        <v>48</v>
      </c>
      <c r="H478" s="653" t="s">
        <v>1276</v>
      </c>
      <c r="I478" s="275">
        <v>2135</v>
      </c>
      <c r="J478" s="275">
        <v>3120</v>
      </c>
      <c r="K478" s="275">
        <v>3120</v>
      </c>
      <c r="L478" s="275"/>
      <c r="M478" s="125"/>
      <c r="N478" s="125"/>
      <c r="O478" s="125"/>
      <c r="P478" s="125"/>
      <c r="Q478" s="125"/>
      <c r="R478" s="125"/>
      <c r="S478" s="125"/>
      <c r="T478" s="125"/>
      <c r="U478" s="125"/>
      <c r="V478" s="125"/>
      <c r="W478" s="125"/>
      <c r="X478" s="652"/>
      <c r="Y478" s="652">
        <v>44834</v>
      </c>
      <c r="Z478" s="125" t="s">
        <v>1364</v>
      </c>
      <c r="AA478" s="125" t="s">
        <v>409</v>
      </c>
    </row>
    <row r="479" spans="1:27" s="136" customFormat="1" x14ac:dyDescent="0.2">
      <c r="A479" s="21" t="s">
        <v>1678</v>
      </c>
      <c r="B479" s="653"/>
      <c r="C479" s="653" t="s">
        <v>1280</v>
      </c>
      <c r="D479" s="653" t="s">
        <v>801</v>
      </c>
      <c r="E479" s="653"/>
      <c r="F479" s="653" t="s">
        <v>52</v>
      </c>
      <c r="G479" s="125" t="s">
        <v>48</v>
      </c>
      <c r="H479" s="653" t="s">
        <v>1276</v>
      </c>
      <c r="I479" s="275">
        <v>2175</v>
      </c>
      <c r="J479" s="275">
        <v>3575</v>
      </c>
      <c r="K479" s="275">
        <v>3575</v>
      </c>
      <c r="L479" s="275"/>
      <c r="M479" s="125"/>
      <c r="N479" s="125"/>
      <c r="O479" s="125"/>
      <c r="P479" s="125"/>
      <c r="Q479" s="125"/>
      <c r="R479" s="125"/>
      <c r="S479" s="125"/>
      <c r="T479" s="125"/>
      <c r="U479" s="125"/>
      <c r="V479" s="125"/>
      <c r="W479" s="125"/>
      <c r="X479" s="652"/>
      <c r="Y479" s="652">
        <v>44834</v>
      </c>
      <c r="Z479" s="125" t="s">
        <v>1364</v>
      </c>
      <c r="AA479" s="125" t="s">
        <v>409</v>
      </c>
    </row>
    <row r="480" spans="1:27" s="136" customFormat="1" x14ac:dyDescent="0.2">
      <c r="A480" s="21" t="s">
        <v>1678</v>
      </c>
      <c r="B480" s="653"/>
      <c r="C480" s="653" t="s">
        <v>1287</v>
      </c>
      <c r="D480" s="653" t="s">
        <v>801</v>
      </c>
      <c r="E480" s="653"/>
      <c r="F480" s="653" t="s">
        <v>52</v>
      </c>
      <c r="G480" s="125" t="s">
        <v>48</v>
      </c>
      <c r="H480" s="653" t="s">
        <v>1276</v>
      </c>
      <c r="I480" s="275">
        <v>1910</v>
      </c>
      <c r="J480" s="275">
        <v>3170</v>
      </c>
      <c r="K480" s="275">
        <v>3170</v>
      </c>
      <c r="L480" s="275"/>
      <c r="M480" s="125"/>
      <c r="N480" s="125"/>
      <c r="O480" s="125"/>
      <c r="P480" s="125"/>
      <c r="Q480" s="125"/>
      <c r="R480" s="125"/>
      <c r="S480" s="125"/>
      <c r="T480" s="125"/>
      <c r="U480" s="125"/>
      <c r="V480" s="125"/>
      <c r="W480" s="125"/>
      <c r="X480" s="652"/>
      <c r="Y480" s="652">
        <v>44834</v>
      </c>
      <c r="Z480" s="125" t="s">
        <v>1364</v>
      </c>
      <c r="AA480" s="125" t="s">
        <v>409</v>
      </c>
    </row>
    <row r="481" spans="1:27" s="136" customFormat="1" x14ac:dyDescent="0.2">
      <c r="A481" s="21" t="s">
        <v>1678</v>
      </c>
      <c r="B481" s="653"/>
      <c r="C481" s="653" t="s">
        <v>1288</v>
      </c>
      <c r="D481" s="653" t="s">
        <v>801</v>
      </c>
      <c r="E481" s="653"/>
      <c r="F481" s="653" t="s">
        <v>52</v>
      </c>
      <c r="G481" s="125" t="s">
        <v>48</v>
      </c>
      <c r="H481" s="653" t="s">
        <v>1276</v>
      </c>
      <c r="I481" s="275">
        <v>2175</v>
      </c>
      <c r="J481" s="275">
        <v>3575</v>
      </c>
      <c r="K481" s="275">
        <v>3575</v>
      </c>
      <c r="L481" s="275"/>
      <c r="M481" s="125"/>
      <c r="N481" s="125"/>
      <c r="O481" s="125"/>
      <c r="P481" s="125"/>
      <c r="Q481" s="125"/>
      <c r="R481" s="125"/>
      <c r="S481" s="125"/>
      <c r="T481" s="125"/>
      <c r="U481" s="125"/>
      <c r="V481" s="125"/>
      <c r="W481" s="125"/>
      <c r="X481" s="652"/>
      <c r="Y481" s="652">
        <v>44834</v>
      </c>
      <c r="Z481" s="125" t="s">
        <v>1364</v>
      </c>
      <c r="AA481" s="125" t="s">
        <v>409</v>
      </c>
    </row>
    <row r="482" spans="1:27" s="136" customFormat="1" x14ac:dyDescent="0.2">
      <c r="A482" s="21" t="s">
        <v>1678</v>
      </c>
      <c r="B482" s="653"/>
      <c r="C482" s="653" t="s">
        <v>1284</v>
      </c>
      <c r="D482" s="653" t="s">
        <v>1355</v>
      </c>
      <c r="E482" s="653"/>
      <c r="F482" s="653" t="s">
        <v>52</v>
      </c>
      <c r="G482" s="125" t="s">
        <v>48</v>
      </c>
      <c r="H482" s="653" t="s">
        <v>1276</v>
      </c>
      <c r="I482" s="275">
        <v>2035</v>
      </c>
      <c r="J482" s="275">
        <v>2820</v>
      </c>
      <c r="K482" s="275">
        <v>2820</v>
      </c>
      <c r="L482" s="275"/>
      <c r="M482" s="125"/>
      <c r="N482" s="125"/>
      <c r="O482" s="125"/>
      <c r="P482" s="125"/>
      <c r="Q482" s="125"/>
      <c r="R482" s="125"/>
      <c r="S482" s="125"/>
      <c r="T482" s="125"/>
      <c r="U482" s="125"/>
      <c r="V482" s="125"/>
      <c r="W482" s="125"/>
      <c r="X482" s="652"/>
      <c r="Y482" s="652">
        <v>44834</v>
      </c>
      <c r="Z482" s="125" t="s">
        <v>1364</v>
      </c>
      <c r="AA482" s="125" t="s">
        <v>409</v>
      </c>
    </row>
    <row r="483" spans="1:27" s="136" customFormat="1" x14ac:dyDescent="0.2">
      <c r="A483" s="21" t="s">
        <v>1678</v>
      </c>
      <c r="B483" s="653"/>
      <c r="C483" s="653" t="s">
        <v>1286</v>
      </c>
      <c r="D483" s="653" t="s">
        <v>1355</v>
      </c>
      <c r="E483" s="653"/>
      <c r="F483" s="653" t="s">
        <v>52</v>
      </c>
      <c r="G483" s="125" t="s">
        <v>48</v>
      </c>
      <c r="H483" s="653" t="s">
        <v>1276</v>
      </c>
      <c r="I483" s="275">
        <v>2035</v>
      </c>
      <c r="J483" s="275">
        <v>2820</v>
      </c>
      <c r="K483" s="275">
        <v>2820</v>
      </c>
      <c r="L483" s="275"/>
      <c r="M483" s="125"/>
      <c r="N483" s="125"/>
      <c r="O483" s="125"/>
      <c r="P483" s="125"/>
      <c r="Q483" s="125"/>
      <c r="R483" s="125"/>
      <c r="S483" s="125"/>
      <c r="T483" s="125"/>
      <c r="U483" s="125"/>
      <c r="V483" s="125"/>
      <c r="W483" s="125"/>
      <c r="X483" s="652"/>
      <c r="Y483" s="652">
        <v>44834</v>
      </c>
      <c r="Z483" s="125" t="s">
        <v>1364</v>
      </c>
      <c r="AA483" s="125" t="s">
        <v>409</v>
      </c>
    </row>
    <row r="484" spans="1:27" s="136" customFormat="1" x14ac:dyDescent="0.2">
      <c r="A484" s="21" t="s">
        <v>1678</v>
      </c>
      <c r="B484" s="653"/>
      <c r="C484" s="653" t="s">
        <v>1280</v>
      </c>
      <c r="D484" s="653" t="s">
        <v>1355</v>
      </c>
      <c r="E484" s="653"/>
      <c r="F484" s="653" t="s">
        <v>52</v>
      </c>
      <c r="G484" s="125" t="s">
        <v>48</v>
      </c>
      <c r="H484" s="653" t="s">
        <v>1276</v>
      </c>
      <c r="I484" s="275">
        <v>2210</v>
      </c>
      <c r="J484" s="275">
        <v>3175</v>
      </c>
      <c r="K484" s="275">
        <v>3175</v>
      </c>
      <c r="L484" s="275"/>
      <c r="M484" s="125"/>
      <c r="N484" s="125"/>
      <c r="O484" s="125"/>
      <c r="P484" s="125"/>
      <c r="Q484" s="125"/>
      <c r="R484" s="125"/>
      <c r="S484" s="125"/>
      <c r="T484" s="125"/>
      <c r="U484" s="125"/>
      <c r="V484" s="125"/>
      <c r="W484" s="125"/>
      <c r="X484" s="652"/>
      <c r="Y484" s="652">
        <v>44834</v>
      </c>
      <c r="Z484" s="125" t="s">
        <v>1364</v>
      </c>
      <c r="AA484" s="125" t="s">
        <v>409</v>
      </c>
    </row>
    <row r="485" spans="1:27" s="136" customFormat="1" x14ac:dyDescent="0.2">
      <c r="A485" s="21" t="s">
        <v>1678</v>
      </c>
      <c r="B485" s="653"/>
      <c r="C485" s="653" t="s">
        <v>1287</v>
      </c>
      <c r="D485" s="653" t="s">
        <v>1355</v>
      </c>
      <c r="E485" s="653"/>
      <c r="F485" s="653" t="s">
        <v>52</v>
      </c>
      <c r="G485" s="125" t="s">
        <v>48</v>
      </c>
      <c r="H485" s="653" t="s">
        <v>1276</v>
      </c>
      <c r="I485" s="275">
        <v>1950</v>
      </c>
      <c r="J485" s="275">
        <v>2895</v>
      </c>
      <c r="K485" s="275">
        <v>2895</v>
      </c>
      <c r="L485" s="275"/>
      <c r="M485" s="125"/>
      <c r="N485" s="125"/>
      <c r="O485" s="125"/>
      <c r="P485" s="125"/>
      <c r="Q485" s="125"/>
      <c r="R485" s="125"/>
      <c r="S485" s="125"/>
      <c r="T485" s="125"/>
      <c r="U485" s="125"/>
      <c r="V485" s="125"/>
      <c r="W485" s="125"/>
      <c r="X485" s="652"/>
      <c r="Y485" s="652">
        <v>44834</v>
      </c>
      <c r="Z485" s="125" t="s">
        <v>1364</v>
      </c>
      <c r="AA485" s="125" t="s">
        <v>409</v>
      </c>
    </row>
    <row r="486" spans="1:27" s="136" customFormat="1" x14ac:dyDescent="0.2">
      <c r="A486" s="21" t="s">
        <v>1678</v>
      </c>
      <c r="B486" s="653"/>
      <c r="C486" s="653" t="s">
        <v>1288</v>
      </c>
      <c r="D486" s="653" t="s">
        <v>1355</v>
      </c>
      <c r="E486" s="653"/>
      <c r="F486" s="653" t="s">
        <v>52</v>
      </c>
      <c r="G486" s="125" t="s">
        <v>48</v>
      </c>
      <c r="H486" s="653" t="s">
        <v>1276</v>
      </c>
      <c r="I486" s="275">
        <v>2210</v>
      </c>
      <c r="J486" s="275">
        <v>3175</v>
      </c>
      <c r="K486" s="275">
        <v>3175</v>
      </c>
      <c r="L486" s="275"/>
      <c r="M486" s="125"/>
      <c r="N486" s="125"/>
      <c r="O486" s="125"/>
      <c r="P486" s="125"/>
      <c r="Q486" s="125"/>
      <c r="R486" s="125"/>
      <c r="S486" s="125"/>
      <c r="T486" s="125"/>
      <c r="U486" s="125"/>
      <c r="V486" s="125"/>
      <c r="W486" s="125"/>
      <c r="X486" s="652"/>
      <c r="Y486" s="652">
        <v>44834</v>
      </c>
      <c r="Z486" s="125" t="s">
        <v>1364</v>
      </c>
      <c r="AA486" s="125" t="s">
        <v>409</v>
      </c>
    </row>
    <row r="487" spans="1:27" s="136" customFormat="1" x14ac:dyDescent="0.2">
      <c r="A487" s="21" t="s">
        <v>1678</v>
      </c>
      <c r="B487" s="653"/>
      <c r="C487" s="653" t="s">
        <v>1284</v>
      </c>
      <c r="D487" s="653" t="s">
        <v>1356</v>
      </c>
      <c r="E487" s="653"/>
      <c r="F487" s="653" t="s">
        <v>52</v>
      </c>
      <c r="G487" s="125" t="s">
        <v>48</v>
      </c>
      <c r="H487" s="653" t="s">
        <v>1276</v>
      </c>
      <c r="I487" s="275">
        <v>2085</v>
      </c>
      <c r="J487" s="275">
        <v>2920</v>
      </c>
      <c r="K487" s="275">
        <v>2920</v>
      </c>
      <c r="L487" s="275"/>
      <c r="M487" s="125"/>
      <c r="N487" s="125"/>
      <c r="O487" s="125"/>
      <c r="P487" s="125"/>
      <c r="Q487" s="125"/>
      <c r="R487" s="125"/>
      <c r="S487" s="125"/>
      <c r="T487" s="125"/>
      <c r="U487" s="125"/>
      <c r="V487" s="125"/>
      <c r="W487" s="125"/>
      <c r="X487" s="652"/>
      <c r="Y487" s="652">
        <v>44834</v>
      </c>
      <c r="Z487" s="125" t="s">
        <v>1364</v>
      </c>
      <c r="AA487" s="125" t="s">
        <v>409</v>
      </c>
    </row>
    <row r="488" spans="1:27" s="136" customFormat="1" x14ac:dyDescent="0.2">
      <c r="A488" s="21" t="s">
        <v>1678</v>
      </c>
      <c r="B488" s="653"/>
      <c r="C488" s="653" t="s">
        <v>1286</v>
      </c>
      <c r="D488" s="653" t="s">
        <v>1356</v>
      </c>
      <c r="E488" s="653"/>
      <c r="F488" s="653" t="s">
        <v>52</v>
      </c>
      <c r="G488" s="125" t="s">
        <v>48</v>
      </c>
      <c r="H488" s="653" t="s">
        <v>1276</v>
      </c>
      <c r="I488" s="275">
        <v>2085</v>
      </c>
      <c r="J488" s="275">
        <v>2920</v>
      </c>
      <c r="K488" s="275">
        <v>2920</v>
      </c>
      <c r="L488" s="275"/>
      <c r="M488" s="125"/>
      <c r="N488" s="125"/>
      <c r="O488" s="125"/>
      <c r="P488" s="125"/>
      <c r="Q488" s="125"/>
      <c r="R488" s="125"/>
      <c r="S488" s="125"/>
      <c r="T488" s="125"/>
      <c r="U488" s="125"/>
      <c r="V488" s="125"/>
      <c r="W488" s="125"/>
      <c r="X488" s="652"/>
      <c r="Y488" s="652">
        <v>44834</v>
      </c>
      <c r="Z488" s="125" t="s">
        <v>1364</v>
      </c>
      <c r="AA488" s="125" t="s">
        <v>409</v>
      </c>
    </row>
    <row r="489" spans="1:27" s="136" customFormat="1" x14ac:dyDescent="0.2">
      <c r="A489" s="21" t="s">
        <v>1678</v>
      </c>
      <c r="B489" s="653"/>
      <c r="C489" s="653" t="s">
        <v>1280</v>
      </c>
      <c r="D489" s="653" t="s">
        <v>1356</v>
      </c>
      <c r="E489" s="653"/>
      <c r="F489" s="653" t="s">
        <v>52</v>
      </c>
      <c r="G489" s="125" t="s">
        <v>48</v>
      </c>
      <c r="H489" s="653" t="s">
        <v>1276</v>
      </c>
      <c r="I489" s="275">
        <v>2210</v>
      </c>
      <c r="J489" s="275">
        <v>3175</v>
      </c>
      <c r="K489" s="275">
        <v>3175</v>
      </c>
      <c r="L489" s="275"/>
      <c r="M489" s="125"/>
      <c r="N489" s="125"/>
      <c r="O489" s="125"/>
      <c r="P489" s="125"/>
      <c r="Q489" s="125"/>
      <c r="R489" s="125"/>
      <c r="S489" s="125"/>
      <c r="T489" s="125"/>
      <c r="U489" s="125"/>
      <c r="V489" s="125"/>
      <c r="W489" s="125"/>
      <c r="X489" s="652"/>
      <c r="Y489" s="652">
        <v>44834</v>
      </c>
      <c r="Z489" s="125" t="s">
        <v>1364</v>
      </c>
      <c r="AA489" s="125" t="s">
        <v>409</v>
      </c>
    </row>
    <row r="490" spans="1:27" s="136" customFormat="1" x14ac:dyDescent="0.2">
      <c r="A490" s="21" t="s">
        <v>1678</v>
      </c>
      <c r="B490" s="653"/>
      <c r="C490" s="653" t="s">
        <v>1287</v>
      </c>
      <c r="D490" s="653" t="s">
        <v>1356</v>
      </c>
      <c r="E490" s="653"/>
      <c r="F490" s="653" t="s">
        <v>52</v>
      </c>
      <c r="G490" s="125" t="s">
        <v>48</v>
      </c>
      <c r="H490" s="653" t="s">
        <v>1276</v>
      </c>
      <c r="I490" s="275">
        <v>1950</v>
      </c>
      <c r="J490" s="275">
        <v>2895</v>
      </c>
      <c r="K490" s="275">
        <v>2895</v>
      </c>
      <c r="L490" s="275"/>
      <c r="M490" s="125"/>
      <c r="N490" s="125"/>
      <c r="O490" s="125"/>
      <c r="P490" s="125"/>
      <c r="Q490" s="125"/>
      <c r="R490" s="125"/>
      <c r="S490" s="125"/>
      <c r="T490" s="125"/>
      <c r="U490" s="125"/>
      <c r="V490" s="125"/>
      <c r="W490" s="125"/>
      <c r="X490" s="652"/>
      <c r="Y490" s="652">
        <v>44834</v>
      </c>
      <c r="Z490" s="125" t="s">
        <v>1364</v>
      </c>
      <c r="AA490" s="125" t="s">
        <v>409</v>
      </c>
    </row>
    <row r="491" spans="1:27" s="136" customFormat="1" x14ac:dyDescent="0.2">
      <c r="A491" s="21" t="s">
        <v>1678</v>
      </c>
      <c r="B491" s="653"/>
      <c r="C491" s="653" t="s">
        <v>1288</v>
      </c>
      <c r="D491" s="653" t="s">
        <v>1356</v>
      </c>
      <c r="E491" s="653"/>
      <c r="F491" s="653" t="s">
        <v>52</v>
      </c>
      <c r="G491" s="125" t="s">
        <v>48</v>
      </c>
      <c r="H491" s="653" t="s">
        <v>1276</v>
      </c>
      <c r="I491" s="275">
        <v>2210</v>
      </c>
      <c r="J491" s="275">
        <v>3175</v>
      </c>
      <c r="K491" s="275">
        <v>3175</v>
      </c>
      <c r="L491" s="275"/>
      <c r="M491" s="125"/>
      <c r="N491" s="125"/>
      <c r="O491" s="125"/>
      <c r="P491" s="125"/>
      <c r="Q491" s="125"/>
      <c r="R491" s="125"/>
      <c r="S491" s="125"/>
      <c r="T491" s="125"/>
      <c r="U491" s="125"/>
      <c r="V491" s="125"/>
      <c r="W491" s="125"/>
      <c r="X491" s="652"/>
      <c r="Y491" s="652">
        <v>44834</v>
      </c>
      <c r="Z491" s="125" t="s">
        <v>1364</v>
      </c>
      <c r="AA491" s="125" t="s">
        <v>409</v>
      </c>
    </row>
    <row r="492" spans="1:27" s="136" customFormat="1" x14ac:dyDescent="0.2">
      <c r="A492" s="21" t="s">
        <v>1678</v>
      </c>
      <c r="B492" s="653"/>
      <c r="C492" s="653" t="s">
        <v>1284</v>
      </c>
      <c r="D492" s="653" t="s">
        <v>1357</v>
      </c>
      <c r="E492" s="653"/>
      <c r="F492" s="653" t="s">
        <v>52</v>
      </c>
      <c r="G492" s="125" t="s">
        <v>48</v>
      </c>
      <c r="H492" s="653" t="s">
        <v>1276</v>
      </c>
      <c r="I492" s="275">
        <v>2035</v>
      </c>
      <c r="J492" s="275">
        <v>2820</v>
      </c>
      <c r="K492" s="275">
        <v>2820</v>
      </c>
      <c r="L492" s="275"/>
      <c r="M492" s="125"/>
      <c r="N492" s="125"/>
      <c r="O492" s="125"/>
      <c r="P492" s="125"/>
      <c r="Q492" s="125"/>
      <c r="R492" s="125"/>
      <c r="S492" s="125"/>
      <c r="T492" s="125"/>
      <c r="U492" s="125"/>
      <c r="V492" s="125"/>
      <c r="W492" s="125"/>
      <c r="X492" s="652"/>
      <c r="Y492" s="652">
        <v>44834</v>
      </c>
      <c r="Z492" s="125" t="s">
        <v>1364</v>
      </c>
      <c r="AA492" s="125" t="s">
        <v>409</v>
      </c>
    </row>
    <row r="493" spans="1:27" s="136" customFormat="1" x14ac:dyDescent="0.2">
      <c r="A493" s="21" t="s">
        <v>1678</v>
      </c>
      <c r="B493" s="653"/>
      <c r="C493" s="653" t="s">
        <v>1286</v>
      </c>
      <c r="D493" s="653" t="s">
        <v>1357</v>
      </c>
      <c r="E493" s="653"/>
      <c r="F493" s="653" t="s">
        <v>52</v>
      </c>
      <c r="G493" s="125" t="s">
        <v>48</v>
      </c>
      <c r="H493" s="653" t="s">
        <v>1276</v>
      </c>
      <c r="I493" s="275">
        <v>2035</v>
      </c>
      <c r="J493" s="275">
        <v>2820</v>
      </c>
      <c r="K493" s="275">
        <v>2820</v>
      </c>
      <c r="L493" s="275"/>
      <c r="M493" s="125"/>
      <c r="N493" s="125"/>
      <c r="O493" s="125"/>
      <c r="P493" s="125"/>
      <c r="Q493" s="125"/>
      <c r="R493" s="125"/>
      <c r="S493" s="125"/>
      <c r="T493" s="125"/>
      <c r="U493" s="125"/>
      <c r="V493" s="125"/>
      <c r="W493" s="125"/>
      <c r="X493" s="652"/>
      <c r="Y493" s="652">
        <v>44834</v>
      </c>
      <c r="Z493" s="125" t="s">
        <v>1364</v>
      </c>
      <c r="AA493" s="125" t="s">
        <v>409</v>
      </c>
    </row>
    <row r="494" spans="1:27" s="136" customFormat="1" x14ac:dyDescent="0.2">
      <c r="A494" s="21" t="s">
        <v>1678</v>
      </c>
      <c r="B494" s="653"/>
      <c r="C494" s="653" t="s">
        <v>1280</v>
      </c>
      <c r="D494" s="653" t="s">
        <v>1357</v>
      </c>
      <c r="E494" s="653"/>
      <c r="F494" s="653" t="s">
        <v>52</v>
      </c>
      <c r="G494" s="125" t="s">
        <v>48</v>
      </c>
      <c r="H494" s="653" t="s">
        <v>1276</v>
      </c>
      <c r="I494" s="275">
        <v>2210</v>
      </c>
      <c r="J494" s="275">
        <v>3175</v>
      </c>
      <c r="K494" s="275">
        <v>3175</v>
      </c>
      <c r="L494" s="275"/>
      <c r="M494" s="125"/>
      <c r="N494" s="125"/>
      <c r="O494" s="125"/>
      <c r="P494" s="125"/>
      <c r="Q494" s="125"/>
      <c r="R494" s="125"/>
      <c r="S494" s="125"/>
      <c r="T494" s="125"/>
      <c r="U494" s="125"/>
      <c r="V494" s="125"/>
      <c r="W494" s="125"/>
      <c r="X494" s="652"/>
      <c r="Y494" s="652">
        <v>44834</v>
      </c>
      <c r="Z494" s="125" t="s">
        <v>1364</v>
      </c>
      <c r="AA494" s="125" t="s">
        <v>409</v>
      </c>
    </row>
    <row r="495" spans="1:27" s="136" customFormat="1" x14ac:dyDescent="0.2">
      <c r="A495" s="21" t="s">
        <v>1678</v>
      </c>
      <c r="B495" s="653"/>
      <c r="C495" s="653" t="s">
        <v>1287</v>
      </c>
      <c r="D495" s="653" t="s">
        <v>1357</v>
      </c>
      <c r="E495" s="653"/>
      <c r="F495" s="653" t="s">
        <v>52</v>
      </c>
      <c r="G495" s="125" t="s">
        <v>48</v>
      </c>
      <c r="H495" s="653" t="s">
        <v>1276</v>
      </c>
      <c r="I495" s="275">
        <v>1950</v>
      </c>
      <c r="J495" s="275">
        <v>2895</v>
      </c>
      <c r="K495" s="275">
        <v>2895</v>
      </c>
      <c r="L495" s="275"/>
      <c r="M495" s="125"/>
      <c r="N495" s="125"/>
      <c r="O495" s="125"/>
      <c r="P495" s="125"/>
      <c r="Q495" s="125"/>
      <c r="R495" s="125"/>
      <c r="S495" s="125"/>
      <c r="T495" s="125"/>
      <c r="U495" s="125"/>
      <c r="V495" s="125"/>
      <c r="W495" s="125"/>
      <c r="X495" s="652"/>
      <c r="Y495" s="652">
        <v>44834</v>
      </c>
      <c r="Z495" s="125" t="s">
        <v>1364</v>
      </c>
      <c r="AA495" s="125" t="s">
        <v>409</v>
      </c>
    </row>
    <row r="496" spans="1:27" s="136" customFormat="1" x14ac:dyDescent="0.2">
      <c r="A496" s="21" t="s">
        <v>1678</v>
      </c>
      <c r="B496" s="653"/>
      <c r="C496" s="653" t="s">
        <v>1288</v>
      </c>
      <c r="D496" s="653" t="s">
        <v>1357</v>
      </c>
      <c r="E496" s="653"/>
      <c r="F496" s="653" t="s">
        <v>52</v>
      </c>
      <c r="G496" s="125" t="s">
        <v>48</v>
      </c>
      <c r="H496" s="653" t="s">
        <v>1276</v>
      </c>
      <c r="I496" s="275">
        <v>2210</v>
      </c>
      <c r="J496" s="275">
        <v>3175</v>
      </c>
      <c r="K496" s="275">
        <v>3175</v>
      </c>
      <c r="L496" s="275"/>
      <c r="M496" s="125"/>
      <c r="N496" s="125"/>
      <c r="O496" s="125"/>
      <c r="P496" s="125"/>
      <c r="Q496" s="125"/>
      <c r="R496" s="125"/>
      <c r="S496" s="125"/>
      <c r="T496" s="125"/>
      <c r="U496" s="125"/>
      <c r="V496" s="125"/>
      <c r="W496" s="125"/>
      <c r="X496" s="652"/>
      <c r="Y496" s="652">
        <v>44834</v>
      </c>
      <c r="Z496" s="125" t="s">
        <v>1364</v>
      </c>
      <c r="AA496" s="125" t="s">
        <v>409</v>
      </c>
    </row>
    <row r="497" spans="1:27" s="136" customFormat="1" x14ac:dyDescent="0.2">
      <c r="A497" s="21" t="s">
        <v>1678</v>
      </c>
      <c r="B497" s="653"/>
      <c r="C497" s="653" t="s">
        <v>1284</v>
      </c>
      <c r="D497" s="653" t="s">
        <v>1358</v>
      </c>
      <c r="E497" s="653"/>
      <c r="F497" s="653" t="s">
        <v>52</v>
      </c>
      <c r="G497" s="125" t="s">
        <v>48</v>
      </c>
      <c r="H497" s="653" t="s">
        <v>1276</v>
      </c>
      <c r="I497" s="275">
        <v>2035</v>
      </c>
      <c r="J497" s="275">
        <v>2820</v>
      </c>
      <c r="K497" s="275">
        <v>2820</v>
      </c>
      <c r="L497" s="275"/>
      <c r="M497" s="125"/>
      <c r="N497" s="125"/>
      <c r="O497" s="125"/>
      <c r="P497" s="125"/>
      <c r="Q497" s="125"/>
      <c r="R497" s="125"/>
      <c r="S497" s="125"/>
      <c r="T497" s="125"/>
      <c r="U497" s="125"/>
      <c r="V497" s="125"/>
      <c r="W497" s="125"/>
      <c r="X497" s="652"/>
      <c r="Y497" s="652">
        <v>44834</v>
      </c>
      <c r="Z497" s="125" t="s">
        <v>1364</v>
      </c>
      <c r="AA497" s="125" t="s">
        <v>409</v>
      </c>
    </row>
    <row r="498" spans="1:27" s="136" customFormat="1" x14ac:dyDescent="0.2">
      <c r="A498" s="21" t="s">
        <v>1678</v>
      </c>
      <c r="B498" s="653"/>
      <c r="C498" s="653" t="s">
        <v>1285</v>
      </c>
      <c r="D498" s="653" t="s">
        <v>1358</v>
      </c>
      <c r="E498" s="653"/>
      <c r="F498" s="653" t="s">
        <v>52</v>
      </c>
      <c r="G498" s="125" t="s">
        <v>48</v>
      </c>
      <c r="H498" s="653" t="s">
        <v>1276</v>
      </c>
      <c r="I498" s="275">
        <v>2695</v>
      </c>
      <c r="J498" s="275">
        <v>4590</v>
      </c>
      <c r="K498" s="275">
        <v>4590</v>
      </c>
      <c r="L498" s="275"/>
      <c r="M498" s="125"/>
      <c r="N498" s="125"/>
      <c r="O498" s="125"/>
      <c r="P498" s="125"/>
      <c r="Q498" s="125"/>
      <c r="R498" s="125"/>
      <c r="S498" s="125"/>
      <c r="T498" s="125"/>
      <c r="U498" s="125"/>
      <c r="V498" s="125"/>
      <c r="W498" s="125"/>
      <c r="X498" s="652"/>
      <c r="Y498" s="652">
        <v>44834</v>
      </c>
      <c r="Z498" s="125" t="s">
        <v>1364</v>
      </c>
      <c r="AA498" s="125" t="s">
        <v>409</v>
      </c>
    </row>
    <row r="499" spans="1:27" s="136" customFormat="1" x14ac:dyDescent="0.2">
      <c r="A499" s="21" t="s">
        <v>1678</v>
      </c>
      <c r="B499" s="653"/>
      <c r="C499" s="653" t="s">
        <v>1286</v>
      </c>
      <c r="D499" s="653" t="s">
        <v>1358</v>
      </c>
      <c r="E499" s="653"/>
      <c r="F499" s="653" t="s">
        <v>52</v>
      </c>
      <c r="G499" s="125" t="s">
        <v>48</v>
      </c>
      <c r="H499" s="653" t="s">
        <v>1276</v>
      </c>
      <c r="I499" s="275">
        <v>2035</v>
      </c>
      <c r="J499" s="275">
        <v>2820</v>
      </c>
      <c r="K499" s="275">
        <v>2820</v>
      </c>
      <c r="L499" s="275"/>
      <c r="M499" s="125"/>
      <c r="N499" s="125"/>
      <c r="O499" s="125"/>
      <c r="P499" s="125"/>
      <c r="Q499" s="125"/>
      <c r="R499" s="125"/>
      <c r="S499" s="125"/>
      <c r="T499" s="125"/>
      <c r="U499" s="125"/>
      <c r="V499" s="125"/>
      <c r="W499" s="125"/>
      <c r="X499" s="652"/>
      <c r="Y499" s="652">
        <v>44834</v>
      </c>
      <c r="Z499" s="125" t="s">
        <v>1364</v>
      </c>
      <c r="AA499" s="125" t="s">
        <v>409</v>
      </c>
    </row>
    <row r="500" spans="1:27" s="136" customFormat="1" x14ac:dyDescent="0.2">
      <c r="A500" s="21" t="s">
        <v>1678</v>
      </c>
      <c r="B500" s="653"/>
      <c r="C500" s="653" t="s">
        <v>1280</v>
      </c>
      <c r="D500" s="653" t="s">
        <v>1358</v>
      </c>
      <c r="E500" s="653"/>
      <c r="F500" s="653" t="s">
        <v>52</v>
      </c>
      <c r="G500" s="125" t="s">
        <v>48</v>
      </c>
      <c r="H500" s="653" t="s">
        <v>1276</v>
      </c>
      <c r="I500" s="275">
        <v>2210</v>
      </c>
      <c r="J500" s="275">
        <v>3175</v>
      </c>
      <c r="K500" s="275">
        <v>3175</v>
      </c>
      <c r="L500" s="275"/>
      <c r="M500" s="125"/>
      <c r="N500" s="125"/>
      <c r="O500" s="125"/>
      <c r="P500" s="125"/>
      <c r="Q500" s="125"/>
      <c r="R500" s="125"/>
      <c r="S500" s="125"/>
      <c r="T500" s="125"/>
      <c r="U500" s="125"/>
      <c r="V500" s="125"/>
      <c r="W500" s="125"/>
      <c r="X500" s="652"/>
      <c r="Y500" s="652">
        <v>44834</v>
      </c>
      <c r="Z500" s="125" t="s">
        <v>1364</v>
      </c>
      <c r="AA500" s="125" t="s">
        <v>409</v>
      </c>
    </row>
    <row r="501" spans="1:27" s="136" customFormat="1" x14ac:dyDescent="0.2">
      <c r="A501" s="21" t="s">
        <v>1678</v>
      </c>
      <c r="B501" s="653"/>
      <c r="C501" s="653" t="s">
        <v>1287</v>
      </c>
      <c r="D501" s="653" t="s">
        <v>1358</v>
      </c>
      <c r="E501" s="653"/>
      <c r="F501" s="653" t="s">
        <v>52</v>
      </c>
      <c r="G501" s="125" t="s">
        <v>48</v>
      </c>
      <c r="H501" s="653" t="s">
        <v>1276</v>
      </c>
      <c r="I501" s="275">
        <v>1950</v>
      </c>
      <c r="J501" s="275">
        <v>2895</v>
      </c>
      <c r="K501" s="275">
        <v>2895</v>
      </c>
      <c r="L501" s="275"/>
      <c r="M501" s="125"/>
      <c r="N501" s="125"/>
      <c r="O501" s="125"/>
      <c r="P501" s="125"/>
      <c r="Q501" s="125"/>
      <c r="R501" s="125"/>
      <c r="S501" s="125"/>
      <c r="T501" s="125"/>
      <c r="U501" s="125"/>
      <c r="V501" s="125"/>
      <c r="W501" s="125"/>
      <c r="X501" s="652"/>
      <c r="Y501" s="652">
        <v>44834</v>
      </c>
      <c r="Z501" s="125" t="s">
        <v>1364</v>
      </c>
      <c r="AA501" s="125" t="s">
        <v>409</v>
      </c>
    </row>
    <row r="502" spans="1:27" s="136" customFormat="1" x14ac:dyDescent="0.2">
      <c r="A502" s="21" t="s">
        <v>1678</v>
      </c>
      <c r="B502" s="653"/>
      <c r="C502" s="653" t="s">
        <v>1288</v>
      </c>
      <c r="D502" s="653" t="s">
        <v>1358</v>
      </c>
      <c r="E502" s="653"/>
      <c r="F502" s="653" t="s">
        <v>52</v>
      </c>
      <c r="G502" s="125" t="s">
        <v>48</v>
      </c>
      <c r="H502" s="653" t="s">
        <v>1276</v>
      </c>
      <c r="I502" s="275">
        <v>2210</v>
      </c>
      <c r="J502" s="275">
        <v>3175</v>
      </c>
      <c r="K502" s="275">
        <v>3175</v>
      </c>
      <c r="L502" s="275"/>
      <c r="M502" s="125"/>
      <c r="N502" s="125"/>
      <c r="O502" s="125"/>
      <c r="P502" s="125"/>
      <c r="Q502" s="125"/>
      <c r="R502" s="125"/>
      <c r="S502" s="125"/>
      <c r="T502" s="125"/>
      <c r="U502" s="125"/>
      <c r="V502" s="125"/>
      <c r="W502" s="125"/>
      <c r="X502" s="652"/>
      <c r="Y502" s="652">
        <v>44834</v>
      </c>
      <c r="Z502" s="125" t="s">
        <v>1364</v>
      </c>
      <c r="AA502" s="125" t="s">
        <v>409</v>
      </c>
    </row>
    <row r="503" spans="1:27" s="136" customFormat="1" x14ac:dyDescent="0.2">
      <c r="A503" s="21" t="s">
        <v>1678</v>
      </c>
      <c r="B503" s="653"/>
      <c r="C503" s="653" t="s">
        <v>1284</v>
      </c>
      <c r="D503" s="653" t="s">
        <v>1359</v>
      </c>
      <c r="E503" s="653"/>
      <c r="F503" s="653" t="s">
        <v>52</v>
      </c>
      <c r="G503" s="125" t="s">
        <v>48</v>
      </c>
      <c r="H503" s="653" t="s">
        <v>1276</v>
      </c>
      <c r="I503" s="275">
        <v>2085</v>
      </c>
      <c r="J503" s="275">
        <v>2920</v>
      </c>
      <c r="K503" s="275">
        <v>2920</v>
      </c>
      <c r="L503" s="275"/>
      <c r="M503" s="125"/>
      <c r="N503" s="125"/>
      <c r="O503" s="125"/>
      <c r="P503" s="125"/>
      <c r="Q503" s="125"/>
      <c r="R503" s="125"/>
      <c r="S503" s="125"/>
      <c r="T503" s="125"/>
      <c r="U503" s="125"/>
      <c r="V503" s="125"/>
      <c r="W503" s="125"/>
      <c r="X503" s="652"/>
      <c r="Y503" s="652">
        <v>44834</v>
      </c>
      <c r="Z503" s="125" t="s">
        <v>1364</v>
      </c>
      <c r="AA503" s="125" t="s">
        <v>409</v>
      </c>
    </row>
    <row r="504" spans="1:27" s="136" customFormat="1" x14ac:dyDescent="0.2">
      <c r="A504" s="21" t="s">
        <v>1678</v>
      </c>
      <c r="B504" s="653"/>
      <c r="C504" s="653" t="s">
        <v>1286</v>
      </c>
      <c r="D504" s="653" t="s">
        <v>1359</v>
      </c>
      <c r="E504" s="653"/>
      <c r="F504" s="653" t="s">
        <v>52</v>
      </c>
      <c r="G504" s="125" t="s">
        <v>48</v>
      </c>
      <c r="H504" s="653" t="s">
        <v>1276</v>
      </c>
      <c r="I504" s="275">
        <v>2085</v>
      </c>
      <c r="J504" s="275">
        <v>2920</v>
      </c>
      <c r="K504" s="275">
        <v>2920</v>
      </c>
      <c r="L504" s="275"/>
      <c r="M504" s="125"/>
      <c r="N504" s="125"/>
      <c r="O504" s="125"/>
      <c r="P504" s="125"/>
      <c r="Q504" s="125"/>
      <c r="R504" s="125"/>
      <c r="S504" s="125"/>
      <c r="T504" s="125"/>
      <c r="U504" s="125"/>
      <c r="V504" s="125"/>
      <c r="W504" s="125"/>
      <c r="X504" s="652"/>
      <c r="Y504" s="652">
        <v>44834</v>
      </c>
      <c r="Z504" s="125" t="s">
        <v>1364</v>
      </c>
      <c r="AA504" s="125" t="s">
        <v>409</v>
      </c>
    </row>
    <row r="505" spans="1:27" s="136" customFormat="1" x14ac:dyDescent="0.2">
      <c r="A505" s="21" t="s">
        <v>1678</v>
      </c>
      <c r="B505" s="653"/>
      <c r="C505" s="653" t="s">
        <v>1280</v>
      </c>
      <c r="D505" s="653" t="s">
        <v>1359</v>
      </c>
      <c r="E505" s="653"/>
      <c r="F505" s="653" t="s">
        <v>52</v>
      </c>
      <c r="G505" s="125" t="s">
        <v>48</v>
      </c>
      <c r="H505" s="653" t="s">
        <v>1276</v>
      </c>
      <c r="I505" s="275">
        <v>2210</v>
      </c>
      <c r="J505" s="275">
        <v>3175</v>
      </c>
      <c r="K505" s="275">
        <v>3175</v>
      </c>
      <c r="L505" s="275"/>
      <c r="M505" s="125"/>
      <c r="N505" s="125"/>
      <c r="O505" s="125"/>
      <c r="P505" s="125"/>
      <c r="Q505" s="125"/>
      <c r="R505" s="125"/>
      <c r="S505" s="125"/>
      <c r="T505" s="125"/>
      <c r="U505" s="125"/>
      <c r="V505" s="125"/>
      <c r="W505" s="125"/>
      <c r="X505" s="652"/>
      <c r="Y505" s="652">
        <v>44834</v>
      </c>
      <c r="Z505" s="125" t="s">
        <v>1364</v>
      </c>
      <c r="AA505" s="125" t="s">
        <v>409</v>
      </c>
    </row>
    <row r="506" spans="1:27" s="136" customFormat="1" x14ac:dyDescent="0.2">
      <c r="A506" s="21" t="s">
        <v>1678</v>
      </c>
      <c r="B506" s="653"/>
      <c r="C506" s="653" t="s">
        <v>1287</v>
      </c>
      <c r="D506" s="653" t="s">
        <v>1359</v>
      </c>
      <c r="E506" s="653"/>
      <c r="F506" s="653" t="s">
        <v>52</v>
      </c>
      <c r="G506" s="125" t="s">
        <v>48</v>
      </c>
      <c r="H506" s="653" t="s">
        <v>1276</v>
      </c>
      <c r="I506" s="275">
        <v>1950</v>
      </c>
      <c r="J506" s="275">
        <v>2895</v>
      </c>
      <c r="K506" s="275">
        <v>2895</v>
      </c>
      <c r="L506" s="275"/>
      <c r="M506" s="125"/>
      <c r="N506" s="125"/>
      <c r="O506" s="125"/>
      <c r="P506" s="125"/>
      <c r="Q506" s="125"/>
      <c r="R506" s="125"/>
      <c r="S506" s="125"/>
      <c r="T506" s="125"/>
      <c r="U506" s="125"/>
      <c r="V506" s="125"/>
      <c r="W506" s="125"/>
      <c r="X506" s="652"/>
      <c r="Y506" s="652">
        <v>44834</v>
      </c>
      <c r="Z506" s="125" t="s">
        <v>1364</v>
      </c>
      <c r="AA506" s="125" t="s">
        <v>409</v>
      </c>
    </row>
    <row r="507" spans="1:27" s="136" customFormat="1" x14ac:dyDescent="0.2">
      <c r="A507" s="21" t="s">
        <v>1678</v>
      </c>
      <c r="B507" s="653"/>
      <c r="C507" s="653" t="s">
        <v>1288</v>
      </c>
      <c r="D507" s="653" t="s">
        <v>1359</v>
      </c>
      <c r="E507" s="653"/>
      <c r="F507" s="653" t="s">
        <v>52</v>
      </c>
      <c r="G507" s="125" t="s">
        <v>48</v>
      </c>
      <c r="H507" s="653" t="s">
        <v>1276</v>
      </c>
      <c r="I507" s="275">
        <v>2210</v>
      </c>
      <c r="J507" s="275">
        <v>3175</v>
      </c>
      <c r="K507" s="275">
        <v>3175</v>
      </c>
      <c r="L507" s="275"/>
      <c r="M507" s="125"/>
      <c r="N507" s="125"/>
      <c r="O507" s="125"/>
      <c r="P507" s="125"/>
      <c r="Q507" s="125"/>
      <c r="R507" s="125"/>
      <c r="S507" s="125"/>
      <c r="T507" s="125"/>
      <c r="U507" s="125"/>
      <c r="V507" s="125"/>
      <c r="W507" s="125"/>
      <c r="X507" s="652"/>
      <c r="Y507" s="652">
        <v>44834</v>
      </c>
      <c r="Z507" s="125" t="s">
        <v>1364</v>
      </c>
      <c r="AA507" s="125" t="s">
        <v>409</v>
      </c>
    </row>
    <row r="508" spans="1:27" s="136" customFormat="1" x14ac:dyDescent="0.2">
      <c r="A508" s="21" t="s">
        <v>1678</v>
      </c>
      <c r="B508" s="653"/>
      <c r="C508" s="653" t="s">
        <v>1284</v>
      </c>
      <c r="D508" s="653" t="s">
        <v>1360</v>
      </c>
      <c r="E508" s="653"/>
      <c r="F508" s="653" t="s">
        <v>52</v>
      </c>
      <c r="G508" s="125" t="s">
        <v>48</v>
      </c>
      <c r="H508" s="653" t="s">
        <v>1276</v>
      </c>
      <c r="I508" s="275">
        <v>2035</v>
      </c>
      <c r="J508" s="275">
        <v>2820</v>
      </c>
      <c r="K508" s="275">
        <v>2820</v>
      </c>
      <c r="L508" s="275"/>
      <c r="M508" s="125"/>
      <c r="N508" s="125"/>
      <c r="O508" s="125"/>
      <c r="P508" s="125"/>
      <c r="Q508" s="125"/>
      <c r="R508" s="125"/>
      <c r="S508" s="125"/>
      <c r="T508" s="125"/>
      <c r="U508" s="125"/>
      <c r="V508" s="125"/>
      <c r="W508" s="125"/>
      <c r="X508" s="652"/>
      <c r="Y508" s="652">
        <v>44834</v>
      </c>
      <c r="Z508" s="125" t="s">
        <v>1364</v>
      </c>
      <c r="AA508" s="125" t="s">
        <v>409</v>
      </c>
    </row>
    <row r="509" spans="1:27" s="136" customFormat="1" x14ac:dyDescent="0.2">
      <c r="A509" s="21" t="s">
        <v>1678</v>
      </c>
      <c r="B509" s="653"/>
      <c r="C509" s="653" t="s">
        <v>1285</v>
      </c>
      <c r="D509" s="653" t="s">
        <v>1360</v>
      </c>
      <c r="E509" s="653"/>
      <c r="F509" s="653" t="s">
        <v>52</v>
      </c>
      <c r="G509" s="125" t="s">
        <v>48</v>
      </c>
      <c r="H509" s="653" t="s">
        <v>1276</v>
      </c>
      <c r="I509" s="275">
        <v>2695</v>
      </c>
      <c r="J509" s="275">
        <v>4590</v>
      </c>
      <c r="K509" s="275">
        <v>4590</v>
      </c>
      <c r="L509" s="275"/>
      <c r="M509" s="125"/>
      <c r="N509" s="125"/>
      <c r="O509" s="125"/>
      <c r="P509" s="125"/>
      <c r="Q509" s="125"/>
      <c r="R509" s="125"/>
      <c r="S509" s="125"/>
      <c r="T509" s="125"/>
      <c r="U509" s="125"/>
      <c r="V509" s="125"/>
      <c r="W509" s="125"/>
      <c r="X509" s="652"/>
      <c r="Y509" s="652">
        <v>44834</v>
      </c>
      <c r="Z509" s="125" t="s">
        <v>1364</v>
      </c>
      <c r="AA509" s="125" t="s">
        <v>409</v>
      </c>
    </row>
    <row r="510" spans="1:27" s="136" customFormat="1" x14ac:dyDescent="0.2">
      <c r="A510" s="21" t="s">
        <v>1678</v>
      </c>
      <c r="B510" s="653"/>
      <c r="C510" s="653" t="s">
        <v>1286</v>
      </c>
      <c r="D510" s="653" t="s">
        <v>1360</v>
      </c>
      <c r="E510" s="653"/>
      <c r="F510" s="653" t="s">
        <v>52</v>
      </c>
      <c r="G510" s="125" t="s">
        <v>48</v>
      </c>
      <c r="H510" s="653" t="s">
        <v>1276</v>
      </c>
      <c r="I510" s="275">
        <v>2035</v>
      </c>
      <c r="J510" s="275">
        <v>2820</v>
      </c>
      <c r="K510" s="275">
        <v>2820</v>
      </c>
      <c r="L510" s="275"/>
      <c r="M510" s="125"/>
      <c r="N510" s="125"/>
      <c r="O510" s="125"/>
      <c r="P510" s="125"/>
      <c r="Q510" s="125"/>
      <c r="R510" s="125"/>
      <c r="S510" s="125"/>
      <c r="T510" s="125"/>
      <c r="U510" s="125"/>
      <c r="V510" s="125"/>
      <c r="W510" s="125"/>
      <c r="X510" s="652"/>
      <c r="Y510" s="652">
        <v>44834</v>
      </c>
      <c r="Z510" s="125" t="s">
        <v>1364</v>
      </c>
      <c r="AA510" s="125" t="s">
        <v>409</v>
      </c>
    </row>
    <row r="511" spans="1:27" s="136" customFormat="1" x14ac:dyDescent="0.2">
      <c r="A511" s="21" t="s">
        <v>1678</v>
      </c>
      <c r="B511" s="653"/>
      <c r="C511" s="653" t="s">
        <v>1280</v>
      </c>
      <c r="D511" s="653" t="s">
        <v>1360</v>
      </c>
      <c r="E511" s="653"/>
      <c r="F511" s="653" t="s">
        <v>52</v>
      </c>
      <c r="G511" s="125" t="s">
        <v>48</v>
      </c>
      <c r="H511" s="653" t="s">
        <v>1276</v>
      </c>
      <c r="I511" s="275">
        <v>2210</v>
      </c>
      <c r="J511" s="275">
        <v>3175</v>
      </c>
      <c r="K511" s="275">
        <v>3175</v>
      </c>
      <c r="L511" s="275"/>
      <c r="M511" s="125"/>
      <c r="N511" s="125"/>
      <c r="O511" s="125"/>
      <c r="P511" s="125"/>
      <c r="Q511" s="125"/>
      <c r="R511" s="125"/>
      <c r="S511" s="125"/>
      <c r="T511" s="125"/>
      <c r="U511" s="125"/>
      <c r="V511" s="125"/>
      <c r="W511" s="125"/>
      <c r="X511" s="652"/>
      <c r="Y511" s="652">
        <v>44834</v>
      </c>
      <c r="Z511" s="125" t="s">
        <v>1364</v>
      </c>
      <c r="AA511" s="125" t="s">
        <v>409</v>
      </c>
    </row>
    <row r="512" spans="1:27" s="136" customFormat="1" x14ac:dyDescent="0.2">
      <c r="A512" s="21" t="s">
        <v>1678</v>
      </c>
      <c r="B512" s="653"/>
      <c r="C512" s="653" t="s">
        <v>1287</v>
      </c>
      <c r="D512" s="653" t="s">
        <v>1360</v>
      </c>
      <c r="E512" s="653"/>
      <c r="F512" s="653" t="s">
        <v>52</v>
      </c>
      <c r="G512" s="125" t="s">
        <v>48</v>
      </c>
      <c r="H512" s="653" t="s">
        <v>1276</v>
      </c>
      <c r="I512" s="275">
        <v>1950</v>
      </c>
      <c r="J512" s="275">
        <v>2895</v>
      </c>
      <c r="K512" s="275">
        <v>2895</v>
      </c>
      <c r="L512" s="275"/>
      <c r="M512" s="125"/>
      <c r="N512" s="125"/>
      <c r="O512" s="125"/>
      <c r="P512" s="125"/>
      <c r="Q512" s="125"/>
      <c r="R512" s="125"/>
      <c r="S512" s="125"/>
      <c r="T512" s="125"/>
      <c r="U512" s="125"/>
      <c r="V512" s="125"/>
      <c r="W512" s="125"/>
      <c r="X512" s="652"/>
      <c r="Y512" s="652">
        <v>44834</v>
      </c>
      <c r="Z512" s="125" t="s">
        <v>1364</v>
      </c>
      <c r="AA512" s="125" t="s">
        <v>409</v>
      </c>
    </row>
    <row r="513" spans="1:27" s="136" customFormat="1" x14ac:dyDescent="0.2">
      <c r="A513" s="21" t="s">
        <v>1678</v>
      </c>
      <c r="B513" s="653"/>
      <c r="C513" s="653" t="s">
        <v>1288</v>
      </c>
      <c r="D513" s="653" t="s">
        <v>1360</v>
      </c>
      <c r="E513" s="653"/>
      <c r="F513" s="653" t="s">
        <v>52</v>
      </c>
      <c r="G513" s="125" t="s">
        <v>48</v>
      </c>
      <c r="H513" s="653" t="s">
        <v>1276</v>
      </c>
      <c r="I513" s="275">
        <v>2210</v>
      </c>
      <c r="J513" s="275">
        <v>3175</v>
      </c>
      <c r="K513" s="275">
        <v>3175</v>
      </c>
      <c r="L513" s="275"/>
      <c r="M513" s="125"/>
      <c r="N513" s="125"/>
      <c r="O513" s="125"/>
      <c r="P513" s="125"/>
      <c r="Q513" s="125"/>
      <c r="R513" s="125"/>
      <c r="S513" s="125"/>
      <c r="T513" s="125"/>
      <c r="U513" s="125"/>
      <c r="V513" s="125"/>
      <c r="W513" s="125"/>
      <c r="X513" s="652"/>
      <c r="Y513" s="652">
        <v>44834</v>
      </c>
      <c r="Z513" s="125" t="s">
        <v>1364</v>
      </c>
      <c r="AA513" s="125" t="s">
        <v>409</v>
      </c>
    </row>
    <row r="514" spans="1:27" s="136" customFormat="1" x14ac:dyDescent="0.2">
      <c r="A514" s="21" t="s">
        <v>1678</v>
      </c>
      <c r="B514" s="653"/>
      <c r="C514" s="653" t="s">
        <v>1284</v>
      </c>
      <c r="D514" s="653" t="s">
        <v>1361</v>
      </c>
      <c r="E514" s="653"/>
      <c r="F514" s="653" t="s">
        <v>52</v>
      </c>
      <c r="G514" s="125" t="s">
        <v>48</v>
      </c>
      <c r="H514" s="653" t="s">
        <v>1276</v>
      </c>
      <c r="I514" s="275">
        <v>2585</v>
      </c>
      <c r="J514" s="275">
        <v>4020</v>
      </c>
      <c r="K514" s="275">
        <v>4020</v>
      </c>
      <c r="L514" s="275"/>
      <c r="M514" s="125"/>
      <c r="N514" s="125"/>
      <c r="O514" s="125"/>
      <c r="P514" s="125"/>
      <c r="Q514" s="125"/>
      <c r="R514" s="125"/>
      <c r="S514" s="125"/>
      <c r="T514" s="125"/>
      <c r="U514" s="125"/>
      <c r="V514" s="125"/>
      <c r="W514" s="125"/>
      <c r="X514" s="652"/>
      <c r="Y514" s="652">
        <v>44834</v>
      </c>
      <c r="Z514" s="125" t="s">
        <v>1364</v>
      </c>
      <c r="AA514" s="125" t="s">
        <v>409</v>
      </c>
    </row>
    <row r="515" spans="1:27" s="136" customFormat="1" x14ac:dyDescent="0.2">
      <c r="A515" s="21" t="s">
        <v>1678</v>
      </c>
      <c r="B515" s="653"/>
      <c r="C515" s="653" t="s">
        <v>1286</v>
      </c>
      <c r="D515" s="653" t="s">
        <v>1361</v>
      </c>
      <c r="E515" s="653"/>
      <c r="F515" s="653" t="s">
        <v>52</v>
      </c>
      <c r="G515" s="125" t="s">
        <v>48</v>
      </c>
      <c r="H515" s="653" t="s">
        <v>1276</v>
      </c>
      <c r="I515" s="275">
        <v>2585</v>
      </c>
      <c r="J515" s="275">
        <v>4020</v>
      </c>
      <c r="K515" s="275">
        <v>4020</v>
      </c>
      <c r="L515" s="275"/>
      <c r="M515" s="125"/>
      <c r="N515" s="125"/>
      <c r="O515" s="125"/>
      <c r="P515" s="125"/>
      <c r="Q515" s="125"/>
      <c r="R515" s="125"/>
      <c r="S515" s="125"/>
      <c r="T515" s="125"/>
      <c r="U515" s="125"/>
      <c r="V515" s="125"/>
      <c r="W515" s="125"/>
      <c r="X515" s="652"/>
      <c r="Y515" s="652">
        <v>44834</v>
      </c>
      <c r="Z515" s="125" t="s">
        <v>1364</v>
      </c>
      <c r="AA515" s="125" t="s">
        <v>409</v>
      </c>
    </row>
    <row r="516" spans="1:27" s="136" customFormat="1" x14ac:dyDescent="0.2">
      <c r="A516" s="21" t="s">
        <v>1678</v>
      </c>
      <c r="B516" s="653"/>
      <c r="C516" s="653" t="s">
        <v>1280</v>
      </c>
      <c r="D516" s="653" t="s">
        <v>1361</v>
      </c>
      <c r="E516" s="653"/>
      <c r="F516" s="653" t="s">
        <v>52</v>
      </c>
      <c r="G516" s="125" t="s">
        <v>48</v>
      </c>
      <c r="H516" s="653" t="s">
        <v>1276</v>
      </c>
      <c r="I516" s="275">
        <v>2800</v>
      </c>
      <c r="J516" s="275">
        <v>4700</v>
      </c>
      <c r="K516" s="275">
        <v>4700</v>
      </c>
      <c r="L516" s="275"/>
      <c r="M516" s="125"/>
      <c r="N516" s="125"/>
      <c r="O516" s="125"/>
      <c r="P516" s="125"/>
      <c r="Q516" s="125"/>
      <c r="R516" s="125"/>
      <c r="S516" s="125"/>
      <c r="T516" s="125"/>
      <c r="U516" s="125"/>
      <c r="V516" s="125"/>
      <c r="W516" s="125"/>
      <c r="X516" s="652"/>
      <c r="Y516" s="652">
        <v>44834</v>
      </c>
      <c r="Z516" s="125" t="s">
        <v>1364</v>
      </c>
      <c r="AA516" s="125" t="s">
        <v>409</v>
      </c>
    </row>
    <row r="517" spans="1:27" s="136" customFormat="1" x14ac:dyDescent="0.2">
      <c r="A517" s="21" t="s">
        <v>1678</v>
      </c>
      <c r="B517" s="653"/>
      <c r="C517" s="653" t="s">
        <v>1287</v>
      </c>
      <c r="D517" s="653" t="s">
        <v>1361</v>
      </c>
      <c r="E517" s="653"/>
      <c r="F517" s="653" t="s">
        <v>52</v>
      </c>
      <c r="G517" s="125" t="s">
        <v>48</v>
      </c>
      <c r="H517" s="653" t="s">
        <v>1276</v>
      </c>
      <c r="I517" s="275">
        <v>2800</v>
      </c>
      <c r="J517" s="275">
        <v>4500</v>
      </c>
      <c r="K517" s="275">
        <v>4500</v>
      </c>
      <c r="L517" s="275"/>
      <c r="M517" s="125"/>
      <c r="N517" s="125"/>
      <c r="O517" s="125"/>
      <c r="P517" s="125"/>
      <c r="Q517" s="125"/>
      <c r="R517" s="125"/>
      <c r="S517" s="125"/>
      <c r="T517" s="125"/>
      <c r="U517" s="125"/>
      <c r="V517" s="125"/>
      <c r="W517" s="125"/>
      <c r="X517" s="652"/>
      <c r="Y517" s="652">
        <v>44834</v>
      </c>
      <c r="Z517" s="125" t="s">
        <v>1364</v>
      </c>
      <c r="AA517" s="125" t="s">
        <v>409</v>
      </c>
    </row>
    <row r="518" spans="1:27" s="136" customFormat="1" x14ac:dyDescent="0.2">
      <c r="A518" s="21" t="s">
        <v>1678</v>
      </c>
      <c r="B518" s="653"/>
      <c r="C518" s="653" t="s">
        <v>1288</v>
      </c>
      <c r="D518" s="653" t="s">
        <v>1361</v>
      </c>
      <c r="E518" s="653"/>
      <c r="F518" s="653" t="s">
        <v>52</v>
      </c>
      <c r="G518" s="125" t="s">
        <v>48</v>
      </c>
      <c r="H518" s="653" t="s">
        <v>1276</v>
      </c>
      <c r="I518" s="275">
        <v>2800</v>
      </c>
      <c r="J518" s="275">
        <v>4700</v>
      </c>
      <c r="K518" s="275">
        <v>4700</v>
      </c>
      <c r="L518" s="275"/>
      <c r="M518" s="125"/>
      <c r="N518" s="125"/>
      <c r="O518" s="125"/>
      <c r="P518" s="125"/>
      <c r="Q518" s="125"/>
      <c r="R518" s="125"/>
      <c r="S518" s="125"/>
      <c r="T518" s="125"/>
      <c r="U518" s="125"/>
      <c r="V518" s="125"/>
      <c r="W518" s="125"/>
      <c r="X518" s="652"/>
      <c r="Y518" s="652">
        <v>44834</v>
      </c>
      <c r="Z518" s="125" t="s">
        <v>1364</v>
      </c>
      <c r="AA518" s="125" t="s">
        <v>409</v>
      </c>
    </row>
    <row r="519" spans="1:27" s="136" customFormat="1" x14ac:dyDescent="0.2">
      <c r="A519" s="21" t="s">
        <v>1678</v>
      </c>
      <c r="B519" s="653"/>
      <c r="C519" s="653" t="s">
        <v>1284</v>
      </c>
      <c r="D519" s="653" t="s">
        <v>1362</v>
      </c>
      <c r="E519" s="653"/>
      <c r="F519" s="653" t="s">
        <v>52</v>
      </c>
      <c r="G519" s="125" t="s">
        <v>48</v>
      </c>
      <c r="H519" s="653" t="s">
        <v>1276</v>
      </c>
      <c r="I519" s="275">
        <v>2535</v>
      </c>
      <c r="J519" s="275">
        <v>3820</v>
      </c>
      <c r="K519" s="275">
        <v>3820</v>
      </c>
      <c r="L519" s="275"/>
      <c r="M519" s="125"/>
      <c r="N519" s="125"/>
      <c r="O519" s="125"/>
      <c r="P519" s="125"/>
      <c r="Q519" s="125"/>
      <c r="R519" s="125"/>
      <c r="S519" s="125"/>
      <c r="T519" s="125"/>
      <c r="U519" s="125"/>
      <c r="V519" s="125"/>
      <c r="W519" s="125"/>
      <c r="X519" s="652"/>
      <c r="Y519" s="652">
        <v>44834</v>
      </c>
      <c r="Z519" s="125" t="s">
        <v>1364</v>
      </c>
      <c r="AA519" s="125" t="s">
        <v>409</v>
      </c>
    </row>
    <row r="520" spans="1:27" s="136" customFormat="1" x14ac:dyDescent="0.2">
      <c r="A520" s="21" t="s">
        <v>1678</v>
      </c>
      <c r="B520" s="653"/>
      <c r="C520" s="653" t="s">
        <v>1285</v>
      </c>
      <c r="D520" s="653" t="s">
        <v>1362</v>
      </c>
      <c r="E520" s="653"/>
      <c r="F520" s="653" t="s">
        <v>52</v>
      </c>
      <c r="G520" s="125" t="s">
        <v>48</v>
      </c>
      <c r="H520" s="653" t="s">
        <v>1276</v>
      </c>
      <c r="I520" s="275">
        <v>3240</v>
      </c>
      <c r="J520" s="275">
        <v>5025</v>
      </c>
      <c r="K520" s="275">
        <v>5025</v>
      </c>
      <c r="L520" s="275"/>
      <c r="M520" s="125"/>
      <c r="N520" s="125"/>
      <c r="O520" s="125"/>
      <c r="P520" s="125"/>
      <c r="Q520" s="125"/>
      <c r="R520" s="125"/>
      <c r="S520" s="125"/>
      <c r="T520" s="125"/>
      <c r="U520" s="125"/>
      <c r="V520" s="125"/>
      <c r="W520" s="125"/>
      <c r="X520" s="652"/>
      <c r="Y520" s="652">
        <v>44834</v>
      </c>
      <c r="Z520" s="125" t="s">
        <v>1364</v>
      </c>
      <c r="AA520" s="125" t="s">
        <v>409</v>
      </c>
    </row>
    <row r="521" spans="1:27" s="136" customFormat="1" x14ac:dyDescent="0.2">
      <c r="A521" s="21" t="s">
        <v>1678</v>
      </c>
      <c r="B521" s="653"/>
      <c r="C521" s="653" t="s">
        <v>1286</v>
      </c>
      <c r="D521" s="653" t="s">
        <v>1362</v>
      </c>
      <c r="E521" s="653"/>
      <c r="F521" s="653" t="s">
        <v>52</v>
      </c>
      <c r="G521" s="125" t="s">
        <v>48</v>
      </c>
      <c r="H521" s="653" t="s">
        <v>1276</v>
      </c>
      <c r="I521" s="275">
        <v>2535</v>
      </c>
      <c r="J521" s="275">
        <v>3820</v>
      </c>
      <c r="K521" s="275">
        <v>3820</v>
      </c>
      <c r="L521" s="275"/>
      <c r="M521" s="125"/>
      <c r="N521" s="125"/>
      <c r="O521" s="125"/>
      <c r="P521" s="125"/>
      <c r="Q521" s="125"/>
      <c r="R521" s="125"/>
      <c r="S521" s="125"/>
      <c r="T521" s="125"/>
      <c r="U521" s="125"/>
      <c r="V521" s="125"/>
      <c r="W521" s="125"/>
      <c r="X521" s="652"/>
      <c r="Y521" s="652">
        <v>44834</v>
      </c>
      <c r="Z521" s="125" t="s">
        <v>1364</v>
      </c>
      <c r="AA521" s="125" t="s">
        <v>409</v>
      </c>
    </row>
    <row r="522" spans="1:27" s="136" customFormat="1" x14ac:dyDescent="0.2">
      <c r="A522" s="21" t="s">
        <v>1678</v>
      </c>
      <c r="B522" s="653"/>
      <c r="C522" s="653" t="s">
        <v>1280</v>
      </c>
      <c r="D522" s="653" t="s">
        <v>1362</v>
      </c>
      <c r="E522" s="653"/>
      <c r="F522" s="653" t="s">
        <v>52</v>
      </c>
      <c r="G522" s="125" t="s">
        <v>48</v>
      </c>
      <c r="H522" s="653" t="s">
        <v>1276</v>
      </c>
      <c r="I522" s="275">
        <v>2775</v>
      </c>
      <c r="J522" s="275">
        <v>4400</v>
      </c>
      <c r="K522" s="275">
        <v>4400</v>
      </c>
      <c r="L522" s="275"/>
      <c r="M522" s="125"/>
      <c r="N522" s="125"/>
      <c r="O522" s="125"/>
      <c r="P522" s="125"/>
      <c r="Q522" s="125"/>
      <c r="R522" s="125"/>
      <c r="S522" s="125"/>
      <c r="T522" s="125"/>
      <c r="U522" s="125"/>
      <c r="V522" s="125"/>
      <c r="W522" s="125"/>
      <c r="X522" s="652"/>
      <c r="Y522" s="652">
        <v>44834</v>
      </c>
      <c r="Z522" s="125" t="s">
        <v>1364</v>
      </c>
      <c r="AA522" s="125" t="s">
        <v>409</v>
      </c>
    </row>
    <row r="523" spans="1:27" s="136" customFormat="1" x14ac:dyDescent="0.2">
      <c r="A523" s="21" t="s">
        <v>1678</v>
      </c>
      <c r="B523" s="653"/>
      <c r="C523" s="653" t="s">
        <v>1287</v>
      </c>
      <c r="D523" s="653" t="s">
        <v>1362</v>
      </c>
      <c r="E523" s="653"/>
      <c r="F523" s="653" t="s">
        <v>52</v>
      </c>
      <c r="G523" s="125" t="s">
        <v>48</v>
      </c>
      <c r="H523" s="653" t="s">
        <v>1276</v>
      </c>
      <c r="I523" s="275">
        <v>2360</v>
      </c>
      <c r="J523" s="275">
        <v>3020</v>
      </c>
      <c r="K523" s="275">
        <v>3020</v>
      </c>
      <c r="L523" s="275"/>
      <c r="M523" s="125"/>
      <c r="N523" s="125"/>
      <c r="O523" s="125"/>
      <c r="P523" s="125"/>
      <c r="Q523" s="125"/>
      <c r="R523" s="125"/>
      <c r="S523" s="125"/>
      <c r="T523" s="125"/>
      <c r="U523" s="125"/>
      <c r="V523" s="125"/>
      <c r="W523" s="125"/>
      <c r="X523" s="652"/>
      <c r="Y523" s="652">
        <v>44834</v>
      </c>
      <c r="Z523" s="125" t="s">
        <v>1364</v>
      </c>
      <c r="AA523" s="125" t="s">
        <v>409</v>
      </c>
    </row>
    <row r="524" spans="1:27" s="136" customFormat="1" x14ac:dyDescent="0.2">
      <c r="A524" s="21" t="s">
        <v>1678</v>
      </c>
      <c r="B524" s="653"/>
      <c r="C524" s="653" t="s">
        <v>1288</v>
      </c>
      <c r="D524" s="653" t="s">
        <v>1362</v>
      </c>
      <c r="E524" s="653"/>
      <c r="F524" s="653" t="s">
        <v>52</v>
      </c>
      <c r="G524" s="125" t="s">
        <v>48</v>
      </c>
      <c r="H524" s="653" t="s">
        <v>1276</v>
      </c>
      <c r="I524" s="275">
        <v>2775</v>
      </c>
      <c r="J524" s="275">
        <v>4400</v>
      </c>
      <c r="K524" s="275">
        <v>4400</v>
      </c>
      <c r="L524" s="275"/>
      <c r="M524" s="125"/>
      <c r="N524" s="125"/>
      <c r="O524" s="125"/>
      <c r="P524" s="125"/>
      <c r="Q524" s="125"/>
      <c r="R524" s="125"/>
      <c r="S524" s="125"/>
      <c r="T524" s="125"/>
      <c r="U524" s="125"/>
      <c r="V524" s="125"/>
      <c r="W524" s="125"/>
      <c r="X524" s="652"/>
      <c r="Y524" s="652">
        <v>44834</v>
      </c>
      <c r="Z524" s="125" t="s">
        <v>1364</v>
      </c>
      <c r="AA524" s="125" t="s">
        <v>409</v>
      </c>
    </row>
    <row r="525" spans="1:27" s="136" customFormat="1" x14ac:dyDescent="0.2">
      <c r="A525" s="21" t="s">
        <v>1678</v>
      </c>
      <c r="B525" s="653"/>
      <c r="C525" s="653" t="s">
        <v>1284</v>
      </c>
      <c r="D525" s="653" t="s">
        <v>1363</v>
      </c>
      <c r="E525" s="653"/>
      <c r="F525" s="653" t="s">
        <v>52</v>
      </c>
      <c r="G525" s="125" t="s">
        <v>48</v>
      </c>
      <c r="H525" s="653" t="s">
        <v>1276</v>
      </c>
      <c r="I525" s="275">
        <v>2535</v>
      </c>
      <c r="J525" s="275">
        <v>3820</v>
      </c>
      <c r="K525" s="275">
        <v>3820</v>
      </c>
      <c r="L525" s="275"/>
      <c r="M525" s="125"/>
      <c r="N525" s="125"/>
      <c r="O525" s="125"/>
      <c r="P525" s="125"/>
      <c r="Q525" s="125"/>
      <c r="R525" s="125"/>
      <c r="S525" s="125"/>
      <c r="T525" s="125"/>
      <c r="U525" s="125"/>
      <c r="V525" s="125"/>
      <c r="W525" s="125"/>
      <c r="X525" s="652"/>
      <c r="Y525" s="652">
        <v>44834</v>
      </c>
      <c r="Z525" s="125" t="s">
        <v>1364</v>
      </c>
      <c r="AA525" s="125" t="s">
        <v>409</v>
      </c>
    </row>
    <row r="526" spans="1:27" s="136" customFormat="1" x14ac:dyDescent="0.2">
      <c r="A526" s="21" t="s">
        <v>1678</v>
      </c>
      <c r="B526" s="653"/>
      <c r="C526" s="653" t="s">
        <v>1285</v>
      </c>
      <c r="D526" s="653" t="s">
        <v>1363</v>
      </c>
      <c r="E526" s="653"/>
      <c r="F526" s="653" t="s">
        <v>52</v>
      </c>
      <c r="G526" s="125" t="s">
        <v>48</v>
      </c>
      <c r="H526" s="653" t="s">
        <v>1276</v>
      </c>
      <c r="I526" s="275">
        <v>3240</v>
      </c>
      <c r="J526" s="275">
        <v>5075</v>
      </c>
      <c r="K526" s="275">
        <v>5075</v>
      </c>
      <c r="L526" s="275"/>
      <c r="M526" s="125"/>
      <c r="N526" s="125"/>
      <c r="O526" s="125"/>
      <c r="P526" s="125"/>
      <c r="Q526" s="125"/>
      <c r="R526" s="125"/>
      <c r="S526" s="125"/>
      <c r="T526" s="125"/>
      <c r="U526" s="125"/>
      <c r="V526" s="125"/>
      <c r="W526" s="125"/>
      <c r="X526" s="652"/>
      <c r="Y526" s="652">
        <v>44834</v>
      </c>
      <c r="Z526" s="125" t="s">
        <v>1364</v>
      </c>
      <c r="AA526" s="125" t="s">
        <v>409</v>
      </c>
    </row>
    <row r="527" spans="1:27" s="136" customFormat="1" x14ac:dyDescent="0.2">
      <c r="A527" s="21" t="s">
        <v>1678</v>
      </c>
      <c r="B527" s="653"/>
      <c r="C527" s="653" t="s">
        <v>1286</v>
      </c>
      <c r="D527" s="653" t="s">
        <v>1363</v>
      </c>
      <c r="E527" s="653"/>
      <c r="F527" s="653" t="s">
        <v>52</v>
      </c>
      <c r="G527" s="125" t="s">
        <v>48</v>
      </c>
      <c r="H527" s="653" t="s">
        <v>1276</v>
      </c>
      <c r="I527" s="275">
        <v>2535</v>
      </c>
      <c r="J527" s="275">
        <v>3820</v>
      </c>
      <c r="K527" s="275">
        <v>3820</v>
      </c>
      <c r="L527" s="275"/>
      <c r="M527" s="125"/>
      <c r="N527" s="125"/>
      <c r="O527" s="125"/>
      <c r="P527" s="125"/>
      <c r="Q527" s="125"/>
      <c r="R527" s="125"/>
      <c r="S527" s="125"/>
      <c r="T527" s="125"/>
      <c r="U527" s="125"/>
      <c r="V527" s="125"/>
      <c r="W527" s="125"/>
      <c r="X527" s="652"/>
      <c r="Y527" s="652">
        <v>44834</v>
      </c>
      <c r="Z527" s="125" t="s">
        <v>1364</v>
      </c>
      <c r="AA527" s="125" t="s">
        <v>409</v>
      </c>
    </row>
    <row r="528" spans="1:27" s="136" customFormat="1" x14ac:dyDescent="0.2">
      <c r="A528" s="21" t="s">
        <v>1678</v>
      </c>
      <c r="B528" s="653"/>
      <c r="C528" s="653" t="s">
        <v>1280</v>
      </c>
      <c r="D528" s="653" t="s">
        <v>1363</v>
      </c>
      <c r="E528" s="653"/>
      <c r="F528" s="653" t="s">
        <v>52</v>
      </c>
      <c r="G528" s="125" t="s">
        <v>48</v>
      </c>
      <c r="H528" s="653" t="s">
        <v>1276</v>
      </c>
      <c r="I528" s="275">
        <v>2775</v>
      </c>
      <c r="J528" s="275">
        <v>4400</v>
      </c>
      <c r="K528" s="275">
        <v>4400</v>
      </c>
      <c r="L528" s="275"/>
      <c r="M528" s="125"/>
      <c r="N528" s="125"/>
      <c r="O528" s="125"/>
      <c r="P528" s="125"/>
      <c r="Q528" s="125"/>
      <c r="R528" s="125"/>
      <c r="S528" s="125"/>
      <c r="T528" s="125"/>
      <c r="U528" s="125"/>
      <c r="V528" s="125"/>
      <c r="W528" s="125"/>
      <c r="X528" s="652"/>
      <c r="Y528" s="652">
        <v>44834</v>
      </c>
      <c r="Z528" s="125" t="s">
        <v>1364</v>
      </c>
      <c r="AA528" s="125" t="s">
        <v>409</v>
      </c>
    </row>
    <row r="529" spans="1:27" s="136" customFormat="1" x14ac:dyDescent="0.2">
      <c r="A529" s="21" t="s">
        <v>1678</v>
      </c>
      <c r="B529" s="653"/>
      <c r="C529" s="653" t="s">
        <v>1287</v>
      </c>
      <c r="D529" s="653" t="s">
        <v>1363</v>
      </c>
      <c r="E529" s="653"/>
      <c r="F529" s="653" t="s">
        <v>52</v>
      </c>
      <c r="G529" s="125" t="s">
        <v>48</v>
      </c>
      <c r="H529" s="653" t="s">
        <v>1276</v>
      </c>
      <c r="I529" s="275">
        <v>2360</v>
      </c>
      <c r="J529" s="275">
        <v>3020</v>
      </c>
      <c r="K529" s="275">
        <v>3020</v>
      </c>
      <c r="L529" s="275"/>
      <c r="M529" s="125"/>
      <c r="N529" s="125"/>
      <c r="O529" s="125"/>
      <c r="P529" s="125"/>
      <c r="Q529" s="125"/>
      <c r="R529" s="125"/>
      <c r="S529" s="125"/>
      <c r="T529" s="125"/>
      <c r="U529" s="125"/>
      <c r="V529" s="125"/>
      <c r="W529" s="125"/>
      <c r="X529" s="652"/>
      <c r="Y529" s="652">
        <v>44834</v>
      </c>
      <c r="Z529" s="125" t="s">
        <v>1364</v>
      </c>
      <c r="AA529" s="125" t="s">
        <v>409</v>
      </c>
    </row>
    <row r="530" spans="1:27" s="136" customFormat="1" x14ac:dyDescent="0.2">
      <c r="A530" s="21" t="s">
        <v>1678</v>
      </c>
      <c r="B530" s="653"/>
      <c r="C530" s="653" t="s">
        <v>1288</v>
      </c>
      <c r="D530" s="653" t="s">
        <v>1363</v>
      </c>
      <c r="E530" s="653"/>
      <c r="F530" s="653" t="s">
        <v>52</v>
      </c>
      <c r="G530" s="125" t="s">
        <v>48</v>
      </c>
      <c r="H530" s="653" t="s">
        <v>1276</v>
      </c>
      <c r="I530" s="275">
        <v>2775</v>
      </c>
      <c r="J530" s="275">
        <v>4400</v>
      </c>
      <c r="K530" s="275">
        <v>4400</v>
      </c>
      <c r="L530" s="275"/>
      <c r="M530" s="125"/>
      <c r="N530" s="125"/>
      <c r="O530" s="125"/>
      <c r="P530" s="125"/>
      <c r="Q530" s="125"/>
      <c r="R530" s="125"/>
      <c r="S530" s="125"/>
      <c r="T530" s="125"/>
      <c r="U530" s="125"/>
      <c r="V530" s="125"/>
      <c r="W530" s="125"/>
      <c r="X530" s="652"/>
      <c r="Y530" s="652">
        <v>44834</v>
      </c>
      <c r="Z530" s="125" t="s">
        <v>1364</v>
      </c>
      <c r="AA530" s="125" t="s">
        <v>409</v>
      </c>
    </row>
    <row r="531" spans="1:27" s="136" customFormat="1" x14ac:dyDescent="0.2">
      <c r="A531" s="21" t="s">
        <v>1678</v>
      </c>
      <c r="B531" s="653"/>
      <c r="C531" s="653" t="s">
        <v>1304</v>
      </c>
      <c r="D531" s="653" t="s">
        <v>1419</v>
      </c>
      <c r="E531" s="653"/>
      <c r="F531" s="653" t="s">
        <v>52</v>
      </c>
      <c r="G531" s="125" t="s">
        <v>48</v>
      </c>
      <c r="H531" s="653" t="s">
        <v>1276</v>
      </c>
      <c r="I531" s="275">
        <v>1625</v>
      </c>
      <c r="J531" s="275">
        <v>2480</v>
      </c>
      <c r="K531" s="275">
        <v>2480</v>
      </c>
      <c r="L531" s="275"/>
      <c r="M531" s="125"/>
      <c r="N531" s="125"/>
      <c r="O531" s="125"/>
      <c r="P531" s="125"/>
      <c r="Q531" s="125"/>
      <c r="R531" s="125"/>
      <c r="S531" s="125"/>
      <c r="T531" s="125"/>
      <c r="U531" s="125"/>
      <c r="V531" s="125"/>
      <c r="W531" s="125"/>
      <c r="X531" s="652"/>
      <c r="Y531" s="652">
        <v>44834</v>
      </c>
      <c r="Z531" s="125" t="s">
        <v>1364</v>
      </c>
      <c r="AA531" s="125" t="s">
        <v>409</v>
      </c>
    </row>
    <row r="532" spans="1:27" s="136" customFormat="1" x14ac:dyDescent="0.2">
      <c r="A532" s="21" t="s">
        <v>1678</v>
      </c>
      <c r="B532" s="653"/>
      <c r="C532" s="653" t="s">
        <v>1306</v>
      </c>
      <c r="D532" s="653" t="s">
        <v>1419</v>
      </c>
      <c r="E532" s="653"/>
      <c r="F532" s="653" t="s">
        <v>52</v>
      </c>
      <c r="G532" s="125" t="s">
        <v>48</v>
      </c>
      <c r="H532" s="653" t="s">
        <v>1276</v>
      </c>
      <c r="I532" s="275">
        <v>1625</v>
      </c>
      <c r="J532" s="275">
        <v>2480</v>
      </c>
      <c r="K532" s="275">
        <v>2480</v>
      </c>
      <c r="L532" s="275"/>
      <c r="M532" s="125"/>
      <c r="N532" s="125"/>
      <c r="O532" s="125"/>
      <c r="P532" s="125"/>
      <c r="Q532" s="125"/>
      <c r="R532" s="125"/>
      <c r="S532" s="125"/>
      <c r="T532" s="125"/>
      <c r="U532" s="125"/>
      <c r="V532" s="125"/>
      <c r="W532" s="125"/>
      <c r="X532" s="652"/>
      <c r="Y532" s="652">
        <v>44834</v>
      </c>
      <c r="Z532" s="125" t="s">
        <v>1364</v>
      </c>
      <c r="AA532" s="125" t="s">
        <v>409</v>
      </c>
    </row>
    <row r="533" spans="1:27" s="136" customFormat="1" x14ac:dyDescent="0.2">
      <c r="A533" s="21" t="s">
        <v>1678</v>
      </c>
      <c r="B533" s="653"/>
      <c r="C533" s="653" t="s">
        <v>1652</v>
      </c>
      <c r="D533" s="653" t="s">
        <v>1419</v>
      </c>
      <c r="E533" s="653"/>
      <c r="F533" s="653" t="s">
        <v>52</v>
      </c>
      <c r="G533" s="125" t="s">
        <v>48</v>
      </c>
      <c r="H533" s="653" t="s">
        <v>1276</v>
      </c>
      <c r="I533" s="275">
        <v>1625</v>
      </c>
      <c r="J533" s="275">
        <v>2480</v>
      </c>
      <c r="K533" s="275">
        <v>2480</v>
      </c>
      <c r="L533" s="275"/>
      <c r="M533" s="125"/>
      <c r="N533" s="125"/>
      <c r="O533" s="125"/>
      <c r="P533" s="125"/>
      <c r="Q533" s="125"/>
      <c r="R533" s="125"/>
      <c r="S533" s="125"/>
      <c r="T533" s="125"/>
      <c r="U533" s="125"/>
      <c r="V533" s="125"/>
      <c r="W533" s="125"/>
      <c r="X533" s="652"/>
      <c r="Y533" s="652">
        <v>44834</v>
      </c>
      <c r="Z533" s="125" t="s">
        <v>1364</v>
      </c>
      <c r="AA533" s="125" t="s">
        <v>409</v>
      </c>
    </row>
    <row r="534" spans="1:27" s="136" customFormat="1" x14ac:dyDescent="0.2">
      <c r="A534" s="21" t="s">
        <v>1678</v>
      </c>
      <c r="B534" s="653"/>
      <c r="C534" s="653" t="s">
        <v>1287</v>
      </c>
      <c r="D534" s="653" t="s">
        <v>1419</v>
      </c>
      <c r="E534" s="653"/>
      <c r="F534" s="653" t="s">
        <v>52</v>
      </c>
      <c r="G534" s="125" t="s">
        <v>48</v>
      </c>
      <c r="H534" s="653" t="s">
        <v>1276</v>
      </c>
      <c r="I534" s="275">
        <v>1540</v>
      </c>
      <c r="J534" s="275">
        <v>2380</v>
      </c>
      <c r="K534" s="275">
        <v>2380</v>
      </c>
      <c r="L534" s="275"/>
      <c r="M534" s="125"/>
      <c r="N534" s="125"/>
      <c r="O534" s="125"/>
      <c r="P534" s="125"/>
      <c r="Q534" s="125"/>
      <c r="R534" s="125"/>
      <c r="S534" s="125"/>
      <c r="T534" s="125"/>
      <c r="U534" s="125"/>
      <c r="V534" s="125"/>
      <c r="W534" s="125"/>
      <c r="X534" s="652"/>
      <c r="Y534" s="652">
        <v>44834</v>
      </c>
      <c r="Z534" s="125" t="s">
        <v>1364</v>
      </c>
      <c r="AA534" s="125" t="s">
        <v>409</v>
      </c>
    </row>
    <row r="535" spans="1:27" s="136" customFormat="1" x14ac:dyDescent="0.2">
      <c r="A535" s="21" t="s">
        <v>1678</v>
      </c>
      <c r="B535" s="653"/>
      <c r="C535" s="653" t="s">
        <v>1464</v>
      </c>
      <c r="D535" s="653" t="s">
        <v>1377</v>
      </c>
      <c r="E535" s="653"/>
      <c r="F535" s="653" t="s">
        <v>52</v>
      </c>
      <c r="G535" s="125" t="s">
        <v>48</v>
      </c>
      <c r="H535" s="653" t="s">
        <v>1276</v>
      </c>
      <c r="I535" s="275" t="s">
        <v>1653</v>
      </c>
      <c r="J535" s="275" t="s">
        <v>1654</v>
      </c>
      <c r="K535" s="275" t="s">
        <v>1654</v>
      </c>
      <c r="L535" s="275"/>
      <c r="M535" s="125"/>
      <c r="N535" s="125"/>
      <c r="O535" s="125"/>
      <c r="P535" s="125"/>
      <c r="Q535" s="125"/>
      <c r="R535" s="125"/>
      <c r="S535" s="125"/>
      <c r="T535" s="125"/>
      <c r="U535" s="125"/>
      <c r="V535" s="125"/>
      <c r="W535" s="125"/>
      <c r="X535" s="652"/>
      <c r="Y535" s="652">
        <v>44834</v>
      </c>
      <c r="Z535" s="125" t="s">
        <v>1364</v>
      </c>
      <c r="AA535" s="125" t="s">
        <v>409</v>
      </c>
    </row>
    <row r="536" spans="1:27" s="136" customFormat="1" x14ac:dyDescent="0.2">
      <c r="A536" s="21" t="s">
        <v>1678</v>
      </c>
      <c r="B536" s="653"/>
      <c r="C536" s="653" t="s">
        <v>1288</v>
      </c>
      <c r="D536" s="653" t="s">
        <v>1377</v>
      </c>
      <c r="E536" s="653"/>
      <c r="F536" s="653" t="s">
        <v>52</v>
      </c>
      <c r="G536" s="125" t="s">
        <v>48</v>
      </c>
      <c r="H536" s="653" t="s">
        <v>1276</v>
      </c>
      <c r="I536" s="275" t="s">
        <v>1655</v>
      </c>
      <c r="J536" s="275" t="s">
        <v>1654</v>
      </c>
      <c r="K536" s="275" t="s">
        <v>1654</v>
      </c>
      <c r="L536" s="275"/>
      <c r="M536" s="125"/>
      <c r="N536" s="125"/>
      <c r="O536" s="125"/>
      <c r="P536" s="125"/>
      <c r="Q536" s="125"/>
      <c r="R536" s="125"/>
      <c r="S536" s="125"/>
      <c r="T536" s="125"/>
      <c r="U536" s="125"/>
      <c r="V536" s="125"/>
      <c r="W536" s="125"/>
      <c r="X536" s="652"/>
      <c r="Y536" s="652">
        <v>44834</v>
      </c>
      <c r="Z536" s="125" t="s">
        <v>1364</v>
      </c>
      <c r="AA536" s="125" t="s">
        <v>409</v>
      </c>
    </row>
    <row r="537" spans="1:27" s="136" customFormat="1" x14ac:dyDescent="0.2">
      <c r="A537" s="21" t="s">
        <v>1678</v>
      </c>
      <c r="B537" s="653"/>
      <c r="C537" s="653" t="s">
        <v>1287</v>
      </c>
      <c r="D537" s="653" t="s">
        <v>1377</v>
      </c>
      <c r="E537" s="653"/>
      <c r="F537" s="653" t="s">
        <v>52</v>
      </c>
      <c r="G537" s="125" t="s">
        <v>48</v>
      </c>
      <c r="H537" s="653" t="s">
        <v>1276</v>
      </c>
      <c r="I537" s="275" t="s">
        <v>1655</v>
      </c>
      <c r="J537" s="275" t="s">
        <v>1656</v>
      </c>
      <c r="K537" s="275" t="s">
        <v>1656</v>
      </c>
      <c r="L537" s="275"/>
      <c r="M537" s="125"/>
      <c r="N537" s="125"/>
      <c r="O537" s="125"/>
      <c r="P537" s="125"/>
      <c r="Q537" s="125"/>
      <c r="R537" s="125"/>
      <c r="S537" s="125"/>
      <c r="T537" s="125"/>
      <c r="U537" s="125"/>
      <c r="V537" s="125"/>
      <c r="W537" s="125"/>
      <c r="X537" s="652"/>
      <c r="Y537" s="652">
        <v>44834</v>
      </c>
      <c r="Z537" s="125" t="s">
        <v>1364</v>
      </c>
      <c r="AA537" s="125" t="s">
        <v>409</v>
      </c>
    </row>
    <row r="538" spans="1:27" s="136" customFormat="1" x14ac:dyDescent="0.2">
      <c r="A538" s="21" t="s">
        <v>1366</v>
      </c>
      <c r="B538" s="21" t="s">
        <v>1369</v>
      </c>
      <c r="C538" s="653" t="s">
        <v>1284</v>
      </c>
      <c r="D538" s="653" t="s">
        <v>1329</v>
      </c>
      <c r="E538" s="653" t="s">
        <v>1370</v>
      </c>
      <c r="F538" s="653" t="s">
        <v>124</v>
      </c>
      <c r="G538" s="125" t="s">
        <v>50</v>
      </c>
      <c r="H538" s="653" t="s">
        <v>1276</v>
      </c>
      <c r="I538" s="275">
        <v>2235</v>
      </c>
      <c r="J538" s="275">
        <v>2370</v>
      </c>
      <c r="K538" s="275">
        <v>2370</v>
      </c>
      <c r="L538" s="275"/>
      <c r="M538" s="125"/>
      <c r="N538" s="125"/>
      <c r="O538" s="125"/>
      <c r="P538" s="125"/>
      <c r="Q538" s="125"/>
      <c r="R538" s="125"/>
      <c r="S538" s="125"/>
      <c r="T538" s="125"/>
      <c r="U538" s="125"/>
      <c r="V538" s="125"/>
      <c r="W538" s="125"/>
      <c r="X538" s="652"/>
      <c r="Y538" s="652">
        <v>44834</v>
      </c>
      <c r="Z538" s="125" t="s">
        <v>1364</v>
      </c>
      <c r="AA538" s="125" t="s">
        <v>409</v>
      </c>
    </row>
    <row r="539" spans="1:27" s="136" customFormat="1" x14ac:dyDescent="0.2">
      <c r="A539" s="21" t="s">
        <v>1663</v>
      </c>
      <c r="B539" s="653"/>
      <c r="C539" s="653" t="s">
        <v>1306</v>
      </c>
      <c r="D539" s="653" t="s">
        <v>1351</v>
      </c>
      <c r="E539" s="653" t="s">
        <v>1379</v>
      </c>
      <c r="F539" s="653" t="s">
        <v>124</v>
      </c>
      <c r="G539" s="125" t="s">
        <v>50</v>
      </c>
      <c r="H539" s="653" t="s">
        <v>1276</v>
      </c>
      <c r="I539" s="275">
        <v>2620</v>
      </c>
      <c r="J539" s="275">
        <v>3605</v>
      </c>
      <c r="K539" s="275">
        <v>3605</v>
      </c>
      <c r="L539" s="275"/>
      <c r="M539" s="125"/>
      <c r="N539" s="125"/>
      <c r="O539" s="125"/>
      <c r="P539" s="125"/>
      <c r="Q539" s="125"/>
      <c r="R539" s="125"/>
      <c r="S539" s="125"/>
      <c r="T539" s="125"/>
      <c r="U539" s="125"/>
      <c r="V539" s="125"/>
      <c r="W539" s="125"/>
      <c r="X539" s="652"/>
      <c r="Y539" s="652">
        <v>44834</v>
      </c>
      <c r="Z539" s="125" t="s">
        <v>1364</v>
      </c>
      <c r="AA539" s="125" t="s">
        <v>409</v>
      </c>
    </row>
    <row r="540" spans="1:27" s="136" customFormat="1" x14ac:dyDescent="0.2">
      <c r="A540" s="21" t="s">
        <v>1663</v>
      </c>
      <c r="B540" s="653"/>
      <c r="C540" s="653" t="s">
        <v>1280</v>
      </c>
      <c r="D540" s="653" t="s">
        <v>1351</v>
      </c>
      <c r="E540" s="653" t="s">
        <v>1379</v>
      </c>
      <c r="F540" s="653" t="s">
        <v>124</v>
      </c>
      <c r="G540" s="125" t="s">
        <v>50</v>
      </c>
      <c r="H540" s="653" t="s">
        <v>1276</v>
      </c>
      <c r="I540" s="275">
        <v>2620</v>
      </c>
      <c r="J540" s="275">
        <v>3605</v>
      </c>
      <c r="K540" s="275">
        <v>3605</v>
      </c>
      <c r="L540" s="275"/>
      <c r="M540" s="125"/>
      <c r="N540" s="125"/>
      <c r="O540" s="125"/>
      <c r="P540" s="125"/>
      <c r="Q540" s="125"/>
      <c r="R540" s="125"/>
      <c r="S540" s="125"/>
      <c r="T540" s="125"/>
      <c r="U540" s="125"/>
      <c r="V540" s="125"/>
      <c r="W540" s="125"/>
      <c r="X540" s="652"/>
      <c r="Y540" s="652">
        <v>44834</v>
      </c>
      <c r="Z540" s="125" t="s">
        <v>1364</v>
      </c>
      <c r="AA540" s="125" t="s">
        <v>409</v>
      </c>
    </row>
    <row r="541" spans="1:27" s="136" customFormat="1" x14ac:dyDescent="0.2">
      <c r="A541" s="21" t="s">
        <v>1663</v>
      </c>
      <c r="B541" s="653"/>
      <c r="C541" s="653" t="s">
        <v>1306</v>
      </c>
      <c r="D541" s="653" t="s">
        <v>1349</v>
      </c>
      <c r="E541" s="653" t="s">
        <v>1382</v>
      </c>
      <c r="F541" s="653" t="s">
        <v>124</v>
      </c>
      <c r="G541" s="125" t="s">
        <v>50</v>
      </c>
      <c r="H541" s="653" t="s">
        <v>1276</v>
      </c>
      <c r="I541" s="275">
        <v>1325</v>
      </c>
      <c r="J541" s="275">
        <v>1475</v>
      </c>
      <c r="K541" s="275">
        <v>1475</v>
      </c>
      <c r="L541" s="275"/>
      <c r="M541" s="125"/>
      <c r="N541" s="125"/>
      <c r="O541" s="125"/>
      <c r="P541" s="125"/>
      <c r="Q541" s="125"/>
      <c r="R541" s="125"/>
      <c r="S541" s="125"/>
      <c r="T541" s="125"/>
      <c r="U541" s="125"/>
      <c r="V541" s="125"/>
      <c r="W541" s="125"/>
      <c r="X541" s="652"/>
      <c r="Y541" s="652">
        <v>44834</v>
      </c>
      <c r="Z541" s="125" t="s">
        <v>1364</v>
      </c>
      <c r="AA541" s="125" t="s">
        <v>409</v>
      </c>
    </row>
    <row r="542" spans="1:27" s="136" customFormat="1" x14ac:dyDescent="0.2">
      <c r="A542" s="21" t="s">
        <v>1663</v>
      </c>
      <c r="B542" s="653"/>
      <c r="C542" s="653" t="s">
        <v>1280</v>
      </c>
      <c r="D542" s="653" t="s">
        <v>1349</v>
      </c>
      <c r="E542" s="653" t="s">
        <v>1383</v>
      </c>
      <c r="F542" s="653" t="s">
        <v>124</v>
      </c>
      <c r="G542" s="125" t="s">
        <v>50</v>
      </c>
      <c r="H542" s="653" t="s">
        <v>1276</v>
      </c>
      <c r="I542" s="275">
        <v>1325</v>
      </c>
      <c r="J542" s="275">
        <v>1475</v>
      </c>
      <c r="K542" s="275">
        <v>1475</v>
      </c>
      <c r="L542" s="275"/>
      <c r="M542" s="125"/>
      <c r="N542" s="125"/>
      <c r="O542" s="125"/>
      <c r="P542" s="125"/>
      <c r="Q542" s="125"/>
      <c r="R542" s="125"/>
      <c r="S542" s="125"/>
      <c r="T542" s="125"/>
      <c r="U542" s="125"/>
      <c r="V542" s="125"/>
      <c r="W542" s="125"/>
      <c r="X542" s="652"/>
      <c r="Y542" s="652">
        <v>44834</v>
      </c>
      <c r="Z542" s="125" t="s">
        <v>1364</v>
      </c>
      <c r="AA542" s="125" t="s">
        <v>409</v>
      </c>
    </row>
    <row r="543" spans="1:27" s="136" customFormat="1" x14ac:dyDescent="0.2">
      <c r="A543" s="21" t="s">
        <v>1663</v>
      </c>
      <c r="B543" s="653"/>
      <c r="C543" s="653" t="s">
        <v>1306</v>
      </c>
      <c r="D543" s="653" t="s">
        <v>1332</v>
      </c>
      <c r="E543" s="653" t="s">
        <v>1384</v>
      </c>
      <c r="F543" s="653" t="s">
        <v>124</v>
      </c>
      <c r="G543" s="125" t="s">
        <v>50</v>
      </c>
      <c r="H543" s="653" t="s">
        <v>1276</v>
      </c>
      <c r="I543" s="275">
        <v>3175</v>
      </c>
      <c r="J543" s="275">
        <v>4360</v>
      </c>
      <c r="K543" s="275">
        <v>4360</v>
      </c>
      <c r="L543" s="275"/>
      <c r="M543" s="125"/>
      <c r="N543" s="125"/>
      <c r="O543" s="125"/>
      <c r="P543" s="125"/>
      <c r="Q543" s="125"/>
      <c r="R543" s="125"/>
      <c r="S543" s="125"/>
      <c r="T543" s="125"/>
      <c r="U543" s="125"/>
      <c r="V543" s="125"/>
      <c r="W543" s="125"/>
      <c r="X543" s="652"/>
      <c r="Y543" s="652">
        <v>44834</v>
      </c>
      <c r="Z543" s="125" t="s">
        <v>1364</v>
      </c>
      <c r="AA543" s="125" t="s">
        <v>409</v>
      </c>
    </row>
    <row r="544" spans="1:27" s="136" customFormat="1" x14ac:dyDescent="0.2">
      <c r="A544" s="21" t="s">
        <v>1663</v>
      </c>
      <c r="B544" s="653"/>
      <c r="C544" s="653" t="s">
        <v>1280</v>
      </c>
      <c r="D544" s="653" t="s">
        <v>1332</v>
      </c>
      <c r="E544" s="653" t="s">
        <v>1384</v>
      </c>
      <c r="F544" s="653" t="s">
        <v>124</v>
      </c>
      <c r="G544" s="125" t="s">
        <v>50</v>
      </c>
      <c r="H544" s="653" t="s">
        <v>1276</v>
      </c>
      <c r="I544" s="275">
        <v>2940</v>
      </c>
      <c r="J544" s="275">
        <v>3465</v>
      </c>
      <c r="K544" s="275">
        <v>3465</v>
      </c>
      <c r="L544" s="275"/>
      <c r="M544" s="125"/>
      <c r="N544" s="125"/>
      <c r="O544" s="125"/>
      <c r="P544" s="125"/>
      <c r="Q544" s="125"/>
      <c r="R544" s="125"/>
      <c r="S544" s="125"/>
      <c r="T544" s="125"/>
      <c r="U544" s="125"/>
      <c r="V544" s="125"/>
      <c r="W544" s="125"/>
      <c r="X544" s="652"/>
      <c r="Y544" s="652">
        <v>44834</v>
      </c>
      <c r="Z544" s="125" t="s">
        <v>1364</v>
      </c>
      <c r="AA544" s="125" t="s">
        <v>409</v>
      </c>
    </row>
    <row r="545" spans="1:27" s="136" customFormat="1" x14ac:dyDescent="0.2">
      <c r="A545" s="21" t="s">
        <v>1663</v>
      </c>
      <c r="B545" s="653"/>
      <c r="C545" s="653" t="s">
        <v>1288</v>
      </c>
      <c r="D545" s="653" t="s">
        <v>1332</v>
      </c>
      <c r="E545" s="653" t="s">
        <v>1384</v>
      </c>
      <c r="F545" s="653" t="s">
        <v>124</v>
      </c>
      <c r="G545" s="125" t="s">
        <v>50</v>
      </c>
      <c r="H545" s="653" t="s">
        <v>1276</v>
      </c>
      <c r="I545" s="275">
        <v>2850</v>
      </c>
      <c r="J545" s="275">
        <v>3385</v>
      </c>
      <c r="K545" s="275">
        <v>3385</v>
      </c>
      <c r="L545" s="275"/>
      <c r="M545" s="125"/>
      <c r="N545" s="125"/>
      <c r="O545" s="125"/>
      <c r="P545" s="125"/>
      <c r="Q545" s="125"/>
      <c r="R545" s="125"/>
      <c r="S545" s="125"/>
      <c r="T545" s="125"/>
      <c r="U545" s="125"/>
      <c r="V545" s="125"/>
      <c r="W545" s="125"/>
      <c r="X545" s="652"/>
      <c r="Y545" s="652">
        <v>44834</v>
      </c>
      <c r="Z545" s="125" t="s">
        <v>1364</v>
      </c>
      <c r="AA545" s="125" t="s">
        <v>409</v>
      </c>
    </row>
    <row r="546" spans="1:27" s="136" customFormat="1" x14ac:dyDescent="0.2">
      <c r="A546" s="21" t="s">
        <v>1663</v>
      </c>
      <c r="B546" s="653"/>
      <c r="C546" s="653" t="s">
        <v>1306</v>
      </c>
      <c r="D546" s="653" t="s">
        <v>1332</v>
      </c>
      <c r="E546" s="653" t="s">
        <v>1385</v>
      </c>
      <c r="F546" s="653" t="s">
        <v>124</v>
      </c>
      <c r="G546" s="125" t="s">
        <v>50</v>
      </c>
      <c r="H546" s="653" t="s">
        <v>1276</v>
      </c>
      <c r="I546" s="275">
        <v>2213</v>
      </c>
      <c r="J546" s="275">
        <v>3398</v>
      </c>
      <c r="K546" s="275">
        <v>3398</v>
      </c>
      <c r="L546" s="275"/>
      <c r="M546" s="125"/>
      <c r="N546" s="125"/>
      <c r="O546" s="125"/>
      <c r="P546" s="125"/>
      <c r="Q546" s="125"/>
      <c r="R546" s="125"/>
      <c r="S546" s="125"/>
      <c r="T546" s="125"/>
      <c r="U546" s="125"/>
      <c r="V546" s="125"/>
      <c r="W546" s="125"/>
      <c r="X546" s="652"/>
      <c r="Y546" s="652">
        <v>44834</v>
      </c>
      <c r="Z546" s="125" t="s">
        <v>1364</v>
      </c>
      <c r="AA546" s="125" t="s">
        <v>409</v>
      </c>
    </row>
    <row r="547" spans="1:27" s="136" customFormat="1" x14ac:dyDescent="0.2">
      <c r="A547" s="21" t="s">
        <v>1663</v>
      </c>
      <c r="B547" s="653"/>
      <c r="C547" s="653" t="s">
        <v>1280</v>
      </c>
      <c r="D547" s="653" t="s">
        <v>1332</v>
      </c>
      <c r="E547" s="653" t="s">
        <v>1385</v>
      </c>
      <c r="F547" s="653" t="s">
        <v>124</v>
      </c>
      <c r="G547" s="125" t="s">
        <v>50</v>
      </c>
      <c r="H547" s="653" t="s">
        <v>1276</v>
      </c>
      <c r="I547" s="275">
        <v>1978</v>
      </c>
      <c r="J547" s="275">
        <v>2503</v>
      </c>
      <c r="K547" s="275">
        <v>2503</v>
      </c>
      <c r="L547" s="275"/>
      <c r="M547" s="125"/>
      <c r="N547" s="125"/>
      <c r="O547" s="125"/>
      <c r="P547" s="125"/>
      <c r="Q547" s="125"/>
      <c r="R547" s="125"/>
      <c r="S547" s="125"/>
      <c r="T547" s="125"/>
      <c r="U547" s="125"/>
      <c r="V547" s="125"/>
      <c r="W547" s="125"/>
      <c r="X547" s="652"/>
      <c r="Y547" s="652">
        <v>44834</v>
      </c>
      <c r="Z547" s="125" t="s">
        <v>1364</v>
      </c>
      <c r="AA547" s="125" t="s">
        <v>409</v>
      </c>
    </row>
    <row r="548" spans="1:27" s="136" customFormat="1" x14ac:dyDescent="0.2">
      <c r="A548" s="21" t="s">
        <v>1663</v>
      </c>
      <c r="B548" s="653"/>
      <c r="C548" s="653" t="s">
        <v>1288</v>
      </c>
      <c r="D548" s="653" t="s">
        <v>1332</v>
      </c>
      <c r="E548" s="653" t="s">
        <v>1385</v>
      </c>
      <c r="F548" s="653" t="s">
        <v>124</v>
      </c>
      <c r="G548" s="125" t="s">
        <v>50</v>
      </c>
      <c r="H548" s="653" t="s">
        <v>1276</v>
      </c>
      <c r="I548" s="275">
        <v>1888</v>
      </c>
      <c r="J548" s="275">
        <v>2423</v>
      </c>
      <c r="K548" s="275">
        <v>2423</v>
      </c>
      <c r="L548" s="275"/>
      <c r="M548" s="125"/>
      <c r="N548" s="125"/>
      <c r="O548" s="125"/>
      <c r="P548" s="125"/>
      <c r="Q548" s="125"/>
      <c r="R548" s="125"/>
      <c r="S548" s="125"/>
      <c r="T548" s="125"/>
      <c r="U548" s="125"/>
      <c r="V548" s="125"/>
      <c r="W548" s="125"/>
      <c r="X548" s="652"/>
      <c r="Y548" s="652">
        <v>44834</v>
      </c>
      <c r="Z548" s="125" t="s">
        <v>1364</v>
      </c>
      <c r="AA548" s="125" t="s">
        <v>409</v>
      </c>
    </row>
    <row r="549" spans="1:27" s="136" customFormat="1" x14ac:dyDescent="0.2">
      <c r="A549" s="21" t="s">
        <v>1663</v>
      </c>
      <c r="B549" s="653"/>
      <c r="C549" s="653" t="s">
        <v>1280</v>
      </c>
      <c r="D549" s="653" t="s">
        <v>1321</v>
      </c>
      <c r="E549" s="653" t="s">
        <v>1386</v>
      </c>
      <c r="F549" s="653" t="s">
        <v>124</v>
      </c>
      <c r="G549" s="125" t="s">
        <v>50</v>
      </c>
      <c r="H549" s="653" t="s">
        <v>1276</v>
      </c>
      <c r="I549" s="275">
        <v>1911</v>
      </c>
      <c r="J549" s="275">
        <v>2296</v>
      </c>
      <c r="K549" s="275">
        <v>2296</v>
      </c>
      <c r="L549" s="275"/>
      <c r="M549" s="125"/>
      <c r="N549" s="125"/>
      <c r="O549" s="125"/>
      <c r="P549" s="125"/>
      <c r="Q549" s="125"/>
      <c r="R549" s="125"/>
      <c r="S549" s="125"/>
      <c r="T549" s="125"/>
      <c r="U549" s="125"/>
      <c r="V549" s="125"/>
      <c r="W549" s="125"/>
      <c r="X549" s="652"/>
      <c r="Y549" s="652">
        <v>44834</v>
      </c>
      <c r="Z549" s="125" t="s">
        <v>1364</v>
      </c>
      <c r="AA549" s="125" t="s">
        <v>409</v>
      </c>
    </row>
    <row r="550" spans="1:27" s="136" customFormat="1" x14ac:dyDescent="0.2">
      <c r="A550" s="21" t="s">
        <v>1663</v>
      </c>
      <c r="B550" s="653"/>
      <c r="C550" s="653" t="s">
        <v>1288</v>
      </c>
      <c r="D550" s="653" t="s">
        <v>1321</v>
      </c>
      <c r="E550" s="653" t="s">
        <v>1386</v>
      </c>
      <c r="F550" s="653" t="s">
        <v>124</v>
      </c>
      <c r="G550" s="125" t="s">
        <v>50</v>
      </c>
      <c r="H550" s="653" t="s">
        <v>1276</v>
      </c>
      <c r="I550" s="275">
        <v>1911</v>
      </c>
      <c r="J550" s="275">
        <v>2296</v>
      </c>
      <c r="K550" s="275">
        <v>2296</v>
      </c>
      <c r="L550" s="275"/>
      <c r="M550" s="125"/>
      <c r="N550" s="125"/>
      <c r="O550" s="125"/>
      <c r="P550" s="125"/>
      <c r="Q550" s="125"/>
      <c r="R550" s="125"/>
      <c r="S550" s="125"/>
      <c r="T550" s="125"/>
      <c r="U550" s="125"/>
      <c r="V550" s="125"/>
      <c r="W550" s="125"/>
      <c r="X550" s="652"/>
      <c r="Y550" s="652">
        <v>44834</v>
      </c>
      <c r="Z550" s="125" t="s">
        <v>1364</v>
      </c>
      <c r="AA550" s="125" t="s">
        <v>409</v>
      </c>
    </row>
    <row r="551" spans="1:27" s="136" customFormat="1" x14ac:dyDescent="0.2">
      <c r="A551" s="654" t="s">
        <v>1679</v>
      </c>
      <c r="B551" s="653"/>
      <c r="C551" s="653" t="s">
        <v>1686</v>
      </c>
      <c r="D551" s="653" t="s">
        <v>1322</v>
      </c>
      <c r="E551" s="653"/>
      <c r="F551" s="653" t="s">
        <v>52</v>
      </c>
      <c r="G551" s="125" t="s">
        <v>48</v>
      </c>
      <c r="H551" s="653" t="s">
        <v>1276</v>
      </c>
      <c r="I551" s="275"/>
      <c r="J551" s="275">
        <v>2220</v>
      </c>
      <c r="K551" s="275">
        <v>2220</v>
      </c>
      <c r="L551" s="275"/>
      <c r="M551" s="125"/>
      <c r="N551" s="125"/>
      <c r="O551" s="125"/>
      <c r="P551" s="125"/>
      <c r="Q551" s="125"/>
      <c r="R551" s="125"/>
      <c r="S551" s="125"/>
      <c r="T551" s="125"/>
      <c r="U551" s="125"/>
      <c r="V551" s="125"/>
      <c r="W551" s="125"/>
      <c r="X551" s="652"/>
      <c r="Y551" s="652">
        <v>44834</v>
      </c>
      <c r="Z551" s="125" t="s">
        <v>1364</v>
      </c>
      <c r="AA551" s="125" t="s">
        <v>409</v>
      </c>
    </row>
    <row r="552" spans="1:27" s="136" customFormat="1" x14ac:dyDescent="0.2">
      <c r="A552" s="654" t="s">
        <v>1679</v>
      </c>
      <c r="B552" s="653"/>
      <c r="C552" s="653" t="s">
        <v>1686</v>
      </c>
      <c r="D552" s="653" t="s">
        <v>1317</v>
      </c>
      <c r="E552" s="653"/>
      <c r="F552" s="653" t="s">
        <v>52</v>
      </c>
      <c r="G552" s="125" t="s">
        <v>48</v>
      </c>
      <c r="H552" s="653" t="s">
        <v>1276</v>
      </c>
      <c r="I552" s="275"/>
      <c r="J552" s="275">
        <v>2820</v>
      </c>
      <c r="K552" s="275">
        <v>2820</v>
      </c>
      <c r="L552" s="275"/>
      <c r="M552" s="125"/>
      <c r="N552" s="125"/>
      <c r="O552" s="125"/>
      <c r="P552" s="125"/>
      <c r="Q552" s="125"/>
      <c r="R552" s="125"/>
      <c r="S552" s="125"/>
      <c r="T552" s="125"/>
      <c r="U552" s="125"/>
      <c r="V552" s="125"/>
      <c r="W552" s="125"/>
      <c r="X552" s="652"/>
      <c r="Y552" s="652">
        <v>44834</v>
      </c>
      <c r="Z552" s="125" t="s">
        <v>1364</v>
      </c>
      <c r="AA552" s="125" t="s">
        <v>409</v>
      </c>
    </row>
    <row r="553" spans="1:27" s="136" customFormat="1" x14ac:dyDescent="0.2">
      <c r="A553" s="654" t="s">
        <v>1679</v>
      </c>
      <c r="B553" s="653"/>
      <c r="C553" s="653" t="s">
        <v>1686</v>
      </c>
      <c r="D553" s="653" t="s">
        <v>1332</v>
      </c>
      <c r="E553" s="653"/>
      <c r="F553" s="653" t="s">
        <v>52</v>
      </c>
      <c r="G553" s="125" t="s">
        <v>48</v>
      </c>
      <c r="H553" s="653" t="s">
        <v>1276</v>
      </c>
      <c r="I553" s="275"/>
      <c r="J553" s="275">
        <v>3220</v>
      </c>
      <c r="K553" s="275">
        <v>3220</v>
      </c>
      <c r="L553" s="275"/>
      <c r="M553" s="125"/>
      <c r="N553" s="125"/>
      <c r="O553" s="125"/>
      <c r="P553" s="125"/>
      <c r="Q553" s="125"/>
      <c r="R553" s="125"/>
      <c r="S553" s="125"/>
      <c r="T553" s="125"/>
      <c r="U553" s="125"/>
      <c r="V553" s="125"/>
      <c r="W553" s="125"/>
      <c r="X553" s="652"/>
      <c r="Y553" s="652">
        <v>44834</v>
      </c>
      <c r="Z553" s="125" t="s">
        <v>1364</v>
      </c>
      <c r="AA553" s="125" t="s">
        <v>409</v>
      </c>
    </row>
    <row r="554" spans="1:27" s="136" customFormat="1" x14ac:dyDescent="0.2">
      <c r="A554" s="654" t="s">
        <v>1679</v>
      </c>
      <c r="B554" s="653"/>
      <c r="C554" s="653" t="s">
        <v>1686</v>
      </c>
      <c r="D554" s="653" t="s">
        <v>1347</v>
      </c>
      <c r="E554" s="653"/>
      <c r="F554" s="653" t="s">
        <v>52</v>
      </c>
      <c r="G554" s="125" t="s">
        <v>48</v>
      </c>
      <c r="H554" s="653" t="s">
        <v>1276</v>
      </c>
      <c r="I554" s="275"/>
      <c r="J554" s="275">
        <v>1620</v>
      </c>
      <c r="K554" s="275">
        <v>1620</v>
      </c>
      <c r="L554" s="275"/>
      <c r="M554" s="125"/>
      <c r="N554" s="125"/>
      <c r="O554" s="125"/>
      <c r="P554" s="125"/>
      <c r="Q554" s="125"/>
      <c r="R554" s="125"/>
      <c r="S554" s="125"/>
      <c r="T554" s="125"/>
      <c r="U554" s="125"/>
      <c r="V554" s="125"/>
      <c r="W554" s="125"/>
      <c r="X554" s="652"/>
      <c r="Y554" s="652">
        <v>44834</v>
      </c>
      <c r="Z554" s="125" t="s">
        <v>1364</v>
      </c>
      <c r="AA554" s="125" t="s">
        <v>409</v>
      </c>
    </row>
    <row r="555" spans="1:27" s="136" customFormat="1" x14ac:dyDescent="0.2">
      <c r="A555" s="654" t="s">
        <v>1679</v>
      </c>
      <c r="B555" s="653"/>
      <c r="C555" s="653" t="s">
        <v>1686</v>
      </c>
      <c r="D555" s="653" t="s">
        <v>1351</v>
      </c>
      <c r="E555" s="653"/>
      <c r="F555" s="653" t="s">
        <v>52</v>
      </c>
      <c r="G555" s="125" t="s">
        <v>48</v>
      </c>
      <c r="H555" s="653" t="s">
        <v>1276</v>
      </c>
      <c r="I555" s="275"/>
      <c r="J555" s="275">
        <v>2610</v>
      </c>
      <c r="K555" s="275">
        <v>2610</v>
      </c>
      <c r="L555" s="275"/>
      <c r="M555" s="125"/>
      <c r="N555" s="125"/>
      <c r="O555" s="125"/>
      <c r="P555" s="125"/>
      <c r="Q555" s="125"/>
      <c r="R555" s="125"/>
      <c r="S555" s="125"/>
      <c r="T555" s="125"/>
      <c r="U555" s="125"/>
      <c r="V555" s="125"/>
      <c r="W555" s="125"/>
      <c r="X555" s="652"/>
      <c r="Y555" s="652">
        <v>44834</v>
      </c>
      <c r="Z555" s="125" t="s">
        <v>1364</v>
      </c>
      <c r="AA555" s="125" t="s">
        <v>409</v>
      </c>
    </row>
    <row r="556" spans="1:27" s="136" customFormat="1" x14ac:dyDescent="0.2">
      <c r="A556" s="654" t="s">
        <v>1680</v>
      </c>
      <c r="B556" s="653"/>
      <c r="C556" s="653" t="s">
        <v>1686</v>
      </c>
      <c r="D556" s="653" t="s">
        <v>1322</v>
      </c>
      <c r="E556" s="653"/>
      <c r="F556" s="653" t="s">
        <v>52</v>
      </c>
      <c r="G556" s="125" t="s">
        <v>48</v>
      </c>
      <c r="H556" s="653" t="s">
        <v>1276</v>
      </c>
      <c r="I556" s="275"/>
      <c r="J556" s="275">
        <v>2220</v>
      </c>
      <c r="K556" s="275">
        <v>2220</v>
      </c>
      <c r="L556" s="275"/>
      <c r="M556" s="125"/>
      <c r="N556" s="125"/>
      <c r="O556" s="125"/>
      <c r="P556" s="125"/>
      <c r="Q556" s="125"/>
      <c r="R556" s="125"/>
      <c r="S556" s="125"/>
      <c r="T556" s="125"/>
      <c r="U556" s="125"/>
      <c r="V556" s="125"/>
      <c r="W556" s="125"/>
      <c r="X556" s="652"/>
      <c r="Y556" s="652">
        <v>44834</v>
      </c>
      <c r="Z556" s="125" t="s">
        <v>1364</v>
      </c>
      <c r="AA556" s="125" t="s">
        <v>409</v>
      </c>
    </row>
    <row r="557" spans="1:27" s="136" customFormat="1" x14ac:dyDescent="0.2">
      <c r="A557" s="654" t="s">
        <v>1680</v>
      </c>
      <c r="B557" s="653"/>
      <c r="C557" s="653" t="s">
        <v>1686</v>
      </c>
      <c r="D557" s="653" t="s">
        <v>1317</v>
      </c>
      <c r="E557" s="653"/>
      <c r="F557" s="653" t="s">
        <v>52</v>
      </c>
      <c r="G557" s="125" t="s">
        <v>48</v>
      </c>
      <c r="H557" s="653" t="s">
        <v>1276</v>
      </c>
      <c r="I557" s="275"/>
      <c r="J557" s="275">
        <v>2820</v>
      </c>
      <c r="K557" s="275">
        <v>2820</v>
      </c>
      <c r="L557" s="275"/>
      <c r="M557" s="125"/>
      <c r="N557" s="125"/>
      <c r="O557" s="125"/>
      <c r="P557" s="125"/>
      <c r="Q557" s="125"/>
      <c r="R557" s="125"/>
      <c r="S557" s="125"/>
      <c r="T557" s="125"/>
      <c r="U557" s="125"/>
      <c r="V557" s="125"/>
      <c r="W557" s="125"/>
      <c r="X557" s="652"/>
      <c r="Y557" s="652">
        <v>44834</v>
      </c>
      <c r="Z557" s="125" t="s">
        <v>1364</v>
      </c>
      <c r="AA557" s="125" t="s">
        <v>409</v>
      </c>
    </row>
    <row r="558" spans="1:27" s="136" customFormat="1" x14ac:dyDescent="0.2">
      <c r="A558" s="654" t="s">
        <v>1680</v>
      </c>
      <c r="B558" s="653"/>
      <c r="C558" s="653" t="s">
        <v>1686</v>
      </c>
      <c r="D558" s="653" t="s">
        <v>1332</v>
      </c>
      <c r="E558" s="653"/>
      <c r="F558" s="653" t="s">
        <v>52</v>
      </c>
      <c r="G558" s="125" t="s">
        <v>48</v>
      </c>
      <c r="H558" s="653" t="s">
        <v>1276</v>
      </c>
      <c r="I558" s="275"/>
      <c r="J558" s="275">
        <v>3220</v>
      </c>
      <c r="K558" s="275">
        <v>3220</v>
      </c>
      <c r="L558" s="275"/>
      <c r="M558" s="125"/>
      <c r="N558" s="125"/>
      <c r="O558" s="125"/>
      <c r="P558" s="125"/>
      <c r="Q558" s="125"/>
      <c r="R558" s="125"/>
      <c r="S558" s="125"/>
      <c r="T558" s="125"/>
      <c r="U558" s="125"/>
      <c r="V558" s="125"/>
      <c r="W558" s="125"/>
      <c r="X558" s="652"/>
      <c r="Y558" s="652">
        <v>44834</v>
      </c>
      <c r="Z558" s="125" t="s">
        <v>1364</v>
      </c>
      <c r="AA558" s="125" t="s">
        <v>409</v>
      </c>
    </row>
    <row r="559" spans="1:27" s="136" customFormat="1" x14ac:dyDescent="0.2">
      <c r="A559" s="654" t="s">
        <v>1680</v>
      </c>
      <c r="B559" s="653"/>
      <c r="C559" s="653" t="s">
        <v>1686</v>
      </c>
      <c r="D559" s="653" t="s">
        <v>1347</v>
      </c>
      <c r="E559" s="653"/>
      <c r="F559" s="653" t="s">
        <v>52</v>
      </c>
      <c r="G559" s="125" t="s">
        <v>48</v>
      </c>
      <c r="H559" s="653" t="s">
        <v>1276</v>
      </c>
      <c r="I559" s="275"/>
      <c r="J559" s="275">
        <v>1620</v>
      </c>
      <c r="K559" s="275">
        <v>1620</v>
      </c>
      <c r="L559" s="275"/>
      <c r="M559" s="125"/>
      <c r="N559" s="125"/>
      <c r="O559" s="125"/>
      <c r="P559" s="125"/>
      <c r="Q559" s="125"/>
      <c r="R559" s="125"/>
      <c r="S559" s="125"/>
      <c r="T559" s="125"/>
      <c r="U559" s="125"/>
      <c r="V559" s="125"/>
      <c r="W559" s="125"/>
      <c r="X559" s="652"/>
      <c r="Y559" s="652">
        <v>44834</v>
      </c>
      <c r="Z559" s="125" t="s">
        <v>1364</v>
      </c>
      <c r="AA559" s="125" t="s">
        <v>409</v>
      </c>
    </row>
    <row r="560" spans="1:27" s="136" customFormat="1" x14ac:dyDescent="0.2">
      <c r="A560" s="654" t="s">
        <v>1680</v>
      </c>
      <c r="B560" s="653"/>
      <c r="C560" s="653" t="s">
        <v>1686</v>
      </c>
      <c r="D560" s="653" t="s">
        <v>1351</v>
      </c>
      <c r="E560" s="653"/>
      <c r="F560" s="653" t="s">
        <v>52</v>
      </c>
      <c r="G560" s="125" t="s">
        <v>48</v>
      </c>
      <c r="H560" s="653" t="s">
        <v>1276</v>
      </c>
      <c r="I560" s="275"/>
      <c r="J560" s="275">
        <v>2610</v>
      </c>
      <c r="K560" s="275">
        <v>2610</v>
      </c>
      <c r="L560" s="275"/>
      <c r="M560" s="125"/>
      <c r="N560" s="125"/>
      <c r="O560" s="125"/>
      <c r="P560" s="125"/>
      <c r="Q560" s="125"/>
      <c r="R560" s="125"/>
      <c r="S560" s="125"/>
      <c r="T560" s="125"/>
      <c r="U560" s="125"/>
      <c r="V560" s="125"/>
      <c r="W560" s="125"/>
      <c r="X560" s="652"/>
      <c r="Y560" s="652">
        <v>44834</v>
      </c>
      <c r="Z560" s="125" t="s">
        <v>1364</v>
      </c>
      <c r="AA560" s="125" t="s">
        <v>409</v>
      </c>
    </row>
    <row r="561" spans="1:27" s="136" customFormat="1" x14ac:dyDescent="0.2">
      <c r="A561" s="654" t="s">
        <v>1681</v>
      </c>
      <c r="B561" s="653"/>
      <c r="C561" s="653" t="s">
        <v>1686</v>
      </c>
      <c r="D561" s="653" t="s">
        <v>1322</v>
      </c>
      <c r="E561" s="653"/>
      <c r="F561" s="653" t="s">
        <v>52</v>
      </c>
      <c r="G561" s="125" t="s">
        <v>48</v>
      </c>
      <c r="H561" s="653" t="s">
        <v>1276</v>
      </c>
      <c r="I561" s="275"/>
      <c r="J561" s="275">
        <v>2220</v>
      </c>
      <c r="K561" s="275">
        <v>2220</v>
      </c>
      <c r="L561" s="275"/>
      <c r="M561" s="125"/>
      <c r="N561" s="125"/>
      <c r="O561" s="125"/>
      <c r="P561" s="125"/>
      <c r="Q561" s="125"/>
      <c r="R561" s="125"/>
      <c r="S561" s="125"/>
      <c r="T561" s="125"/>
      <c r="U561" s="125"/>
      <c r="V561" s="125"/>
      <c r="W561" s="125"/>
      <c r="X561" s="652"/>
      <c r="Y561" s="652">
        <v>44834</v>
      </c>
      <c r="Z561" s="125" t="s">
        <v>1364</v>
      </c>
      <c r="AA561" s="125" t="s">
        <v>409</v>
      </c>
    </row>
    <row r="562" spans="1:27" s="136" customFormat="1" x14ac:dyDescent="0.2">
      <c r="A562" s="654" t="s">
        <v>1681</v>
      </c>
      <c r="B562" s="653"/>
      <c r="C562" s="653" t="s">
        <v>1686</v>
      </c>
      <c r="D562" s="653" t="s">
        <v>1317</v>
      </c>
      <c r="E562" s="653"/>
      <c r="F562" s="653" t="s">
        <v>52</v>
      </c>
      <c r="G562" s="125" t="s">
        <v>48</v>
      </c>
      <c r="H562" s="653" t="s">
        <v>1276</v>
      </c>
      <c r="I562" s="275"/>
      <c r="J562" s="275">
        <v>2820</v>
      </c>
      <c r="K562" s="275">
        <v>2820</v>
      </c>
      <c r="L562" s="275"/>
      <c r="M562" s="125"/>
      <c r="N562" s="125"/>
      <c r="O562" s="125"/>
      <c r="P562" s="125"/>
      <c r="Q562" s="125"/>
      <c r="R562" s="125"/>
      <c r="S562" s="125"/>
      <c r="T562" s="125"/>
      <c r="U562" s="125"/>
      <c r="V562" s="125"/>
      <c r="W562" s="125"/>
      <c r="X562" s="652"/>
      <c r="Y562" s="652">
        <v>44834</v>
      </c>
      <c r="Z562" s="125" t="s">
        <v>1364</v>
      </c>
      <c r="AA562" s="125" t="s">
        <v>409</v>
      </c>
    </row>
    <row r="563" spans="1:27" s="136" customFormat="1" x14ac:dyDescent="0.2">
      <c r="A563" s="654" t="s">
        <v>1681</v>
      </c>
      <c r="B563" s="653"/>
      <c r="C563" s="653" t="s">
        <v>1686</v>
      </c>
      <c r="D563" s="653" t="s">
        <v>1332</v>
      </c>
      <c r="E563" s="653"/>
      <c r="F563" s="653" t="s">
        <v>52</v>
      </c>
      <c r="G563" s="125" t="s">
        <v>48</v>
      </c>
      <c r="H563" s="653" t="s">
        <v>1276</v>
      </c>
      <c r="I563" s="275"/>
      <c r="J563" s="275">
        <v>3220</v>
      </c>
      <c r="K563" s="275">
        <v>3220</v>
      </c>
      <c r="L563" s="275"/>
      <c r="M563" s="125"/>
      <c r="N563" s="125"/>
      <c r="O563" s="125"/>
      <c r="P563" s="125"/>
      <c r="Q563" s="125"/>
      <c r="R563" s="125"/>
      <c r="S563" s="125"/>
      <c r="T563" s="125"/>
      <c r="U563" s="125"/>
      <c r="V563" s="125"/>
      <c r="W563" s="125"/>
      <c r="X563" s="652"/>
      <c r="Y563" s="652">
        <v>44834</v>
      </c>
      <c r="Z563" s="125" t="s">
        <v>1364</v>
      </c>
      <c r="AA563" s="125" t="s">
        <v>409</v>
      </c>
    </row>
    <row r="564" spans="1:27" s="136" customFormat="1" x14ac:dyDescent="0.2">
      <c r="A564" s="654" t="s">
        <v>1681</v>
      </c>
      <c r="B564" s="653"/>
      <c r="C564" s="653" t="s">
        <v>1686</v>
      </c>
      <c r="D564" s="653" t="s">
        <v>1347</v>
      </c>
      <c r="E564" s="653"/>
      <c r="F564" s="653" t="s">
        <v>52</v>
      </c>
      <c r="G564" s="125" t="s">
        <v>48</v>
      </c>
      <c r="H564" s="653" t="s">
        <v>1276</v>
      </c>
      <c r="I564" s="275"/>
      <c r="J564" s="275">
        <v>1620</v>
      </c>
      <c r="K564" s="275">
        <v>1620</v>
      </c>
      <c r="L564" s="275"/>
      <c r="M564" s="125"/>
      <c r="N564" s="125"/>
      <c r="O564" s="125"/>
      <c r="P564" s="125"/>
      <c r="Q564" s="125"/>
      <c r="R564" s="125"/>
      <c r="S564" s="125"/>
      <c r="T564" s="125"/>
      <c r="U564" s="125"/>
      <c r="V564" s="125"/>
      <c r="W564" s="125"/>
      <c r="X564" s="652"/>
      <c r="Y564" s="652">
        <v>44834</v>
      </c>
      <c r="Z564" s="125" t="s">
        <v>1364</v>
      </c>
      <c r="AA564" s="125" t="s">
        <v>409</v>
      </c>
    </row>
    <row r="565" spans="1:27" s="136" customFormat="1" x14ac:dyDescent="0.2">
      <c r="A565" s="654" t="s">
        <v>1681</v>
      </c>
      <c r="B565" s="653"/>
      <c r="C565" s="653" t="s">
        <v>1686</v>
      </c>
      <c r="D565" s="653" t="s">
        <v>1351</v>
      </c>
      <c r="E565" s="653"/>
      <c r="F565" s="653" t="s">
        <v>52</v>
      </c>
      <c r="G565" s="125" t="s">
        <v>48</v>
      </c>
      <c r="H565" s="653" t="s">
        <v>1276</v>
      </c>
      <c r="I565" s="275"/>
      <c r="J565" s="275">
        <v>2610</v>
      </c>
      <c r="K565" s="275">
        <v>2610</v>
      </c>
      <c r="L565" s="275"/>
      <c r="M565" s="125"/>
      <c r="N565" s="125"/>
      <c r="O565" s="125"/>
      <c r="P565" s="125"/>
      <c r="Q565" s="125"/>
      <c r="R565" s="125"/>
      <c r="S565" s="125"/>
      <c r="T565" s="125"/>
      <c r="U565" s="125"/>
      <c r="V565" s="125"/>
      <c r="W565" s="125"/>
      <c r="X565" s="652"/>
      <c r="Y565" s="652">
        <v>44834</v>
      </c>
      <c r="Z565" s="125" t="s">
        <v>1364</v>
      </c>
      <c r="AA565" s="125" t="s">
        <v>409</v>
      </c>
    </row>
    <row r="566" spans="1:27" s="136" customFormat="1" x14ac:dyDescent="0.2">
      <c r="A566" s="654" t="s">
        <v>1682</v>
      </c>
      <c r="B566" s="653"/>
      <c r="C566" s="653" t="s">
        <v>1686</v>
      </c>
      <c r="D566" s="653" t="s">
        <v>1322</v>
      </c>
      <c r="E566" s="653"/>
      <c r="F566" s="653" t="s">
        <v>52</v>
      </c>
      <c r="G566" s="125" t="s">
        <v>48</v>
      </c>
      <c r="H566" s="653" t="s">
        <v>1276</v>
      </c>
      <c r="I566" s="275"/>
      <c r="J566" s="275">
        <v>2220</v>
      </c>
      <c r="K566" s="275">
        <v>2220</v>
      </c>
      <c r="L566" s="275"/>
      <c r="M566" s="125"/>
      <c r="N566" s="125"/>
      <c r="O566" s="125"/>
      <c r="P566" s="125"/>
      <c r="Q566" s="125"/>
      <c r="R566" s="125"/>
      <c r="S566" s="125"/>
      <c r="T566" s="125"/>
      <c r="U566" s="125"/>
      <c r="V566" s="125"/>
      <c r="W566" s="125"/>
      <c r="X566" s="652"/>
      <c r="Y566" s="652">
        <v>44834</v>
      </c>
      <c r="Z566" s="125" t="s">
        <v>1364</v>
      </c>
      <c r="AA566" s="125" t="s">
        <v>409</v>
      </c>
    </row>
    <row r="567" spans="1:27" s="136" customFormat="1" x14ac:dyDescent="0.2">
      <c r="A567" s="654" t="s">
        <v>1682</v>
      </c>
      <c r="B567" s="653"/>
      <c r="C567" s="653" t="s">
        <v>1686</v>
      </c>
      <c r="D567" s="653" t="s">
        <v>1317</v>
      </c>
      <c r="E567" s="653"/>
      <c r="F567" s="653" t="s">
        <v>52</v>
      </c>
      <c r="G567" s="125" t="s">
        <v>48</v>
      </c>
      <c r="H567" s="653" t="s">
        <v>1276</v>
      </c>
      <c r="I567" s="275"/>
      <c r="J567" s="275">
        <v>2820</v>
      </c>
      <c r="K567" s="275">
        <v>2820</v>
      </c>
      <c r="L567" s="275"/>
      <c r="M567" s="125"/>
      <c r="N567" s="125"/>
      <c r="O567" s="125"/>
      <c r="P567" s="125"/>
      <c r="Q567" s="125"/>
      <c r="R567" s="125"/>
      <c r="S567" s="125"/>
      <c r="T567" s="125"/>
      <c r="U567" s="125"/>
      <c r="V567" s="125"/>
      <c r="W567" s="125"/>
      <c r="X567" s="652"/>
      <c r="Y567" s="652">
        <v>44834</v>
      </c>
      <c r="Z567" s="125" t="s">
        <v>1364</v>
      </c>
      <c r="AA567" s="125" t="s">
        <v>409</v>
      </c>
    </row>
    <row r="568" spans="1:27" s="136" customFormat="1" x14ac:dyDescent="0.2">
      <c r="A568" s="654" t="s">
        <v>1682</v>
      </c>
      <c r="B568" s="653"/>
      <c r="C568" s="653" t="s">
        <v>1686</v>
      </c>
      <c r="D568" s="653" t="s">
        <v>1332</v>
      </c>
      <c r="E568" s="653"/>
      <c r="F568" s="653" t="s">
        <v>52</v>
      </c>
      <c r="G568" s="125" t="s">
        <v>48</v>
      </c>
      <c r="H568" s="653" t="s">
        <v>1276</v>
      </c>
      <c r="I568" s="275"/>
      <c r="J568" s="275">
        <v>3220</v>
      </c>
      <c r="K568" s="275">
        <v>3220</v>
      </c>
      <c r="L568" s="275"/>
      <c r="M568" s="125"/>
      <c r="N568" s="125"/>
      <c r="O568" s="125"/>
      <c r="P568" s="125"/>
      <c r="Q568" s="125"/>
      <c r="R568" s="125"/>
      <c r="S568" s="125"/>
      <c r="T568" s="125"/>
      <c r="U568" s="125"/>
      <c r="V568" s="125"/>
      <c r="W568" s="125"/>
      <c r="X568" s="652"/>
      <c r="Y568" s="652">
        <v>44834</v>
      </c>
      <c r="Z568" s="125" t="s">
        <v>1364</v>
      </c>
      <c r="AA568" s="125" t="s">
        <v>409</v>
      </c>
    </row>
    <row r="569" spans="1:27" s="136" customFormat="1" x14ac:dyDescent="0.2">
      <c r="A569" s="654" t="s">
        <v>1682</v>
      </c>
      <c r="B569" s="653"/>
      <c r="C569" s="653" t="s">
        <v>1686</v>
      </c>
      <c r="D569" s="653" t="s">
        <v>1347</v>
      </c>
      <c r="E569" s="653"/>
      <c r="F569" s="653" t="s">
        <v>52</v>
      </c>
      <c r="G569" s="125" t="s">
        <v>48</v>
      </c>
      <c r="H569" s="653" t="s">
        <v>1276</v>
      </c>
      <c r="I569" s="275"/>
      <c r="J569" s="275">
        <v>1620</v>
      </c>
      <c r="K569" s="275">
        <v>1620</v>
      </c>
      <c r="L569" s="275"/>
      <c r="M569" s="125"/>
      <c r="N569" s="125"/>
      <c r="O569" s="125"/>
      <c r="P569" s="125"/>
      <c r="Q569" s="125"/>
      <c r="R569" s="125"/>
      <c r="S569" s="125"/>
      <c r="T569" s="125"/>
      <c r="U569" s="125"/>
      <c r="V569" s="125"/>
      <c r="W569" s="125"/>
      <c r="X569" s="652"/>
      <c r="Y569" s="652">
        <v>44834</v>
      </c>
      <c r="Z569" s="125" t="s">
        <v>1364</v>
      </c>
      <c r="AA569" s="125" t="s">
        <v>409</v>
      </c>
    </row>
    <row r="570" spans="1:27" s="136" customFormat="1" x14ac:dyDescent="0.2">
      <c r="A570" s="654" t="s">
        <v>1682</v>
      </c>
      <c r="B570" s="653"/>
      <c r="C570" s="653" t="s">
        <v>1686</v>
      </c>
      <c r="D570" s="653" t="s">
        <v>1351</v>
      </c>
      <c r="E570" s="653"/>
      <c r="F570" s="653" t="s">
        <v>52</v>
      </c>
      <c r="G570" s="125" t="s">
        <v>48</v>
      </c>
      <c r="H570" s="653" t="s">
        <v>1276</v>
      </c>
      <c r="I570" s="275"/>
      <c r="J570" s="275">
        <v>2610</v>
      </c>
      <c r="K570" s="275">
        <v>2610</v>
      </c>
      <c r="L570" s="275"/>
      <c r="M570" s="125"/>
      <c r="N570" s="125"/>
      <c r="O570" s="125"/>
      <c r="P570" s="125"/>
      <c r="Q570" s="125"/>
      <c r="R570" s="125"/>
      <c r="S570" s="125"/>
      <c r="T570" s="125"/>
      <c r="U570" s="125"/>
      <c r="V570" s="125"/>
      <c r="W570" s="125"/>
      <c r="X570" s="652"/>
      <c r="Y570" s="652">
        <v>44834</v>
      </c>
      <c r="Z570" s="125" t="s">
        <v>1364</v>
      </c>
      <c r="AA570" s="125" t="s">
        <v>409</v>
      </c>
    </row>
    <row r="571" spans="1:27" s="218" customFormat="1" hidden="1" x14ac:dyDescent="0.2">
      <c r="A571" s="522"/>
      <c r="B571" s="517"/>
      <c r="C571" s="517"/>
      <c r="D571" s="517"/>
      <c r="E571" s="517"/>
      <c r="F571" s="517"/>
      <c r="G571" s="519"/>
      <c r="H571" s="517"/>
      <c r="I571" s="520"/>
      <c r="J571" s="520"/>
      <c r="K571" s="520"/>
      <c r="L571" s="520"/>
      <c r="M571" s="327"/>
      <c r="N571" s="519"/>
      <c r="O571" s="519"/>
      <c r="P571" s="327"/>
      <c r="Q571" s="327"/>
      <c r="R571" s="327"/>
      <c r="S571" s="519"/>
      <c r="T571" s="519"/>
      <c r="U571" s="519"/>
      <c r="V571" s="519"/>
      <c r="W571" s="519"/>
      <c r="X571" s="518"/>
      <c r="Y571" s="518"/>
      <c r="Z571" s="519"/>
      <c r="AA571" s="521"/>
    </row>
    <row r="572" spans="1:27" s="218" customFormat="1" hidden="1" x14ac:dyDescent="0.2">
      <c r="A572" s="522"/>
      <c r="B572" s="517"/>
      <c r="C572" s="517"/>
      <c r="D572" s="517"/>
      <c r="E572" s="517"/>
      <c r="F572" s="517"/>
      <c r="G572" s="519"/>
      <c r="H572" s="517"/>
      <c r="I572" s="520"/>
      <c r="J572" s="520"/>
      <c r="K572" s="520"/>
      <c r="L572" s="520"/>
      <c r="M572" s="327"/>
      <c r="N572" s="519"/>
      <c r="O572" s="519"/>
      <c r="P572" s="327"/>
      <c r="Q572" s="327"/>
      <c r="R572" s="327"/>
      <c r="S572" s="519"/>
      <c r="T572" s="519"/>
      <c r="U572" s="519"/>
      <c r="V572" s="519"/>
      <c r="W572" s="519"/>
      <c r="X572" s="518"/>
      <c r="Y572" s="518"/>
      <c r="Z572" s="519"/>
      <c r="AA572" s="521"/>
    </row>
    <row r="573" spans="1:27" s="218" customFormat="1" hidden="1" x14ac:dyDescent="0.2">
      <c r="A573" s="522"/>
      <c r="B573" s="517"/>
      <c r="C573" s="517"/>
      <c r="D573" s="517"/>
      <c r="E573" s="517"/>
      <c r="F573" s="517"/>
      <c r="G573" s="519"/>
      <c r="H573" s="517"/>
      <c r="I573" s="520"/>
      <c r="J573" s="520"/>
      <c r="K573" s="520"/>
      <c r="L573" s="520"/>
      <c r="M573" s="327"/>
      <c r="N573" s="519"/>
      <c r="O573" s="519"/>
      <c r="P573" s="327"/>
      <c r="Q573" s="327"/>
      <c r="R573" s="327"/>
      <c r="S573" s="519"/>
      <c r="T573" s="519"/>
      <c r="U573" s="519"/>
      <c r="V573" s="519"/>
      <c r="W573" s="519"/>
      <c r="X573" s="518"/>
      <c r="Y573" s="518"/>
      <c r="Z573" s="519"/>
      <c r="AA573" s="521"/>
    </row>
    <row r="574" spans="1:27" s="218" customFormat="1" ht="16.5" hidden="1" thickBot="1" x14ac:dyDescent="0.25">
      <c r="A574" s="523"/>
      <c r="B574" s="524"/>
      <c r="C574" s="517"/>
      <c r="D574" s="524"/>
      <c r="E574" s="524"/>
      <c r="F574" s="524"/>
      <c r="G574" s="525"/>
      <c r="H574" s="524"/>
      <c r="I574" s="526"/>
      <c r="J574" s="526"/>
      <c r="K574" s="526"/>
      <c r="L574" s="526"/>
      <c r="M574" s="525"/>
      <c r="N574" s="525"/>
      <c r="O574" s="525"/>
      <c r="P574" s="328"/>
      <c r="Q574" s="328"/>
      <c r="R574" s="328"/>
      <c r="S574" s="525"/>
      <c r="T574" s="525"/>
      <c r="U574" s="525"/>
      <c r="V574" s="525"/>
      <c r="W574" s="525"/>
      <c r="X574" s="527"/>
      <c r="Y574" s="527"/>
      <c r="Z574" s="525"/>
      <c r="AA574" s="528"/>
    </row>
    <row r="575" spans="1:27" hidden="1" x14ac:dyDescent="0.2">
      <c r="A575" s="529"/>
      <c r="B575" s="529"/>
      <c r="C575" s="529"/>
      <c r="D575" s="529"/>
      <c r="E575" s="529"/>
      <c r="F575" s="529"/>
      <c r="G575" s="514"/>
      <c r="H575" s="514"/>
      <c r="I575" s="514"/>
      <c r="J575" s="514"/>
      <c r="K575" s="514"/>
      <c r="L575" s="514"/>
      <c r="M575" s="530"/>
      <c r="N575" s="514"/>
      <c r="O575" s="531"/>
      <c r="P575" s="531"/>
      <c r="Q575" s="531"/>
      <c r="R575" s="531"/>
      <c r="S575" s="531"/>
      <c r="T575" s="531"/>
      <c r="U575" s="531"/>
      <c r="V575" s="531"/>
      <c r="W575" s="486"/>
    </row>
    <row r="576" spans="1:27" ht="16.5" thickBot="1" x14ac:dyDescent="0.25">
      <c r="A576" s="529"/>
      <c r="B576" s="529"/>
      <c r="C576" s="529"/>
      <c r="D576" s="529"/>
      <c r="E576" s="529"/>
      <c r="F576" s="529"/>
      <c r="G576" s="514"/>
      <c r="H576" s="514"/>
      <c r="I576" s="514"/>
      <c r="J576" s="514"/>
      <c r="K576" s="514"/>
      <c r="N576" s="514"/>
      <c r="O576" s="531"/>
      <c r="P576" s="531"/>
      <c r="Q576" s="531"/>
      <c r="R576" s="531"/>
      <c r="S576" s="531"/>
      <c r="T576" s="531"/>
      <c r="U576" s="531"/>
      <c r="V576" s="531"/>
      <c r="W576" s="487"/>
    </row>
    <row r="577" spans="1:27" ht="16.5" thickBot="1" x14ac:dyDescent="0.25">
      <c r="A577" s="532" t="s">
        <v>25</v>
      </c>
      <c r="B577" s="529"/>
      <c r="C577" s="529"/>
      <c r="D577" s="529"/>
      <c r="E577" s="529"/>
      <c r="F577" s="529"/>
      <c r="G577" s="514"/>
      <c r="H577" s="514"/>
      <c r="I577" s="514"/>
      <c r="J577" s="514"/>
      <c r="K577" s="514"/>
      <c r="M577" s="514"/>
      <c r="N577" s="514"/>
      <c r="O577" s="531"/>
      <c r="P577" s="218"/>
      <c r="Q577" s="218"/>
      <c r="R577" s="218"/>
      <c r="S577" s="486"/>
      <c r="T577" s="486"/>
      <c r="U577" s="486"/>
      <c r="V577" s="486"/>
      <c r="W577" s="531"/>
    </row>
    <row r="578" spans="1:27" ht="47.25" x14ac:dyDescent="0.2">
      <c r="A578" s="905" t="s">
        <v>592</v>
      </c>
      <c r="B578" s="907" t="s">
        <v>593</v>
      </c>
      <c r="C578" s="907" t="s">
        <v>11</v>
      </c>
      <c r="D578" s="907" t="s">
        <v>12</v>
      </c>
      <c r="E578" s="907" t="s">
        <v>13</v>
      </c>
      <c r="F578" s="907" t="s">
        <v>14</v>
      </c>
      <c r="G578" s="907" t="s">
        <v>15</v>
      </c>
      <c r="H578" s="907" t="s">
        <v>16</v>
      </c>
      <c r="I578" s="907" t="s">
        <v>26</v>
      </c>
      <c r="J578" s="907" t="s">
        <v>27</v>
      </c>
      <c r="K578" s="912" t="s">
        <v>294</v>
      </c>
      <c r="L578" s="533" t="s">
        <v>63</v>
      </c>
      <c r="M578" s="534" t="s">
        <v>64</v>
      </c>
      <c r="N578" s="535" t="s">
        <v>65</v>
      </c>
      <c r="O578" s="401" t="s">
        <v>811</v>
      </c>
      <c r="P578" s="401" t="s">
        <v>1162</v>
      </c>
      <c r="Q578" s="401" t="s">
        <v>949</v>
      </c>
      <c r="R578" s="401" t="s">
        <v>758</v>
      </c>
      <c r="S578" s="401" t="s">
        <v>895</v>
      </c>
      <c r="T578" s="401" t="s">
        <v>959</v>
      </c>
      <c r="U578" s="401" t="s">
        <v>819</v>
      </c>
      <c r="V578" s="401"/>
      <c r="W578" s="401"/>
      <c r="X578" s="907" t="s">
        <v>22</v>
      </c>
      <c r="Y578" s="907" t="s">
        <v>23</v>
      </c>
      <c r="Z578" s="907" t="s">
        <v>24</v>
      </c>
      <c r="AA578" s="909" t="s">
        <v>349</v>
      </c>
    </row>
    <row r="579" spans="1:27" ht="31.5" x14ac:dyDescent="0.2">
      <c r="A579" s="906"/>
      <c r="B579" s="908"/>
      <c r="C579" s="908"/>
      <c r="D579" s="908"/>
      <c r="E579" s="908"/>
      <c r="F579" s="908"/>
      <c r="G579" s="911"/>
      <c r="H579" s="908"/>
      <c r="I579" s="908"/>
      <c r="J579" s="908"/>
      <c r="K579" s="913"/>
      <c r="L579" s="672" t="s">
        <v>66</v>
      </c>
      <c r="M579" s="671" t="s">
        <v>67</v>
      </c>
      <c r="N579" s="675" t="s">
        <v>68</v>
      </c>
      <c r="O579" s="676" t="s">
        <v>84</v>
      </c>
      <c r="P579" s="676" t="s">
        <v>84</v>
      </c>
      <c r="Q579" s="676" t="s">
        <v>84</v>
      </c>
      <c r="R579" s="676" t="s">
        <v>84</v>
      </c>
      <c r="S579" s="676" t="s">
        <v>84</v>
      </c>
      <c r="T579" s="676" t="s">
        <v>84</v>
      </c>
      <c r="U579" s="676" t="s">
        <v>84</v>
      </c>
      <c r="V579" s="676"/>
      <c r="W579" s="676"/>
      <c r="X579" s="908"/>
      <c r="Y579" s="908"/>
      <c r="Z579" s="908"/>
      <c r="AA579" s="910"/>
    </row>
    <row r="580" spans="1:27" s="136" customFormat="1" x14ac:dyDescent="0.2">
      <c r="A580" s="654" t="s">
        <v>1394</v>
      </c>
      <c r="B580" s="653"/>
      <c r="C580" s="653" t="s">
        <v>1284</v>
      </c>
      <c r="D580" s="653" t="s">
        <v>1396</v>
      </c>
      <c r="E580" s="653"/>
      <c r="F580" s="653" t="s">
        <v>52</v>
      </c>
      <c r="G580" s="125" t="s">
        <v>48</v>
      </c>
      <c r="H580" s="653" t="s">
        <v>1276</v>
      </c>
      <c r="I580" s="275">
        <v>4630</v>
      </c>
      <c r="J580" s="275">
        <v>6190</v>
      </c>
      <c r="K580" s="275">
        <v>6190</v>
      </c>
      <c r="L580" s="125" t="s">
        <v>58</v>
      </c>
      <c r="M580" s="125" t="s">
        <v>335</v>
      </c>
      <c r="N580" s="125" t="s">
        <v>56</v>
      </c>
      <c r="O580" s="125"/>
      <c r="P580" s="125"/>
      <c r="Q580" s="125"/>
      <c r="R580" s="125"/>
      <c r="S580" s="125"/>
      <c r="T580" s="125"/>
      <c r="U580" s="125"/>
      <c r="V580" s="125"/>
      <c r="W580" s="125"/>
      <c r="X580" s="652"/>
      <c r="Y580" s="652">
        <v>44834</v>
      </c>
      <c r="Z580" s="125" t="s">
        <v>1364</v>
      </c>
      <c r="AA580" s="276" t="s">
        <v>409</v>
      </c>
    </row>
    <row r="581" spans="1:27" s="136" customFormat="1" x14ac:dyDescent="0.2">
      <c r="A581" s="654" t="s">
        <v>1394</v>
      </c>
      <c r="B581" s="653"/>
      <c r="C581" s="653" t="s">
        <v>1286</v>
      </c>
      <c r="D581" s="653" t="s">
        <v>1396</v>
      </c>
      <c r="E581" s="653"/>
      <c r="F581" s="653" t="s">
        <v>52</v>
      </c>
      <c r="G581" s="125" t="s">
        <v>48</v>
      </c>
      <c r="H581" s="653" t="s">
        <v>1276</v>
      </c>
      <c r="I581" s="275">
        <v>4830</v>
      </c>
      <c r="J581" s="275">
        <v>6540</v>
      </c>
      <c r="K581" s="275">
        <v>6540</v>
      </c>
      <c r="L581" s="125" t="s">
        <v>58</v>
      </c>
      <c r="M581" s="125" t="s">
        <v>335</v>
      </c>
      <c r="N581" s="125" t="s">
        <v>56</v>
      </c>
      <c r="O581" s="125"/>
      <c r="P581" s="125"/>
      <c r="Q581" s="125"/>
      <c r="R581" s="125"/>
      <c r="S581" s="125"/>
      <c r="T581" s="125"/>
      <c r="U581" s="125"/>
      <c r="V581" s="125"/>
      <c r="W581" s="125"/>
      <c r="X581" s="652"/>
      <c r="Y581" s="652">
        <v>44834</v>
      </c>
      <c r="Z581" s="125" t="s">
        <v>1364</v>
      </c>
      <c r="AA581" s="276" t="s">
        <v>409</v>
      </c>
    </row>
    <row r="582" spans="1:27" s="136" customFormat="1" x14ac:dyDescent="0.2">
      <c r="A582" s="654" t="s">
        <v>1394</v>
      </c>
      <c r="B582" s="653"/>
      <c r="C582" s="653" t="s">
        <v>1280</v>
      </c>
      <c r="D582" s="653" t="s">
        <v>1396</v>
      </c>
      <c r="E582" s="653"/>
      <c r="F582" s="653" t="s">
        <v>52</v>
      </c>
      <c r="G582" s="125" t="s">
        <v>48</v>
      </c>
      <c r="H582" s="653" t="s">
        <v>1276</v>
      </c>
      <c r="I582" s="275">
        <v>5115</v>
      </c>
      <c r="J582" s="275">
        <v>6690</v>
      </c>
      <c r="K582" s="275">
        <v>6690</v>
      </c>
      <c r="L582" s="125" t="s">
        <v>58</v>
      </c>
      <c r="M582" s="125" t="s">
        <v>335</v>
      </c>
      <c r="N582" s="125" t="s">
        <v>56</v>
      </c>
      <c r="O582" s="125"/>
      <c r="P582" s="125"/>
      <c r="Q582" s="125"/>
      <c r="R582" s="125"/>
      <c r="S582" s="125"/>
      <c r="T582" s="125"/>
      <c r="U582" s="125"/>
      <c r="V582" s="125"/>
      <c r="W582" s="125"/>
      <c r="X582" s="652"/>
      <c r="Y582" s="652">
        <v>44834</v>
      </c>
      <c r="Z582" s="125" t="s">
        <v>1364</v>
      </c>
      <c r="AA582" s="276" t="s">
        <v>409</v>
      </c>
    </row>
    <row r="583" spans="1:27" s="136" customFormat="1" x14ac:dyDescent="0.2">
      <c r="A583" s="654" t="s">
        <v>1394</v>
      </c>
      <c r="B583" s="653"/>
      <c r="C583" s="653" t="s">
        <v>1287</v>
      </c>
      <c r="D583" s="653" t="s">
        <v>1396</v>
      </c>
      <c r="E583" s="653"/>
      <c r="F583" s="653" t="s">
        <v>52</v>
      </c>
      <c r="G583" s="125" t="s">
        <v>48</v>
      </c>
      <c r="H583" s="653" t="s">
        <v>1276</v>
      </c>
      <c r="I583" s="275">
        <v>4545</v>
      </c>
      <c r="J583" s="275">
        <v>6590</v>
      </c>
      <c r="K583" s="275">
        <v>6590</v>
      </c>
      <c r="L583" s="125" t="s">
        <v>58</v>
      </c>
      <c r="M583" s="125" t="s">
        <v>335</v>
      </c>
      <c r="N583" s="125" t="s">
        <v>56</v>
      </c>
      <c r="O583" s="125"/>
      <c r="P583" s="125"/>
      <c r="Q583" s="125"/>
      <c r="R583" s="125"/>
      <c r="S583" s="125"/>
      <c r="T583" s="125"/>
      <c r="U583" s="125"/>
      <c r="V583" s="125"/>
      <c r="W583" s="125"/>
      <c r="X583" s="652"/>
      <c r="Y583" s="652">
        <v>44834</v>
      </c>
      <c r="Z583" s="125" t="s">
        <v>1364</v>
      </c>
      <c r="AA583" s="276" t="s">
        <v>409</v>
      </c>
    </row>
    <row r="584" spans="1:27" s="136" customFormat="1" x14ac:dyDescent="0.2">
      <c r="A584" s="654" t="s">
        <v>1394</v>
      </c>
      <c r="B584" s="653"/>
      <c r="C584" s="653" t="s">
        <v>1288</v>
      </c>
      <c r="D584" s="653" t="s">
        <v>1396</v>
      </c>
      <c r="E584" s="653"/>
      <c r="F584" s="653" t="s">
        <v>52</v>
      </c>
      <c r="G584" s="125" t="s">
        <v>48</v>
      </c>
      <c r="H584" s="653" t="s">
        <v>1276</v>
      </c>
      <c r="I584" s="275">
        <v>4645</v>
      </c>
      <c r="J584" s="275">
        <v>6690</v>
      </c>
      <c r="K584" s="275">
        <v>6690</v>
      </c>
      <c r="L584" s="125" t="s">
        <v>58</v>
      </c>
      <c r="M584" s="125" t="s">
        <v>335</v>
      </c>
      <c r="N584" s="125" t="s">
        <v>56</v>
      </c>
      <c r="O584" s="125"/>
      <c r="P584" s="125"/>
      <c r="Q584" s="125"/>
      <c r="R584" s="125"/>
      <c r="S584" s="125"/>
      <c r="T584" s="125"/>
      <c r="U584" s="125"/>
      <c r="V584" s="125"/>
      <c r="W584" s="125"/>
      <c r="X584" s="652"/>
      <c r="Y584" s="652">
        <v>44834</v>
      </c>
      <c r="Z584" s="125" t="s">
        <v>1364</v>
      </c>
      <c r="AA584" s="276" t="s">
        <v>409</v>
      </c>
    </row>
    <row r="585" spans="1:27" s="136" customFormat="1" x14ac:dyDescent="0.2">
      <c r="A585" s="654" t="s">
        <v>1394</v>
      </c>
      <c r="B585" s="653"/>
      <c r="C585" s="653" t="s">
        <v>1284</v>
      </c>
      <c r="D585" s="653" t="s">
        <v>1397</v>
      </c>
      <c r="E585" s="653"/>
      <c r="F585" s="653" t="s">
        <v>52</v>
      </c>
      <c r="G585" s="125" t="s">
        <v>48</v>
      </c>
      <c r="H585" s="653" t="s">
        <v>1276</v>
      </c>
      <c r="I585" s="275">
        <v>4430</v>
      </c>
      <c r="J585" s="275">
        <v>5860</v>
      </c>
      <c r="K585" s="275">
        <v>5860</v>
      </c>
      <c r="L585" s="125" t="s">
        <v>58</v>
      </c>
      <c r="M585" s="125" t="s">
        <v>335</v>
      </c>
      <c r="N585" s="125" t="s">
        <v>56</v>
      </c>
      <c r="O585" s="125"/>
      <c r="P585" s="125"/>
      <c r="Q585" s="125"/>
      <c r="R585" s="125"/>
      <c r="S585" s="125"/>
      <c r="T585" s="125"/>
      <c r="U585" s="125"/>
      <c r="V585" s="125"/>
      <c r="W585" s="125"/>
      <c r="X585" s="652"/>
      <c r="Y585" s="652">
        <v>44834</v>
      </c>
      <c r="Z585" s="125" t="s">
        <v>1364</v>
      </c>
      <c r="AA585" s="276" t="s">
        <v>409</v>
      </c>
    </row>
    <row r="586" spans="1:27" s="136" customFormat="1" x14ac:dyDescent="0.2">
      <c r="A586" s="654" t="s">
        <v>1394</v>
      </c>
      <c r="B586" s="653"/>
      <c r="C586" s="653" t="s">
        <v>1286</v>
      </c>
      <c r="D586" s="653" t="s">
        <v>1397</v>
      </c>
      <c r="E586" s="653"/>
      <c r="F586" s="653" t="s">
        <v>52</v>
      </c>
      <c r="G586" s="125" t="s">
        <v>48</v>
      </c>
      <c r="H586" s="653" t="s">
        <v>1276</v>
      </c>
      <c r="I586" s="275">
        <v>4730</v>
      </c>
      <c r="J586" s="275">
        <v>6260</v>
      </c>
      <c r="K586" s="275">
        <v>6260</v>
      </c>
      <c r="L586" s="125" t="s">
        <v>58</v>
      </c>
      <c r="M586" s="125" t="s">
        <v>335</v>
      </c>
      <c r="N586" s="125" t="s">
        <v>56</v>
      </c>
      <c r="O586" s="125"/>
      <c r="P586" s="125"/>
      <c r="Q586" s="125"/>
      <c r="R586" s="125"/>
      <c r="S586" s="125"/>
      <c r="T586" s="125"/>
      <c r="U586" s="125"/>
      <c r="V586" s="125"/>
      <c r="W586" s="125"/>
      <c r="X586" s="652"/>
      <c r="Y586" s="652">
        <v>44834</v>
      </c>
      <c r="Z586" s="125" t="s">
        <v>1364</v>
      </c>
      <c r="AA586" s="276" t="s">
        <v>409</v>
      </c>
    </row>
    <row r="587" spans="1:27" s="136" customFormat="1" x14ac:dyDescent="0.2">
      <c r="A587" s="654" t="s">
        <v>1394</v>
      </c>
      <c r="B587" s="653"/>
      <c r="C587" s="653" t="s">
        <v>1280</v>
      </c>
      <c r="D587" s="653" t="s">
        <v>1397</v>
      </c>
      <c r="E587" s="653"/>
      <c r="F587" s="653" t="s">
        <v>52</v>
      </c>
      <c r="G587" s="125" t="s">
        <v>48</v>
      </c>
      <c r="H587" s="653" t="s">
        <v>1276</v>
      </c>
      <c r="I587" s="275">
        <v>4515</v>
      </c>
      <c r="J587" s="275">
        <v>5890</v>
      </c>
      <c r="K587" s="275">
        <v>5890</v>
      </c>
      <c r="L587" s="125" t="s">
        <v>58</v>
      </c>
      <c r="M587" s="125" t="s">
        <v>335</v>
      </c>
      <c r="N587" s="125" t="s">
        <v>56</v>
      </c>
      <c r="O587" s="125"/>
      <c r="P587" s="125"/>
      <c r="Q587" s="125"/>
      <c r="R587" s="125"/>
      <c r="S587" s="125"/>
      <c r="T587" s="125"/>
      <c r="U587" s="125"/>
      <c r="V587" s="125"/>
      <c r="W587" s="125"/>
      <c r="X587" s="652"/>
      <c r="Y587" s="652">
        <v>44834</v>
      </c>
      <c r="Z587" s="125" t="s">
        <v>1364</v>
      </c>
      <c r="AA587" s="276" t="s">
        <v>409</v>
      </c>
    </row>
    <row r="588" spans="1:27" s="136" customFormat="1" x14ac:dyDescent="0.2">
      <c r="A588" s="654" t="s">
        <v>1394</v>
      </c>
      <c r="B588" s="653"/>
      <c r="C588" s="653" t="s">
        <v>1287</v>
      </c>
      <c r="D588" s="653" t="s">
        <v>1397</v>
      </c>
      <c r="E588" s="653"/>
      <c r="F588" s="653" t="s">
        <v>52</v>
      </c>
      <c r="G588" s="125" t="s">
        <v>48</v>
      </c>
      <c r="H588" s="653" t="s">
        <v>1276</v>
      </c>
      <c r="I588" s="275">
        <v>3945</v>
      </c>
      <c r="J588" s="275">
        <v>5190</v>
      </c>
      <c r="K588" s="275">
        <v>5190</v>
      </c>
      <c r="L588" s="125" t="s">
        <v>58</v>
      </c>
      <c r="M588" s="125" t="s">
        <v>335</v>
      </c>
      <c r="N588" s="125" t="s">
        <v>56</v>
      </c>
      <c r="O588" s="125"/>
      <c r="P588" s="125"/>
      <c r="Q588" s="125"/>
      <c r="R588" s="125"/>
      <c r="S588" s="125"/>
      <c r="T588" s="125"/>
      <c r="U588" s="125"/>
      <c r="V588" s="125"/>
      <c r="W588" s="125"/>
      <c r="X588" s="652"/>
      <c r="Y588" s="652">
        <v>44834</v>
      </c>
      <c r="Z588" s="125" t="s">
        <v>1364</v>
      </c>
      <c r="AA588" s="276" t="s">
        <v>409</v>
      </c>
    </row>
    <row r="589" spans="1:27" s="136" customFormat="1" x14ac:dyDescent="0.2">
      <c r="A589" s="654" t="s">
        <v>1394</v>
      </c>
      <c r="B589" s="653"/>
      <c r="C589" s="653" t="s">
        <v>1288</v>
      </c>
      <c r="D589" s="653" t="s">
        <v>1397</v>
      </c>
      <c r="E589" s="653"/>
      <c r="F589" s="653" t="s">
        <v>52</v>
      </c>
      <c r="G589" s="125" t="s">
        <v>48</v>
      </c>
      <c r="H589" s="653" t="s">
        <v>1276</v>
      </c>
      <c r="I589" s="275">
        <v>4045</v>
      </c>
      <c r="J589" s="275">
        <v>5790</v>
      </c>
      <c r="K589" s="275">
        <v>5790</v>
      </c>
      <c r="L589" s="125" t="s">
        <v>58</v>
      </c>
      <c r="M589" s="125" t="s">
        <v>335</v>
      </c>
      <c r="N589" s="125" t="s">
        <v>56</v>
      </c>
      <c r="O589" s="125"/>
      <c r="P589" s="125"/>
      <c r="Q589" s="125"/>
      <c r="R589" s="125"/>
      <c r="S589" s="125"/>
      <c r="T589" s="125"/>
      <c r="U589" s="125"/>
      <c r="V589" s="125"/>
      <c r="W589" s="125"/>
      <c r="X589" s="652"/>
      <c r="Y589" s="652">
        <v>44834</v>
      </c>
      <c r="Z589" s="125" t="s">
        <v>1364</v>
      </c>
      <c r="AA589" s="276" t="s">
        <v>409</v>
      </c>
    </row>
    <row r="590" spans="1:27" s="136" customFormat="1" x14ac:dyDescent="0.2">
      <c r="A590" s="654" t="s">
        <v>1394</v>
      </c>
      <c r="B590" s="653"/>
      <c r="C590" s="653" t="s">
        <v>1284</v>
      </c>
      <c r="D590" s="653" t="s">
        <v>1398</v>
      </c>
      <c r="E590" s="653"/>
      <c r="F590" s="653" t="s">
        <v>52</v>
      </c>
      <c r="G590" s="125" t="s">
        <v>48</v>
      </c>
      <c r="H590" s="653" t="s">
        <v>1276</v>
      </c>
      <c r="I590" s="275">
        <v>3045</v>
      </c>
      <c r="J590" s="275">
        <v>3990</v>
      </c>
      <c r="K590" s="275">
        <v>3990</v>
      </c>
      <c r="L590" s="125" t="s">
        <v>58</v>
      </c>
      <c r="M590" s="125" t="s">
        <v>335</v>
      </c>
      <c r="N590" s="125" t="s">
        <v>56</v>
      </c>
      <c r="O590" s="125"/>
      <c r="P590" s="125"/>
      <c r="Q590" s="125"/>
      <c r="R590" s="125"/>
      <c r="S590" s="125"/>
      <c r="T590" s="125"/>
      <c r="U590" s="125"/>
      <c r="V590" s="125"/>
      <c r="W590" s="125"/>
      <c r="X590" s="652"/>
      <c r="Y590" s="652">
        <v>44834</v>
      </c>
      <c r="Z590" s="125" t="s">
        <v>1364</v>
      </c>
      <c r="AA590" s="276" t="s">
        <v>409</v>
      </c>
    </row>
    <row r="591" spans="1:27" s="136" customFormat="1" x14ac:dyDescent="0.2">
      <c r="A591" s="654" t="s">
        <v>1394</v>
      </c>
      <c r="B591" s="653"/>
      <c r="C591" s="653" t="s">
        <v>1286</v>
      </c>
      <c r="D591" s="653" t="s">
        <v>1398</v>
      </c>
      <c r="E591" s="653"/>
      <c r="F591" s="653" t="s">
        <v>52</v>
      </c>
      <c r="G591" s="125" t="s">
        <v>48</v>
      </c>
      <c r="H591" s="653" t="s">
        <v>1276</v>
      </c>
      <c r="I591" s="275">
        <v>3245</v>
      </c>
      <c r="J591" s="275">
        <v>4090</v>
      </c>
      <c r="K591" s="275">
        <v>4090</v>
      </c>
      <c r="L591" s="125" t="s">
        <v>58</v>
      </c>
      <c r="M591" s="125" t="s">
        <v>335</v>
      </c>
      <c r="N591" s="125" t="s">
        <v>56</v>
      </c>
      <c r="O591" s="125"/>
      <c r="P591" s="125"/>
      <c r="Q591" s="125"/>
      <c r="R591" s="125"/>
      <c r="S591" s="125"/>
      <c r="T591" s="125"/>
      <c r="U591" s="125"/>
      <c r="V591" s="125"/>
      <c r="W591" s="125"/>
      <c r="X591" s="652"/>
      <c r="Y591" s="652">
        <v>44834</v>
      </c>
      <c r="Z591" s="125" t="s">
        <v>1364</v>
      </c>
      <c r="AA591" s="276" t="s">
        <v>409</v>
      </c>
    </row>
    <row r="592" spans="1:27" s="136" customFormat="1" x14ac:dyDescent="0.2">
      <c r="A592" s="654" t="s">
        <v>1394</v>
      </c>
      <c r="B592" s="653"/>
      <c r="C592" s="653" t="s">
        <v>1280</v>
      </c>
      <c r="D592" s="653" t="s">
        <v>1398</v>
      </c>
      <c r="E592" s="653"/>
      <c r="F592" s="653" t="s">
        <v>52</v>
      </c>
      <c r="G592" s="125" t="s">
        <v>48</v>
      </c>
      <c r="H592" s="653" t="s">
        <v>1276</v>
      </c>
      <c r="I592" s="275">
        <v>3345</v>
      </c>
      <c r="J592" s="275">
        <v>3890</v>
      </c>
      <c r="K592" s="275">
        <v>3890</v>
      </c>
      <c r="L592" s="125" t="s">
        <v>58</v>
      </c>
      <c r="M592" s="125" t="s">
        <v>335</v>
      </c>
      <c r="N592" s="125" t="s">
        <v>56</v>
      </c>
      <c r="O592" s="125"/>
      <c r="P592" s="125"/>
      <c r="Q592" s="125"/>
      <c r="R592" s="125"/>
      <c r="S592" s="125"/>
      <c r="T592" s="125"/>
      <c r="U592" s="125"/>
      <c r="V592" s="125"/>
      <c r="W592" s="125"/>
      <c r="X592" s="652"/>
      <c r="Y592" s="652">
        <v>44834</v>
      </c>
      <c r="Z592" s="125" t="s">
        <v>1364</v>
      </c>
      <c r="AA592" s="276" t="s">
        <v>409</v>
      </c>
    </row>
    <row r="593" spans="1:27" s="136" customFormat="1" x14ac:dyDescent="0.2">
      <c r="A593" s="654" t="s">
        <v>1394</v>
      </c>
      <c r="B593" s="653"/>
      <c r="C593" s="653" t="s">
        <v>1287</v>
      </c>
      <c r="D593" s="653" t="s">
        <v>1398</v>
      </c>
      <c r="E593" s="653"/>
      <c r="F593" s="653" t="s">
        <v>52</v>
      </c>
      <c r="G593" s="125" t="s">
        <v>48</v>
      </c>
      <c r="H593" s="653" t="s">
        <v>1276</v>
      </c>
      <c r="I593" s="275">
        <v>2745</v>
      </c>
      <c r="J593" s="275">
        <v>3490</v>
      </c>
      <c r="K593" s="275">
        <v>3490</v>
      </c>
      <c r="L593" s="125" t="s">
        <v>58</v>
      </c>
      <c r="M593" s="125" t="s">
        <v>335</v>
      </c>
      <c r="N593" s="125" t="s">
        <v>56</v>
      </c>
      <c r="O593" s="125"/>
      <c r="P593" s="125"/>
      <c r="Q593" s="125"/>
      <c r="R593" s="125"/>
      <c r="S593" s="125"/>
      <c r="T593" s="125"/>
      <c r="U593" s="125"/>
      <c r="V593" s="125"/>
      <c r="W593" s="125"/>
      <c r="X593" s="652"/>
      <c r="Y593" s="652">
        <v>44834</v>
      </c>
      <c r="Z593" s="125" t="s">
        <v>1364</v>
      </c>
      <c r="AA593" s="276" t="s">
        <v>409</v>
      </c>
    </row>
    <row r="594" spans="1:27" s="136" customFormat="1" x14ac:dyDescent="0.2">
      <c r="A594" s="654" t="s">
        <v>1394</v>
      </c>
      <c r="B594" s="653"/>
      <c r="C594" s="653" t="s">
        <v>1288</v>
      </c>
      <c r="D594" s="653" t="s">
        <v>1398</v>
      </c>
      <c r="E594" s="653"/>
      <c r="F594" s="653" t="s">
        <v>52</v>
      </c>
      <c r="G594" s="125" t="s">
        <v>48</v>
      </c>
      <c r="H594" s="653" t="s">
        <v>1276</v>
      </c>
      <c r="I594" s="275">
        <v>2945</v>
      </c>
      <c r="J594" s="275">
        <v>3790</v>
      </c>
      <c r="K594" s="275">
        <v>3790</v>
      </c>
      <c r="L594" s="125" t="s">
        <v>58</v>
      </c>
      <c r="M594" s="125" t="s">
        <v>335</v>
      </c>
      <c r="N594" s="125" t="s">
        <v>56</v>
      </c>
      <c r="O594" s="125"/>
      <c r="P594" s="125"/>
      <c r="Q594" s="125"/>
      <c r="R594" s="125"/>
      <c r="S594" s="125"/>
      <c r="T594" s="125"/>
      <c r="U594" s="125"/>
      <c r="V594" s="125"/>
      <c r="W594" s="125"/>
      <c r="X594" s="652"/>
      <c r="Y594" s="652">
        <v>44834</v>
      </c>
      <c r="Z594" s="125" t="s">
        <v>1364</v>
      </c>
      <c r="AA594" s="276" t="s">
        <v>409</v>
      </c>
    </row>
    <row r="595" spans="1:27" s="136" customFormat="1" x14ac:dyDescent="0.2">
      <c r="A595" s="654" t="s">
        <v>1394</v>
      </c>
      <c r="B595" s="653"/>
      <c r="C595" s="653" t="s">
        <v>1284</v>
      </c>
      <c r="D595" s="653" t="s">
        <v>1399</v>
      </c>
      <c r="E595" s="653"/>
      <c r="F595" s="653" t="s">
        <v>52</v>
      </c>
      <c r="G595" s="125" t="s">
        <v>48</v>
      </c>
      <c r="H595" s="653" t="s">
        <v>1276</v>
      </c>
      <c r="I595" s="275">
        <v>2945</v>
      </c>
      <c r="J595" s="275">
        <v>3660</v>
      </c>
      <c r="K595" s="275">
        <v>3660</v>
      </c>
      <c r="L595" s="125" t="s">
        <v>58</v>
      </c>
      <c r="M595" s="125" t="s">
        <v>335</v>
      </c>
      <c r="N595" s="125" t="s">
        <v>56</v>
      </c>
      <c r="O595" s="125"/>
      <c r="P595" s="125"/>
      <c r="Q595" s="125"/>
      <c r="R595" s="125"/>
      <c r="S595" s="125"/>
      <c r="T595" s="125"/>
      <c r="U595" s="125"/>
      <c r="V595" s="125"/>
      <c r="W595" s="125"/>
      <c r="X595" s="652"/>
      <c r="Y595" s="652">
        <v>44834</v>
      </c>
      <c r="Z595" s="125" t="s">
        <v>1364</v>
      </c>
      <c r="AA595" s="276" t="s">
        <v>409</v>
      </c>
    </row>
    <row r="596" spans="1:27" s="136" customFormat="1" x14ac:dyDescent="0.2">
      <c r="A596" s="654" t="s">
        <v>1394</v>
      </c>
      <c r="B596" s="653"/>
      <c r="C596" s="653" t="s">
        <v>1286</v>
      </c>
      <c r="D596" s="653" t="s">
        <v>1399</v>
      </c>
      <c r="E596" s="653"/>
      <c r="F596" s="653" t="s">
        <v>52</v>
      </c>
      <c r="G596" s="125" t="s">
        <v>48</v>
      </c>
      <c r="H596" s="653" t="s">
        <v>1276</v>
      </c>
      <c r="I596" s="275">
        <v>3145</v>
      </c>
      <c r="J596" s="275">
        <v>3960</v>
      </c>
      <c r="K596" s="275">
        <v>3960</v>
      </c>
      <c r="L596" s="125" t="s">
        <v>58</v>
      </c>
      <c r="M596" s="125" t="s">
        <v>335</v>
      </c>
      <c r="N596" s="125" t="s">
        <v>56</v>
      </c>
      <c r="O596" s="125"/>
      <c r="P596" s="125"/>
      <c r="Q596" s="125"/>
      <c r="R596" s="125"/>
      <c r="S596" s="125"/>
      <c r="T596" s="125"/>
      <c r="U596" s="125"/>
      <c r="V596" s="125"/>
      <c r="W596" s="125"/>
      <c r="X596" s="652"/>
      <c r="Y596" s="652">
        <v>44834</v>
      </c>
      <c r="Z596" s="125" t="s">
        <v>1364</v>
      </c>
      <c r="AA596" s="276" t="s">
        <v>409</v>
      </c>
    </row>
    <row r="597" spans="1:27" s="136" customFormat="1" x14ac:dyDescent="0.2">
      <c r="A597" s="654" t="s">
        <v>1394</v>
      </c>
      <c r="B597" s="653"/>
      <c r="C597" s="653" t="s">
        <v>1280</v>
      </c>
      <c r="D597" s="653" t="s">
        <v>1399</v>
      </c>
      <c r="E597" s="653"/>
      <c r="F597" s="653" t="s">
        <v>52</v>
      </c>
      <c r="G597" s="125" t="s">
        <v>48</v>
      </c>
      <c r="H597" s="653" t="s">
        <v>1276</v>
      </c>
      <c r="I597" s="275">
        <v>3195</v>
      </c>
      <c r="J597" s="275">
        <v>4160</v>
      </c>
      <c r="K597" s="275">
        <v>4160</v>
      </c>
      <c r="L597" s="125" t="s">
        <v>58</v>
      </c>
      <c r="M597" s="125" t="s">
        <v>335</v>
      </c>
      <c r="N597" s="125" t="s">
        <v>56</v>
      </c>
      <c r="O597" s="125"/>
      <c r="P597" s="125"/>
      <c r="Q597" s="125"/>
      <c r="R597" s="125"/>
      <c r="S597" s="125"/>
      <c r="T597" s="125"/>
      <c r="U597" s="125"/>
      <c r="V597" s="125"/>
      <c r="W597" s="125"/>
      <c r="X597" s="652"/>
      <c r="Y597" s="652">
        <v>44834</v>
      </c>
      <c r="Z597" s="125" t="s">
        <v>1364</v>
      </c>
      <c r="AA597" s="276" t="s">
        <v>409</v>
      </c>
    </row>
    <row r="598" spans="1:27" s="136" customFormat="1" x14ac:dyDescent="0.2">
      <c r="A598" s="654" t="s">
        <v>1394</v>
      </c>
      <c r="B598" s="653"/>
      <c r="C598" s="653" t="s">
        <v>1287</v>
      </c>
      <c r="D598" s="653" t="s">
        <v>1399</v>
      </c>
      <c r="E598" s="653"/>
      <c r="F598" s="653" t="s">
        <v>52</v>
      </c>
      <c r="G598" s="125" t="s">
        <v>48</v>
      </c>
      <c r="H598" s="653" t="s">
        <v>1276</v>
      </c>
      <c r="I598" s="275">
        <v>2945</v>
      </c>
      <c r="J598" s="275">
        <v>3960</v>
      </c>
      <c r="K598" s="275">
        <v>3960</v>
      </c>
      <c r="L598" s="125" t="s">
        <v>58</v>
      </c>
      <c r="M598" s="125" t="s">
        <v>335</v>
      </c>
      <c r="N598" s="125" t="s">
        <v>56</v>
      </c>
      <c r="O598" s="125"/>
      <c r="P598" s="125"/>
      <c r="Q598" s="125"/>
      <c r="R598" s="125"/>
      <c r="S598" s="125"/>
      <c r="T598" s="125"/>
      <c r="U598" s="125"/>
      <c r="V598" s="125"/>
      <c r="W598" s="125"/>
      <c r="X598" s="652"/>
      <c r="Y598" s="652">
        <v>44834</v>
      </c>
      <c r="Z598" s="125" t="s">
        <v>1364</v>
      </c>
      <c r="AA598" s="276" t="s">
        <v>409</v>
      </c>
    </row>
    <row r="599" spans="1:27" s="136" customFormat="1" x14ac:dyDescent="0.2">
      <c r="A599" s="654" t="s">
        <v>1394</v>
      </c>
      <c r="B599" s="653"/>
      <c r="C599" s="653" t="s">
        <v>1288</v>
      </c>
      <c r="D599" s="653" t="s">
        <v>1399</v>
      </c>
      <c r="E599" s="653"/>
      <c r="F599" s="653" t="s">
        <v>52</v>
      </c>
      <c r="G599" s="125" t="s">
        <v>48</v>
      </c>
      <c r="H599" s="653" t="s">
        <v>1276</v>
      </c>
      <c r="I599" s="275">
        <v>3045</v>
      </c>
      <c r="J599" s="275">
        <v>4060</v>
      </c>
      <c r="K599" s="275">
        <v>4060</v>
      </c>
      <c r="L599" s="125" t="s">
        <v>58</v>
      </c>
      <c r="M599" s="125" t="s">
        <v>335</v>
      </c>
      <c r="N599" s="125" t="s">
        <v>56</v>
      </c>
      <c r="O599" s="125"/>
      <c r="P599" s="125"/>
      <c r="Q599" s="125"/>
      <c r="R599" s="125"/>
      <c r="S599" s="125"/>
      <c r="T599" s="125"/>
      <c r="U599" s="125"/>
      <c r="V599" s="125"/>
      <c r="W599" s="125"/>
      <c r="X599" s="652"/>
      <c r="Y599" s="652">
        <v>44834</v>
      </c>
      <c r="Z599" s="125" t="s">
        <v>1364</v>
      </c>
      <c r="AA599" s="276" t="s">
        <v>409</v>
      </c>
    </row>
    <row r="600" spans="1:27" s="136" customFormat="1" x14ac:dyDescent="0.2">
      <c r="A600" s="654" t="s">
        <v>1394</v>
      </c>
      <c r="B600" s="653"/>
      <c r="C600" s="653" t="s">
        <v>1284</v>
      </c>
      <c r="D600" s="653" t="s">
        <v>1400</v>
      </c>
      <c r="E600" s="653"/>
      <c r="F600" s="653" t="s">
        <v>52</v>
      </c>
      <c r="G600" s="125" t="s">
        <v>48</v>
      </c>
      <c r="H600" s="653" t="s">
        <v>1276</v>
      </c>
      <c r="I600" s="275">
        <v>2599</v>
      </c>
      <c r="J600" s="275">
        <v>3568</v>
      </c>
      <c r="K600" s="275">
        <v>3568</v>
      </c>
      <c r="L600" s="125" t="s">
        <v>58</v>
      </c>
      <c r="M600" s="125" t="s">
        <v>335</v>
      </c>
      <c r="N600" s="125" t="s">
        <v>56</v>
      </c>
      <c r="O600" s="125"/>
      <c r="P600" s="125"/>
      <c r="Q600" s="125"/>
      <c r="R600" s="125"/>
      <c r="S600" s="125"/>
      <c r="T600" s="125"/>
      <c r="U600" s="125"/>
      <c r="V600" s="125"/>
      <c r="W600" s="125"/>
      <c r="X600" s="652"/>
      <c r="Y600" s="652">
        <v>44834</v>
      </c>
      <c r="Z600" s="125" t="s">
        <v>1364</v>
      </c>
      <c r="AA600" s="276" t="s">
        <v>409</v>
      </c>
    </row>
    <row r="601" spans="1:27" s="136" customFormat="1" x14ac:dyDescent="0.2">
      <c r="A601" s="654" t="s">
        <v>1394</v>
      </c>
      <c r="B601" s="653"/>
      <c r="C601" s="653" t="s">
        <v>1286</v>
      </c>
      <c r="D601" s="653" t="s">
        <v>1400</v>
      </c>
      <c r="E601" s="653"/>
      <c r="F601" s="653" t="s">
        <v>52</v>
      </c>
      <c r="G601" s="125" t="s">
        <v>48</v>
      </c>
      <c r="H601" s="653" t="s">
        <v>1276</v>
      </c>
      <c r="I601" s="275">
        <v>2799</v>
      </c>
      <c r="J601" s="275">
        <v>3798</v>
      </c>
      <c r="K601" s="275">
        <v>3798</v>
      </c>
      <c r="L601" s="125" t="s">
        <v>58</v>
      </c>
      <c r="M601" s="125" t="s">
        <v>335</v>
      </c>
      <c r="N601" s="125" t="s">
        <v>56</v>
      </c>
      <c r="O601" s="125"/>
      <c r="P601" s="125"/>
      <c r="Q601" s="125"/>
      <c r="R601" s="125"/>
      <c r="S601" s="125"/>
      <c r="T601" s="125"/>
      <c r="U601" s="125"/>
      <c r="V601" s="125"/>
      <c r="W601" s="125"/>
      <c r="X601" s="652"/>
      <c r="Y601" s="652">
        <v>44834</v>
      </c>
      <c r="Z601" s="125" t="s">
        <v>1364</v>
      </c>
      <c r="AA601" s="276" t="s">
        <v>409</v>
      </c>
    </row>
    <row r="602" spans="1:27" s="136" customFormat="1" x14ac:dyDescent="0.2">
      <c r="A602" s="654" t="s">
        <v>1394</v>
      </c>
      <c r="B602" s="653"/>
      <c r="C602" s="653" t="s">
        <v>1280</v>
      </c>
      <c r="D602" s="653" t="s">
        <v>1400</v>
      </c>
      <c r="E602" s="653"/>
      <c r="F602" s="653" t="s">
        <v>52</v>
      </c>
      <c r="G602" s="125" t="s">
        <v>48</v>
      </c>
      <c r="H602" s="653" t="s">
        <v>1276</v>
      </c>
      <c r="I602" s="275">
        <v>3094</v>
      </c>
      <c r="J602" s="275">
        <v>4398</v>
      </c>
      <c r="K602" s="275">
        <v>4398</v>
      </c>
      <c r="L602" s="125" t="s">
        <v>58</v>
      </c>
      <c r="M602" s="125" t="s">
        <v>335</v>
      </c>
      <c r="N602" s="125" t="s">
        <v>56</v>
      </c>
      <c r="O602" s="125"/>
      <c r="P602" s="125"/>
      <c r="Q602" s="125"/>
      <c r="R602" s="125"/>
      <c r="S602" s="125"/>
      <c r="T602" s="125"/>
      <c r="U602" s="125"/>
      <c r="V602" s="125"/>
      <c r="W602" s="125"/>
      <c r="X602" s="652"/>
      <c r="Y602" s="652">
        <v>44834</v>
      </c>
      <c r="Z602" s="125" t="s">
        <v>1364</v>
      </c>
      <c r="AA602" s="276" t="s">
        <v>409</v>
      </c>
    </row>
    <row r="603" spans="1:27" s="136" customFormat="1" x14ac:dyDescent="0.2">
      <c r="A603" s="654" t="s">
        <v>1394</v>
      </c>
      <c r="B603" s="653"/>
      <c r="C603" s="653" t="s">
        <v>1287</v>
      </c>
      <c r="D603" s="653" t="s">
        <v>1400</v>
      </c>
      <c r="E603" s="653"/>
      <c r="F603" s="653" t="s">
        <v>52</v>
      </c>
      <c r="G603" s="125" t="s">
        <v>48</v>
      </c>
      <c r="H603" s="653" t="s">
        <v>1276</v>
      </c>
      <c r="I603" s="275">
        <v>2894</v>
      </c>
      <c r="J603" s="275">
        <v>4488</v>
      </c>
      <c r="K603" s="275">
        <v>4488</v>
      </c>
      <c r="L603" s="125" t="s">
        <v>58</v>
      </c>
      <c r="M603" s="125" t="s">
        <v>335</v>
      </c>
      <c r="N603" s="125" t="s">
        <v>56</v>
      </c>
      <c r="O603" s="125"/>
      <c r="P603" s="125"/>
      <c r="Q603" s="125"/>
      <c r="R603" s="125"/>
      <c r="S603" s="125"/>
      <c r="T603" s="125"/>
      <c r="U603" s="125"/>
      <c r="V603" s="125"/>
      <c r="W603" s="125"/>
      <c r="X603" s="652"/>
      <c r="Y603" s="652">
        <v>44834</v>
      </c>
      <c r="Z603" s="125" t="s">
        <v>1364</v>
      </c>
      <c r="AA603" s="276" t="s">
        <v>409</v>
      </c>
    </row>
    <row r="604" spans="1:27" s="136" customFormat="1" x14ac:dyDescent="0.2">
      <c r="A604" s="654" t="s">
        <v>1394</v>
      </c>
      <c r="B604" s="653"/>
      <c r="C604" s="653" t="s">
        <v>1288</v>
      </c>
      <c r="D604" s="653" t="s">
        <v>1400</v>
      </c>
      <c r="E604" s="653"/>
      <c r="F604" s="653" t="s">
        <v>52</v>
      </c>
      <c r="G604" s="125" t="s">
        <v>48</v>
      </c>
      <c r="H604" s="653" t="s">
        <v>1276</v>
      </c>
      <c r="I604" s="275">
        <v>2994</v>
      </c>
      <c r="J604" s="275">
        <v>4588</v>
      </c>
      <c r="K604" s="275">
        <v>4588</v>
      </c>
      <c r="L604" s="125" t="s">
        <v>58</v>
      </c>
      <c r="M604" s="125" t="s">
        <v>335</v>
      </c>
      <c r="N604" s="125" t="s">
        <v>56</v>
      </c>
      <c r="O604" s="125"/>
      <c r="P604" s="125"/>
      <c r="Q604" s="125"/>
      <c r="R604" s="125"/>
      <c r="S604" s="125"/>
      <c r="T604" s="125"/>
      <c r="U604" s="125"/>
      <c r="V604" s="125"/>
      <c r="W604" s="125"/>
      <c r="X604" s="652"/>
      <c r="Y604" s="652">
        <v>44834</v>
      </c>
      <c r="Z604" s="125" t="s">
        <v>1364</v>
      </c>
      <c r="AA604" s="276" t="s">
        <v>409</v>
      </c>
    </row>
    <row r="605" spans="1:27" s="136" customFormat="1" x14ac:dyDescent="0.2">
      <c r="A605" s="654" t="s">
        <v>1394</v>
      </c>
      <c r="B605" s="653"/>
      <c r="C605" s="653" t="s">
        <v>1284</v>
      </c>
      <c r="D605" s="653" t="s">
        <v>1401</v>
      </c>
      <c r="E605" s="653"/>
      <c r="F605" s="653" t="s">
        <v>52</v>
      </c>
      <c r="G605" s="125" t="s">
        <v>48</v>
      </c>
      <c r="H605" s="653" t="s">
        <v>1276</v>
      </c>
      <c r="I605" s="275">
        <v>3045</v>
      </c>
      <c r="J605" s="275">
        <v>3960</v>
      </c>
      <c r="K605" s="275">
        <v>3960</v>
      </c>
      <c r="L605" s="125" t="s">
        <v>58</v>
      </c>
      <c r="M605" s="125" t="s">
        <v>335</v>
      </c>
      <c r="N605" s="125" t="s">
        <v>56</v>
      </c>
      <c r="O605" s="125"/>
      <c r="P605" s="125"/>
      <c r="Q605" s="125"/>
      <c r="R605" s="125"/>
      <c r="S605" s="125"/>
      <c r="T605" s="125"/>
      <c r="U605" s="125"/>
      <c r="V605" s="125"/>
      <c r="W605" s="125"/>
      <c r="X605" s="652"/>
      <c r="Y605" s="652">
        <v>44834</v>
      </c>
      <c r="Z605" s="125" t="s">
        <v>1364</v>
      </c>
      <c r="AA605" s="276" t="s">
        <v>409</v>
      </c>
    </row>
    <row r="606" spans="1:27" s="136" customFormat="1" x14ac:dyDescent="0.2">
      <c r="A606" s="654" t="s">
        <v>1394</v>
      </c>
      <c r="B606" s="653"/>
      <c r="C606" s="653" t="s">
        <v>1286</v>
      </c>
      <c r="D606" s="653" t="s">
        <v>1401</v>
      </c>
      <c r="E606" s="653"/>
      <c r="F606" s="653" t="s">
        <v>52</v>
      </c>
      <c r="G606" s="125" t="s">
        <v>48</v>
      </c>
      <c r="H606" s="653" t="s">
        <v>1276</v>
      </c>
      <c r="I606" s="275">
        <v>3245</v>
      </c>
      <c r="J606" s="275">
        <v>4140</v>
      </c>
      <c r="K606" s="275">
        <v>4140</v>
      </c>
      <c r="L606" s="125" t="s">
        <v>58</v>
      </c>
      <c r="M606" s="125" t="s">
        <v>335</v>
      </c>
      <c r="N606" s="125" t="s">
        <v>56</v>
      </c>
      <c r="O606" s="125"/>
      <c r="P606" s="125"/>
      <c r="Q606" s="125"/>
      <c r="R606" s="125"/>
      <c r="S606" s="125"/>
      <c r="T606" s="125"/>
      <c r="U606" s="125"/>
      <c r="V606" s="125"/>
      <c r="W606" s="125"/>
      <c r="X606" s="652"/>
      <c r="Y606" s="652">
        <v>44834</v>
      </c>
      <c r="Z606" s="125" t="s">
        <v>1364</v>
      </c>
      <c r="AA606" s="276" t="s">
        <v>409</v>
      </c>
    </row>
    <row r="607" spans="1:27" s="136" customFormat="1" x14ac:dyDescent="0.2">
      <c r="A607" s="654" t="s">
        <v>1394</v>
      </c>
      <c r="B607" s="653"/>
      <c r="C607" s="653" t="s">
        <v>1280</v>
      </c>
      <c r="D607" s="653" t="s">
        <v>1401</v>
      </c>
      <c r="E607" s="653"/>
      <c r="F607" s="653" t="s">
        <v>52</v>
      </c>
      <c r="G607" s="125" t="s">
        <v>48</v>
      </c>
      <c r="H607" s="653" t="s">
        <v>1276</v>
      </c>
      <c r="I607" s="275">
        <v>3480</v>
      </c>
      <c r="J607" s="275">
        <v>4190</v>
      </c>
      <c r="K607" s="275">
        <v>4190</v>
      </c>
      <c r="L607" s="125" t="s">
        <v>58</v>
      </c>
      <c r="M607" s="125" t="s">
        <v>335</v>
      </c>
      <c r="N607" s="125" t="s">
        <v>56</v>
      </c>
      <c r="O607" s="125"/>
      <c r="P607" s="125"/>
      <c r="Q607" s="125"/>
      <c r="R607" s="125"/>
      <c r="S607" s="125"/>
      <c r="T607" s="125"/>
      <c r="U607" s="125"/>
      <c r="V607" s="125"/>
      <c r="W607" s="125"/>
      <c r="X607" s="652"/>
      <c r="Y607" s="652">
        <v>44834</v>
      </c>
      <c r="Z607" s="125" t="s">
        <v>1364</v>
      </c>
      <c r="AA607" s="276" t="s">
        <v>409</v>
      </c>
    </row>
    <row r="608" spans="1:27" s="136" customFormat="1" x14ac:dyDescent="0.2">
      <c r="A608" s="654" t="s">
        <v>1394</v>
      </c>
      <c r="B608" s="653"/>
      <c r="C608" s="653" t="s">
        <v>1287</v>
      </c>
      <c r="D608" s="653" t="s">
        <v>1401</v>
      </c>
      <c r="E608" s="653"/>
      <c r="F608" s="653" t="s">
        <v>52</v>
      </c>
      <c r="G608" s="125" t="s">
        <v>48</v>
      </c>
      <c r="H608" s="653" t="s">
        <v>1276</v>
      </c>
      <c r="I608" s="275">
        <v>3045</v>
      </c>
      <c r="J608" s="275">
        <v>3890</v>
      </c>
      <c r="K608" s="275">
        <v>3890</v>
      </c>
      <c r="L608" s="125" t="s">
        <v>58</v>
      </c>
      <c r="M608" s="125" t="s">
        <v>335</v>
      </c>
      <c r="N608" s="125" t="s">
        <v>56</v>
      </c>
      <c r="O608" s="125"/>
      <c r="P608" s="125"/>
      <c r="Q608" s="125"/>
      <c r="R608" s="125"/>
      <c r="S608" s="125"/>
      <c r="T608" s="125"/>
      <c r="U608" s="125"/>
      <c r="V608" s="125"/>
      <c r="W608" s="125"/>
      <c r="X608" s="652"/>
      <c r="Y608" s="652">
        <v>44834</v>
      </c>
      <c r="Z608" s="125" t="s">
        <v>1364</v>
      </c>
      <c r="AA608" s="276" t="s">
        <v>409</v>
      </c>
    </row>
    <row r="609" spans="1:27" s="136" customFormat="1" x14ac:dyDescent="0.2">
      <c r="A609" s="654" t="s">
        <v>1394</v>
      </c>
      <c r="B609" s="653"/>
      <c r="C609" s="653" t="s">
        <v>1288</v>
      </c>
      <c r="D609" s="653" t="s">
        <v>1401</v>
      </c>
      <c r="E609" s="653"/>
      <c r="F609" s="653" t="s">
        <v>52</v>
      </c>
      <c r="G609" s="125" t="s">
        <v>48</v>
      </c>
      <c r="H609" s="653" t="s">
        <v>1276</v>
      </c>
      <c r="I609" s="275">
        <v>3145</v>
      </c>
      <c r="J609" s="275">
        <v>3990</v>
      </c>
      <c r="K609" s="275">
        <v>3990</v>
      </c>
      <c r="L609" s="125" t="s">
        <v>58</v>
      </c>
      <c r="M609" s="125" t="s">
        <v>335</v>
      </c>
      <c r="N609" s="125" t="s">
        <v>56</v>
      </c>
      <c r="O609" s="125"/>
      <c r="P609" s="125"/>
      <c r="Q609" s="125"/>
      <c r="R609" s="125"/>
      <c r="S609" s="125"/>
      <c r="T609" s="125"/>
      <c r="U609" s="125"/>
      <c r="V609" s="125"/>
      <c r="W609" s="125"/>
      <c r="X609" s="652"/>
      <c r="Y609" s="652">
        <v>44834</v>
      </c>
      <c r="Z609" s="125" t="s">
        <v>1364</v>
      </c>
      <c r="AA609" s="276" t="s">
        <v>409</v>
      </c>
    </row>
    <row r="610" spans="1:27" s="136" customFormat="1" x14ac:dyDescent="0.2">
      <c r="A610" s="654" t="s">
        <v>1394</v>
      </c>
      <c r="B610" s="653"/>
      <c r="C610" s="653" t="s">
        <v>1284</v>
      </c>
      <c r="D610" s="653" t="s">
        <v>1402</v>
      </c>
      <c r="E610" s="653"/>
      <c r="F610" s="653" t="s">
        <v>52</v>
      </c>
      <c r="G610" s="125" t="s">
        <v>48</v>
      </c>
      <c r="H610" s="653" t="s">
        <v>1276</v>
      </c>
      <c r="I610" s="275">
        <v>3330</v>
      </c>
      <c r="J610" s="275">
        <v>4160</v>
      </c>
      <c r="K610" s="275">
        <v>4160</v>
      </c>
      <c r="L610" s="125" t="s">
        <v>58</v>
      </c>
      <c r="M610" s="125" t="s">
        <v>335</v>
      </c>
      <c r="N610" s="125" t="s">
        <v>56</v>
      </c>
      <c r="O610" s="125"/>
      <c r="P610" s="125"/>
      <c r="Q610" s="125"/>
      <c r="R610" s="125"/>
      <c r="S610" s="125"/>
      <c r="T610" s="125"/>
      <c r="U610" s="125"/>
      <c r="V610" s="125"/>
      <c r="W610" s="125"/>
      <c r="X610" s="652"/>
      <c r="Y610" s="652">
        <v>44834</v>
      </c>
      <c r="Z610" s="125" t="s">
        <v>1364</v>
      </c>
      <c r="AA610" s="276" t="s">
        <v>409</v>
      </c>
    </row>
    <row r="611" spans="1:27" s="136" customFormat="1" x14ac:dyDescent="0.2">
      <c r="A611" s="654" t="s">
        <v>1394</v>
      </c>
      <c r="B611" s="653"/>
      <c r="C611" s="653" t="s">
        <v>1286</v>
      </c>
      <c r="D611" s="653" t="s">
        <v>1402</v>
      </c>
      <c r="E611" s="653"/>
      <c r="F611" s="653" t="s">
        <v>52</v>
      </c>
      <c r="G611" s="125" t="s">
        <v>48</v>
      </c>
      <c r="H611" s="653" t="s">
        <v>1276</v>
      </c>
      <c r="I611" s="275">
        <v>3580</v>
      </c>
      <c r="J611" s="275">
        <v>4460</v>
      </c>
      <c r="K611" s="275">
        <v>4460</v>
      </c>
      <c r="L611" s="125" t="s">
        <v>58</v>
      </c>
      <c r="M611" s="125" t="s">
        <v>335</v>
      </c>
      <c r="N611" s="125" t="s">
        <v>56</v>
      </c>
      <c r="O611" s="125"/>
      <c r="P611" s="125"/>
      <c r="Q611" s="125"/>
      <c r="R611" s="125"/>
      <c r="S611" s="125"/>
      <c r="T611" s="125"/>
      <c r="U611" s="125"/>
      <c r="V611" s="125"/>
      <c r="W611" s="125"/>
      <c r="X611" s="652"/>
      <c r="Y611" s="652">
        <v>44834</v>
      </c>
      <c r="Z611" s="125" t="s">
        <v>1364</v>
      </c>
      <c r="AA611" s="276" t="s">
        <v>409</v>
      </c>
    </row>
    <row r="612" spans="1:27" s="136" customFormat="1" x14ac:dyDescent="0.2">
      <c r="A612" s="654" t="s">
        <v>1394</v>
      </c>
      <c r="B612" s="653"/>
      <c r="C612" s="653" t="s">
        <v>1280</v>
      </c>
      <c r="D612" s="653" t="s">
        <v>1402</v>
      </c>
      <c r="E612" s="653"/>
      <c r="F612" s="653" t="s">
        <v>52</v>
      </c>
      <c r="G612" s="125" t="s">
        <v>48</v>
      </c>
      <c r="H612" s="653" t="s">
        <v>1276</v>
      </c>
      <c r="I612" s="275">
        <v>3580</v>
      </c>
      <c r="J612" s="275">
        <v>4590</v>
      </c>
      <c r="K612" s="275">
        <v>4590</v>
      </c>
      <c r="L612" s="125" t="s">
        <v>58</v>
      </c>
      <c r="M612" s="125" t="s">
        <v>335</v>
      </c>
      <c r="N612" s="125" t="s">
        <v>56</v>
      </c>
      <c r="O612" s="125"/>
      <c r="P612" s="125"/>
      <c r="Q612" s="125"/>
      <c r="R612" s="125"/>
      <c r="S612" s="125"/>
      <c r="T612" s="125"/>
      <c r="U612" s="125"/>
      <c r="V612" s="125"/>
      <c r="W612" s="125"/>
      <c r="X612" s="652"/>
      <c r="Y612" s="652">
        <v>44834</v>
      </c>
      <c r="Z612" s="125" t="s">
        <v>1364</v>
      </c>
      <c r="AA612" s="276" t="s">
        <v>409</v>
      </c>
    </row>
    <row r="613" spans="1:27" s="136" customFormat="1" x14ac:dyDescent="0.2">
      <c r="A613" s="654" t="s">
        <v>1394</v>
      </c>
      <c r="B613" s="653"/>
      <c r="C613" s="653" t="s">
        <v>1287</v>
      </c>
      <c r="D613" s="653" t="s">
        <v>1402</v>
      </c>
      <c r="E613" s="653"/>
      <c r="F613" s="653" t="s">
        <v>52</v>
      </c>
      <c r="G613" s="125" t="s">
        <v>48</v>
      </c>
      <c r="H613" s="653" t="s">
        <v>1276</v>
      </c>
      <c r="I613" s="275">
        <v>2945</v>
      </c>
      <c r="J613" s="275">
        <v>4660</v>
      </c>
      <c r="K613" s="275">
        <v>4660</v>
      </c>
      <c r="L613" s="125" t="s">
        <v>58</v>
      </c>
      <c r="M613" s="125" t="s">
        <v>335</v>
      </c>
      <c r="N613" s="125" t="s">
        <v>56</v>
      </c>
      <c r="O613" s="125"/>
      <c r="P613" s="125"/>
      <c r="Q613" s="125"/>
      <c r="R613" s="125"/>
      <c r="S613" s="125"/>
      <c r="T613" s="125"/>
      <c r="U613" s="125"/>
      <c r="V613" s="125"/>
      <c r="W613" s="125"/>
      <c r="X613" s="652"/>
      <c r="Y613" s="652">
        <v>44834</v>
      </c>
      <c r="Z613" s="125" t="s">
        <v>1364</v>
      </c>
      <c r="AA613" s="276" t="s">
        <v>409</v>
      </c>
    </row>
    <row r="614" spans="1:27" s="136" customFormat="1" x14ac:dyDescent="0.2">
      <c r="A614" s="654" t="s">
        <v>1394</v>
      </c>
      <c r="B614" s="653"/>
      <c r="C614" s="653" t="s">
        <v>1288</v>
      </c>
      <c r="D614" s="653" t="s">
        <v>1402</v>
      </c>
      <c r="E614" s="653"/>
      <c r="F614" s="653" t="s">
        <v>52</v>
      </c>
      <c r="G614" s="125" t="s">
        <v>48</v>
      </c>
      <c r="H614" s="653" t="s">
        <v>1276</v>
      </c>
      <c r="I614" s="275">
        <v>3480</v>
      </c>
      <c r="J614" s="275">
        <v>4760</v>
      </c>
      <c r="K614" s="275">
        <v>4760</v>
      </c>
      <c r="L614" s="125" t="s">
        <v>58</v>
      </c>
      <c r="M614" s="125" t="s">
        <v>335</v>
      </c>
      <c r="N614" s="125" t="s">
        <v>56</v>
      </c>
      <c r="O614" s="125"/>
      <c r="P614" s="125"/>
      <c r="Q614" s="125"/>
      <c r="R614" s="125"/>
      <c r="S614" s="125"/>
      <c r="T614" s="125"/>
      <c r="U614" s="125"/>
      <c r="V614" s="125"/>
      <c r="W614" s="125"/>
      <c r="X614" s="652"/>
      <c r="Y614" s="652">
        <v>44834</v>
      </c>
      <c r="Z614" s="125" t="s">
        <v>1364</v>
      </c>
      <c r="AA614" s="276" t="s">
        <v>409</v>
      </c>
    </row>
    <row r="615" spans="1:27" s="136" customFormat="1" x14ac:dyDescent="0.2">
      <c r="A615" s="654" t="s">
        <v>1394</v>
      </c>
      <c r="B615" s="653"/>
      <c r="C615" s="653" t="s">
        <v>1284</v>
      </c>
      <c r="D615" s="653" t="s">
        <v>1403</v>
      </c>
      <c r="E615" s="653"/>
      <c r="F615" s="653" t="s">
        <v>52</v>
      </c>
      <c r="G615" s="125" t="s">
        <v>48</v>
      </c>
      <c r="H615" s="653" t="s">
        <v>1276</v>
      </c>
      <c r="I615" s="275">
        <v>1959</v>
      </c>
      <c r="J615" s="275">
        <v>2618</v>
      </c>
      <c r="K615" s="275">
        <v>2618</v>
      </c>
      <c r="L615" s="125" t="s">
        <v>58</v>
      </c>
      <c r="M615" s="125" t="s">
        <v>335</v>
      </c>
      <c r="N615" s="125" t="s">
        <v>56</v>
      </c>
      <c r="O615" s="125"/>
      <c r="P615" s="125"/>
      <c r="Q615" s="125"/>
      <c r="R615" s="125"/>
      <c r="S615" s="125"/>
      <c r="T615" s="125"/>
      <c r="U615" s="125"/>
      <c r="V615" s="125"/>
      <c r="W615" s="125"/>
      <c r="X615" s="652"/>
      <c r="Y615" s="652">
        <v>44834</v>
      </c>
      <c r="Z615" s="125" t="s">
        <v>1364</v>
      </c>
      <c r="AA615" s="276" t="s">
        <v>409</v>
      </c>
    </row>
    <row r="616" spans="1:27" s="136" customFormat="1" x14ac:dyDescent="0.2">
      <c r="A616" s="654" t="s">
        <v>1394</v>
      </c>
      <c r="B616" s="653"/>
      <c r="C616" s="653" t="s">
        <v>1286</v>
      </c>
      <c r="D616" s="653" t="s">
        <v>1403</v>
      </c>
      <c r="E616" s="653"/>
      <c r="F616" s="653" t="s">
        <v>52</v>
      </c>
      <c r="G616" s="125" t="s">
        <v>48</v>
      </c>
      <c r="H616" s="653" t="s">
        <v>1276</v>
      </c>
      <c r="I616" s="275">
        <v>2259</v>
      </c>
      <c r="J616" s="275">
        <v>2918</v>
      </c>
      <c r="K616" s="275">
        <v>2918</v>
      </c>
      <c r="L616" s="125" t="s">
        <v>58</v>
      </c>
      <c r="M616" s="125" t="s">
        <v>335</v>
      </c>
      <c r="N616" s="125" t="s">
        <v>56</v>
      </c>
      <c r="O616" s="125"/>
      <c r="P616" s="125"/>
      <c r="Q616" s="125"/>
      <c r="R616" s="125"/>
      <c r="S616" s="125"/>
      <c r="T616" s="125"/>
      <c r="U616" s="125"/>
      <c r="V616" s="125"/>
      <c r="W616" s="125"/>
      <c r="X616" s="652"/>
      <c r="Y616" s="652">
        <v>44834</v>
      </c>
      <c r="Z616" s="125" t="s">
        <v>1364</v>
      </c>
      <c r="AA616" s="276" t="s">
        <v>409</v>
      </c>
    </row>
    <row r="617" spans="1:27" s="136" customFormat="1" x14ac:dyDescent="0.2">
      <c r="A617" s="654" t="s">
        <v>1394</v>
      </c>
      <c r="B617" s="653"/>
      <c r="C617" s="653" t="s">
        <v>1280</v>
      </c>
      <c r="D617" s="653" t="s">
        <v>1403</v>
      </c>
      <c r="E617" s="653"/>
      <c r="F617" s="653" t="s">
        <v>52</v>
      </c>
      <c r="G617" s="125" t="s">
        <v>48</v>
      </c>
      <c r="H617" s="653" t="s">
        <v>1276</v>
      </c>
      <c r="I617" s="275">
        <v>3099</v>
      </c>
      <c r="J617" s="275">
        <v>3988</v>
      </c>
      <c r="K617" s="275">
        <v>3988</v>
      </c>
      <c r="L617" s="125" t="s">
        <v>58</v>
      </c>
      <c r="M617" s="125" t="s">
        <v>335</v>
      </c>
      <c r="N617" s="125" t="s">
        <v>56</v>
      </c>
      <c r="O617" s="125"/>
      <c r="P617" s="125"/>
      <c r="Q617" s="125"/>
      <c r="R617" s="125"/>
      <c r="S617" s="125"/>
      <c r="T617" s="125"/>
      <c r="U617" s="125"/>
      <c r="V617" s="125"/>
      <c r="W617" s="125"/>
      <c r="X617" s="652"/>
      <c r="Y617" s="652">
        <v>44834</v>
      </c>
      <c r="Z617" s="125" t="s">
        <v>1364</v>
      </c>
      <c r="AA617" s="276" t="s">
        <v>409</v>
      </c>
    </row>
    <row r="618" spans="1:27" s="136" customFormat="1" x14ac:dyDescent="0.2">
      <c r="A618" s="654" t="s">
        <v>1394</v>
      </c>
      <c r="B618" s="653"/>
      <c r="C618" s="653" t="s">
        <v>1287</v>
      </c>
      <c r="D618" s="653" t="s">
        <v>1403</v>
      </c>
      <c r="E618" s="653"/>
      <c r="F618" s="653" t="s">
        <v>52</v>
      </c>
      <c r="G618" s="125" t="s">
        <v>48</v>
      </c>
      <c r="H618" s="653" t="s">
        <v>1276</v>
      </c>
      <c r="I618" s="275">
        <v>2549</v>
      </c>
      <c r="J618" s="275">
        <v>3198</v>
      </c>
      <c r="K618" s="275">
        <v>3198</v>
      </c>
      <c r="L618" s="125" t="s">
        <v>58</v>
      </c>
      <c r="M618" s="125" t="s">
        <v>335</v>
      </c>
      <c r="N618" s="125" t="s">
        <v>56</v>
      </c>
      <c r="O618" s="125"/>
      <c r="P618" s="125"/>
      <c r="Q618" s="125"/>
      <c r="R618" s="125"/>
      <c r="S618" s="125"/>
      <c r="T618" s="125"/>
      <c r="U618" s="125"/>
      <c r="V618" s="125"/>
      <c r="W618" s="125"/>
      <c r="X618" s="652"/>
      <c r="Y618" s="652">
        <v>44834</v>
      </c>
      <c r="Z618" s="125" t="s">
        <v>1364</v>
      </c>
      <c r="AA618" s="276" t="s">
        <v>409</v>
      </c>
    </row>
    <row r="619" spans="1:27" s="136" customFormat="1" x14ac:dyDescent="0.2">
      <c r="A619" s="654" t="s">
        <v>1394</v>
      </c>
      <c r="B619" s="653"/>
      <c r="C619" s="653" t="s">
        <v>1288</v>
      </c>
      <c r="D619" s="653" t="s">
        <v>1403</v>
      </c>
      <c r="E619" s="653"/>
      <c r="F619" s="653" t="s">
        <v>52</v>
      </c>
      <c r="G619" s="125" t="s">
        <v>48</v>
      </c>
      <c r="H619" s="653" t="s">
        <v>1276</v>
      </c>
      <c r="I619" s="275">
        <v>2649</v>
      </c>
      <c r="J619" s="275">
        <v>3398</v>
      </c>
      <c r="K619" s="275">
        <v>3398</v>
      </c>
      <c r="L619" s="125" t="s">
        <v>58</v>
      </c>
      <c r="M619" s="125" t="s">
        <v>335</v>
      </c>
      <c r="N619" s="125" t="s">
        <v>56</v>
      </c>
      <c r="O619" s="125"/>
      <c r="P619" s="125"/>
      <c r="Q619" s="125"/>
      <c r="R619" s="125"/>
      <c r="S619" s="125"/>
      <c r="T619" s="125"/>
      <c r="U619" s="125"/>
      <c r="V619" s="125"/>
      <c r="W619" s="125"/>
      <c r="X619" s="652"/>
      <c r="Y619" s="652">
        <v>44834</v>
      </c>
      <c r="Z619" s="125" t="s">
        <v>1364</v>
      </c>
      <c r="AA619" s="276" t="s">
        <v>409</v>
      </c>
    </row>
    <row r="620" spans="1:27" s="136" customFormat="1" x14ac:dyDescent="0.2">
      <c r="A620" s="654" t="s">
        <v>1394</v>
      </c>
      <c r="B620" s="653"/>
      <c r="C620" s="653" t="s">
        <v>1287</v>
      </c>
      <c r="D620" s="653" t="s">
        <v>1299</v>
      </c>
      <c r="E620" s="653"/>
      <c r="F620" s="653" t="s">
        <v>52</v>
      </c>
      <c r="G620" s="125" t="s">
        <v>48</v>
      </c>
      <c r="H620" s="653" t="s">
        <v>1276</v>
      </c>
      <c r="I620" s="275">
        <v>2349</v>
      </c>
      <c r="J620" s="275">
        <v>2898</v>
      </c>
      <c r="K620" s="275">
        <v>2898</v>
      </c>
      <c r="L620" s="125" t="s">
        <v>58</v>
      </c>
      <c r="M620" s="125" t="s">
        <v>335</v>
      </c>
      <c r="N620" s="125" t="s">
        <v>56</v>
      </c>
      <c r="O620" s="125"/>
      <c r="P620" s="125"/>
      <c r="Q620" s="125"/>
      <c r="R620" s="125"/>
      <c r="S620" s="125"/>
      <c r="T620" s="125"/>
      <c r="U620" s="125"/>
      <c r="V620" s="125"/>
      <c r="W620" s="125"/>
      <c r="X620" s="652"/>
      <c r="Y620" s="652">
        <v>44834</v>
      </c>
      <c r="Z620" s="125" t="s">
        <v>1364</v>
      </c>
      <c r="AA620" s="276" t="s">
        <v>409</v>
      </c>
    </row>
    <row r="621" spans="1:27" s="136" customFormat="1" x14ac:dyDescent="0.2">
      <c r="A621" s="654" t="s">
        <v>1394</v>
      </c>
      <c r="B621" s="653"/>
      <c r="C621" s="653" t="s">
        <v>1288</v>
      </c>
      <c r="D621" s="653" t="s">
        <v>1299</v>
      </c>
      <c r="E621" s="653"/>
      <c r="F621" s="653" t="s">
        <v>52</v>
      </c>
      <c r="G621" s="125" t="s">
        <v>48</v>
      </c>
      <c r="H621" s="653" t="s">
        <v>1276</v>
      </c>
      <c r="I621" s="275">
        <v>2349</v>
      </c>
      <c r="J621" s="275">
        <v>3198</v>
      </c>
      <c r="K621" s="275">
        <v>3198</v>
      </c>
      <c r="L621" s="125" t="s">
        <v>58</v>
      </c>
      <c r="M621" s="125" t="s">
        <v>335</v>
      </c>
      <c r="N621" s="125" t="s">
        <v>56</v>
      </c>
      <c r="O621" s="125"/>
      <c r="P621" s="125"/>
      <c r="Q621" s="125"/>
      <c r="R621" s="125"/>
      <c r="S621" s="125"/>
      <c r="T621" s="125"/>
      <c r="U621" s="125"/>
      <c r="V621" s="125"/>
      <c r="W621" s="125"/>
      <c r="X621" s="652"/>
      <c r="Y621" s="652">
        <v>44834</v>
      </c>
      <c r="Z621" s="125" t="s">
        <v>1364</v>
      </c>
      <c r="AA621" s="276" t="s">
        <v>409</v>
      </c>
    </row>
    <row r="622" spans="1:27" s="136" customFormat="1" x14ac:dyDescent="0.2">
      <c r="A622" s="654" t="s">
        <v>1394</v>
      </c>
      <c r="B622" s="653"/>
      <c r="C622" s="653" t="s">
        <v>1280</v>
      </c>
      <c r="D622" s="653" t="s">
        <v>1299</v>
      </c>
      <c r="E622" s="653"/>
      <c r="F622" s="653" t="s">
        <v>52</v>
      </c>
      <c r="G622" s="125" t="s">
        <v>48</v>
      </c>
      <c r="H622" s="653" t="s">
        <v>1276</v>
      </c>
      <c r="I622" s="275">
        <v>2849</v>
      </c>
      <c r="J622" s="275">
        <v>3298</v>
      </c>
      <c r="K622" s="275">
        <v>3298</v>
      </c>
      <c r="L622" s="125" t="s">
        <v>58</v>
      </c>
      <c r="M622" s="125" t="s">
        <v>335</v>
      </c>
      <c r="N622" s="125" t="s">
        <v>56</v>
      </c>
      <c r="O622" s="125"/>
      <c r="P622" s="125"/>
      <c r="Q622" s="125"/>
      <c r="R622" s="125"/>
      <c r="S622" s="125"/>
      <c r="T622" s="125"/>
      <c r="U622" s="125"/>
      <c r="V622" s="125"/>
      <c r="W622" s="125"/>
      <c r="X622" s="652"/>
      <c r="Y622" s="652">
        <v>44834</v>
      </c>
      <c r="Z622" s="125" t="s">
        <v>1364</v>
      </c>
      <c r="AA622" s="276" t="s">
        <v>409</v>
      </c>
    </row>
    <row r="623" spans="1:27" s="136" customFormat="1" x14ac:dyDescent="0.2">
      <c r="A623" s="654" t="s">
        <v>1394</v>
      </c>
      <c r="B623" s="653"/>
      <c r="C623" s="653" t="s">
        <v>1284</v>
      </c>
      <c r="D623" s="653" t="s">
        <v>1299</v>
      </c>
      <c r="E623" s="653"/>
      <c r="F623" s="653" t="s">
        <v>52</v>
      </c>
      <c r="G623" s="125" t="s">
        <v>48</v>
      </c>
      <c r="H623" s="653" t="s">
        <v>1276</v>
      </c>
      <c r="I623" s="275">
        <v>2549</v>
      </c>
      <c r="J623" s="275">
        <v>3398</v>
      </c>
      <c r="K623" s="275">
        <v>3398</v>
      </c>
      <c r="L623" s="125" t="s">
        <v>58</v>
      </c>
      <c r="M623" s="125" t="s">
        <v>335</v>
      </c>
      <c r="N623" s="125" t="s">
        <v>56</v>
      </c>
      <c r="O623" s="125"/>
      <c r="P623" s="125"/>
      <c r="Q623" s="125"/>
      <c r="R623" s="125"/>
      <c r="S623" s="125"/>
      <c r="T623" s="125"/>
      <c r="U623" s="125"/>
      <c r="V623" s="125"/>
      <c r="W623" s="125"/>
      <c r="X623" s="652"/>
      <c r="Y623" s="652">
        <v>44834</v>
      </c>
      <c r="Z623" s="125" t="s">
        <v>1364</v>
      </c>
      <c r="AA623" s="276" t="s">
        <v>409</v>
      </c>
    </row>
    <row r="624" spans="1:27" s="136" customFormat="1" x14ac:dyDescent="0.2">
      <c r="A624" s="654" t="s">
        <v>1394</v>
      </c>
      <c r="B624" s="653"/>
      <c r="C624" s="653" t="s">
        <v>1286</v>
      </c>
      <c r="D624" s="653" t="s">
        <v>1299</v>
      </c>
      <c r="E624" s="653"/>
      <c r="F624" s="653" t="s">
        <v>52</v>
      </c>
      <c r="G624" s="125" t="s">
        <v>48</v>
      </c>
      <c r="H624" s="653" t="s">
        <v>1276</v>
      </c>
      <c r="I624" s="275">
        <v>2549</v>
      </c>
      <c r="J624" s="275">
        <v>3398</v>
      </c>
      <c r="K624" s="275">
        <v>3398</v>
      </c>
      <c r="L624" s="125" t="s">
        <v>58</v>
      </c>
      <c r="M624" s="125" t="s">
        <v>335</v>
      </c>
      <c r="N624" s="125" t="s">
        <v>56</v>
      </c>
      <c r="O624" s="125"/>
      <c r="P624" s="125"/>
      <c r="Q624" s="125"/>
      <c r="R624" s="125"/>
      <c r="S624" s="125"/>
      <c r="T624" s="125"/>
      <c r="U624" s="125"/>
      <c r="V624" s="125"/>
      <c r="W624" s="125"/>
      <c r="X624" s="652"/>
      <c r="Y624" s="652">
        <v>44834</v>
      </c>
      <c r="Z624" s="125" t="s">
        <v>1364</v>
      </c>
      <c r="AA624" s="276" t="s">
        <v>409</v>
      </c>
    </row>
    <row r="625" spans="1:27" s="136" customFormat="1" x14ac:dyDescent="0.2">
      <c r="A625" s="654" t="s">
        <v>1394</v>
      </c>
      <c r="B625" s="653"/>
      <c r="C625" s="653" t="s">
        <v>1284</v>
      </c>
      <c r="D625" s="653" t="s">
        <v>1404</v>
      </c>
      <c r="E625" s="653"/>
      <c r="F625" s="653" t="s">
        <v>52</v>
      </c>
      <c r="G625" s="125" t="s">
        <v>48</v>
      </c>
      <c r="H625" s="653" t="s">
        <v>1276</v>
      </c>
      <c r="I625" s="275">
        <v>1939</v>
      </c>
      <c r="J625" s="275">
        <v>2528</v>
      </c>
      <c r="K625" s="275">
        <v>2528</v>
      </c>
      <c r="L625" s="125" t="s">
        <v>58</v>
      </c>
      <c r="M625" s="125" t="s">
        <v>335</v>
      </c>
      <c r="N625" s="125" t="s">
        <v>56</v>
      </c>
      <c r="O625" s="125"/>
      <c r="P625" s="125"/>
      <c r="Q625" s="125"/>
      <c r="R625" s="125"/>
      <c r="S625" s="125"/>
      <c r="T625" s="125"/>
      <c r="U625" s="125"/>
      <c r="V625" s="125"/>
      <c r="W625" s="125"/>
      <c r="X625" s="652"/>
      <c r="Y625" s="652">
        <v>44834</v>
      </c>
      <c r="Z625" s="125" t="s">
        <v>1364</v>
      </c>
      <c r="AA625" s="276" t="s">
        <v>409</v>
      </c>
    </row>
    <row r="626" spans="1:27" s="136" customFormat="1" x14ac:dyDescent="0.2">
      <c r="A626" s="654" t="s">
        <v>1394</v>
      </c>
      <c r="B626" s="653"/>
      <c r="C626" s="653" t="s">
        <v>1286</v>
      </c>
      <c r="D626" s="653" t="s">
        <v>1404</v>
      </c>
      <c r="E626" s="653"/>
      <c r="F626" s="653" t="s">
        <v>52</v>
      </c>
      <c r="G626" s="125" t="s">
        <v>48</v>
      </c>
      <c r="H626" s="653" t="s">
        <v>1276</v>
      </c>
      <c r="I626" s="275">
        <v>2289</v>
      </c>
      <c r="J626" s="275">
        <v>2928</v>
      </c>
      <c r="K626" s="275">
        <v>2928</v>
      </c>
      <c r="L626" s="125" t="s">
        <v>58</v>
      </c>
      <c r="M626" s="125" t="s">
        <v>335</v>
      </c>
      <c r="N626" s="125" t="s">
        <v>56</v>
      </c>
      <c r="O626" s="125"/>
      <c r="P626" s="125"/>
      <c r="Q626" s="125"/>
      <c r="R626" s="125"/>
      <c r="S626" s="125"/>
      <c r="T626" s="125"/>
      <c r="U626" s="125"/>
      <c r="V626" s="125"/>
      <c r="W626" s="125"/>
      <c r="X626" s="652"/>
      <c r="Y626" s="652">
        <v>44834</v>
      </c>
      <c r="Z626" s="125" t="s">
        <v>1364</v>
      </c>
      <c r="AA626" s="276" t="s">
        <v>409</v>
      </c>
    </row>
    <row r="627" spans="1:27" s="136" customFormat="1" x14ac:dyDescent="0.2">
      <c r="A627" s="654" t="s">
        <v>1394</v>
      </c>
      <c r="B627" s="653"/>
      <c r="C627" s="653" t="s">
        <v>1280</v>
      </c>
      <c r="D627" s="653" t="s">
        <v>1404</v>
      </c>
      <c r="E627" s="653"/>
      <c r="F627" s="653" t="s">
        <v>52</v>
      </c>
      <c r="G627" s="125" t="s">
        <v>48</v>
      </c>
      <c r="H627" s="653" t="s">
        <v>1276</v>
      </c>
      <c r="I627" s="275">
        <v>2449</v>
      </c>
      <c r="J627" s="275">
        <v>3598</v>
      </c>
      <c r="K627" s="275">
        <v>3598</v>
      </c>
      <c r="L627" s="125" t="s">
        <v>58</v>
      </c>
      <c r="M627" s="125" t="s">
        <v>335</v>
      </c>
      <c r="N627" s="125" t="s">
        <v>56</v>
      </c>
      <c r="O627" s="125"/>
      <c r="P627" s="125"/>
      <c r="Q627" s="125"/>
      <c r="R627" s="125"/>
      <c r="S627" s="125"/>
      <c r="T627" s="125"/>
      <c r="U627" s="125"/>
      <c r="V627" s="125"/>
      <c r="W627" s="125"/>
      <c r="X627" s="652"/>
      <c r="Y627" s="652">
        <v>44834</v>
      </c>
      <c r="Z627" s="125" t="s">
        <v>1364</v>
      </c>
      <c r="AA627" s="276" t="s">
        <v>409</v>
      </c>
    </row>
    <row r="628" spans="1:27" s="136" customFormat="1" x14ac:dyDescent="0.2">
      <c r="A628" s="654" t="s">
        <v>1394</v>
      </c>
      <c r="B628" s="653"/>
      <c r="C628" s="653" t="s">
        <v>1287</v>
      </c>
      <c r="D628" s="653" t="s">
        <v>1404</v>
      </c>
      <c r="E628" s="653"/>
      <c r="F628" s="653" t="s">
        <v>52</v>
      </c>
      <c r="G628" s="125" t="s">
        <v>48</v>
      </c>
      <c r="H628" s="653" t="s">
        <v>1276</v>
      </c>
      <c r="I628" s="275">
        <v>2049</v>
      </c>
      <c r="J628" s="275">
        <v>3098</v>
      </c>
      <c r="K628" s="275">
        <v>3098</v>
      </c>
      <c r="L628" s="125" t="s">
        <v>58</v>
      </c>
      <c r="M628" s="125" t="s">
        <v>335</v>
      </c>
      <c r="N628" s="125" t="s">
        <v>56</v>
      </c>
      <c r="O628" s="125"/>
      <c r="P628" s="125"/>
      <c r="Q628" s="125"/>
      <c r="R628" s="125"/>
      <c r="S628" s="125"/>
      <c r="T628" s="125"/>
      <c r="U628" s="125"/>
      <c r="V628" s="125"/>
      <c r="W628" s="125"/>
      <c r="X628" s="652"/>
      <c r="Y628" s="652">
        <v>44834</v>
      </c>
      <c r="Z628" s="125" t="s">
        <v>1364</v>
      </c>
      <c r="AA628" s="276" t="s">
        <v>409</v>
      </c>
    </row>
    <row r="629" spans="1:27" s="136" customFormat="1" x14ac:dyDescent="0.2">
      <c r="A629" s="654" t="s">
        <v>1394</v>
      </c>
      <c r="B629" s="653"/>
      <c r="C629" s="653" t="s">
        <v>1288</v>
      </c>
      <c r="D629" s="653" t="s">
        <v>1404</v>
      </c>
      <c r="E629" s="653"/>
      <c r="F629" s="653" t="s">
        <v>52</v>
      </c>
      <c r="G629" s="125" t="s">
        <v>48</v>
      </c>
      <c r="H629" s="653" t="s">
        <v>1276</v>
      </c>
      <c r="I629" s="275">
        <v>2149</v>
      </c>
      <c r="J629" s="275">
        <v>3198</v>
      </c>
      <c r="K629" s="275">
        <v>3198</v>
      </c>
      <c r="L629" s="125" t="s">
        <v>58</v>
      </c>
      <c r="M629" s="125" t="s">
        <v>335</v>
      </c>
      <c r="N629" s="125" t="s">
        <v>56</v>
      </c>
      <c r="O629" s="125"/>
      <c r="P629" s="125"/>
      <c r="Q629" s="125"/>
      <c r="R629" s="125"/>
      <c r="S629" s="125"/>
      <c r="T629" s="125"/>
      <c r="U629" s="125"/>
      <c r="V629" s="125"/>
      <c r="W629" s="125"/>
      <c r="X629" s="652"/>
      <c r="Y629" s="652">
        <v>44834</v>
      </c>
      <c r="Z629" s="125" t="s">
        <v>1364</v>
      </c>
      <c r="AA629" s="276" t="s">
        <v>409</v>
      </c>
    </row>
    <row r="630" spans="1:27" s="136" customFormat="1" x14ac:dyDescent="0.2">
      <c r="A630" s="654" t="s">
        <v>1394</v>
      </c>
      <c r="B630" s="653"/>
      <c r="C630" s="653" t="s">
        <v>1284</v>
      </c>
      <c r="D630" s="653" t="s">
        <v>1405</v>
      </c>
      <c r="E630" s="653"/>
      <c r="F630" s="653" t="s">
        <v>52</v>
      </c>
      <c r="G630" s="125" t="s">
        <v>48</v>
      </c>
      <c r="H630" s="653" t="s">
        <v>1276</v>
      </c>
      <c r="I630" s="275">
        <v>2949</v>
      </c>
      <c r="J630" s="275">
        <v>3598</v>
      </c>
      <c r="K630" s="275">
        <v>3598</v>
      </c>
      <c r="L630" s="125" t="s">
        <v>58</v>
      </c>
      <c r="M630" s="125" t="s">
        <v>335</v>
      </c>
      <c r="N630" s="125" t="s">
        <v>56</v>
      </c>
      <c r="O630" s="125"/>
      <c r="P630" s="125"/>
      <c r="Q630" s="125"/>
      <c r="R630" s="125"/>
      <c r="S630" s="125"/>
      <c r="T630" s="125"/>
      <c r="U630" s="125"/>
      <c r="V630" s="125"/>
      <c r="W630" s="125"/>
      <c r="X630" s="652"/>
      <c r="Y630" s="652">
        <v>44834</v>
      </c>
      <c r="Z630" s="125" t="s">
        <v>1364</v>
      </c>
      <c r="AA630" s="276" t="s">
        <v>409</v>
      </c>
    </row>
    <row r="631" spans="1:27" s="136" customFormat="1" x14ac:dyDescent="0.2">
      <c r="A631" s="654" t="s">
        <v>1394</v>
      </c>
      <c r="B631" s="653"/>
      <c r="C631" s="653" t="s">
        <v>1286</v>
      </c>
      <c r="D631" s="653" t="s">
        <v>1405</v>
      </c>
      <c r="E631" s="653"/>
      <c r="F631" s="653" t="s">
        <v>52</v>
      </c>
      <c r="G631" s="125" t="s">
        <v>48</v>
      </c>
      <c r="H631" s="653" t="s">
        <v>1276</v>
      </c>
      <c r="I631" s="275">
        <v>3149</v>
      </c>
      <c r="J631" s="275">
        <v>3898</v>
      </c>
      <c r="K631" s="275">
        <v>3898</v>
      </c>
      <c r="L631" s="125" t="s">
        <v>58</v>
      </c>
      <c r="M631" s="125" t="s">
        <v>335</v>
      </c>
      <c r="N631" s="125" t="s">
        <v>56</v>
      </c>
      <c r="O631" s="125"/>
      <c r="P631" s="125"/>
      <c r="Q631" s="125"/>
      <c r="R631" s="125"/>
      <c r="S631" s="125"/>
      <c r="T631" s="125"/>
      <c r="U631" s="125"/>
      <c r="V631" s="125"/>
      <c r="W631" s="125"/>
      <c r="X631" s="652"/>
      <c r="Y631" s="652">
        <v>44834</v>
      </c>
      <c r="Z631" s="125" t="s">
        <v>1364</v>
      </c>
      <c r="AA631" s="276" t="s">
        <v>409</v>
      </c>
    </row>
    <row r="632" spans="1:27" s="136" customFormat="1" x14ac:dyDescent="0.2">
      <c r="A632" s="654" t="s">
        <v>1394</v>
      </c>
      <c r="B632" s="653"/>
      <c r="C632" s="653" t="s">
        <v>1280</v>
      </c>
      <c r="D632" s="653" t="s">
        <v>1405</v>
      </c>
      <c r="E632" s="653"/>
      <c r="F632" s="653" t="s">
        <v>52</v>
      </c>
      <c r="G632" s="125" t="s">
        <v>48</v>
      </c>
      <c r="H632" s="653" t="s">
        <v>1276</v>
      </c>
      <c r="I632" s="275">
        <v>3249</v>
      </c>
      <c r="J632" s="275">
        <v>3898</v>
      </c>
      <c r="K632" s="275">
        <v>3898</v>
      </c>
      <c r="L632" s="125" t="s">
        <v>58</v>
      </c>
      <c r="M632" s="125" t="s">
        <v>335</v>
      </c>
      <c r="N632" s="125" t="s">
        <v>56</v>
      </c>
      <c r="O632" s="125"/>
      <c r="P632" s="125"/>
      <c r="Q632" s="125"/>
      <c r="R632" s="125"/>
      <c r="S632" s="125"/>
      <c r="T632" s="125"/>
      <c r="U632" s="125"/>
      <c r="V632" s="125"/>
      <c r="W632" s="125"/>
      <c r="X632" s="652"/>
      <c r="Y632" s="652">
        <v>44834</v>
      </c>
      <c r="Z632" s="125" t="s">
        <v>1364</v>
      </c>
      <c r="AA632" s="276" t="s">
        <v>409</v>
      </c>
    </row>
    <row r="633" spans="1:27" s="136" customFormat="1" x14ac:dyDescent="0.2">
      <c r="A633" s="654" t="s">
        <v>1394</v>
      </c>
      <c r="B633" s="653"/>
      <c r="C633" s="653" t="s">
        <v>1287</v>
      </c>
      <c r="D633" s="653" t="s">
        <v>1405</v>
      </c>
      <c r="E633" s="653"/>
      <c r="F633" s="653" t="s">
        <v>52</v>
      </c>
      <c r="G633" s="125" t="s">
        <v>48</v>
      </c>
      <c r="H633" s="653" t="s">
        <v>1276</v>
      </c>
      <c r="I633" s="275">
        <v>2749</v>
      </c>
      <c r="J633" s="275">
        <v>3298</v>
      </c>
      <c r="K633" s="275">
        <v>3298</v>
      </c>
      <c r="L633" s="125" t="s">
        <v>58</v>
      </c>
      <c r="M633" s="125" t="s">
        <v>335</v>
      </c>
      <c r="N633" s="125" t="s">
        <v>56</v>
      </c>
      <c r="O633" s="125"/>
      <c r="P633" s="125"/>
      <c r="Q633" s="125"/>
      <c r="R633" s="125"/>
      <c r="S633" s="125"/>
      <c r="T633" s="125"/>
      <c r="U633" s="125"/>
      <c r="V633" s="125"/>
      <c r="W633" s="125"/>
      <c r="X633" s="652"/>
      <c r="Y633" s="652">
        <v>44834</v>
      </c>
      <c r="Z633" s="125" t="s">
        <v>1364</v>
      </c>
      <c r="AA633" s="276" t="s">
        <v>409</v>
      </c>
    </row>
    <row r="634" spans="1:27" s="136" customFormat="1" x14ac:dyDescent="0.2">
      <c r="A634" s="654" t="s">
        <v>1394</v>
      </c>
      <c r="B634" s="653"/>
      <c r="C634" s="653" t="s">
        <v>1288</v>
      </c>
      <c r="D634" s="653" t="s">
        <v>1405</v>
      </c>
      <c r="E634" s="653"/>
      <c r="F634" s="653" t="s">
        <v>52</v>
      </c>
      <c r="G634" s="125" t="s">
        <v>48</v>
      </c>
      <c r="H634" s="653" t="s">
        <v>1276</v>
      </c>
      <c r="I634" s="275">
        <v>3199</v>
      </c>
      <c r="J634" s="275">
        <v>3998</v>
      </c>
      <c r="K634" s="275">
        <v>3998</v>
      </c>
      <c r="L634" s="125" t="s">
        <v>58</v>
      </c>
      <c r="M634" s="125" t="s">
        <v>335</v>
      </c>
      <c r="N634" s="125" t="s">
        <v>56</v>
      </c>
      <c r="O634" s="125"/>
      <c r="P634" s="125"/>
      <c r="Q634" s="125"/>
      <c r="R634" s="125"/>
      <c r="S634" s="125"/>
      <c r="T634" s="125"/>
      <c r="U634" s="125"/>
      <c r="V634" s="125"/>
      <c r="W634" s="125"/>
      <c r="X634" s="652"/>
      <c r="Y634" s="652">
        <v>44834</v>
      </c>
      <c r="Z634" s="125" t="s">
        <v>1364</v>
      </c>
      <c r="AA634" s="276" t="s">
        <v>409</v>
      </c>
    </row>
    <row r="635" spans="1:27" s="136" customFormat="1" x14ac:dyDescent="0.2">
      <c r="A635" s="654" t="s">
        <v>1394</v>
      </c>
      <c r="B635" s="653"/>
      <c r="C635" s="653" t="s">
        <v>1284</v>
      </c>
      <c r="D635" s="653" t="s">
        <v>1275</v>
      </c>
      <c r="E635" s="653"/>
      <c r="F635" s="653" t="s">
        <v>52</v>
      </c>
      <c r="G635" s="125" t="s">
        <v>48</v>
      </c>
      <c r="H635" s="653" t="s">
        <v>1276</v>
      </c>
      <c r="I635" s="275">
        <v>1839</v>
      </c>
      <c r="J635" s="275">
        <v>2478</v>
      </c>
      <c r="K635" s="275">
        <v>2478</v>
      </c>
      <c r="L635" s="125" t="s">
        <v>58</v>
      </c>
      <c r="M635" s="125" t="s">
        <v>335</v>
      </c>
      <c r="N635" s="125" t="s">
        <v>56</v>
      </c>
      <c r="O635" s="125"/>
      <c r="P635" s="125"/>
      <c r="Q635" s="125"/>
      <c r="R635" s="125"/>
      <c r="S635" s="125"/>
      <c r="T635" s="125"/>
      <c r="U635" s="125"/>
      <c r="V635" s="125"/>
      <c r="W635" s="125"/>
      <c r="X635" s="652"/>
      <c r="Y635" s="652">
        <v>44834</v>
      </c>
      <c r="Z635" s="125" t="s">
        <v>1364</v>
      </c>
      <c r="AA635" s="276" t="s">
        <v>409</v>
      </c>
    </row>
    <row r="636" spans="1:27" s="136" customFormat="1" x14ac:dyDescent="0.2">
      <c r="A636" s="654" t="s">
        <v>1394</v>
      </c>
      <c r="B636" s="653"/>
      <c r="C636" s="653" t="s">
        <v>1286</v>
      </c>
      <c r="D636" s="653" t="s">
        <v>1275</v>
      </c>
      <c r="E636" s="653"/>
      <c r="F636" s="653" t="s">
        <v>52</v>
      </c>
      <c r="G636" s="125" t="s">
        <v>48</v>
      </c>
      <c r="H636" s="653" t="s">
        <v>1276</v>
      </c>
      <c r="I636" s="275">
        <v>2139</v>
      </c>
      <c r="J636" s="275">
        <v>2778</v>
      </c>
      <c r="K636" s="275">
        <v>2778</v>
      </c>
      <c r="L636" s="125" t="s">
        <v>58</v>
      </c>
      <c r="M636" s="125" t="s">
        <v>335</v>
      </c>
      <c r="N636" s="125" t="s">
        <v>56</v>
      </c>
      <c r="O636" s="125"/>
      <c r="P636" s="125"/>
      <c r="Q636" s="125"/>
      <c r="R636" s="125"/>
      <c r="S636" s="125"/>
      <c r="T636" s="125"/>
      <c r="U636" s="125"/>
      <c r="V636" s="125"/>
      <c r="W636" s="125"/>
      <c r="X636" s="652"/>
      <c r="Y636" s="652">
        <v>44834</v>
      </c>
      <c r="Z636" s="125" t="s">
        <v>1364</v>
      </c>
      <c r="AA636" s="276" t="s">
        <v>409</v>
      </c>
    </row>
    <row r="637" spans="1:27" s="136" customFormat="1" x14ac:dyDescent="0.2">
      <c r="A637" s="654" t="s">
        <v>1394</v>
      </c>
      <c r="B637" s="653"/>
      <c r="C637" s="653" t="s">
        <v>1280</v>
      </c>
      <c r="D637" s="653" t="s">
        <v>1275</v>
      </c>
      <c r="E637" s="653"/>
      <c r="F637" s="653" t="s">
        <v>52</v>
      </c>
      <c r="G637" s="125" t="s">
        <v>48</v>
      </c>
      <c r="H637" s="653" t="s">
        <v>1276</v>
      </c>
      <c r="I637" s="275">
        <v>2149</v>
      </c>
      <c r="J637" s="275">
        <v>3098</v>
      </c>
      <c r="K637" s="275">
        <v>3098</v>
      </c>
      <c r="L637" s="125" t="s">
        <v>58</v>
      </c>
      <c r="M637" s="125" t="s">
        <v>335</v>
      </c>
      <c r="N637" s="125" t="s">
        <v>56</v>
      </c>
      <c r="O637" s="125"/>
      <c r="P637" s="125"/>
      <c r="Q637" s="125"/>
      <c r="R637" s="125"/>
      <c r="S637" s="125"/>
      <c r="T637" s="125"/>
      <c r="U637" s="125"/>
      <c r="V637" s="125"/>
      <c r="W637" s="125"/>
      <c r="X637" s="652"/>
      <c r="Y637" s="652">
        <v>44834</v>
      </c>
      <c r="Z637" s="125" t="s">
        <v>1364</v>
      </c>
      <c r="AA637" s="276" t="s">
        <v>409</v>
      </c>
    </row>
    <row r="638" spans="1:27" s="136" customFormat="1" x14ac:dyDescent="0.2">
      <c r="A638" s="654" t="s">
        <v>1394</v>
      </c>
      <c r="B638" s="653"/>
      <c r="C638" s="653" t="s">
        <v>1287</v>
      </c>
      <c r="D638" s="653" t="s">
        <v>1275</v>
      </c>
      <c r="E638" s="653"/>
      <c r="F638" s="653" t="s">
        <v>52</v>
      </c>
      <c r="G638" s="125" t="s">
        <v>48</v>
      </c>
      <c r="H638" s="653" t="s">
        <v>1276</v>
      </c>
      <c r="I638" s="275">
        <v>1749</v>
      </c>
      <c r="J638" s="275">
        <v>2598</v>
      </c>
      <c r="K638" s="275">
        <v>2598</v>
      </c>
      <c r="L638" s="125" t="s">
        <v>58</v>
      </c>
      <c r="M638" s="125" t="s">
        <v>335</v>
      </c>
      <c r="N638" s="125" t="s">
        <v>56</v>
      </c>
      <c r="O638" s="125"/>
      <c r="P638" s="125"/>
      <c r="Q638" s="125"/>
      <c r="R638" s="125"/>
      <c r="S638" s="125"/>
      <c r="T638" s="125"/>
      <c r="U638" s="125"/>
      <c r="V638" s="125"/>
      <c r="W638" s="125"/>
      <c r="X638" s="652"/>
      <c r="Y638" s="652">
        <v>44834</v>
      </c>
      <c r="Z638" s="125" t="s">
        <v>1364</v>
      </c>
      <c r="AA638" s="276" t="s">
        <v>409</v>
      </c>
    </row>
    <row r="639" spans="1:27" s="136" customFormat="1" x14ac:dyDescent="0.2">
      <c r="A639" s="654" t="s">
        <v>1394</v>
      </c>
      <c r="B639" s="653"/>
      <c r="C639" s="653" t="s">
        <v>1288</v>
      </c>
      <c r="D639" s="653" t="s">
        <v>1275</v>
      </c>
      <c r="E639" s="653"/>
      <c r="F639" s="653" t="s">
        <v>52</v>
      </c>
      <c r="G639" s="125" t="s">
        <v>48</v>
      </c>
      <c r="H639" s="653" t="s">
        <v>1276</v>
      </c>
      <c r="I639" s="275">
        <v>1849</v>
      </c>
      <c r="J639" s="275">
        <v>2598</v>
      </c>
      <c r="K639" s="275">
        <v>2598</v>
      </c>
      <c r="L639" s="125" t="s">
        <v>58</v>
      </c>
      <c r="M639" s="125" t="s">
        <v>335</v>
      </c>
      <c r="N639" s="125" t="s">
        <v>56</v>
      </c>
      <c r="O639" s="125"/>
      <c r="P639" s="125"/>
      <c r="Q639" s="125"/>
      <c r="R639" s="125"/>
      <c r="S639" s="125"/>
      <c r="T639" s="125"/>
      <c r="U639" s="125"/>
      <c r="V639" s="125"/>
      <c r="W639" s="125"/>
      <c r="X639" s="652"/>
      <c r="Y639" s="652">
        <v>44834</v>
      </c>
      <c r="Z639" s="125" t="s">
        <v>1364</v>
      </c>
      <c r="AA639" s="276" t="s">
        <v>409</v>
      </c>
    </row>
    <row r="640" spans="1:27" s="136" customFormat="1" x14ac:dyDescent="0.2">
      <c r="A640" s="654" t="s">
        <v>1394</v>
      </c>
      <c r="B640" s="653"/>
      <c r="C640" s="653" t="s">
        <v>1284</v>
      </c>
      <c r="D640" s="653" t="s">
        <v>1406</v>
      </c>
      <c r="E640" s="653"/>
      <c r="F640" s="653" t="s">
        <v>52</v>
      </c>
      <c r="G640" s="125" t="s">
        <v>48</v>
      </c>
      <c r="H640" s="653" t="s">
        <v>1276</v>
      </c>
      <c r="I640" s="275">
        <v>2905</v>
      </c>
      <c r="J640" s="275">
        <v>4010</v>
      </c>
      <c r="K640" s="275">
        <v>4010</v>
      </c>
      <c r="L640" s="125" t="s">
        <v>58</v>
      </c>
      <c r="M640" s="125" t="s">
        <v>335</v>
      </c>
      <c r="N640" s="125" t="s">
        <v>56</v>
      </c>
      <c r="O640" s="125"/>
      <c r="P640" s="125"/>
      <c r="Q640" s="125"/>
      <c r="R640" s="125"/>
      <c r="S640" s="125"/>
      <c r="T640" s="125"/>
      <c r="U640" s="125"/>
      <c r="V640" s="125"/>
      <c r="W640" s="125"/>
      <c r="X640" s="652"/>
      <c r="Y640" s="652">
        <v>44834</v>
      </c>
      <c r="Z640" s="125" t="s">
        <v>1364</v>
      </c>
      <c r="AA640" s="276" t="s">
        <v>409</v>
      </c>
    </row>
    <row r="641" spans="1:27" s="136" customFormat="1" x14ac:dyDescent="0.2">
      <c r="A641" s="654" t="s">
        <v>1394</v>
      </c>
      <c r="B641" s="653"/>
      <c r="C641" s="653" t="s">
        <v>1286</v>
      </c>
      <c r="D641" s="653" t="s">
        <v>1406</v>
      </c>
      <c r="E641" s="653"/>
      <c r="F641" s="653" t="s">
        <v>52</v>
      </c>
      <c r="G641" s="125" t="s">
        <v>48</v>
      </c>
      <c r="H641" s="653" t="s">
        <v>1276</v>
      </c>
      <c r="I641" s="275">
        <v>3255</v>
      </c>
      <c r="J641" s="275">
        <v>4310</v>
      </c>
      <c r="K641" s="275">
        <v>4310</v>
      </c>
      <c r="L641" s="125" t="s">
        <v>58</v>
      </c>
      <c r="M641" s="125" t="s">
        <v>335</v>
      </c>
      <c r="N641" s="125" t="s">
        <v>56</v>
      </c>
      <c r="O641" s="125"/>
      <c r="P641" s="125"/>
      <c r="Q641" s="125"/>
      <c r="R641" s="125"/>
      <c r="S641" s="125"/>
      <c r="T641" s="125"/>
      <c r="U641" s="125"/>
      <c r="V641" s="125"/>
      <c r="W641" s="125"/>
      <c r="X641" s="652"/>
      <c r="Y641" s="652">
        <v>44834</v>
      </c>
      <c r="Z641" s="125" t="s">
        <v>1364</v>
      </c>
      <c r="AA641" s="276" t="s">
        <v>409</v>
      </c>
    </row>
    <row r="642" spans="1:27" s="136" customFormat="1" x14ac:dyDescent="0.2">
      <c r="A642" s="654" t="s">
        <v>1394</v>
      </c>
      <c r="B642" s="653"/>
      <c r="C642" s="653" t="s">
        <v>1280</v>
      </c>
      <c r="D642" s="653" t="s">
        <v>1406</v>
      </c>
      <c r="E642" s="653"/>
      <c r="F642" s="653" t="s">
        <v>52</v>
      </c>
      <c r="G642" s="125" t="s">
        <v>48</v>
      </c>
      <c r="H642" s="653" t="s">
        <v>1276</v>
      </c>
      <c r="I642" s="275">
        <v>3155</v>
      </c>
      <c r="J642" s="275">
        <v>4040</v>
      </c>
      <c r="K642" s="275">
        <v>4040</v>
      </c>
      <c r="L642" s="125" t="s">
        <v>58</v>
      </c>
      <c r="M642" s="125" t="s">
        <v>335</v>
      </c>
      <c r="N642" s="125" t="s">
        <v>56</v>
      </c>
      <c r="O642" s="125"/>
      <c r="P642" s="125"/>
      <c r="Q642" s="125"/>
      <c r="R642" s="125"/>
      <c r="S642" s="125"/>
      <c r="T642" s="125"/>
      <c r="U642" s="125"/>
      <c r="V642" s="125"/>
      <c r="W642" s="125"/>
      <c r="X642" s="652"/>
      <c r="Y642" s="652">
        <v>44834</v>
      </c>
      <c r="Z642" s="125" t="s">
        <v>1364</v>
      </c>
      <c r="AA642" s="276" t="s">
        <v>409</v>
      </c>
    </row>
    <row r="643" spans="1:27" s="136" customFormat="1" x14ac:dyDescent="0.2">
      <c r="A643" s="654" t="s">
        <v>1394</v>
      </c>
      <c r="B643" s="653"/>
      <c r="C643" s="653" t="s">
        <v>1287</v>
      </c>
      <c r="D643" s="653" t="s">
        <v>1406</v>
      </c>
      <c r="E643" s="653"/>
      <c r="F643" s="653" t="s">
        <v>52</v>
      </c>
      <c r="G643" s="125" t="s">
        <v>48</v>
      </c>
      <c r="H643" s="653" t="s">
        <v>1276</v>
      </c>
      <c r="I643" s="275">
        <v>2955</v>
      </c>
      <c r="J643" s="275">
        <v>4310</v>
      </c>
      <c r="K643" s="275">
        <v>4310</v>
      </c>
      <c r="L643" s="125" t="s">
        <v>58</v>
      </c>
      <c r="M643" s="125" t="s">
        <v>335</v>
      </c>
      <c r="N643" s="125" t="s">
        <v>56</v>
      </c>
      <c r="O643" s="125"/>
      <c r="P643" s="125"/>
      <c r="Q643" s="125"/>
      <c r="R643" s="125"/>
      <c r="S643" s="125"/>
      <c r="T643" s="125"/>
      <c r="U643" s="125"/>
      <c r="V643" s="125"/>
      <c r="W643" s="125"/>
      <c r="X643" s="652"/>
      <c r="Y643" s="652">
        <v>44834</v>
      </c>
      <c r="Z643" s="125" t="s">
        <v>1364</v>
      </c>
      <c r="AA643" s="276" t="s">
        <v>409</v>
      </c>
    </row>
    <row r="644" spans="1:27" s="136" customFormat="1" x14ac:dyDescent="0.2">
      <c r="A644" s="654" t="s">
        <v>1394</v>
      </c>
      <c r="B644" s="653"/>
      <c r="C644" s="653" t="s">
        <v>1288</v>
      </c>
      <c r="D644" s="653" t="s">
        <v>1406</v>
      </c>
      <c r="E644" s="653"/>
      <c r="F644" s="653" t="s">
        <v>52</v>
      </c>
      <c r="G644" s="125" t="s">
        <v>48</v>
      </c>
      <c r="H644" s="653" t="s">
        <v>1276</v>
      </c>
      <c r="I644" s="275">
        <v>3055</v>
      </c>
      <c r="J644" s="275">
        <v>4410</v>
      </c>
      <c r="K644" s="275">
        <v>4410</v>
      </c>
      <c r="L644" s="125" t="s">
        <v>58</v>
      </c>
      <c r="M644" s="125" t="s">
        <v>335</v>
      </c>
      <c r="N644" s="125" t="s">
        <v>56</v>
      </c>
      <c r="O644" s="125"/>
      <c r="P644" s="125"/>
      <c r="Q644" s="125"/>
      <c r="R644" s="125"/>
      <c r="S644" s="125"/>
      <c r="T644" s="125"/>
      <c r="U644" s="125"/>
      <c r="V644" s="125"/>
      <c r="W644" s="125"/>
      <c r="X644" s="652"/>
      <c r="Y644" s="652">
        <v>44834</v>
      </c>
      <c r="Z644" s="125" t="s">
        <v>1364</v>
      </c>
      <c r="AA644" s="276" t="s">
        <v>409</v>
      </c>
    </row>
    <row r="645" spans="1:27" s="136" customFormat="1" x14ac:dyDescent="0.2">
      <c r="A645" s="654" t="s">
        <v>1394</v>
      </c>
      <c r="B645" s="653"/>
      <c r="C645" s="653" t="s">
        <v>1284</v>
      </c>
      <c r="D645" s="653" t="s">
        <v>1407</v>
      </c>
      <c r="E645" s="653"/>
      <c r="F645" s="653" t="s">
        <v>52</v>
      </c>
      <c r="G645" s="125" t="s">
        <v>48</v>
      </c>
      <c r="H645" s="653" t="s">
        <v>1276</v>
      </c>
      <c r="I645" s="275">
        <v>3525</v>
      </c>
      <c r="J645" s="275">
        <v>4260</v>
      </c>
      <c r="K645" s="275">
        <v>4260</v>
      </c>
      <c r="L645" s="125" t="s">
        <v>58</v>
      </c>
      <c r="M645" s="125" t="s">
        <v>335</v>
      </c>
      <c r="N645" s="125" t="s">
        <v>56</v>
      </c>
      <c r="O645" s="125"/>
      <c r="P645" s="125"/>
      <c r="Q645" s="125"/>
      <c r="R645" s="125"/>
      <c r="S645" s="125"/>
      <c r="T645" s="125"/>
      <c r="U645" s="125"/>
      <c r="V645" s="125"/>
      <c r="W645" s="125"/>
      <c r="X645" s="652"/>
      <c r="Y645" s="652">
        <v>44834</v>
      </c>
      <c r="Z645" s="125" t="s">
        <v>1364</v>
      </c>
      <c r="AA645" s="276" t="s">
        <v>409</v>
      </c>
    </row>
    <row r="646" spans="1:27" s="136" customFormat="1" x14ac:dyDescent="0.2">
      <c r="A646" s="654" t="s">
        <v>1394</v>
      </c>
      <c r="B646" s="653"/>
      <c r="C646" s="653" t="s">
        <v>1286</v>
      </c>
      <c r="D646" s="653" t="s">
        <v>1407</v>
      </c>
      <c r="E646" s="653"/>
      <c r="F646" s="653" t="s">
        <v>52</v>
      </c>
      <c r="G646" s="125" t="s">
        <v>48</v>
      </c>
      <c r="H646" s="653" t="s">
        <v>1276</v>
      </c>
      <c r="I646" s="275">
        <v>3825</v>
      </c>
      <c r="J646" s="275">
        <v>4560</v>
      </c>
      <c r="K646" s="275">
        <v>4560</v>
      </c>
      <c r="L646" s="125" t="s">
        <v>58</v>
      </c>
      <c r="M646" s="125" t="s">
        <v>335</v>
      </c>
      <c r="N646" s="125" t="s">
        <v>56</v>
      </c>
      <c r="O646" s="125"/>
      <c r="P646" s="125"/>
      <c r="Q646" s="125"/>
      <c r="R646" s="125"/>
      <c r="S646" s="125"/>
      <c r="T646" s="125"/>
      <c r="U646" s="125"/>
      <c r="V646" s="125"/>
      <c r="W646" s="125"/>
      <c r="X646" s="652"/>
      <c r="Y646" s="652">
        <v>44834</v>
      </c>
      <c r="Z646" s="125" t="s">
        <v>1364</v>
      </c>
      <c r="AA646" s="276" t="s">
        <v>409</v>
      </c>
    </row>
    <row r="647" spans="1:27" s="136" customFormat="1" x14ac:dyDescent="0.2">
      <c r="A647" s="654" t="s">
        <v>1394</v>
      </c>
      <c r="B647" s="653"/>
      <c r="C647" s="653" t="s">
        <v>1280</v>
      </c>
      <c r="D647" s="653" t="s">
        <v>1407</v>
      </c>
      <c r="E647" s="653"/>
      <c r="F647" s="653" t="s">
        <v>52</v>
      </c>
      <c r="G647" s="125" t="s">
        <v>48</v>
      </c>
      <c r="H647" s="653" t="s">
        <v>1276</v>
      </c>
      <c r="I647" s="275">
        <v>3645</v>
      </c>
      <c r="J647" s="275">
        <v>4100</v>
      </c>
      <c r="K647" s="275">
        <v>4100</v>
      </c>
      <c r="L647" s="125" t="s">
        <v>58</v>
      </c>
      <c r="M647" s="125" t="s">
        <v>335</v>
      </c>
      <c r="N647" s="125" t="s">
        <v>56</v>
      </c>
      <c r="O647" s="125"/>
      <c r="P647" s="125"/>
      <c r="Q647" s="125"/>
      <c r="R647" s="125"/>
      <c r="S647" s="125"/>
      <c r="T647" s="125"/>
      <c r="U647" s="125"/>
      <c r="V647" s="125"/>
      <c r="W647" s="125"/>
      <c r="X647" s="652"/>
      <c r="Y647" s="652">
        <v>44834</v>
      </c>
      <c r="Z647" s="125" t="s">
        <v>1364</v>
      </c>
      <c r="AA647" s="276" t="s">
        <v>409</v>
      </c>
    </row>
    <row r="648" spans="1:27" s="136" customFormat="1" x14ac:dyDescent="0.2">
      <c r="A648" s="654" t="s">
        <v>1394</v>
      </c>
      <c r="B648" s="653"/>
      <c r="C648" s="653" t="s">
        <v>1287</v>
      </c>
      <c r="D648" s="653" t="s">
        <v>1407</v>
      </c>
      <c r="E648" s="653"/>
      <c r="F648" s="653" t="s">
        <v>52</v>
      </c>
      <c r="G648" s="125" t="s">
        <v>48</v>
      </c>
      <c r="H648" s="653" t="s">
        <v>1276</v>
      </c>
      <c r="I648" s="275">
        <v>3095</v>
      </c>
      <c r="J648" s="275">
        <v>3675</v>
      </c>
      <c r="K648" s="275">
        <v>3675</v>
      </c>
      <c r="L648" s="125" t="s">
        <v>58</v>
      </c>
      <c r="M648" s="125" t="s">
        <v>335</v>
      </c>
      <c r="N648" s="125" t="s">
        <v>56</v>
      </c>
      <c r="O648" s="125"/>
      <c r="P648" s="125"/>
      <c r="Q648" s="125"/>
      <c r="R648" s="125"/>
      <c r="S648" s="125"/>
      <c r="T648" s="125"/>
      <c r="U648" s="125"/>
      <c r="V648" s="125"/>
      <c r="W648" s="125"/>
      <c r="X648" s="652"/>
      <c r="Y648" s="652">
        <v>44834</v>
      </c>
      <c r="Z648" s="125" t="s">
        <v>1364</v>
      </c>
      <c r="AA648" s="276" t="s">
        <v>409</v>
      </c>
    </row>
    <row r="649" spans="1:27" s="136" customFormat="1" x14ac:dyDescent="0.2">
      <c r="A649" s="654" t="s">
        <v>1394</v>
      </c>
      <c r="B649" s="653"/>
      <c r="C649" s="653" t="s">
        <v>1306</v>
      </c>
      <c r="D649" s="653" t="s">
        <v>1407</v>
      </c>
      <c r="E649" s="653"/>
      <c r="F649" s="653" t="s">
        <v>52</v>
      </c>
      <c r="G649" s="125" t="s">
        <v>48</v>
      </c>
      <c r="H649" s="653" t="s">
        <v>1276</v>
      </c>
      <c r="I649" s="275">
        <v>3445</v>
      </c>
      <c r="J649" s="275">
        <v>3995</v>
      </c>
      <c r="K649" s="275">
        <v>3995</v>
      </c>
      <c r="L649" s="125" t="s">
        <v>58</v>
      </c>
      <c r="M649" s="125" t="s">
        <v>335</v>
      </c>
      <c r="N649" s="125" t="s">
        <v>56</v>
      </c>
      <c r="O649" s="125"/>
      <c r="P649" s="125"/>
      <c r="Q649" s="125"/>
      <c r="R649" s="125"/>
      <c r="S649" s="125"/>
      <c r="T649" s="125"/>
      <c r="U649" s="125"/>
      <c r="V649" s="125"/>
      <c r="W649" s="125"/>
      <c r="X649" s="652"/>
      <c r="Y649" s="652">
        <v>44834</v>
      </c>
      <c r="Z649" s="125" t="s">
        <v>1364</v>
      </c>
      <c r="AA649" s="276" t="s">
        <v>409</v>
      </c>
    </row>
    <row r="650" spans="1:27" s="136" customFormat="1" x14ac:dyDescent="0.2">
      <c r="A650" s="654" t="s">
        <v>1394</v>
      </c>
      <c r="B650" s="653"/>
      <c r="C650" s="653" t="s">
        <v>1304</v>
      </c>
      <c r="D650" s="653" t="s">
        <v>1407</v>
      </c>
      <c r="E650" s="653"/>
      <c r="F650" s="653" t="s">
        <v>52</v>
      </c>
      <c r="G650" s="125" t="s">
        <v>48</v>
      </c>
      <c r="H650" s="653" t="s">
        <v>1276</v>
      </c>
      <c r="I650" s="275">
        <v>3345</v>
      </c>
      <c r="J650" s="275">
        <v>3995</v>
      </c>
      <c r="K650" s="275">
        <v>3995</v>
      </c>
      <c r="L650" s="125" t="s">
        <v>58</v>
      </c>
      <c r="M650" s="125" t="s">
        <v>335</v>
      </c>
      <c r="N650" s="125" t="s">
        <v>56</v>
      </c>
      <c r="O650" s="125"/>
      <c r="P650" s="125"/>
      <c r="Q650" s="125"/>
      <c r="R650" s="125"/>
      <c r="S650" s="125"/>
      <c r="T650" s="125"/>
      <c r="U650" s="125"/>
      <c r="V650" s="125"/>
      <c r="W650" s="125"/>
      <c r="X650" s="652"/>
      <c r="Y650" s="652">
        <v>44834</v>
      </c>
      <c r="Z650" s="125" t="s">
        <v>1364</v>
      </c>
      <c r="AA650" s="276" t="s">
        <v>409</v>
      </c>
    </row>
    <row r="651" spans="1:27" s="136" customFormat="1" x14ac:dyDescent="0.2">
      <c r="A651" s="654" t="s">
        <v>1394</v>
      </c>
      <c r="B651" s="653"/>
      <c r="C651" s="653" t="s">
        <v>1284</v>
      </c>
      <c r="D651" s="653" t="s">
        <v>1408</v>
      </c>
      <c r="E651" s="653"/>
      <c r="F651" s="653" t="s">
        <v>52</v>
      </c>
      <c r="G651" s="125" t="s">
        <v>48</v>
      </c>
      <c r="H651" s="653" t="s">
        <v>1276</v>
      </c>
      <c r="I651" s="275">
        <v>3325</v>
      </c>
      <c r="J651" s="275">
        <v>4260</v>
      </c>
      <c r="K651" s="275">
        <v>4260</v>
      </c>
      <c r="L651" s="125" t="s">
        <v>58</v>
      </c>
      <c r="M651" s="125" t="s">
        <v>335</v>
      </c>
      <c r="N651" s="125" t="s">
        <v>56</v>
      </c>
      <c r="O651" s="125"/>
      <c r="P651" s="125"/>
      <c r="Q651" s="125"/>
      <c r="R651" s="125"/>
      <c r="S651" s="125"/>
      <c r="T651" s="125"/>
      <c r="U651" s="125"/>
      <c r="V651" s="125"/>
      <c r="W651" s="125"/>
      <c r="X651" s="652"/>
      <c r="Y651" s="652">
        <v>44834</v>
      </c>
      <c r="Z651" s="125" t="s">
        <v>1364</v>
      </c>
      <c r="AA651" s="276" t="s">
        <v>409</v>
      </c>
    </row>
    <row r="652" spans="1:27" s="136" customFormat="1" x14ac:dyDescent="0.2">
      <c r="A652" s="654" t="s">
        <v>1394</v>
      </c>
      <c r="B652" s="653"/>
      <c r="C652" s="653" t="s">
        <v>1286</v>
      </c>
      <c r="D652" s="653" t="s">
        <v>1408</v>
      </c>
      <c r="E652" s="653"/>
      <c r="F652" s="653" t="s">
        <v>52</v>
      </c>
      <c r="G652" s="125" t="s">
        <v>48</v>
      </c>
      <c r="H652" s="653" t="s">
        <v>1276</v>
      </c>
      <c r="I652" s="275">
        <v>3525</v>
      </c>
      <c r="J652" s="275">
        <v>4460</v>
      </c>
      <c r="K652" s="275">
        <v>4460</v>
      </c>
      <c r="L652" s="125" t="s">
        <v>58</v>
      </c>
      <c r="M652" s="125" t="s">
        <v>335</v>
      </c>
      <c r="N652" s="125" t="s">
        <v>56</v>
      </c>
      <c r="O652" s="125"/>
      <c r="P652" s="125"/>
      <c r="Q652" s="125"/>
      <c r="R652" s="125"/>
      <c r="S652" s="125"/>
      <c r="T652" s="125"/>
      <c r="U652" s="125"/>
      <c r="V652" s="125"/>
      <c r="W652" s="125"/>
      <c r="X652" s="652"/>
      <c r="Y652" s="652">
        <v>44834</v>
      </c>
      <c r="Z652" s="125" t="s">
        <v>1364</v>
      </c>
      <c r="AA652" s="276" t="s">
        <v>409</v>
      </c>
    </row>
    <row r="653" spans="1:27" s="136" customFormat="1" x14ac:dyDescent="0.2">
      <c r="A653" s="654" t="s">
        <v>1394</v>
      </c>
      <c r="B653" s="653"/>
      <c r="C653" s="653" t="s">
        <v>1280</v>
      </c>
      <c r="D653" s="653" t="s">
        <v>1408</v>
      </c>
      <c r="E653" s="653"/>
      <c r="F653" s="653" t="s">
        <v>52</v>
      </c>
      <c r="G653" s="125" t="s">
        <v>48</v>
      </c>
      <c r="H653" s="653" t="s">
        <v>1276</v>
      </c>
      <c r="I653" s="275">
        <v>3395</v>
      </c>
      <c r="J653" s="275">
        <v>3980</v>
      </c>
      <c r="K653" s="275">
        <v>3980</v>
      </c>
      <c r="L653" s="125" t="s">
        <v>58</v>
      </c>
      <c r="M653" s="125" t="s">
        <v>335</v>
      </c>
      <c r="N653" s="125" t="s">
        <v>56</v>
      </c>
      <c r="O653" s="125"/>
      <c r="P653" s="125"/>
      <c r="Q653" s="125"/>
      <c r="R653" s="125"/>
      <c r="S653" s="125"/>
      <c r="T653" s="125"/>
      <c r="U653" s="125"/>
      <c r="V653" s="125"/>
      <c r="W653" s="125"/>
      <c r="X653" s="652"/>
      <c r="Y653" s="652">
        <v>44834</v>
      </c>
      <c r="Z653" s="125" t="s">
        <v>1364</v>
      </c>
      <c r="AA653" s="276" t="s">
        <v>409</v>
      </c>
    </row>
    <row r="654" spans="1:27" s="136" customFormat="1" x14ac:dyDescent="0.2">
      <c r="A654" s="654" t="s">
        <v>1394</v>
      </c>
      <c r="B654" s="653"/>
      <c r="C654" s="653" t="s">
        <v>1287</v>
      </c>
      <c r="D654" s="653" t="s">
        <v>1408</v>
      </c>
      <c r="E654" s="653"/>
      <c r="F654" s="653" t="s">
        <v>52</v>
      </c>
      <c r="G654" s="125" t="s">
        <v>48</v>
      </c>
      <c r="H654" s="653" t="s">
        <v>1276</v>
      </c>
      <c r="I654" s="275">
        <v>3095</v>
      </c>
      <c r="J654" s="275">
        <v>3795</v>
      </c>
      <c r="K654" s="275">
        <v>3795</v>
      </c>
      <c r="L654" s="125" t="s">
        <v>58</v>
      </c>
      <c r="M654" s="125" t="s">
        <v>335</v>
      </c>
      <c r="N654" s="125" t="s">
        <v>56</v>
      </c>
      <c r="O654" s="125"/>
      <c r="P654" s="125"/>
      <c r="Q654" s="125"/>
      <c r="R654" s="125"/>
      <c r="S654" s="125"/>
      <c r="T654" s="125"/>
      <c r="U654" s="125"/>
      <c r="V654" s="125"/>
      <c r="W654" s="125"/>
      <c r="X654" s="652"/>
      <c r="Y654" s="652">
        <v>44834</v>
      </c>
      <c r="Z654" s="125" t="s">
        <v>1364</v>
      </c>
      <c r="AA654" s="276" t="s">
        <v>409</v>
      </c>
    </row>
    <row r="655" spans="1:27" s="136" customFormat="1" x14ac:dyDescent="0.2">
      <c r="A655" s="654" t="s">
        <v>1394</v>
      </c>
      <c r="B655" s="653"/>
      <c r="C655" s="653" t="s">
        <v>1306</v>
      </c>
      <c r="D655" s="653" t="s">
        <v>1408</v>
      </c>
      <c r="E655" s="653"/>
      <c r="F655" s="653" t="s">
        <v>52</v>
      </c>
      <c r="G655" s="125" t="s">
        <v>48</v>
      </c>
      <c r="H655" s="653" t="s">
        <v>1276</v>
      </c>
      <c r="I655" s="275">
        <v>3245</v>
      </c>
      <c r="J655" s="275">
        <v>3985</v>
      </c>
      <c r="K655" s="275">
        <v>3985</v>
      </c>
      <c r="L655" s="125" t="s">
        <v>58</v>
      </c>
      <c r="M655" s="125" t="s">
        <v>335</v>
      </c>
      <c r="N655" s="125" t="s">
        <v>56</v>
      </c>
      <c r="O655" s="125"/>
      <c r="P655" s="125"/>
      <c r="Q655" s="125"/>
      <c r="R655" s="125"/>
      <c r="S655" s="125"/>
      <c r="T655" s="125"/>
      <c r="U655" s="125"/>
      <c r="V655" s="125"/>
      <c r="W655" s="125"/>
      <c r="X655" s="652"/>
      <c r="Y655" s="652">
        <v>44834</v>
      </c>
      <c r="Z655" s="125" t="s">
        <v>1364</v>
      </c>
      <c r="AA655" s="276" t="s">
        <v>409</v>
      </c>
    </row>
    <row r="656" spans="1:27" s="136" customFormat="1" x14ac:dyDescent="0.2">
      <c r="A656" s="654" t="s">
        <v>1394</v>
      </c>
      <c r="B656" s="653"/>
      <c r="C656" s="653" t="s">
        <v>1304</v>
      </c>
      <c r="D656" s="653" t="s">
        <v>1408</v>
      </c>
      <c r="E656" s="653"/>
      <c r="F656" s="653" t="s">
        <v>52</v>
      </c>
      <c r="G656" s="125" t="s">
        <v>48</v>
      </c>
      <c r="H656" s="653" t="s">
        <v>1276</v>
      </c>
      <c r="I656" s="275">
        <v>3195</v>
      </c>
      <c r="J656" s="275">
        <v>3985</v>
      </c>
      <c r="K656" s="275">
        <v>3985</v>
      </c>
      <c r="L656" s="125" t="s">
        <v>58</v>
      </c>
      <c r="M656" s="125" t="s">
        <v>335</v>
      </c>
      <c r="N656" s="125" t="s">
        <v>56</v>
      </c>
      <c r="O656" s="125"/>
      <c r="P656" s="125"/>
      <c r="Q656" s="125"/>
      <c r="R656" s="125"/>
      <c r="S656" s="125"/>
      <c r="T656" s="125"/>
      <c r="U656" s="125"/>
      <c r="V656" s="125"/>
      <c r="W656" s="125"/>
      <c r="X656" s="652"/>
      <c r="Y656" s="652">
        <v>44834</v>
      </c>
      <c r="Z656" s="125" t="s">
        <v>1364</v>
      </c>
      <c r="AA656" s="276" t="s">
        <v>409</v>
      </c>
    </row>
    <row r="657" spans="1:27" s="136" customFormat="1" x14ac:dyDescent="0.2">
      <c r="A657" s="654" t="s">
        <v>1394</v>
      </c>
      <c r="B657" s="653"/>
      <c r="C657" s="653" t="s">
        <v>1284</v>
      </c>
      <c r="D657" s="653" t="s">
        <v>1409</v>
      </c>
      <c r="E657" s="653"/>
      <c r="F657" s="653" t="s">
        <v>52</v>
      </c>
      <c r="G657" s="125" t="s">
        <v>48</v>
      </c>
      <c r="H657" s="653" t="s">
        <v>1276</v>
      </c>
      <c r="I657" s="275">
        <v>2725</v>
      </c>
      <c r="J657" s="275">
        <v>3160</v>
      </c>
      <c r="K657" s="275">
        <v>3160</v>
      </c>
      <c r="L657" s="125" t="s">
        <v>58</v>
      </c>
      <c r="M657" s="125" t="s">
        <v>335</v>
      </c>
      <c r="N657" s="125" t="s">
        <v>56</v>
      </c>
      <c r="O657" s="125"/>
      <c r="P657" s="125"/>
      <c r="Q657" s="125"/>
      <c r="R657" s="125"/>
      <c r="S657" s="125"/>
      <c r="T657" s="125"/>
      <c r="U657" s="125"/>
      <c r="V657" s="125"/>
      <c r="W657" s="125"/>
      <c r="X657" s="652"/>
      <c r="Y657" s="652">
        <v>44834</v>
      </c>
      <c r="Z657" s="125" t="s">
        <v>1364</v>
      </c>
      <c r="AA657" s="276" t="s">
        <v>409</v>
      </c>
    </row>
    <row r="658" spans="1:27" s="136" customFormat="1" x14ac:dyDescent="0.2">
      <c r="A658" s="654" t="s">
        <v>1394</v>
      </c>
      <c r="B658" s="653"/>
      <c r="C658" s="653" t="s">
        <v>1286</v>
      </c>
      <c r="D658" s="653" t="s">
        <v>1409</v>
      </c>
      <c r="E658" s="653"/>
      <c r="F658" s="653" t="s">
        <v>52</v>
      </c>
      <c r="G658" s="125" t="s">
        <v>48</v>
      </c>
      <c r="H658" s="653" t="s">
        <v>1276</v>
      </c>
      <c r="I658" s="275">
        <v>3075</v>
      </c>
      <c r="J658" s="275">
        <v>3560</v>
      </c>
      <c r="K658" s="275">
        <v>3560</v>
      </c>
      <c r="L658" s="125" t="s">
        <v>58</v>
      </c>
      <c r="M658" s="125" t="s">
        <v>335</v>
      </c>
      <c r="N658" s="125" t="s">
        <v>56</v>
      </c>
      <c r="O658" s="125"/>
      <c r="P658" s="125"/>
      <c r="Q658" s="125"/>
      <c r="R658" s="125"/>
      <c r="S658" s="125"/>
      <c r="T658" s="125"/>
      <c r="U658" s="125"/>
      <c r="V658" s="125"/>
      <c r="W658" s="125"/>
      <c r="X658" s="652"/>
      <c r="Y658" s="652">
        <v>44834</v>
      </c>
      <c r="Z658" s="125" t="s">
        <v>1364</v>
      </c>
      <c r="AA658" s="276" t="s">
        <v>409</v>
      </c>
    </row>
    <row r="659" spans="1:27" s="136" customFormat="1" x14ac:dyDescent="0.2">
      <c r="A659" s="654" t="s">
        <v>1394</v>
      </c>
      <c r="B659" s="653"/>
      <c r="C659" s="653" t="s">
        <v>1285</v>
      </c>
      <c r="D659" s="653" t="s">
        <v>1409</v>
      </c>
      <c r="E659" s="653"/>
      <c r="F659" s="653" t="s">
        <v>52</v>
      </c>
      <c r="G659" s="125" t="s">
        <v>48</v>
      </c>
      <c r="H659" s="653" t="s">
        <v>1276</v>
      </c>
      <c r="I659" s="275">
        <v>3220</v>
      </c>
      <c r="J659" s="275">
        <v>3940</v>
      </c>
      <c r="K659" s="275">
        <v>3940</v>
      </c>
      <c r="L659" s="125" t="s">
        <v>58</v>
      </c>
      <c r="M659" s="125" t="s">
        <v>335</v>
      </c>
      <c r="N659" s="125" t="s">
        <v>56</v>
      </c>
      <c r="O659" s="125"/>
      <c r="P659" s="125"/>
      <c r="Q659" s="125"/>
      <c r="R659" s="125"/>
      <c r="S659" s="125"/>
      <c r="T659" s="125"/>
      <c r="U659" s="125"/>
      <c r="V659" s="125"/>
      <c r="W659" s="125"/>
      <c r="X659" s="652"/>
      <c r="Y659" s="652">
        <v>44834</v>
      </c>
      <c r="Z659" s="125" t="s">
        <v>1364</v>
      </c>
      <c r="AA659" s="276" t="s">
        <v>409</v>
      </c>
    </row>
    <row r="660" spans="1:27" s="136" customFormat="1" x14ac:dyDescent="0.2">
      <c r="A660" s="654" t="s">
        <v>1394</v>
      </c>
      <c r="B660" s="653"/>
      <c r="C660" s="653" t="s">
        <v>1280</v>
      </c>
      <c r="D660" s="653" t="s">
        <v>1409</v>
      </c>
      <c r="E660" s="653"/>
      <c r="F660" s="653" t="s">
        <v>52</v>
      </c>
      <c r="G660" s="125" t="s">
        <v>48</v>
      </c>
      <c r="H660" s="653" t="s">
        <v>1276</v>
      </c>
      <c r="I660" s="275">
        <v>3020</v>
      </c>
      <c r="J660" s="275">
        <v>3240</v>
      </c>
      <c r="K660" s="275">
        <v>3240</v>
      </c>
      <c r="L660" s="125" t="s">
        <v>58</v>
      </c>
      <c r="M660" s="125" t="s">
        <v>335</v>
      </c>
      <c r="N660" s="125" t="s">
        <v>56</v>
      </c>
      <c r="O660" s="125"/>
      <c r="P660" s="125"/>
      <c r="Q660" s="125"/>
      <c r="R660" s="125"/>
      <c r="S660" s="125"/>
      <c r="T660" s="125"/>
      <c r="U660" s="125"/>
      <c r="V660" s="125"/>
      <c r="W660" s="125"/>
      <c r="X660" s="652"/>
      <c r="Y660" s="652">
        <v>44834</v>
      </c>
      <c r="Z660" s="125" t="s">
        <v>1364</v>
      </c>
      <c r="AA660" s="276" t="s">
        <v>409</v>
      </c>
    </row>
    <row r="661" spans="1:27" s="136" customFormat="1" x14ac:dyDescent="0.2">
      <c r="A661" s="654" t="s">
        <v>1394</v>
      </c>
      <c r="B661" s="653"/>
      <c r="C661" s="653" t="s">
        <v>1287</v>
      </c>
      <c r="D661" s="653" t="s">
        <v>1409</v>
      </c>
      <c r="E661" s="653"/>
      <c r="F661" s="653" t="s">
        <v>52</v>
      </c>
      <c r="G661" s="125" t="s">
        <v>48</v>
      </c>
      <c r="H661" s="653" t="s">
        <v>1276</v>
      </c>
      <c r="I661" s="275">
        <v>2345</v>
      </c>
      <c r="J661" s="275">
        <v>2590</v>
      </c>
      <c r="K661" s="275">
        <v>2590</v>
      </c>
      <c r="L661" s="125" t="s">
        <v>58</v>
      </c>
      <c r="M661" s="125" t="s">
        <v>335</v>
      </c>
      <c r="N661" s="125" t="s">
        <v>56</v>
      </c>
      <c r="O661" s="125"/>
      <c r="P661" s="125"/>
      <c r="Q661" s="125"/>
      <c r="R661" s="125"/>
      <c r="S661" s="125"/>
      <c r="T661" s="125"/>
      <c r="U661" s="125"/>
      <c r="V661" s="125"/>
      <c r="W661" s="125"/>
      <c r="X661" s="652"/>
      <c r="Y661" s="652">
        <v>44834</v>
      </c>
      <c r="Z661" s="125" t="s">
        <v>1364</v>
      </c>
      <c r="AA661" s="276" t="s">
        <v>409</v>
      </c>
    </row>
    <row r="662" spans="1:27" s="136" customFormat="1" x14ac:dyDescent="0.2">
      <c r="A662" s="654" t="s">
        <v>1394</v>
      </c>
      <c r="B662" s="653"/>
      <c r="C662" s="653" t="s">
        <v>1306</v>
      </c>
      <c r="D662" s="653" t="s">
        <v>1409</v>
      </c>
      <c r="E662" s="653"/>
      <c r="F662" s="653" t="s">
        <v>52</v>
      </c>
      <c r="G662" s="125" t="s">
        <v>48</v>
      </c>
      <c r="H662" s="653" t="s">
        <v>1276</v>
      </c>
      <c r="I662" s="275">
        <v>2670</v>
      </c>
      <c r="J662" s="275">
        <v>3040</v>
      </c>
      <c r="K662" s="275">
        <v>3040</v>
      </c>
      <c r="L662" s="125" t="s">
        <v>58</v>
      </c>
      <c r="M662" s="125" t="s">
        <v>335</v>
      </c>
      <c r="N662" s="125" t="s">
        <v>56</v>
      </c>
      <c r="O662" s="125"/>
      <c r="P662" s="125"/>
      <c r="Q662" s="125"/>
      <c r="R662" s="125"/>
      <c r="S662" s="125"/>
      <c r="T662" s="125"/>
      <c r="U662" s="125"/>
      <c r="V662" s="125"/>
      <c r="W662" s="125"/>
      <c r="X662" s="652"/>
      <c r="Y662" s="652">
        <v>44834</v>
      </c>
      <c r="Z662" s="125" t="s">
        <v>1364</v>
      </c>
      <c r="AA662" s="276" t="s">
        <v>409</v>
      </c>
    </row>
    <row r="663" spans="1:27" s="136" customFormat="1" x14ac:dyDescent="0.2">
      <c r="A663" s="654" t="s">
        <v>1394</v>
      </c>
      <c r="B663" s="653"/>
      <c r="C663" s="653" t="s">
        <v>1304</v>
      </c>
      <c r="D663" s="653" t="s">
        <v>1409</v>
      </c>
      <c r="E663" s="653"/>
      <c r="F663" s="653" t="s">
        <v>52</v>
      </c>
      <c r="G663" s="125" t="s">
        <v>48</v>
      </c>
      <c r="H663" s="653" t="s">
        <v>1276</v>
      </c>
      <c r="I663" s="275">
        <v>2495</v>
      </c>
      <c r="J663" s="275">
        <v>2890</v>
      </c>
      <c r="K663" s="275">
        <v>2890</v>
      </c>
      <c r="L663" s="125" t="s">
        <v>58</v>
      </c>
      <c r="M663" s="125" t="s">
        <v>335</v>
      </c>
      <c r="N663" s="125" t="s">
        <v>56</v>
      </c>
      <c r="O663" s="125"/>
      <c r="P663" s="125"/>
      <c r="Q663" s="125"/>
      <c r="R663" s="125"/>
      <c r="S663" s="125"/>
      <c r="T663" s="125"/>
      <c r="U663" s="125"/>
      <c r="V663" s="125"/>
      <c r="W663" s="125"/>
      <c r="X663" s="652"/>
      <c r="Y663" s="652">
        <v>44834</v>
      </c>
      <c r="Z663" s="125" t="s">
        <v>1364</v>
      </c>
      <c r="AA663" s="276" t="s">
        <v>409</v>
      </c>
    </row>
    <row r="664" spans="1:27" s="136" customFormat="1" x14ac:dyDescent="0.2">
      <c r="A664" s="654" t="s">
        <v>1394</v>
      </c>
      <c r="B664" s="653"/>
      <c r="C664" s="653" t="s">
        <v>1284</v>
      </c>
      <c r="D664" s="653" t="s">
        <v>1410</v>
      </c>
      <c r="E664" s="653"/>
      <c r="F664" s="653" t="s">
        <v>52</v>
      </c>
      <c r="G664" s="125" t="s">
        <v>48</v>
      </c>
      <c r="H664" s="653" t="s">
        <v>1276</v>
      </c>
      <c r="I664" s="275">
        <v>2580</v>
      </c>
      <c r="J664" s="275">
        <v>3160</v>
      </c>
      <c r="K664" s="275">
        <v>3160</v>
      </c>
      <c r="L664" s="125" t="s">
        <v>58</v>
      </c>
      <c r="M664" s="125" t="s">
        <v>335</v>
      </c>
      <c r="N664" s="125" t="s">
        <v>56</v>
      </c>
      <c r="O664" s="125"/>
      <c r="P664" s="125"/>
      <c r="Q664" s="125"/>
      <c r="R664" s="125"/>
      <c r="S664" s="125"/>
      <c r="T664" s="125"/>
      <c r="U664" s="125"/>
      <c r="V664" s="125"/>
      <c r="W664" s="125"/>
      <c r="X664" s="652"/>
      <c r="Y664" s="652">
        <v>44834</v>
      </c>
      <c r="Z664" s="125" t="s">
        <v>1364</v>
      </c>
      <c r="AA664" s="276" t="s">
        <v>409</v>
      </c>
    </row>
    <row r="665" spans="1:27" s="136" customFormat="1" x14ac:dyDescent="0.2">
      <c r="A665" s="654" t="s">
        <v>1394</v>
      </c>
      <c r="B665" s="653"/>
      <c r="C665" s="653" t="s">
        <v>1286</v>
      </c>
      <c r="D665" s="653" t="s">
        <v>1410</v>
      </c>
      <c r="E665" s="653"/>
      <c r="F665" s="653" t="s">
        <v>52</v>
      </c>
      <c r="G665" s="125" t="s">
        <v>48</v>
      </c>
      <c r="H665" s="653" t="s">
        <v>1276</v>
      </c>
      <c r="I665" s="275">
        <v>2880</v>
      </c>
      <c r="J665" s="275">
        <v>3360</v>
      </c>
      <c r="K665" s="275">
        <v>3360</v>
      </c>
      <c r="L665" s="125" t="s">
        <v>58</v>
      </c>
      <c r="M665" s="125" t="s">
        <v>335</v>
      </c>
      <c r="N665" s="125" t="s">
        <v>56</v>
      </c>
      <c r="O665" s="125"/>
      <c r="P665" s="125"/>
      <c r="Q665" s="125"/>
      <c r="R665" s="125"/>
      <c r="S665" s="125"/>
      <c r="T665" s="125"/>
      <c r="U665" s="125"/>
      <c r="V665" s="125"/>
      <c r="W665" s="125"/>
      <c r="X665" s="652"/>
      <c r="Y665" s="652">
        <v>44834</v>
      </c>
      <c r="Z665" s="125" t="s">
        <v>1364</v>
      </c>
      <c r="AA665" s="276" t="s">
        <v>409</v>
      </c>
    </row>
    <row r="666" spans="1:27" s="136" customFormat="1" x14ac:dyDescent="0.2">
      <c r="A666" s="654" t="s">
        <v>1394</v>
      </c>
      <c r="B666" s="653"/>
      <c r="C666" s="653" t="s">
        <v>1280</v>
      </c>
      <c r="D666" s="653" t="s">
        <v>1410</v>
      </c>
      <c r="E666" s="653"/>
      <c r="F666" s="653" t="s">
        <v>52</v>
      </c>
      <c r="G666" s="125" t="s">
        <v>48</v>
      </c>
      <c r="H666" s="653" t="s">
        <v>1276</v>
      </c>
      <c r="I666" s="275">
        <v>2980</v>
      </c>
      <c r="J666" s="275">
        <v>3860</v>
      </c>
      <c r="K666" s="275">
        <v>3860</v>
      </c>
      <c r="L666" s="125" t="s">
        <v>58</v>
      </c>
      <c r="M666" s="125" t="s">
        <v>335</v>
      </c>
      <c r="N666" s="125" t="s">
        <v>56</v>
      </c>
      <c r="O666" s="125"/>
      <c r="P666" s="125"/>
      <c r="Q666" s="125"/>
      <c r="R666" s="125"/>
      <c r="S666" s="125"/>
      <c r="T666" s="125"/>
      <c r="U666" s="125"/>
      <c r="V666" s="125"/>
      <c r="W666" s="125"/>
      <c r="X666" s="652"/>
      <c r="Y666" s="652">
        <v>44834</v>
      </c>
      <c r="Z666" s="125" t="s">
        <v>1364</v>
      </c>
      <c r="AA666" s="276" t="s">
        <v>409</v>
      </c>
    </row>
    <row r="667" spans="1:27" s="136" customFormat="1" x14ac:dyDescent="0.2">
      <c r="A667" s="654" t="s">
        <v>1394</v>
      </c>
      <c r="B667" s="653"/>
      <c r="C667" s="653" t="s">
        <v>1287</v>
      </c>
      <c r="D667" s="653" t="s">
        <v>1410</v>
      </c>
      <c r="E667" s="653"/>
      <c r="F667" s="653" t="s">
        <v>52</v>
      </c>
      <c r="G667" s="125" t="s">
        <v>48</v>
      </c>
      <c r="H667" s="653" t="s">
        <v>1276</v>
      </c>
      <c r="I667" s="275">
        <v>2780</v>
      </c>
      <c r="J667" s="275">
        <v>3660</v>
      </c>
      <c r="K667" s="275">
        <v>3660</v>
      </c>
      <c r="L667" s="125" t="s">
        <v>58</v>
      </c>
      <c r="M667" s="125" t="s">
        <v>335</v>
      </c>
      <c r="N667" s="125" t="s">
        <v>56</v>
      </c>
      <c r="O667" s="125"/>
      <c r="P667" s="125"/>
      <c r="Q667" s="125"/>
      <c r="R667" s="125"/>
      <c r="S667" s="125"/>
      <c r="T667" s="125"/>
      <c r="U667" s="125"/>
      <c r="V667" s="125"/>
      <c r="W667" s="125"/>
      <c r="X667" s="652"/>
      <c r="Y667" s="652">
        <v>44834</v>
      </c>
      <c r="Z667" s="125" t="s">
        <v>1364</v>
      </c>
      <c r="AA667" s="276" t="s">
        <v>409</v>
      </c>
    </row>
    <row r="668" spans="1:27" s="136" customFormat="1" x14ac:dyDescent="0.2">
      <c r="A668" s="654" t="s">
        <v>1394</v>
      </c>
      <c r="B668" s="653"/>
      <c r="C668" s="653" t="s">
        <v>1288</v>
      </c>
      <c r="D668" s="653" t="s">
        <v>1410</v>
      </c>
      <c r="E668" s="653"/>
      <c r="F668" s="653" t="s">
        <v>52</v>
      </c>
      <c r="G668" s="125" t="s">
        <v>48</v>
      </c>
      <c r="H668" s="653" t="s">
        <v>1276</v>
      </c>
      <c r="I668" s="275">
        <v>2880</v>
      </c>
      <c r="J668" s="275">
        <v>3760</v>
      </c>
      <c r="K668" s="275">
        <v>3760</v>
      </c>
      <c r="L668" s="125" t="s">
        <v>58</v>
      </c>
      <c r="M668" s="125" t="s">
        <v>335</v>
      </c>
      <c r="N668" s="125" t="s">
        <v>56</v>
      </c>
      <c r="O668" s="125"/>
      <c r="P668" s="125"/>
      <c r="Q668" s="125"/>
      <c r="R668" s="125"/>
      <c r="S668" s="125"/>
      <c r="T668" s="125"/>
      <c r="U668" s="125"/>
      <c r="V668" s="125"/>
      <c r="W668" s="125"/>
      <c r="X668" s="652"/>
      <c r="Y668" s="652">
        <v>44834</v>
      </c>
      <c r="Z668" s="125" t="s">
        <v>1364</v>
      </c>
      <c r="AA668" s="276" t="s">
        <v>409</v>
      </c>
    </row>
    <row r="669" spans="1:27" s="136" customFormat="1" x14ac:dyDescent="0.2">
      <c r="A669" s="654" t="s">
        <v>1394</v>
      </c>
      <c r="B669" s="653"/>
      <c r="C669" s="653" t="s">
        <v>1285</v>
      </c>
      <c r="D669" s="653" t="s">
        <v>1411</v>
      </c>
      <c r="E669" s="653"/>
      <c r="F669" s="653" t="s">
        <v>52</v>
      </c>
      <c r="G669" s="125" t="s">
        <v>48</v>
      </c>
      <c r="H669" s="653" t="s">
        <v>1276</v>
      </c>
      <c r="I669" s="275">
        <v>2820</v>
      </c>
      <c r="J669" s="275">
        <v>3440</v>
      </c>
      <c r="K669" s="275">
        <v>3440</v>
      </c>
      <c r="L669" s="125" t="s">
        <v>58</v>
      </c>
      <c r="M669" s="125" t="s">
        <v>335</v>
      </c>
      <c r="N669" s="125" t="s">
        <v>56</v>
      </c>
      <c r="O669" s="125"/>
      <c r="P669" s="125"/>
      <c r="Q669" s="125"/>
      <c r="R669" s="125"/>
      <c r="S669" s="125"/>
      <c r="T669" s="125"/>
      <c r="U669" s="125"/>
      <c r="V669" s="125"/>
      <c r="W669" s="125"/>
      <c r="X669" s="652"/>
      <c r="Y669" s="652">
        <v>44834</v>
      </c>
      <c r="Z669" s="125" t="s">
        <v>1364</v>
      </c>
      <c r="AA669" s="276" t="s">
        <v>409</v>
      </c>
    </row>
    <row r="670" spans="1:27" s="136" customFormat="1" x14ac:dyDescent="0.2">
      <c r="A670" s="654" t="s">
        <v>1394</v>
      </c>
      <c r="B670" s="653"/>
      <c r="C670" s="653" t="s">
        <v>1284</v>
      </c>
      <c r="D670" s="653" t="s">
        <v>1411</v>
      </c>
      <c r="E670" s="653"/>
      <c r="F670" s="653" t="s">
        <v>52</v>
      </c>
      <c r="G670" s="125" t="s">
        <v>48</v>
      </c>
      <c r="H670" s="653" t="s">
        <v>1276</v>
      </c>
      <c r="I670" s="275">
        <v>2780</v>
      </c>
      <c r="J670" s="275">
        <v>3160</v>
      </c>
      <c r="K670" s="275">
        <v>3160</v>
      </c>
      <c r="L670" s="125" t="s">
        <v>58</v>
      </c>
      <c r="M670" s="125" t="s">
        <v>335</v>
      </c>
      <c r="N670" s="125" t="s">
        <v>56</v>
      </c>
      <c r="O670" s="125"/>
      <c r="P670" s="125"/>
      <c r="Q670" s="125"/>
      <c r="R670" s="125"/>
      <c r="S670" s="125"/>
      <c r="T670" s="125"/>
      <c r="U670" s="125"/>
      <c r="V670" s="125"/>
      <c r="W670" s="125"/>
      <c r="X670" s="652"/>
      <c r="Y670" s="652">
        <v>44834</v>
      </c>
      <c r="Z670" s="125" t="s">
        <v>1364</v>
      </c>
      <c r="AA670" s="276" t="s">
        <v>409</v>
      </c>
    </row>
    <row r="671" spans="1:27" s="136" customFormat="1" x14ac:dyDescent="0.2">
      <c r="A671" s="654" t="s">
        <v>1394</v>
      </c>
      <c r="B671" s="653"/>
      <c r="C671" s="653" t="s">
        <v>1286</v>
      </c>
      <c r="D671" s="653" t="s">
        <v>1411</v>
      </c>
      <c r="E671" s="653"/>
      <c r="F671" s="653" t="s">
        <v>52</v>
      </c>
      <c r="G671" s="125" t="s">
        <v>48</v>
      </c>
      <c r="H671" s="653" t="s">
        <v>1276</v>
      </c>
      <c r="I671" s="275">
        <v>3080</v>
      </c>
      <c r="J671" s="275">
        <v>3660</v>
      </c>
      <c r="K671" s="275">
        <v>3660</v>
      </c>
      <c r="L671" s="125" t="s">
        <v>58</v>
      </c>
      <c r="M671" s="125" t="s">
        <v>335</v>
      </c>
      <c r="N671" s="125" t="s">
        <v>56</v>
      </c>
      <c r="O671" s="125"/>
      <c r="P671" s="125"/>
      <c r="Q671" s="125"/>
      <c r="R671" s="125"/>
      <c r="S671" s="125"/>
      <c r="T671" s="125"/>
      <c r="U671" s="125"/>
      <c r="V671" s="125"/>
      <c r="W671" s="125"/>
      <c r="X671" s="652"/>
      <c r="Y671" s="652">
        <v>44834</v>
      </c>
      <c r="Z671" s="125" t="s">
        <v>1364</v>
      </c>
      <c r="AA671" s="276" t="s">
        <v>409</v>
      </c>
    </row>
    <row r="672" spans="1:27" s="136" customFormat="1" x14ac:dyDescent="0.2">
      <c r="A672" s="654" t="s">
        <v>1394</v>
      </c>
      <c r="B672" s="653"/>
      <c r="C672" s="653" t="s">
        <v>1280</v>
      </c>
      <c r="D672" s="653" t="s">
        <v>1411</v>
      </c>
      <c r="E672" s="653"/>
      <c r="F672" s="653" t="s">
        <v>52</v>
      </c>
      <c r="G672" s="125" t="s">
        <v>48</v>
      </c>
      <c r="H672" s="653" t="s">
        <v>1276</v>
      </c>
      <c r="I672" s="275">
        <v>2915</v>
      </c>
      <c r="J672" s="275">
        <v>2940</v>
      </c>
      <c r="K672" s="275">
        <v>2940</v>
      </c>
      <c r="L672" s="125" t="s">
        <v>58</v>
      </c>
      <c r="M672" s="125" t="s">
        <v>335</v>
      </c>
      <c r="N672" s="125" t="s">
        <v>56</v>
      </c>
      <c r="O672" s="125"/>
      <c r="P672" s="125"/>
      <c r="Q672" s="125"/>
      <c r="R672" s="125"/>
      <c r="S672" s="125"/>
      <c r="T672" s="125"/>
      <c r="U672" s="125"/>
      <c r="V672" s="125"/>
      <c r="W672" s="125"/>
      <c r="X672" s="652"/>
      <c r="Y672" s="652">
        <v>44834</v>
      </c>
      <c r="Z672" s="125" t="s">
        <v>1364</v>
      </c>
      <c r="AA672" s="276" t="s">
        <v>409</v>
      </c>
    </row>
    <row r="673" spans="1:27" s="136" customFormat="1" x14ac:dyDescent="0.2">
      <c r="A673" s="654" t="s">
        <v>1394</v>
      </c>
      <c r="B673" s="653"/>
      <c r="C673" s="653" t="s">
        <v>1287</v>
      </c>
      <c r="D673" s="653" t="s">
        <v>1411</v>
      </c>
      <c r="E673" s="653"/>
      <c r="F673" s="653" t="s">
        <v>52</v>
      </c>
      <c r="G673" s="125" t="s">
        <v>48</v>
      </c>
      <c r="H673" s="653" t="s">
        <v>1276</v>
      </c>
      <c r="I673" s="275">
        <v>2395</v>
      </c>
      <c r="J673" s="275">
        <v>2490</v>
      </c>
      <c r="K673" s="275">
        <v>2490</v>
      </c>
      <c r="L673" s="125" t="s">
        <v>58</v>
      </c>
      <c r="M673" s="125" t="s">
        <v>335</v>
      </c>
      <c r="N673" s="125" t="s">
        <v>56</v>
      </c>
      <c r="O673" s="125"/>
      <c r="P673" s="125"/>
      <c r="Q673" s="125"/>
      <c r="R673" s="125"/>
      <c r="S673" s="125"/>
      <c r="T673" s="125"/>
      <c r="U673" s="125"/>
      <c r="V673" s="125"/>
      <c r="W673" s="125"/>
      <c r="X673" s="652"/>
      <c r="Y673" s="652">
        <v>44834</v>
      </c>
      <c r="Z673" s="125" t="s">
        <v>1364</v>
      </c>
      <c r="AA673" s="276" t="s">
        <v>409</v>
      </c>
    </row>
    <row r="674" spans="1:27" s="136" customFormat="1" x14ac:dyDescent="0.2">
      <c r="A674" s="654" t="s">
        <v>1394</v>
      </c>
      <c r="B674" s="653"/>
      <c r="C674" s="653" t="s">
        <v>1306</v>
      </c>
      <c r="D674" s="653" t="s">
        <v>1411</v>
      </c>
      <c r="E674" s="653"/>
      <c r="F674" s="653" t="s">
        <v>52</v>
      </c>
      <c r="G674" s="125" t="s">
        <v>48</v>
      </c>
      <c r="H674" s="653" t="s">
        <v>1276</v>
      </c>
      <c r="I674" s="275">
        <v>2695</v>
      </c>
      <c r="J674" s="275">
        <v>2790</v>
      </c>
      <c r="K674" s="275">
        <v>2790</v>
      </c>
      <c r="L674" s="125" t="s">
        <v>58</v>
      </c>
      <c r="M674" s="125" t="s">
        <v>335</v>
      </c>
      <c r="N674" s="125" t="s">
        <v>56</v>
      </c>
      <c r="O674" s="125"/>
      <c r="P674" s="125"/>
      <c r="Q674" s="125"/>
      <c r="R674" s="125"/>
      <c r="S674" s="125"/>
      <c r="T674" s="125"/>
      <c r="U674" s="125"/>
      <c r="V674" s="125"/>
      <c r="W674" s="125"/>
      <c r="X674" s="652"/>
      <c r="Y674" s="652">
        <v>44834</v>
      </c>
      <c r="Z674" s="125" t="s">
        <v>1364</v>
      </c>
      <c r="AA674" s="276" t="s">
        <v>409</v>
      </c>
    </row>
    <row r="675" spans="1:27" s="136" customFormat="1" x14ac:dyDescent="0.2">
      <c r="A675" s="654" t="s">
        <v>1394</v>
      </c>
      <c r="B675" s="653"/>
      <c r="C675" s="653" t="s">
        <v>1304</v>
      </c>
      <c r="D675" s="653" t="s">
        <v>1411</v>
      </c>
      <c r="E675" s="653"/>
      <c r="F675" s="653" t="s">
        <v>52</v>
      </c>
      <c r="G675" s="125" t="s">
        <v>48</v>
      </c>
      <c r="H675" s="653" t="s">
        <v>1276</v>
      </c>
      <c r="I675" s="275">
        <v>2595</v>
      </c>
      <c r="J675" s="275">
        <v>2790</v>
      </c>
      <c r="K675" s="275">
        <v>2790</v>
      </c>
      <c r="L675" s="125" t="s">
        <v>58</v>
      </c>
      <c r="M675" s="125" t="s">
        <v>335</v>
      </c>
      <c r="N675" s="125" t="s">
        <v>56</v>
      </c>
      <c r="O675" s="125"/>
      <c r="P675" s="125"/>
      <c r="Q675" s="125"/>
      <c r="R675" s="125"/>
      <c r="S675" s="125"/>
      <c r="T675" s="125"/>
      <c r="U675" s="125"/>
      <c r="V675" s="125"/>
      <c r="W675" s="125"/>
      <c r="X675" s="652"/>
      <c r="Y675" s="652">
        <v>44834</v>
      </c>
      <c r="Z675" s="125" t="s">
        <v>1364</v>
      </c>
      <c r="AA675" s="276" t="s">
        <v>409</v>
      </c>
    </row>
    <row r="676" spans="1:27" s="136" customFormat="1" x14ac:dyDescent="0.2">
      <c r="A676" s="654" t="s">
        <v>1394</v>
      </c>
      <c r="B676" s="653"/>
      <c r="C676" s="653" t="s">
        <v>1284</v>
      </c>
      <c r="D676" s="653" t="s">
        <v>1412</v>
      </c>
      <c r="E676" s="653"/>
      <c r="F676" s="653" t="s">
        <v>52</v>
      </c>
      <c r="G676" s="125" t="s">
        <v>48</v>
      </c>
      <c r="H676" s="653" t="s">
        <v>1276</v>
      </c>
      <c r="I676" s="275">
        <v>2080</v>
      </c>
      <c r="J676" s="275">
        <v>2460</v>
      </c>
      <c r="K676" s="275">
        <v>2460</v>
      </c>
      <c r="L676" s="125" t="s">
        <v>58</v>
      </c>
      <c r="M676" s="125" t="s">
        <v>335</v>
      </c>
      <c r="N676" s="125" t="s">
        <v>56</v>
      </c>
      <c r="O676" s="125"/>
      <c r="P676" s="125"/>
      <c r="Q676" s="125"/>
      <c r="R676" s="125"/>
      <c r="S676" s="125"/>
      <c r="T676" s="125"/>
      <c r="U676" s="125"/>
      <c r="V676" s="125"/>
      <c r="W676" s="125"/>
      <c r="X676" s="652"/>
      <c r="Y676" s="652">
        <v>44834</v>
      </c>
      <c r="Z676" s="125" t="s">
        <v>1364</v>
      </c>
      <c r="AA676" s="276" t="s">
        <v>409</v>
      </c>
    </row>
    <row r="677" spans="1:27" s="136" customFormat="1" x14ac:dyDescent="0.2">
      <c r="A677" s="654" t="s">
        <v>1394</v>
      </c>
      <c r="B677" s="653"/>
      <c r="C677" s="653" t="s">
        <v>1285</v>
      </c>
      <c r="D677" s="653" t="s">
        <v>1412</v>
      </c>
      <c r="E677" s="653"/>
      <c r="F677" s="653" t="s">
        <v>52</v>
      </c>
      <c r="G677" s="125" t="s">
        <v>48</v>
      </c>
      <c r="H677" s="653" t="s">
        <v>1276</v>
      </c>
      <c r="I677" s="275">
        <v>2820</v>
      </c>
      <c r="J677" s="275">
        <v>3440</v>
      </c>
      <c r="K677" s="275">
        <v>3440</v>
      </c>
      <c r="L677" s="125" t="s">
        <v>58</v>
      </c>
      <c r="M677" s="125" t="s">
        <v>335</v>
      </c>
      <c r="N677" s="125" t="s">
        <v>56</v>
      </c>
      <c r="O677" s="125"/>
      <c r="P677" s="125"/>
      <c r="Q677" s="125"/>
      <c r="R677" s="125"/>
      <c r="S677" s="125"/>
      <c r="T677" s="125"/>
      <c r="U677" s="125"/>
      <c r="V677" s="125"/>
      <c r="W677" s="125"/>
      <c r="X677" s="652"/>
      <c r="Y677" s="652">
        <v>44834</v>
      </c>
      <c r="Z677" s="125" t="s">
        <v>1364</v>
      </c>
      <c r="AA677" s="276" t="s">
        <v>409</v>
      </c>
    </row>
    <row r="678" spans="1:27" s="136" customFormat="1" x14ac:dyDescent="0.2">
      <c r="A678" s="654" t="s">
        <v>1394</v>
      </c>
      <c r="B678" s="653"/>
      <c r="C678" s="653" t="s">
        <v>1286</v>
      </c>
      <c r="D678" s="653" t="s">
        <v>1412</v>
      </c>
      <c r="E678" s="653"/>
      <c r="F678" s="653" t="s">
        <v>52</v>
      </c>
      <c r="G678" s="125" t="s">
        <v>48</v>
      </c>
      <c r="H678" s="653" t="s">
        <v>1276</v>
      </c>
      <c r="I678" s="275">
        <v>2380</v>
      </c>
      <c r="J678" s="275">
        <v>2760</v>
      </c>
      <c r="K678" s="275">
        <v>2760</v>
      </c>
      <c r="L678" s="125" t="s">
        <v>58</v>
      </c>
      <c r="M678" s="125" t="s">
        <v>335</v>
      </c>
      <c r="N678" s="125" t="s">
        <v>56</v>
      </c>
      <c r="O678" s="125"/>
      <c r="P678" s="125"/>
      <c r="Q678" s="125"/>
      <c r="R678" s="125"/>
      <c r="S678" s="125"/>
      <c r="T678" s="125"/>
      <c r="U678" s="125"/>
      <c r="V678" s="125"/>
      <c r="W678" s="125"/>
      <c r="X678" s="652"/>
      <c r="Y678" s="652">
        <v>44834</v>
      </c>
      <c r="Z678" s="125" t="s">
        <v>1364</v>
      </c>
      <c r="AA678" s="276" t="s">
        <v>409</v>
      </c>
    </row>
    <row r="679" spans="1:27" s="136" customFormat="1" x14ac:dyDescent="0.2">
      <c r="A679" s="654" t="s">
        <v>1394</v>
      </c>
      <c r="B679" s="653"/>
      <c r="C679" s="653" t="s">
        <v>1280</v>
      </c>
      <c r="D679" s="653" t="s">
        <v>1412</v>
      </c>
      <c r="E679" s="653"/>
      <c r="F679" s="653" t="s">
        <v>52</v>
      </c>
      <c r="G679" s="125" t="s">
        <v>48</v>
      </c>
      <c r="H679" s="653" t="s">
        <v>1276</v>
      </c>
      <c r="I679" s="275">
        <v>2175</v>
      </c>
      <c r="J679" s="275">
        <v>2540</v>
      </c>
      <c r="K679" s="275">
        <v>2540</v>
      </c>
      <c r="L679" s="125" t="s">
        <v>58</v>
      </c>
      <c r="M679" s="125" t="s">
        <v>335</v>
      </c>
      <c r="N679" s="125" t="s">
        <v>56</v>
      </c>
      <c r="O679" s="125"/>
      <c r="P679" s="125"/>
      <c r="Q679" s="125"/>
      <c r="R679" s="125"/>
      <c r="S679" s="125"/>
      <c r="T679" s="125"/>
      <c r="U679" s="125"/>
      <c r="V679" s="125"/>
      <c r="W679" s="125"/>
      <c r="X679" s="652"/>
      <c r="Y679" s="652">
        <v>44834</v>
      </c>
      <c r="Z679" s="125" t="s">
        <v>1364</v>
      </c>
      <c r="AA679" s="276" t="s">
        <v>409</v>
      </c>
    </row>
    <row r="680" spans="1:27" s="136" customFormat="1" x14ac:dyDescent="0.2">
      <c r="A680" s="654" t="s">
        <v>1394</v>
      </c>
      <c r="B680" s="653"/>
      <c r="C680" s="653" t="s">
        <v>1287</v>
      </c>
      <c r="D680" s="653" t="s">
        <v>1412</v>
      </c>
      <c r="E680" s="653"/>
      <c r="F680" s="653" t="s">
        <v>52</v>
      </c>
      <c r="G680" s="125" t="s">
        <v>48</v>
      </c>
      <c r="H680" s="653" t="s">
        <v>1276</v>
      </c>
      <c r="I680" s="275">
        <v>1825</v>
      </c>
      <c r="J680" s="275">
        <v>2110</v>
      </c>
      <c r="K680" s="275">
        <v>2110</v>
      </c>
      <c r="L680" s="125" t="s">
        <v>58</v>
      </c>
      <c r="M680" s="125" t="s">
        <v>335</v>
      </c>
      <c r="N680" s="125" t="s">
        <v>56</v>
      </c>
      <c r="O680" s="125"/>
      <c r="P680" s="125"/>
      <c r="Q680" s="125"/>
      <c r="R680" s="125"/>
      <c r="S680" s="125"/>
      <c r="T680" s="125"/>
      <c r="U680" s="125"/>
      <c r="V680" s="125"/>
      <c r="W680" s="125"/>
      <c r="X680" s="652"/>
      <c r="Y680" s="652">
        <v>44834</v>
      </c>
      <c r="Z680" s="125" t="s">
        <v>1364</v>
      </c>
      <c r="AA680" s="276" t="s">
        <v>409</v>
      </c>
    </row>
    <row r="681" spans="1:27" s="136" customFormat="1" x14ac:dyDescent="0.2">
      <c r="A681" s="654" t="s">
        <v>1394</v>
      </c>
      <c r="B681" s="653"/>
      <c r="C681" s="653" t="s">
        <v>1306</v>
      </c>
      <c r="D681" s="653" t="s">
        <v>1412</v>
      </c>
      <c r="E681" s="653"/>
      <c r="F681" s="653" t="s">
        <v>52</v>
      </c>
      <c r="G681" s="125" t="s">
        <v>48</v>
      </c>
      <c r="H681" s="653" t="s">
        <v>1276</v>
      </c>
      <c r="I681" s="275">
        <v>1985</v>
      </c>
      <c r="J681" s="275">
        <v>2310</v>
      </c>
      <c r="K681" s="275">
        <v>2310</v>
      </c>
      <c r="L681" s="125" t="s">
        <v>58</v>
      </c>
      <c r="M681" s="125" t="s">
        <v>335</v>
      </c>
      <c r="N681" s="125" t="s">
        <v>56</v>
      </c>
      <c r="O681" s="125"/>
      <c r="P681" s="125"/>
      <c r="Q681" s="125"/>
      <c r="R681" s="125"/>
      <c r="S681" s="125"/>
      <c r="T681" s="125"/>
      <c r="U681" s="125"/>
      <c r="V681" s="125"/>
      <c r="W681" s="125"/>
      <c r="X681" s="652"/>
      <c r="Y681" s="652">
        <v>44834</v>
      </c>
      <c r="Z681" s="125" t="s">
        <v>1364</v>
      </c>
      <c r="AA681" s="276" t="s">
        <v>409</v>
      </c>
    </row>
    <row r="682" spans="1:27" s="136" customFormat="1" x14ac:dyDescent="0.2">
      <c r="A682" s="654" t="s">
        <v>1394</v>
      </c>
      <c r="B682" s="653"/>
      <c r="C682" s="653" t="s">
        <v>1304</v>
      </c>
      <c r="D682" s="653" t="s">
        <v>1412</v>
      </c>
      <c r="E682" s="653"/>
      <c r="F682" s="653" t="s">
        <v>52</v>
      </c>
      <c r="G682" s="125" t="s">
        <v>48</v>
      </c>
      <c r="H682" s="653" t="s">
        <v>1276</v>
      </c>
      <c r="I682" s="275">
        <v>1985</v>
      </c>
      <c r="J682" s="275">
        <v>2310</v>
      </c>
      <c r="K682" s="275">
        <v>2310</v>
      </c>
      <c r="L682" s="125" t="s">
        <v>58</v>
      </c>
      <c r="M682" s="125" t="s">
        <v>335</v>
      </c>
      <c r="N682" s="125" t="s">
        <v>56</v>
      </c>
      <c r="O682" s="125"/>
      <c r="P682" s="125"/>
      <c r="Q682" s="125"/>
      <c r="R682" s="125"/>
      <c r="S682" s="125"/>
      <c r="T682" s="125"/>
      <c r="U682" s="125"/>
      <c r="V682" s="125"/>
      <c r="W682" s="125"/>
      <c r="X682" s="652"/>
      <c r="Y682" s="652">
        <v>44834</v>
      </c>
      <c r="Z682" s="125" t="s">
        <v>1364</v>
      </c>
      <c r="AA682" s="276" t="s">
        <v>409</v>
      </c>
    </row>
    <row r="683" spans="1:27" s="136" customFormat="1" x14ac:dyDescent="0.2">
      <c r="A683" s="654" t="s">
        <v>1394</v>
      </c>
      <c r="B683" s="653"/>
      <c r="C683" s="653" t="s">
        <v>1284</v>
      </c>
      <c r="D683" s="653" t="s">
        <v>1413</v>
      </c>
      <c r="E683" s="653"/>
      <c r="F683" s="653" t="s">
        <v>52</v>
      </c>
      <c r="G683" s="125" t="s">
        <v>48</v>
      </c>
      <c r="H683" s="653" t="s">
        <v>1276</v>
      </c>
      <c r="I683" s="275">
        <v>2680</v>
      </c>
      <c r="J683" s="275">
        <v>3110</v>
      </c>
      <c r="K683" s="275">
        <v>3110</v>
      </c>
      <c r="L683" s="125" t="s">
        <v>58</v>
      </c>
      <c r="M683" s="125" t="s">
        <v>335</v>
      </c>
      <c r="N683" s="125" t="s">
        <v>56</v>
      </c>
      <c r="O683" s="125"/>
      <c r="P683" s="125"/>
      <c r="Q683" s="125"/>
      <c r="R683" s="125"/>
      <c r="S683" s="125"/>
      <c r="T683" s="125"/>
      <c r="U683" s="125"/>
      <c r="V683" s="125"/>
      <c r="W683" s="125"/>
      <c r="X683" s="652"/>
      <c r="Y683" s="652">
        <v>44834</v>
      </c>
      <c r="Z683" s="125" t="s">
        <v>1364</v>
      </c>
      <c r="AA683" s="276" t="s">
        <v>409</v>
      </c>
    </row>
    <row r="684" spans="1:27" s="136" customFormat="1" x14ac:dyDescent="0.2">
      <c r="A684" s="654" t="s">
        <v>1394</v>
      </c>
      <c r="B684" s="653"/>
      <c r="C684" s="653" t="s">
        <v>1286</v>
      </c>
      <c r="D684" s="653" t="s">
        <v>1413</v>
      </c>
      <c r="E684" s="653"/>
      <c r="F684" s="653" t="s">
        <v>52</v>
      </c>
      <c r="G684" s="125" t="s">
        <v>48</v>
      </c>
      <c r="H684" s="653" t="s">
        <v>1276</v>
      </c>
      <c r="I684" s="275">
        <v>2930</v>
      </c>
      <c r="J684" s="275">
        <v>3410</v>
      </c>
      <c r="K684" s="275">
        <v>3410</v>
      </c>
      <c r="L684" s="125" t="s">
        <v>58</v>
      </c>
      <c r="M684" s="125" t="s">
        <v>335</v>
      </c>
      <c r="N684" s="125" t="s">
        <v>56</v>
      </c>
      <c r="O684" s="125"/>
      <c r="P684" s="125"/>
      <c r="Q684" s="125"/>
      <c r="R684" s="125"/>
      <c r="S684" s="125"/>
      <c r="T684" s="125"/>
      <c r="U684" s="125"/>
      <c r="V684" s="125"/>
      <c r="W684" s="125"/>
      <c r="X684" s="652"/>
      <c r="Y684" s="652">
        <v>44834</v>
      </c>
      <c r="Z684" s="125" t="s">
        <v>1364</v>
      </c>
      <c r="AA684" s="276" t="s">
        <v>409</v>
      </c>
    </row>
    <row r="685" spans="1:27" s="136" customFormat="1" x14ac:dyDescent="0.2">
      <c r="A685" s="654" t="s">
        <v>1394</v>
      </c>
      <c r="B685" s="653"/>
      <c r="C685" s="653" t="s">
        <v>1280</v>
      </c>
      <c r="D685" s="653" t="s">
        <v>1413</v>
      </c>
      <c r="E685" s="653"/>
      <c r="F685" s="653" t="s">
        <v>52</v>
      </c>
      <c r="G685" s="125" t="s">
        <v>48</v>
      </c>
      <c r="H685" s="653" t="s">
        <v>1276</v>
      </c>
      <c r="I685" s="275">
        <v>2980</v>
      </c>
      <c r="J685" s="275">
        <v>3690</v>
      </c>
      <c r="K685" s="275">
        <v>3690</v>
      </c>
      <c r="L685" s="125" t="s">
        <v>58</v>
      </c>
      <c r="M685" s="125" t="s">
        <v>335</v>
      </c>
      <c r="N685" s="125" t="s">
        <v>56</v>
      </c>
      <c r="O685" s="125"/>
      <c r="P685" s="125"/>
      <c r="Q685" s="125"/>
      <c r="R685" s="125"/>
      <c r="S685" s="125"/>
      <c r="T685" s="125"/>
      <c r="U685" s="125"/>
      <c r="V685" s="125"/>
      <c r="W685" s="125"/>
      <c r="X685" s="652"/>
      <c r="Y685" s="652">
        <v>44834</v>
      </c>
      <c r="Z685" s="125" t="s">
        <v>1364</v>
      </c>
      <c r="AA685" s="276" t="s">
        <v>409</v>
      </c>
    </row>
    <row r="686" spans="1:27" s="136" customFormat="1" x14ac:dyDescent="0.2">
      <c r="A686" s="654" t="s">
        <v>1394</v>
      </c>
      <c r="B686" s="653"/>
      <c r="C686" s="653" t="s">
        <v>1287</v>
      </c>
      <c r="D686" s="653" t="s">
        <v>1413</v>
      </c>
      <c r="E686" s="653"/>
      <c r="F686" s="653" t="s">
        <v>52</v>
      </c>
      <c r="G686" s="125" t="s">
        <v>48</v>
      </c>
      <c r="H686" s="653" t="s">
        <v>1276</v>
      </c>
      <c r="I686" s="275">
        <v>2780</v>
      </c>
      <c r="J686" s="275">
        <v>3660</v>
      </c>
      <c r="K686" s="275">
        <v>3660</v>
      </c>
      <c r="L686" s="125" t="s">
        <v>58</v>
      </c>
      <c r="M686" s="125" t="s">
        <v>335</v>
      </c>
      <c r="N686" s="125" t="s">
        <v>56</v>
      </c>
      <c r="O686" s="125"/>
      <c r="P686" s="125"/>
      <c r="Q686" s="125"/>
      <c r="R686" s="125"/>
      <c r="S686" s="125"/>
      <c r="T686" s="125"/>
      <c r="U686" s="125"/>
      <c r="V686" s="125"/>
      <c r="W686" s="125"/>
      <c r="X686" s="652"/>
      <c r="Y686" s="652">
        <v>44834</v>
      </c>
      <c r="Z686" s="125" t="s">
        <v>1364</v>
      </c>
      <c r="AA686" s="276" t="s">
        <v>409</v>
      </c>
    </row>
    <row r="687" spans="1:27" s="136" customFormat="1" x14ac:dyDescent="0.2">
      <c r="A687" s="654" t="s">
        <v>1394</v>
      </c>
      <c r="B687" s="653"/>
      <c r="C687" s="653" t="s">
        <v>1288</v>
      </c>
      <c r="D687" s="653" t="s">
        <v>1413</v>
      </c>
      <c r="E687" s="653"/>
      <c r="F687" s="653" t="s">
        <v>52</v>
      </c>
      <c r="G687" s="125" t="s">
        <v>48</v>
      </c>
      <c r="H687" s="653" t="s">
        <v>1276</v>
      </c>
      <c r="I687" s="275">
        <v>2880</v>
      </c>
      <c r="J687" s="275">
        <v>3760</v>
      </c>
      <c r="K687" s="275">
        <v>3760</v>
      </c>
      <c r="L687" s="125" t="s">
        <v>58</v>
      </c>
      <c r="M687" s="125" t="s">
        <v>335</v>
      </c>
      <c r="N687" s="125" t="s">
        <v>56</v>
      </c>
      <c r="O687" s="125"/>
      <c r="P687" s="125"/>
      <c r="Q687" s="125"/>
      <c r="R687" s="125"/>
      <c r="S687" s="125"/>
      <c r="T687" s="125"/>
      <c r="U687" s="125"/>
      <c r="V687" s="125"/>
      <c r="W687" s="125"/>
      <c r="X687" s="652"/>
      <c r="Y687" s="652">
        <v>44834</v>
      </c>
      <c r="Z687" s="125" t="s">
        <v>1364</v>
      </c>
      <c r="AA687" s="276" t="s">
        <v>409</v>
      </c>
    </row>
    <row r="688" spans="1:27" s="136" customFormat="1" x14ac:dyDescent="0.2">
      <c r="A688" s="654" t="s">
        <v>1394</v>
      </c>
      <c r="B688" s="653"/>
      <c r="C688" s="653" t="s">
        <v>1284</v>
      </c>
      <c r="D688" s="653" t="s">
        <v>1414</v>
      </c>
      <c r="E688" s="653"/>
      <c r="F688" s="653" t="s">
        <v>52</v>
      </c>
      <c r="G688" s="125" t="s">
        <v>48</v>
      </c>
      <c r="H688" s="653" t="s">
        <v>1276</v>
      </c>
      <c r="I688" s="275">
        <v>2680</v>
      </c>
      <c r="J688" s="275">
        <v>2960</v>
      </c>
      <c r="K688" s="275">
        <v>2960</v>
      </c>
      <c r="L688" s="125" t="s">
        <v>58</v>
      </c>
      <c r="M688" s="125" t="s">
        <v>335</v>
      </c>
      <c r="N688" s="125" t="s">
        <v>56</v>
      </c>
      <c r="O688" s="125"/>
      <c r="P688" s="125"/>
      <c r="Q688" s="125"/>
      <c r="R688" s="125"/>
      <c r="S688" s="125"/>
      <c r="T688" s="125"/>
      <c r="U688" s="125"/>
      <c r="V688" s="125"/>
      <c r="W688" s="125"/>
      <c r="X688" s="652"/>
      <c r="Y688" s="652">
        <v>44834</v>
      </c>
      <c r="Z688" s="125" t="s">
        <v>1364</v>
      </c>
      <c r="AA688" s="276" t="s">
        <v>409</v>
      </c>
    </row>
    <row r="689" spans="1:27" s="136" customFormat="1" x14ac:dyDescent="0.2">
      <c r="A689" s="654" t="s">
        <v>1394</v>
      </c>
      <c r="B689" s="653"/>
      <c r="C689" s="653" t="s">
        <v>1286</v>
      </c>
      <c r="D689" s="653" t="s">
        <v>1414</v>
      </c>
      <c r="E689" s="653"/>
      <c r="F689" s="653" t="s">
        <v>52</v>
      </c>
      <c r="G689" s="125" t="s">
        <v>48</v>
      </c>
      <c r="H689" s="653" t="s">
        <v>1276</v>
      </c>
      <c r="I689" s="275">
        <v>2980</v>
      </c>
      <c r="J689" s="275">
        <v>3260</v>
      </c>
      <c r="K689" s="275">
        <v>3260</v>
      </c>
      <c r="L689" s="125" t="s">
        <v>58</v>
      </c>
      <c r="M689" s="125" t="s">
        <v>335</v>
      </c>
      <c r="N689" s="125" t="s">
        <v>56</v>
      </c>
      <c r="O689" s="125"/>
      <c r="P689" s="125"/>
      <c r="Q689" s="125"/>
      <c r="R689" s="125"/>
      <c r="S689" s="125"/>
      <c r="T689" s="125"/>
      <c r="U689" s="125"/>
      <c r="V689" s="125"/>
      <c r="W689" s="125"/>
      <c r="X689" s="652"/>
      <c r="Y689" s="652">
        <v>44834</v>
      </c>
      <c r="Z689" s="125" t="s">
        <v>1364</v>
      </c>
      <c r="AA689" s="276" t="s">
        <v>409</v>
      </c>
    </row>
    <row r="690" spans="1:27" s="136" customFormat="1" x14ac:dyDescent="0.2">
      <c r="A690" s="654" t="s">
        <v>1394</v>
      </c>
      <c r="B690" s="653"/>
      <c r="C690" s="653" t="s">
        <v>1280</v>
      </c>
      <c r="D690" s="653" t="s">
        <v>1414</v>
      </c>
      <c r="E690" s="653"/>
      <c r="F690" s="653" t="s">
        <v>52</v>
      </c>
      <c r="G690" s="125" t="s">
        <v>48</v>
      </c>
      <c r="H690" s="653" t="s">
        <v>1276</v>
      </c>
      <c r="I690" s="275">
        <v>2980</v>
      </c>
      <c r="J690" s="275">
        <v>3860</v>
      </c>
      <c r="K690" s="275">
        <v>3860</v>
      </c>
      <c r="L690" s="125" t="s">
        <v>58</v>
      </c>
      <c r="M690" s="125" t="s">
        <v>335</v>
      </c>
      <c r="N690" s="125" t="s">
        <v>56</v>
      </c>
      <c r="O690" s="125"/>
      <c r="P690" s="125"/>
      <c r="Q690" s="125"/>
      <c r="R690" s="125"/>
      <c r="S690" s="125"/>
      <c r="T690" s="125"/>
      <c r="U690" s="125"/>
      <c r="V690" s="125"/>
      <c r="W690" s="125"/>
      <c r="X690" s="652"/>
      <c r="Y690" s="652">
        <v>44834</v>
      </c>
      <c r="Z690" s="125" t="s">
        <v>1364</v>
      </c>
      <c r="AA690" s="276" t="s">
        <v>409</v>
      </c>
    </row>
    <row r="691" spans="1:27" s="136" customFormat="1" x14ac:dyDescent="0.2">
      <c r="A691" s="654" t="s">
        <v>1394</v>
      </c>
      <c r="B691" s="653"/>
      <c r="C691" s="653" t="s">
        <v>1287</v>
      </c>
      <c r="D691" s="653" t="s">
        <v>1414</v>
      </c>
      <c r="E691" s="653"/>
      <c r="F691" s="653" t="s">
        <v>52</v>
      </c>
      <c r="G691" s="125" t="s">
        <v>48</v>
      </c>
      <c r="H691" s="653" t="s">
        <v>1276</v>
      </c>
      <c r="I691" s="275">
        <v>2780</v>
      </c>
      <c r="J691" s="275">
        <v>3660</v>
      </c>
      <c r="K691" s="275">
        <v>3660</v>
      </c>
      <c r="L691" s="125" t="s">
        <v>58</v>
      </c>
      <c r="M691" s="125" t="s">
        <v>335</v>
      </c>
      <c r="N691" s="125" t="s">
        <v>56</v>
      </c>
      <c r="O691" s="125"/>
      <c r="P691" s="125"/>
      <c r="Q691" s="125"/>
      <c r="R691" s="125"/>
      <c r="S691" s="125"/>
      <c r="T691" s="125"/>
      <c r="U691" s="125"/>
      <c r="V691" s="125"/>
      <c r="W691" s="125"/>
      <c r="X691" s="652"/>
      <c r="Y691" s="652">
        <v>44834</v>
      </c>
      <c r="Z691" s="125" t="s">
        <v>1364</v>
      </c>
      <c r="AA691" s="276" t="s">
        <v>409</v>
      </c>
    </row>
    <row r="692" spans="1:27" s="136" customFormat="1" x14ac:dyDescent="0.2">
      <c r="A692" s="654" t="s">
        <v>1394</v>
      </c>
      <c r="B692" s="653"/>
      <c r="C692" s="653" t="s">
        <v>1306</v>
      </c>
      <c r="D692" s="653" t="s">
        <v>1414</v>
      </c>
      <c r="E692" s="653"/>
      <c r="F692" s="653" t="s">
        <v>52</v>
      </c>
      <c r="G692" s="125" t="s">
        <v>48</v>
      </c>
      <c r="H692" s="653" t="s">
        <v>1276</v>
      </c>
      <c r="I692" s="275">
        <v>2880</v>
      </c>
      <c r="J692" s="275">
        <v>3760</v>
      </c>
      <c r="K692" s="275">
        <v>3760</v>
      </c>
      <c r="L692" s="125" t="s">
        <v>58</v>
      </c>
      <c r="M692" s="125" t="s">
        <v>335</v>
      </c>
      <c r="N692" s="125" t="s">
        <v>56</v>
      </c>
      <c r="O692" s="125"/>
      <c r="P692" s="125"/>
      <c r="Q692" s="125"/>
      <c r="R692" s="125"/>
      <c r="S692" s="125"/>
      <c r="T692" s="125"/>
      <c r="U692" s="125"/>
      <c r="V692" s="125"/>
      <c r="W692" s="125"/>
      <c r="X692" s="652"/>
      <c r="Y692" s="652">
        <v>44834</v>
      </c>
      <c r="Z692" s="125" t="s">
        <v>1364</v>
      </c>
      <c r="AA692" s="276" t="s">
        <v>409</v>
      </c>
    </row>
    <row r="693" spans="1:27" s="136" customFormat="1" x14ac:dyDescent="0.2">
      <c r="A693" s="654" t="s">
        <v>1394</v>
      </c>
      <c r="B693" s="653"/>
      <c r="C693" s="653" t="s">
        <v>1304</v>
      </c>
      <c r="D693" s="653" t="s">
        <v>1414</v>
      </c>
      <c r="E693" s="653"/>
      <c r="F693" s="653" t="s">
        <v>52</v>
      </c>
      <c r="G693" s="125" t="s">
        <v>48</v>
      </c>
      <c r="H693" s="653" t="s">
        <v>1276</v>
      </c>
      <c r="I693" s="275">
        <v>2875</v>
      </c>
      <c r="J693" s="275">
        <v>3760</v>
      </c>
      <c r="K693" s="275">
        <v>3760</v>
      </c>
      <c r="L693" s="125" t="s">
        <v>58</v>
      </c>
      <c r="M693" s="125" t="s">
        <v>335</v>
      </c>
      <c r="N693" s="125" t="s">
        <v>56</v>
      </c>
      <c r="O693" s="125"/>
      <c r="P693" s="125"/>
      <c r="Q693" s="125"/>
      <c r="R693" s="125"/>
      <c r="S693" s="125"/>
      <c r="T693" s="125"/>
      <c r="U693" s="125"/>
      <c r="V693" s="125"/>
      <c r="W693" s="125"/>
      <c r="X693" s="652"/>
      <c r="Y693" s="652">
        <v>44834</v>
      </c>
      <c r="Z693" s="125" t="s">
        <v>1364</v>
      </c>
      <c r="AA693" s="276" t="s">
        <v>409</v>
      </c>
    </row>
    <row r="694" spans="1:27" s="136" customFormat="1" x14ac:dyDescent="0.2">
      <c r="A694" s="654" t="s">
        <v>1394</v>
      </c>
      <c r="B694" s="653"/>
      <c r="C694" s="653" t="s">
        <v>1285</v>
      </c>
      <c r="D694" s="653" t="s">
        <v>1415</v>
      </c>
      <c r="E694" s="653"/>
      <c r="F694" s="653" t="s">
        <v>52</v>
      </c>
      <c r="G694" s="125" t="s">
        <v>48</v>
      </c>
      <c r="H694" s="653" t="s">
        <v>1276</v>
      </c>
      <c r="I694" s="275">
        <v>2720</v>
      </c>
      <c r="J694" s="275">
        <v>3340</v>
      </c>
      <c r="K694" s="275">
        <v>3340</v>
      </c>
      <c r="L694" s="125" t="s">
        <v>58</v>
      </c>
      <c r="M694" s="125" t="s">
        <v>335</v>
      </c>
      <c r="N694" s="125" t="s">
        <v>56</v>
      </c>
      <c r="O694" s="125"/>
      <c r="P694" s="125"/>
      <c r="Q694" s="125"/>
      <c r="R694" s="125"/>
      <c r="S694" s="125"/>
      <c r="T694" s="125"/>
      <c r="U694" s="125"/>
      <c r="V694" s="125"/>
      <c r="W694" s="125"/>
      <c r="X694" s="652"/>
      <c r="Y694" s="652">
        <v>44834</v>
      </c>
      <c r="Z694" s="125" t="s">
        <v>1364</v>
      </c>
      <c r="AA694" s="276" t="s">
        <v>409</v>
      </c>
    </row>
    <row r="695" spans="1:27" s="136" customFormat="1" x14ac:dyDescent="0.2">
      <c r="A695" s="654" t="s">
        <v>1394</v>
      </c>
      <c r="B695" s="653"/>
      <c r="C695" s="653" t="s">
        <v>1284</v>
      </c>
      <c r="D695" s="653" t="s">
        <v>1321</v>
      </c>
      <c r="E695" s="653"/>
      <c r="F695" s="653" t="s">
        <v>52</v>
      </c>
      <c r="G695" s="125" t="s">
        <v>48</v>
      </c>
      <c r="H695" s="653" t="s">
        <v>1276</v>
      </c>
      <c r="I695" s="275">
        <v>2505</v>
      </c>
      <c r="J695" s="275">
        <v>2860</v>
      </c>
      <c r="K695" s="275">
        <v>2860</v>
      </c>
      <c r="L695" s="125" t="s">
        <v>58</v>
      </c>
      <c r="M695" s="125" t="s">
        <v>335</v>
      </c>
      <c r="N695" s="125" t="s">
        <v>56</v>
      </c>
      <c r="O695" s="125"/>
      <c r="P695" s="125"/>
      <c r="Q695" s="125"/>
      <c r="R695" s="125"/>
      <c r="S695" s="125"/>
      <c r="T695" s="125"/>
      <c r="U695" s="125"/>
      <c r="V695" s="125"/>
      <c r="W695" s="125"/>
      <c r="X695" s="652"/>
      <c r="Y695" s="652">
        <v>44834</v>
      </c>
      <c r="Z695" s="125" t="s">
        <v>1364</v>
      </c>
      <c r="AA695" s="276" t="s">
        <v>409</v>
      </c>
    </row>
    <row r="696" spans="1:27" s="136" customFormat="1" x14ac:dyDescent="0.2">
      <c r="A696" s="654" t="s">
        <v>1394</v>
      </c>
      <c r="B696" s="653"/>
      <c r="C696" s="653" t="s">
        <v>1286</v>
      </c>
      <c r="D696" s="653" t="s">
        <v>1321</v>
      </c>
      <c r="E696" s="653"/>
      <c r="F696" s="653" t="s">
        <v>52</v>
      </c>
      <c r="G696" s="125" t="s">
        <v>48</v>
      </c>
      <c r="H696" s="653" t="s">
        <v>1276</v>
      </c>
      <c r="I696" s="275">
        <v>2805</v>
      </c>
      <c r="J696" s="275">
        <v>3160</v>
      </c>
      <c r="K696" s="275">
        <v>3160</v>
      </c>
      <c r="L696" s="125" t="s">
        <v>58</v>
      </c>
      <c r="M696" s="125" t="s">
        <v>335</v>
      </c>
      <c r="N696" s="125" t="s">
        <v>56</v>
      </c>
      <c r="O696" s="125"/>
      <c r="P696" s="125"/>
      <c r="Q696" s="125"/>
      <c r="R696" s="125"/>
      <c r="S696" s="125"/>
      <c r="T696" s="125"/>
      <c r="U696" s="125"/>
      <c r="V696" s="125"/>
      <c r="W696" s="125"/>
      <c r="X696" s="652"/>
      <c r="Y696" s="652">
        <v>44834</v>
      </c>
      <c r="Z696" s="125" t="s">
        <v>1364</v>
      </c>
      <c r="AA696" s="276" t="s">
        <v>409</v>
      </c>
    </row>
    <row r="697" spans="1:27" s="136" customFormat="1" x14ac:dyDescent="0.2">
      <c r="A697" s="654" t="s">
        <v>1394</v>
      </c>
      <c r="B697" s="653"/>
      <c r="C697" s="653" t="s">
        <v>1280</v>
      </c>
      <c r="D697" s="653" t="s">
        <v>1321</v>
      </c>
      <c r="E697" s="653"/>
      <c r="F697" s="653" t="s">
        <v>52</v>
      </c>
      <c r="G697" s="125" t="s">
        <v>48</v>
      </c>
      <c r="H697" s="653" t="s">
        <v>1276</v>
      </c>
      <c r="I697" s="275">
        <v>2855</v>
      </c>
      <c r="J697" s="275">
        <v>3610</v>
      </c>
      <c r="K697" s="275">
        <v>3610</v>
      </c>
      <c r="L697" s="125" t="s">
        <v>58</v>
      </c>
      <c r="M697" s="125" t="s">
        <v>335</v>
      </c>
      <c r="N697" s="125" t="s">
        <v>56</v>
      </c>
      <c r="O697" s="125"/>
      <c r="P697" s="125"/>
      <c r="Q697" s="125"/>
      <c r="R697" s="125"/>
      <c r="S697" s="125"/>
      <c r="T697" s="125"/>
      <c r="U697" s="125"/>
      <c r="V697" s="125"/>
      <c r="W697" s="125"/>
      <c r="X697" s="652"/>
      <c r="Y697" s="652">
        <v>44834</v>
      </c>
      <c r="Z697" s="125" t="s">
        <v>1364</v>
      </c>
      <c r="AA697" s="276" t="s">
        <v>409</v>
      </c>
    </row>
    <row r="698" spans="1:27" s="136" customFormat="1" x14ac:dyDescent="0.2">
      <c r="A698" s="654" t="s">
        <v>1394</v>
      </c>
      <c r="B698" s="653"/>
      <c r="C698" s="653" t="s">
        <v>1287</v>
      </c>
      <c r="D698" s="653" t="s">
        <v>1321</v>
      </c>
      <c r="E698" s="653"/>
      <c r="F698" s="653" t="s">
        <v>52</v>
      </c>
      <c r="G698" s="125" t="s">
        <v>48</v>
      </c>
      <c r="H698" s="653" t="s">
        <v>1276</v>
      </c>
      <c r="I698" s="275">
        <v>2655</v>
      </c>
      <c r="J698" s="275">
        <v>3410</v>
      </c>
      <c r="K698" s="275">
        <v>3410</v>
      </c>
      <c r="L698" s="125" t="s">
        <v>58</v>
      </c>
      <c r="M698" s="125" t="s">
        <v>335</v>
      </c>
      <c r="N698" s="125" t="s">
        <v>56</v>
      </c>
      <c r="O698" s="125"/>
      <c r="P698" s="125"/>
      <c r="Q698" s="125"/>
      <c r="R698" s="125"/>
      <c r="S698" s="125"/>
      <c r="T698" s="125"/>
      <c r="U698" s="125"/>
      <c r="V698" s="125"/>
      <c r="W698" s="125"/>
      <c r="X698" s="652"/>
      <c r="Y698" s="652">
        <v>44834</v>
      </c>
      <c r="Z698" s="125" t="s">
        <v>1364</v>
      </c>
      <c r="AA698" s="276" t="s">
        <v>409</v>
      </c>
    </row>
    <row r="699" spans="1:27" s="136" customFormat="1" x14ac:dyDescent="0.2">
      <c r="A699" s="654" t="s">
        <v>1394</v>
      </c>
      <c r="B699" s="653"/>
      <c r="C699" s="653" t="s">
        <v>1288</v>
      </c>
      <c r="D699" s="653" t="s">
        <v>1321</v>
      </c>
      <c r="E699" s="653"/>
      <c r="F699" s="653" t="s">
        <v>52</v>
      </c>
      <c r="G699" s="125" t="s">
        <v>48</v>
      </c>
      <c r="H699" s="653" t="s">
        <v>1276</v>
      </c>
      <c r="I699" s="275">
        <v>2755</v>
      </c>
      <c r="J699" s="275">
        <v>3510</v>
      </c>
      <c r="K699" s="275">
        <v>3510</v>
      </c>
      <c r="L699" s="125" t="s">
        <v>58</v>
      </c>
      <c r="M699" s="125" t="s">
        <v>335</v>
      </c>
      <c r="N699" s="125" t="s">
        <v>56</v>
      </c>
      <c r="O699" s="125"/>
      <c r="P699" s="125"/>
      <c r="Q699" s="125"/>
      <c r="R699" s="125"/>
      <c r="S699" s="125"/>
      <c r="T699" s="125"/>
      <c r="U699" s="125"/>
      <c r="V699" s="125"/>
      <c r="W699" s="125"/>
      <c r="X699" s="652"/>
      <c r="Y699" s="652">
        <v>44834</v>
      </c>
      <c r="Z699" s="125" t="s">
        <v>1364</v>
      </c>
      <c r="AA699" s="276" t="s">
        <v>409</v>
      </c>
    </row>
    <row r="700" spans="1:27" s="136" customFormat="1" x14ac:dyDescent="0.2">
      <c r="A700" s="654" t="s">
        <v>1394</v>
      </c>
      <c r="B700" s="653"/>
      <c r="C700" s="653" t="s">
        <v>1284</v>
      </c>
      <c r="D700" s="653" t="s">
        <v>1416</v>
      </c>
      <c r="E700" s="653"/>
      <c r="F700" s="653" t="s">
        <v>52</v>
      </c>
      <c r="G700" s="125" t="s">
        <v>48</v>
      </c>
      <c r="H700" s="653" t="s">
        <v>1276</v>
      </c>
      <c r="I700" s="275">
        <v>3580</v>
      </c>
      <c r="J700" s="275">
        <v>4760</v>
      </c>
      <c r="K700" s="275">
        <v>4760</v>
      </c>
      <c r="L700" s="125" t="s">
        <v>58</v>
      </c>
      <c r="M700" s="125" t="s">
        <v>335</v>
      </c>
      <c r="N700" s="125" t="s">
        <v>56</v>
      </c>
      <c r="O700" s="125"/>
      <c r="P700" s="125"/>
      <c r="Q700" s="125"/>
      <c r="R700" s="125"/>
      <c r="S700" s="125"/>
      <c r="T700" s="125"/>
      <c r="U700" s="125"/>
      <c r="V700" s="125"/>
      <c r="W700" s="125"/>
      <c r="X700" s="652"/>
      <c r="Y700" s="652">
        <v>44834</v>
      </c>
      <c r="Z700" s="125" t="s">
        <v>1364</v>
      </c>
      <c r="AA700" s="276" t="s">
        <v>409</v>
      </c>
    </row>
    <row r="701" spans="1:27" s="136" customFormat="1" x14ac:dyDescent="0.2">
      <c r="A701" s="654" t="s">
        <v>1394</v>
      </c>
      <c r="B701" s="653"/>
      <c r="C701" s="653" t="s">
        <v>1286</v>
      </c>
      <c r="D701" s="653" t="s">
        <v>1416</v>
      </c>
      <c r="E701" s="653"/>
      <c r="F701" s="653" t="s">
        <v>52</v>
      </c>
      <c r="G701" s="125" t="s">
        <v>48</v>
      </c>
      <c r="H701" s="653" t="s">
        <v>1276</v>
      </c>
      <c r="I701" s="275">
        <v>3830</v>
      </c>
      <c r="J701" s="275">
        <v>5010</v>
      </c>
      <c r="K701" s="275">
        <v>5010</v>
      </c>
      <c r="L701" s="125" t="s">
        <v>58</v>
      </c>
      <c r="M701" s="125" t="s">
        <v>335</v>
      </c>
      <c r="N701" s="125" t="s">
        <v>56</v>
      </c>
      <c r="O701" s="125"/>
      <c r="P701" s="125"/>
      <c r="Q701" s="125"/>
      <c r="R701" s="125"/>
      <c r="S701" s="125"/>
      <c r="T701" s="125"/>
      <c r="U701" s="125"/>
      <c r="V701" s="125"/>
      <c r="W701" s="125"/>
      <c r="X701" s="652"/>
      <c r="Y701" s="652">
        <v>44834</v>
      </c>
      <c r="Z701" s="125" t="s">
        <v>1364</v>
      </c>
      <c r="AA701" s="276" t="s">
        <v>409</v>
      </c>
    </row>
    <row r="702" spans="1:27" s="136" customFormat="1" x14ac:dyDescent="0.2">
      <c r="A702" s="654" t="s">
        <v>1394</v>
      </c>
      <c r="B702" s="653"/>
      <c r="C702" s="653" t="s">
        <v>1280</v>
      </c>
      <c r="D702" s="653" t="s">
        <v>1416</v>
      </c>
      <c r="E702" s="653"/>
      <c r="F702" s="653" t="s">
        <v>52</v>
      </c>
      <c r="G702" s="125" t="s">
        <v>48</v>
      </c>
      <c r="H702" s="653" t="s">
        <v>1276</v>
      </c>
      <c r="I702" s="275">
        <v>3580</v>
      </c>
      <c r="J702" s="275">
        <v>5060</v>
      </c>
      <c r="K702" s="275">
        <v>5060</v>
      </c>
      <c r="L702" s="125" t="s">
        <v>58</v>
      </c>
      <c r="M702" s="125" t="s">
        <v>335</v>
      </c>
      <c r="N702" s="125" t="s">
        <v>56</v>
      </c>
      <c r="O702" s="125"/>
      <c r="P702" s="125"/>
      <c r="Q702" s="125"/>
      <c r="R702" s="125"/>
      <c r="S702" s="125"/>
      <c r="T702" s="125"/>
      <c r="U702" s="125"/>
      <c r="V702" s="125"/>
      <c r="W702" s="125"/>
      <c r="X702" s="652"/>
      <c r="Y702" s="652">
        <v>44834</v>
      </c>
      <c r="Z702" s="125" t="s">
        <v>1364</v>
      </c>
      <c r="AA702" s="276" t="s">
        <v>409</v>
      </c>
    </row>
    <row r="703" spans="1:27" s="136" customFormat="1" x14ac:dyDescent="0.2">
      <c r="A703" s="654" t="s">
        <v>1394</v>
      </c>
      <c r="B703" s="653"/>
      <c r="C703" s="653" t="s">
        <v>1287</v>
      </c>
      <c r="D703" s="653" t="s">
        <v>1416</v>
      </c>
      <c r="E703" s="653"/>
      <c r="F703" s="653" t="s">
        <v>52</v>
      </c>
      <c r="G703" s="125" t="s">
        <v>48</v>
      </c>
      <c r="H703" s="653" t="s">
        <v>1276</v>
      </c>
      <c r="I703" s="275">
        <v>3380</v>
      </c>
      <c r="J703" s="275">
        <v>4860</v>
      </c>
      <c r="K703" s="275">
        <v>4860</v>
      </c>
      <c r="L703" s="125" t="s">
        <v>58</v>
      </c>
      <c r="M703" s="125" t="s">
        <v>335</v>
      </c>
      <c r="N703" s="125" t="s">
        <v>56</v>
      </c>
      <c r="O703" s="125"/>
      <c r="P703" s="125"/>
      <c r="Q703" s="125"/>
      <c r="R703" s="125"/>
      <c r="S703" s="125"/>
      <c r="T703" s="125"/>
      <c r="U703" s="125"/>
      <c r="V703" s="125"/>
      <c r="W703" s="125"/>
      <c r="X703" s="652"/>
      <c r="Y703" s="652">
        <v>44834</v>
      </c>
      <c r="Z703" s="125" t="s">
        <v>1364</v>
      </c>
      <c r="AA703" s="276" t="s">
        <v>409</v>
      </c>
    </row>
    <row r="704" spans="1:27" s="136" customFormat="1" x14ac:dyDescent="0.2">
      <c r="A704" s="654" t="s">
        <v>1394</v>
      </c>
      <c r="B704" s="653"/>
      <c r="C704" s="653" t="s">
        <v>1288</v>
      </c>
      <c r="D704" s="653" t="s">
        <v>1416</v>
      </c>
      <c r="E704" s="653"/>
      <c r="F704" s="653" t="s">
        <v>52</v>
      </c>
      <c r="G704" s="125" t="s">
        <v>48</v>
      </c>
      <c r="H704" s="653" t="s">
        <v>1276</v>
      </c>
      <c r="I704" s="275">
        <v>3480</v>
      </c>
      <c r="J704" s="275">
        <v>4960</v>
      </c>
      <c r="K704" s="275">
        <v>4960</v>
      </c>
      <c r="L704" s="125" t="s">
        <v>58</v>
      </c>
      <c r="M704" s="125" t="s">
        <v>335</v>
      </c>
      <c r="N704" s="125" t="s">
        <v>56</v>
      </c>
      <c r="O704" s="125"/>
      <c r="P704" s="125"/>
      <c r="Q704" s="125"/>
      <c r="R704" s="125"/>
      <c r="S704" s="125"/>
      <c r="T704" s="125"/>
      <c r="U704" s="125"/>
      <c r="V704" s="125"/>
      <c r="W704" s="125"/>
      <c r="X704" s="652"/>
      <c r="Y704" s="652">
        <v>44834</v>
      </c>
      <c r="Z704" s="125" t="s">
        <v>1364</v>
      </c>
      <c r="AA704" s="276" t="s">
        <v>409</v>
      </c>
    </row>
    <row r="705" spans="1:27" s="136" customFormat="1" x14ac:dyDescent="0.2">
      <c r="A705" s="654" t="s">
        <v>1394</v>
      </c>
      <c r="B705" s="653"/>
      <c r="C705" s="653" t="s">
        <v>1284</v>
      </c>
      <c r="D705" s="653" t="s">
        <v>1417</v>
      </c>
      <c r="E705" s="653"/>
      <c r="F705" s="653" t="s">
        <v>52</v>
      </c>
      <c r="G705" s="125" t="s">
        <v>48</v>
      </c>
      <c r="H705" s="653" t="s">
        <v>1276</v>
      </c>
      <c r="I705" s="275">
        <v>3180</v>
      </c>
      <c r="J705" s="275">
        <v>3460</v>
      </c>
      <c r="K705" s="275">
        <v>3460</v>
      </c>
      <c r="L705" s="125" t="s">
        <v>58</v>
      </c>
      <c r="M705" s="125" t="s">
        <v>335</v>
      </c>
      <c r="N705" s="125" t="s">
        <v>56</v>
      </c>
      <c r="O705" s="125"/>
      <c r="P705" s="125"/>
      <c r="Q705" s="125"/>
      <c r="R705" s="125"/>
      <c r="S705" s="125"/>
      <c r="T705" s="125"/>
      <c r="U705" s="125"/>
      <c r="V705" s="125"/>
      <c r="W705" s="125"/>
      <c r="X705" s="652"/>
      <c r="Y705" s="652">
        <v>44834</v>
      </c>
      <c r="Z705" s="125" t="s">
        <v>1365</v>
      </c>
      <c r="AA705" s="276" t="s">
        <v>409</v>
      </c>
    </row>
    <row r="706" spans="1:27" s="136" customFormat="1" x14ac:dyDescent="0.2">
      <c r="A706" s="654" t="s">
        <v>1394</v>
      </c>
      <c r="B706" s="653"/>
      <c r="C706" s="653" t="s">
        <v>1286</v>
      </c>
      <c r="D706" s="653" t="s">
        <v>1417</v>
      </c>
      <c r="E706" s="653"/>
      <c r="F706" s="653" t="s">
        <v>52</v>
      </c>
      <c r="G706" s="125" t="s">
        <v>48</v>
      </c>
      <c r="H706" s="653" t="s">
        <v>1276</v>
      </c>
      <c r="I706" s="275">
        <v>3480</v>
      </c>
      <c r="J706" s="275">
        <v>3760</v>
      </c>
      <c r="K706" s="275">
        <v>3760</v>
      </c>
      <c r="L706" s="125" t="s">
        <v>58</v>
      </c>
      <c r="M706" s="125" t="s">
        <v>335</v>
      </c>
      <c r="N706" s="125" t="s">
        <v>56</v>
      </c>
      <c r="O706" s="125"/>
      <c r="P706" s="125"/>
      <c r="Q706" s="125"/>
      <c r="R706" s="125"/>
      <c r="S706" s="125"/>
      <c r="T706" s="125"/>
      <c r="U706" s="125"/>
      <c r="V706" s="125"/>
      <c r="W706" s="125"/>
      <c r="X706" s="652"/>
      <c r="Y706" s="652">
        <v>44834</v>
      </c>
      <c r="Z706" s="125" t="s">
        <v>1365</v>
      </c>
      <c r="AA706" s="276" t="s">
        <v>409</v>
      </c>
    </row>
    <row r="707" spans="1:27" s="136" customFormat="1" x14ac:dyDescent="0.2">
      <c r="A707" s="654" t="s">
        <v>1394</v>
      </c>
      <c r="B707" s="653"/>
      <c r="C707" s="653" t="s">
        <v>1280</v>
      </c>
      <c r="D707" s="653" t="s">
        <v>1417</v>
      </c>
      <c r="E707" s="653"/>
      <c r="F707" s="653" t="s">
        <v>52</v>
      </c>
      <c r="G707" s="125" t="s">
        <v>48</v>
      </c>
      <c r="H707" s="653" t="s">
        <v>1276</v>
      </c>
      <c r="I707" s="275">
        <v>3580</v>
      </c>
      <c r="J707" s="275">
        <v>3790</v>
      </c>
      <c r="K707" s="275">
        <v>3790</v>
      </c>
      <c r="L707" s="125" t="s">
        <v>58</v>
      </c>
      <c r="M707" s="125" t="s">
        <v>335</v>
      </c>
      <c r="N707" s="125" t="s">
        <v>56</v>
      </c>
      <c r="O707" s="125"/>
      <c r="P707" s="125"/>
      <c r="Q707" s="125"/>
      <c r="R707" s="125"/>
      <c r="S707" s="125"/>
      <c r="T707" s="125"/>
      <c r="U707" s="125"/>
      <c r="V707" s="125"/>
      <c r="W707" s="125"/>
      <c r="X707" s="652"/>
      <c r="Y707" s="652">
        <v>44834</v>
      </c>
      <c r="Z707" s="125" t="s">
        <v>1365</v>
      </c>
      <c r="AA707" s="276" t="s">
        <v>409</v>
      </c>
    </row>
    <row r="708" spans="1:27" s="136" customFormat="1" x14ac:dyDescent="0.2">
      <c r="A708" s="654" t="s">
        <v>1394</v>
      </c>
      <c r="B708" s="653"/>
      <c r="C708" s="653" t="s">
        <v>1287</v>
      </c>
      <c r="D708" s="653" t="s">
        <v>1417</v>
      </c>
      <c r="E708" s="653"/>
      <c r="F708" s="653" t="s">
        <v>52</v>
      </c>
      <c r="G708" s="125" t="s">
        <v>48</v>
      </c>
      <c r="H708" s="653" t="s">
        <v>1276</v>
      </c>
      <c r="I708" s="275">
        <v>2675</v>
      </c>
      <c r="J708" s="275">
        <v>3000</v>
      </c>
      <c r="K708" s="275">
        <v>3000</v>
      </c>
      <c r="L708" s="125" t="s">
        <v>58</v>
      </c>
      <c r="M708" s="125" t="s">
        <v>335</v>
      </c>
      <c r="N708" s="125" t="s">
        <v>56</v>
      </c>
      <c r="O708" s="125"/>
      <c r="P708" s="125"/>
      <c r="Q708" s="125"/>
      <c r="R708" s="125"/>
      <c r="S708" s="125"/>
      <c r="T708" s="125"/>
      <c r="U708" s="125"/>
      <c r="V708" s="125"/>
      <c r="W708" s="125"/>
      <c r="X708" s="652"/>
      <c r="Y708" s="652">
        <v>44834</v>
      </c>
      <c r="Z708" s="125" t="s">
        <v>1365</v>
      </c>
      <c r="AA708" s="276" t="s">
        <v>409</v>
      </c>
    </row>
    <row r="709" spans="1:27" s="136" customFormat="1" x14ac:dyDescent="0.2">
      <c r="A709" s="654" t="s">
        <v>1394</v>
      </c>
      <c r="B709" s="653"/>
      <c r="C709" s="653" t="s">
        <v>1288</v>
      </c>
      <c r="D709" s="653" t="s">
        <v>1417</v>
      </c>
      <c r="E709" s="653"/>
      <c r="F709" s="653" t="s">
        <v>52</v>
      </c>
      <c r="G709" s="125" t="s">
        <v>48</v>
      </c>
      <c r="H709" s="653" t="s">
        <v>1276</v>
      </c>
      <c r="I709" s="275">
        <v>2945</v>
      </c>
      <c r="J709" s="275">
        <v>3690</v>
      </c>
      <c r="K709" s="275">
        <v>3690</v>
      </c>
      <c r="L709" s="125" t="s">
        <v>58</v>
      </c>
      <c r="M709" s="125" t="s">
        <v>335</v>
      </c>
      <c r="N709" s="125" t="s">
        <v>56</v>
      </c>
      <c r="O709" s="125"/>
      <c r="P709" s="125"/>
      <c r="Q709" s="125"/>
      <c r="R709" s="125"/>
      <c r="S709" s="125"/>
      <c r="T709" s="125"/>
      <c r="U709" s="125"/>
      <c r="V709" s="125"/>
      <c r="W709" s="125"/>
      <c r="X709" s="652"/>
      <c r="Y709" s="652">
        <v>44834</v>
      </c>
      <c r="Z709" s="125" t="s">
        <v>1365</v>
      </c>
      <c r="AA709" s="276" t="s">
        <v>409</v>
      </c>
    </row>
    <row r="710" spans="1:27" s="136" customFormat="1" x14ac:dyDescent="0.2">
      <c r="A710" s="654" t="s">
        <v>1394</v>
      </c>
      <c r="B710" s="653"/>
      <c r="C710" s="653" t="s">
        <v>1284</v>
      </c>
      <c r="D710" s="653" t="s">
        <v>1418</v>
      </c>
      <c r="E710" s="653"/>
      <c r="F710" s="653" t="s">
        <v>52</v>
      </c>
      <c r="G710" s="125" t="s">
        <v>48</v>
      </c>
      <c r="H710" s="653" t="s">
        <v>1276</v>
      </c>
      <c r="I710" s="275">
        <v>3030</v>
      </c>
      <c r="J710" s="275">
        <v>3510</v>
      </c>
      <c r="K710" s="275">
        <v>3510</v>
      </c>
      <c r="L710" s="125" t="s">
        <v>58</v>
      </c>
      <c r="M710" s="125" t="s">
        <v>335</v>
      </c>
      <c r="N710" s="125" t="s">
        <v>56</v>
      </c>
      <c r="O710" s="125"/>
      <c r="P710" s="125"/>
      <c r="Q710" s="125"/>
      <c r="R710" s="125"/>
      <c r="S710" s="125"/>
      <c r="T710" s="125"/>
      <c r="U710" s="125"/>
      <c r="V710" s="125"/>
      <c r="W710" s="125"/>
      <c r="X710" s="652"/>
      <c r="Y710" s="652">
        <v>44834</v>
      </c>
      <c r="Z710" s="125" t="s">
        <v>1365</v>
      </c>
      <c r="AA710" s="276" t="s">
        <v>409</v>
      </c>
    </row>
    <row r="711" spans="1:27" s="136" customFormat="1" x14ac:dyDescent="0.2">
      <c r="A711" s="654" t="s">
        <v>1394</v>
      </c>
      <c r="B711" s="653"/>
      <c r="C711" s="653" t="s">
        <v>1286</v>
      </c>
      <c r="D711" s="653" t="s">
        <v>1418</v>
      </c>
      <c r="E711" s="653"/>
      <c r="F711" s="653" t="s">
        <v>52</v>
      </c>
      <c r="G711" s="125" t="s">
        <v>48</v>
      </c>
      <c r="H711" s="653" t="s">
        <v>1276</v>
      </c>
      <c r="I711" s="275">
        <v>3380</v>
      </c>
      <c r="J711" s="275">
        <v>3860</v>
      </c>
      <c r="K711" s="275">
        <v>3860</v>
      </c>
      <c r="L711" s="125" t="s">
        <v>58</v>
      </c>
      <c r="M711" s="125" t="s">
        <v>335</v>
      </c>
      <c r="N711" s="125" t="s">
        <v>56</v>
      </c>
      <c r="O711" s="125"/>
      <c r="P711" s="125"/>
      <c r="Q711" s="125"/>
      <c r="R711" s="125"/>
      <c r="S711" s="125"/>
      <c r="T711" s="125"/>
      <c r="U711" s="125"/>
      <c r="V711" s="125"/>
      <c r="W711" s="125"/>
      <c r="X711" s="652"/>
      <c r="Y711" s="652">
        <v>44834</v>
      </c>
      <c r="Z711" s="125" t="s">
        <v>1365</v>
      </c>
      <c r="AA711" s="276" t="s">
        <v>409</v>
      </c>
    </row>
    <row r="712" spans="1:27" s="136" customFormat="1" x14ac:dyDescent="0.2">
      <c r="A712" s="654" t="s">
        <v>1394</v>
      </c>
      <c r="B712" s="653"/>
      <c r="C712" s="653" t="s">
        <v>1280</v>
      </c>
      <c r="D712" s="653" t="s">
        <v>1418</v>
      </c>
      <c r="E712" s="653"/>
      <c r="F712" s="653" t="s">
        <v>52</v>
      </c>
      <c r="G712" s="125" t="s">
        <v>48</v>
      </c>
      <c r="H712" s="653" t="s">
        <v>1276</v>
      </c>
      <c r="I712" s="275">
        <v>2775</v>
      </c>
      <c r="J712" s="275">
        <v>3100</v>
      </c>
      <c r="K712" s="275">
        <v>3100</v>
      </c>
      <c r="L712" s="125" t="s">
        <v>58</v>
      </c>
      <c r="M712" s="125" t="s">
        <v>335</v>
      </c>
      <c r="N712" s="125" t="s">
        <v>56</v>
      </c>
      <c r="O712" s="125"/>
      <c r="P712" s="125"/>
      <c r="Q712" s="125"/>
      <c r="R712" s="125"/>
      <c r="S712" s="125"/>
      <c r="T712" s="125"/>
      <c r="U712" s="125"/>
      <c r="V712" s="125"/>
      <c r="W712" s="125"/>
      <c r="X712" s="652"/>
      <c r="Y712" s="652">
        <v>44834</v>
      </c>
      <c r="Z712" s="125" t="s">
        <v>1365</v>
      </c>
      <c r="AA712" s="276" t="s">
        <v>409</v>
      </c>
    </row>
    <row r="713" spans="1:27" s="136" customFormat="1" x14ac:dyDescent="0.2">
      <c r="A713" s="654" t="s">
        <v>1394</v>
      </c>
      <c r="B713" s="653"/>
      <c r="C713" s="653" t="s">
        <v>1287</v>
      </c>
      <c r="D713" s="653" t="s">
        <v>1418</v>
      </c>
      <c r="E713" s="653"/>
      <c r="F713" s="653" t="s">
        <v>52</v>
      </c>
      <c r="G713" s="125" t="s">
        <v>48</v>
      </c>
      <c r="H713" s="653" t="s">
        <v>1276</v>
      </c>
      <c r="I713" s="275">
        <v>2675</v>
      </c>
      <c r="J713" s="275">
        <v>3000</v>
      </c>
      <c r="K713" s="275">
        <v>3000</v>
      </c>
      <c r="L713" s="125" t="s">
        <v>58</v>
      </c>
      <c r="M713" s="125" t="s">
        <v>335</v>
      </c>
      <c r="N713" s="125" t="s">
        <v>56</v>
      </c>
      <c r="O713" s="125"/>
      <c r="P713" s="125"/>
      <c r="Q713" s="125"/>
      <c r="R713" s="125"/>
      <c r="S713" s="125"/>
      <c r="T713" s="125"/>
      <c r="U713" s="125"/>
      <c r="V713" s="125"/>
      <c r="W713" s="125"/>
      <c r="X713" s="652"/>
      <c r="Y713" s="652">
        <v>44834</v>
      </c>
      <c r="Z713" s="125" t="s">
        <v>1365</v>
      </c>
      <c r="AA713" s="276" t="s">
        <v>409</v>
      </c>
    </row>
    <row r="714" spans="1:27" s="136" customFormat="1" x14ac:dyDescent="0.2">
      <c r="A714" s="654" t="s">
        <v>1394</v>
      </c>
      <c r="B714" s="653"/>
      <c r="C714" s="653" t="s">
        <v>1288</v>
      </c>
      <c r="D714" s="653" t="s">
        <v>1418</v>
      </c>
      <c r="E714" s="653"/>
      <c r="F714" s="653" t="s">
        <v>52</v>
      </c>
      <c r="G714" s="125" t="s">
        <v>48</v>
      </c>
      <c r="H714" s="653" t="s">
        <v>1276</v>
      </c>
      <c r="I714" s="275">
        <v>2675</v>
      </c>
      <c r="J714" s="275">
        <v>3000</v>
      </c>
      <c r="K714" s="275">
        <v>3000</v>
      </c>
      <c r="L714" s="125" t="s">
        <v>58</v>
      </c>
      <c r="M714" s="125" t="s">
        <v>335</v>
      </c>
      <c r="N714" s="125" t="s">
        <v>56</v>
      </c>
      <c r="O714" s="125"/>
      <c r="P714" s="125"/>
      <c r="Q714" s="125"/>
      <c r="R714" s="125"/>
      <c r="S714" s="125"/>
      <c r="T714" s="125"/>
      <c r="U714" s="125"/>
      <c r="V714" s="125"/>
      <c r="W714" s="125"/>
      <c r="X714" s="652"/>
      <c r="Y714" s="652">
        <v>44834</v>
      </c>
      <c r="Z714" s="125" t="s">
        <v>1365</v>
      </c>
      <c r="AA714" s="276" t="s">
        <v>409</v>
      </c>
    </row>
    <row r="715" spans="1:27" s="136" customFormat="1" x14ac:dyDescent="0.2">
      <c r="A715" s="654" t="s">
        <v>1394</v>
      </c>
      <c r="B715" s="653"/>
      <c r="C715" s="653" t="s">
        <v>1284</v>
      </c>
      <c r="D715" s="653" t="s">
        <v>1419</v>
      </c>
      <c r="E715" s="653"/>
      <c r="F715" s="653" t="s">
        <v>52</v>
      </c>
      <c r="G715" s="125" t="s">
        <v>48</v>
      </c>
      <c r="H715" s="653" t="s">
        <v>1276</v>
      </c>
      <c r="I715" s="275">
        <v>2680</v>
      </c>
      <c r="J715" s="275">
        <v>3190</v>
      </c>
      <c r="K715" s="275">
        <v>3190</v>
      </c>
      <c r="L715" s="125" t="s">
        <v>58</v>
      </c>
      <c r="M715" s="125" t="s">
        <v>335</v>
      </c>
      <c r="N715" s="125" t="s">
        <v>56</v>
      </c>
      <c r="O715" s="125"/>
      <c r="P715" s="125"/>
      <c r="Q715" s="125"/>
      <c r="R715" s="125"/>
      <c r="S715" s="125"/>
      <c r="T715" s="125"/>
      <c r="U715" s="125"/>
      <c r="V715" s="125"/>
      <c r="W715" s="125"/>
      <c r="X715" s="652"/>
      <c r="Y715" s="652">
        <v>44834</v>
      </c>
      <c r="Z715" s="125" t="s">
        <v>1364</v>
      </c>
      <c r="AA715" s="276" t="s">
        <v>409</v>
      </c>
    </row>
    <row r="716" spans="1:27" s="136" customFormat="1" x14ac:dyDescent="0.2">
      <c r="A716" s="654" t="s">
        <v>1394</v>
      </c>
      <c r="B716" s="653"/>
      <c r="C716" s="653" t="s">
        <v>1286</v>
      </c>
      <c r="D716" s="653" t="s">
        <v>1419</v>
      </c>
      <c r="E716" s="653"/>
      <c r="F716" s="653" t="s">
        <v>52</v>
      </c>
      <c r="G716" s="125" t="s">
        <v>48</v>
      </c>
      <c r="H716" s="653" t="s">
        <v>1276</v>
      </c>
      <c r="I716" s="275">
        <v>3030</v>
      </c>
      <c r="J716" s="275">
        <v>3510</v>
      </c>
      <c r="K716" s="275">
        <v>3510</v>
      </c>
      <c r="L716" s="125" t="s">
        <v>58</v>
      </c>
      <c r="M716" s="125" t="s">
        <v>335</v>
      </c>
      <c r="N716" s="125" t="s">
        <v>56</v>
      </c>
      <c r="O716" s="125"/>
      <c r="P716" s="125"/>
      <c r="Q716" s="125"/>
      <c r="R716" s="125"/>
      <c r="S716" s="125"/>
      <c r="T716" s="125"/>
      <c r="U716" s="125"/>
      <c r="V716" s="125"/>
      <c r="W716" s="125"/>
      <c r="X716" s="652"/>
      <c r="Y716" s="652">
        <v>44834</v>
      </c>
      <c r="Z716" s="125" t="s">
        <v>1364</v>
      </c>
      <c r="AA716" s="276" t="s">
        <v>409</v>
      </c>
    </row>
    <row r="717" spans="1:27" s="136" customFormat="1" x14ac:dyDescent="0.2">
      <c r="A717" s="654" t="s">
        <v>1394</v>
      </c>
      <c r="B717" s="653"/>
      <c r="C717" s="653" t="s">
        <v>1285</v>
      </c>
      <c r="D717" s="653" t="s">
        <v>1419</v>
      </c>
      <c r="E717" s="653"/>
      <c r="F717" s="653" t="s">
        <v>52</v>
      </c>
      <c r="G717" s="125" t="s">
        <v>48</v>
      </c>
      <c r="H717" s="653" t="s">
        <v>1276</v>
      </c>
      <c r="I717" s="275">
        <v>2720</v>
      </c>
      <c r="J717" s="275">
        <v>3190</v>
      </c>
      <c r="K717" s="275">
        <v>3190</v>
      </c>
      <c r="L717" s="125" t="s">
        <v>58</v>
      </c>
      <c r="M717" s="125" t="s">
        <v>335</v>
      </c>
      <c r="N717" s="125" t="s">
        <v>56</v>
      </c>
      <c r="O717" s="125"/>
      <c r="P717" s="125"/>
      <c r="Q717" s="125"/>
      <c r="R717" s="125"/>
      <c r="S717" s="125"/>
      <c r="T717" s="125"/>
      <c r="U717" s="125"/>
      <c r="V717" s="125"/>
      <c r="W717" s="125"/>
      <c r="X717" s="652"/>
      <c r="Y717" s="652">
        <v>44834</v>
      </c>
      <c r="Z717" s="125" t="s">
        <v>1364</v>
      </c>
      <c r="AA717" s="276" t="s">
        <v>409</v>
      </c>
    </row>
    <row r="718" spans="1:27" s="136" customFormat="1" x14ac:dyDescent="0.2">
      <c r="A718" s="654" t="s">
        <v>1394</v>
      </c>
      <c r="B718" s="653"/>
      <c r="C718" s="653" t="s">
        <v>1280</v>
      </c>
      <c r="D718" s="653" t="s">
        <v>1419</v>
      </c>
      <c r="E718" s="653"/>
      <c r="F718" s="653" t="s">
        <v>52</v>
      </c>
      <c r="G718" s="125" t="s">
        <v>48</v>
      </c>
      <c r="H718" s="653" t="s">
        <v>1276</v>
      </c>
      <c r="I718" s="275">
        <v>2920</v>
      </c>
      <c r="J718" s="275">
        <v>3140</v>
      </c>
      <c r="K718" s="275">
        <v>3140</v>
      </c>
      <c r="L718" s="125" t="s">
        <v>58</v>
      </c>
      <c r="M718" s="125" t="s">
        <v>335</v>
      </c>
      <c r="N718" s="125" t="s">
        <v>56</v>
      </c>
      <c r="O718" s="125"/>
      <c r="P718" s="125"/>
      <c r="Q718" s="125"/>
      <c r="R718" s="125"/>
      <c r="S718" s="125"/>
      <c r="T718" s="125"/>
      <c r="U718" s="125"/>
      <c r="V718" s="125"/>
      <c r="W718" s="125"/>
      <c r="X718" s="652"/>
      <c r="Y718" s="652">
        <v>44834</v>
      </c>
      <c r="Z718" s="125" t="s">
        <v>1364</v>
      </c>
      <c r="AA718" s="276" t="s">
        <v>409</v>
      </c>
    </row>
    <row r="719" spans="1:27" s="136" customFormat="1" x14ac:dyDescent="0.2">
      <c r="A719" s="654" t="s">
        <v>1394</v>
      </c>
      <c r="B719" s="653"/>
      <c r="C719" s="653" t="s">
        <v>1287</v>
      </c>
      <c r="D719" s="653" t="s">
        <v>1419</v>
      </c>
      <c r="E719" s="653"/>
      <c r="F719" s="653" t="s">
        <v>52</v>
      </c>
      <c r="G719" s="125" t="s">
        <v>48</v>
      </c>
      <c r="H719" s="653" t="s">
        <v>1276</v>
      </c>
      <c r="I719" s="275">
        <v>2345</v>
      </c>
      <c r="J719" s="275">
        <v>2690</v>
      </c>
      <c r="K719" s="275">
        <v>2690</v>
      </c>
      <c r="L719" s="125" t="s">
        <v>58</v>
      </c>
      <c r="M719" s="125" t="s">
        <v>335</v>
      </c>
      <c r="N719" s="125" t="s">
        <v>56</v>
      </c>
      <c r="O719" s="125"/>
      <c r="P719" s="125"/>
      <c r="Q719" s="125"/>
      <c r="R719" s="125"/>
      <c r="S719" s="125"/>
      <c r="T719" s="125"/>
      <c r="U719" s="125"/>
      <c r="V719" s="125"/>
      <c r="W719" s="125"/>
      <c r="X719" s="652"/>
      <c r="Y719" s="652">
        <v>44834</v>
      </c>
      <c r="Z719" s="125" t="s">
        <v>1364</v>
      </c>
      <c r="AA719" s="276" t="s">
        <v>409</v>
      </c>
    </row>
    <row r="720" spans="1:27" s="136" customFormat="1" x14ac:dyDescent="0.2">
      <c r="A720" s="654" t="s">
        <v>1394</v>
      </c>
      <c r="B720" s="653"/>
      <c r="C720" s="653" t="s">
        <v>1306</v>
      </c>
      <c r="D720" s="653" t="s">
        <v>1419</v>
      </c>
      <c r="E720" s="653"/>
      <c r="F720" s="653" t="s">
        <v>52</v>
      </c>
      <c r="G720" s="125" t="s">
        <v>48</v>
      </c>
      <c r="H720" s="653" t="s">
        <v>1276</v>
      </c>
      <c r="I720" s="275">
        <v>2670</v>
      </c>
      <c r="J720" s="275">
        <v>3040</v>
      </c>
      <c r="K720" s="275">
        <v>3040</v>
      </c>
      <c r="L720" s="125" t="s">
        <v>58</v>
      </c>
      <c r="M720" s="125" t="s">
        <v>335</v>
      </c>
      <c r="N720" s="125" t="s">
        <v>56</v>
      </c>
      <c r="O720" s="125"/>
      <c r="P720" s="125"/>
      <c r="Q720" s="125"/>
      <c r="R720" s="125"/>
      <c r="S720" s="125"/>
      <c r="T720" s="125"/>
      <c r="U720" s="125"/>
      <c r="V720" s="125"/>
      <c r="W720" s="125"/>
      <c r="X720" s="652"/>
      <c r="Y720" s="652">
        <v>44834</v>
      </c>
      <c r="Z720" s="125" t="s">
        <v>1364</v>
      </c>
      <c r="AA720" s="276" t="s">
        <v>409</v>
      </c>
    </row>
    <row r="721" spans="1:27" s="136" customFormat="1" x14ac:dyDescent="0.2">
      <c r="A721" s="654" t="s">
        <v>1394</v>
      </c>
      <c r="B721" s="653"/>
      <c r="C721" s="653" t="s">
        <v>1304</v>
      </c>
      <c r="D721" s="653" t="s">
        <v>1419</v>
      </c>
      <c r="E721" s="653"/>
      <c r="F721" s="653" t="s">
        <v>52</v>
      </c>
      <c r="G721" s="125" t="s">
        <v>48</v>
      </c>
      <c r="H721" s="653" t="s">
        <v>1276</v>
      </c>
      <c r="I721" s="275">
        <v>2545</v>
      </c>
      <c r="J721" s="275">
        <v>2890</v>
      </c>
      <c r="K721" s="275">
        <v>2890</v>
      </c>
      <c r="L721" s="125" t="s">
        <v>58</v>
      </c>
      <c r="M721" s="125" t="s">
        <v>335</v>
      </c>
      <c r="N721" s="125" t="s">
        <v>56</v>
      </c>
      <c r="O721" s="125"/>
      <c r="P721" s="125"/>
      <c r="Q721" s="125"/>
      <c r="R721" s="125"/>
      <c r="S721" s="125"/>
      <c r="T721" s="125"/>
      <c r="U721" s="125"/>
      <c r="V721" s="125"/>
      <c r="W721" s="125"/>
      <c r="X721" s="652"/>
      <c r="Y721" s="652">
        <v>44834</v>
      </c>
      <c r="Z721" s="125" t="s">
        <v>1364</v>
      </c>
      <c r="AA721" s="276" t="s">
        <v>409</v>
      </c>
    </row>
    <row r="722" spans="1:27" s="136" customFormat="1" x14ac:dyDescent="0.2">
      <c r="A722" s="654" t="s">
        <v>1394</v>
      </c>
      <c r="B722" s="653"/>
      <c r="C722" s="653" t="s">
        <v>1284</v>
      </c>
      <c r="D722" s="653" t="s">
        <v>1420</v>
      </c>
      <c r="E722" s="653"/>
      <c r="F722" s="653" t="s">
        <v>52</v>
      </c>
      <c r="G722" s="125" t="s">
        <v>48</v>
      </c>
      <c r="H722" s="653" t="s">
        <v>1276</v>
      </c>
      <c r="I722" s="275">
        <v>3380</v>
      </c>
      <c r="J722" s="275">
        <v>4560</v>
      </c>
      <c r="K722" s="275">
        <v>4560</v>
      </c>
      <c r="L722" s="125" t="s">
        <v>58</v>
      </c>
      <c r="M722" s="125" t="s">
        <v>335</v>
      </c>
      <c r="N722" s="125" t="s">
        <v>56</v>
      </c>
      <c r="O722" s="125"/>
      <c r="P722" s="125"/>
      <c r="Q722" s="125"/>
      <c r="R722" s="125"/>
      <c r="S722" s="125"/>
      <c r="T722" s="125"/>
      <c r="U722" s="125"/>
      <c r="V722" s="125"/>
      <c r="W722" s="125"/>
      <c r="X722" s="652"/>
      <c r="Y722" s="652">
        <v>44834</v>
      </c>
      <c r="Z722" s="125" t="s">
        <v>1364</v>
      </c>
      <c r="AA722" s="276" t="s">
        <v>409</v>
      </c>
    </row>
    <row r="723" spans="1:27" s="136" customFormat="1" x14ac:dyDescent="0.2">
      <c r="A723" s="654" t="s">
        <v>1394</v>
      </c>
      <c r="B723" s="653"/>
      <c r="C723" s="653" t="s">
        <v>1286</v>
      </c>
      <c r="D723" s="653" t="s">
        <v>1420</v>
      </c>
      <c r="E723" s="653"/>
      <c r="F723" s="653" t="s">
        <v>52</v>
      </c>
      <c r="G723" s="125" t="s">
        <v>48</v>
      </c>
      <c r="H723" s="653" t="s">
        <v>1276</v>
      </c>
      <c r="I723" s="275">
        <v>3780</v>
      </c>
      <c r="J723" s="275">
        <v>4960</v>
      </c>
      <c r="K723" s="275">
        <v>4960</v>
      </c>
      <c r="L723" s="125" t="s">
        <v>58</v>
      </c>
      <c r="M723" s="125" t="s">
        <v>335</v>
      </c>
      <c r="N723" s="125" t="s">
        <v>56</v>
      </c>
      <c r="O723" s="125"/>
      <c r="P723" s="125"/>
      <c r="Q723" s="125"/>
      <c r="R723" s="125"/>
      <c r="S723" s="125"/>
      <c r="T723" s="125"/>
      <c r="U723" s="125"/>
      <c r="V723" s="125"/>
      <c r="W723" s="125"/>
      <c r="X723" s="652"/>
      <c r="Y723" s="652">
        <v>44834</v>
      </c>
      <c r="Z723" s="125" t="s">
        <v>1364</v>
      </c>
      <c r="AA723" s="276" t="s">
        <v>409</v>
      </c>
    </row>
    <row r="724" spans="1:27" s="136" customFormat="1" x14ac:dyDescent="0.2">
      <c r="A724" s="654" t="s">
        <v>1394</v>
      </c>
      <c r="B724" s="653"/>
      <c r="C724" s="653" t="s">
        <v>1280</v>
      </c>
      <c r="D724" s="653" t="s">
        <v>1420</v>
      </c>
      <c r="E724" s="653"/>
      <c r="F724" s="653" t="s">
        <v>52</v>
      </c>
      <c r="G724" s="125" t="s">
        <v>48</v>
      </c>
      <c r="H724" s="653" t="s">
        <v>1276</v>
      </c>
      <c r="I724" s="275">
        <v>3380</v>
      </c>
      <c r="J724" s="275">
        <v>4590</v>
      </c>
      <c r="K724" s="275">
        <v>4590</v>
      </c>
      <c r="L724" s="125" t="s">
        <v>58</v>
      </c>
      <c r="M724" s="125" t="s">
        <v>335</v>
      </c>
      <c r="N724" s="125" t="s">
        <v>56</v>
      </c>
      <c r="O724" s="125"/>
      <c r="P724" s="125"/>
      <c r="Q724" s="125"/>
      <c r="R724" s="125"/>
      <c r="S724" s="125"/>
      <c r="T724" s="125"/>
      <c r="U724" s="125"/>
      <c r="V724" s="125"/>
      <c r="W724" s="125"/>
      <c r="X724" s="652"/>
      <c r="Y724" s="652">
        <v>44834</v>
      </c>
      <c r="Z724" s="125" t="s">
        <v>1364</v>
      </c>
      <c r="AA724" s="276" t="s">
        <v>409</v>
      </c>
    </row>
    <row r="725" spans="1:27" s="136" customFormat="1" x14ac:dyDescent="0.2">
      <c r="A725" s="654" t="s">
        <v>1394</v>
      </c>
      <c r="B725" s="653"/>
      <c r="C725" s="653" t="s">
        <v>1287</v>
      </c>
      <c r="D725" s="653" t="s">
        <v>1420</v>
      </c>
      <c r="E725" s="653"/>
      <c r="F725" s="653" t="s">
        <v>52</v>
      </c>
      <c r="G725" s="125" t="s">
        <v>48</v>
      </c>
      <c r="H725" s="653" t="s">
        <v>1276</v>
      </c>
      <c r="I725" s="275">
        <v>2445</v>
      </c>
      <c r="J725" s="275">
        <v>3590</v>
      </c>
      <c r="K725" s="275">
        <v>3590</v>
      </c>
      <c r="L725" s="125" t="s">
        <v>58</v>
      </c>
      <c r="M725" s="125" t="s">
        <v>335</v>
      </c>
      <c r="N725" s="125" t="s">
        <v>56</v>
      </c>
      <c r="O725" s="125"/>
      <c r="P725" s="125"/>
      <c r="Q725" s="125"/>
      <c r="R725" s="125"/>
      <c r="S725" s="125"/>
      <c r="T725" s="125"/>
      <c r="U725" s="125"/>
      <c r="V725" s="125"/>
      <c r="W725" s="125"/>
      <c r="X725" s="652"/>
      <c r="Y725" s="652">
        <v>44834</v>
      </c>
      <c r="Z725" s="125" t="s">
        <v>1364</v>
      </c>
      <c r="AA725" s="276" t="s">
        <v>409</v>
      </c>
    </row>
    <row r="726" spans="1:27" s="136" customFormat="1" x14ac:dyDescent="0.2">
      <c r="A726" s="654" t="s">
        <v>1394</v>
      </c>
      <c r="B726" s="653"/>
      <c r="C726" s="653" t="s">
        <v>1288</v>
      </c>
      <c r="D726" s="653" t="s">
        <v>1420</v>
      </c>
      <c r="E726" s="653"/>
      <c r="F726" s="653" t="s">
        <v>52</v>
      </c>
      <c r="G726" s="125" t="s">
        <v>48</v>
      </c>
      <c r="H726" s="653" t="s">
        <v>1276</v>
      </c>
      <c r="I726" s="275">
        <v>2735</v>
      </c>
      <c r="J726" s="275">
        <v>4290</v>
      </c>
      <c r="K726" s="275">
        <v>4290</v>
      </c>
      <c r="L726" s="125" t="s">
        <v>58</v>
      </c>
      <c r="M726" s="125" t="s">
        <v>335</v>
      </c>
      <c r="N726" s="125" t="s">
        <v>56</v>
      </c>
      <c r="O726" s="125"/>
      <c r="P726" s="125"/>
      <c r="Q726" s="125"/>
      <c r="R726" s="125"/>
      <c r="S726" s="125"/>
      <c r="T726" s="125"/>
      <c r="U726" s="125"/>
      <c r="V726" s="125"/>
      <c r="W726" s="125"/>
      <c r="X726" s="652"/>
      <c r="Y726" s="652">
        <v>44834</v>
      </c>
      <c r="Z726" s="125" t="s">
        <v>1364</v>
      </c>
      <c r="AA726" s="276" t="s">
        <v>409</v>
      </c>
    </row>
    <row r="727" spans="1:27" s="136" customFormat="1" x14ac:dyDescent="0.2">
      <c r="A727" s="654" t="s">
        <v>1394</v>
      </c>
      <c r="B727" s="653"/>
      <c r="C727" s="653" t="s">
        <v>1284</v>
      </c>
      <c r="D727" s="653" t="s">
        <v>1326</v>
      </c>
      <c r="E727" s="653"/>
      <c r="F727" s="653" t="s">
        <v>52</v>
      </c>
      <c r="G727" s="125" t="s">
        <v>48</v>
      </c>
      <c r="H727" s="653" t="s">
        <v>1276</v>
      </c>
      <c r="I727" s="275">
        <v>3975</v>
      </c>
      <c r="J727" s="275">
        <v>5690</v>
      </c>
      <c r="K727" s="275">
        <v>5690</v>
      </c>
      <c r="L727" s="125" t="s">
        <v>58</v>
      </c>
      <c r="M727" s="125" t="s">
        <v>335</v>
      </c>
      <c r="N727" s="125" t="s">
        <v>56</v>
      </c>
      <c r="O727" s="125"/>
      <c r="P727" s="125"/>
      <c r="Q727" s="125"/>
      <c r="R727" s="125"/>
      <c r="S727" s="125"/>
      <c r="T727" s="125"/>
      <c r="U727" s="125"/>
      <c r="V727" s="125"/>
      <c r="W727" s="125"/>
      <c r="X727" s="652"/>
      <c r="Y727" s="652">
        <v>44834</v>
      </c>
      <c r="Z727" s="125" t="s">
        <v>1364</v>
      </c>
      <c r="AA727" s="276" t="s">
        <v>409</v>
      </c>
    </row>
    <row r="728" spans="1:27" s="136" customFormat="1" x14ac:dyDescent="0.2">
      <c r="A728" s="654" t="s">
        <v>1394</v>
      </c>
      <c r="B728" s="653"/>
      <c r="C728" s="653" t="s">
        <v>1286</v>
      </c>
      <c r="D728" s="653" t="s">
        <v>1326</v>
      </c>
      <c r="E728" s="653"/>
      <c r="F728" s="653" t="s">
        <v>52</v>
      </c>
      <c r="G728" s="125" t="s">
        <v>48</v>
      </c>
      <c r="H728" s="653" t="s">
        <v>1276</v>
      </c>
      <c r="I728" s="275">
        <v>4125</v>
      </c>
      <c r="J728" s="275">
        <v>5690</v>
      </c>
      <c r="K728" s="275">
        <v>5690</v>
      </c>
      <c r="L728" s="125" t="s">
        <v>58</v>
      </c>
      <c r="M728" s="125" t="s">
        <v>335</v>
      </c>
      <c r="N728" s="125" t="s">
        <v>56</v>
      </c>
      <c r="O728" s="125"/>
      <c r="P728" s="125"/>
      <c r="Q728" s="125"/>
      <c r="R728" s="125"/>
      <c r="S728" s="125"/>
      <c r="T728" s="125"/>
      <c r="U728" s="125"/>
      <c r="V728" s="125"/>
      <c r="W728" s="125"/>
      <c r="X728" s="652"/>
      <c r="Y728" s="652">
        <v>44834</v>
      </c>
      <c r="Z728" s="125" t="s">
        <v>1364</v>
      </c>
      <c r="AA728" s="276" t="s">
        <v>409</v>
      </c>
    </row>
    <row r="729" spans="1:27" s="136" customFormat="1" x14ac:dyDescent="0.2">
      <c r="A729" s="654" t="s">
        <v>1394</v>
      </c>
      <c r="B729" s="653"/>
      <c r="C729" s="653" t="s">
        <v>1280</v>
      </c>
      <c r="D729" s="653" t="s">
        <v>1326</v>
      </c>
      <c r="E729" s="653"/>
      <c r="F729" s="653" t="s">
        <v>52</v>
      </c>
      <c r="G729" s="125" t="s">
        <v>48</v>
      </c>
      <c r="H729" s="653" t="s">
        <v>1276</v>
      </c>
      <c r="I729" s="275">
        <v>3790</v>
      </c>
      <c r="J729" s="275">
        <v>5580</v>
      </c>
      <c r="K729" s="275">
        <v>5580</v>
      </c>
      <c r="L729" s="125" t="s">
        <v>58</v>
      </c>
      <c r="M729" s="125" t="s">
        <v>335</v>
      </c>
      <c r="N729" s="125" t="s">
        <v>56</v>
      </c>
      <c r="O729" s="125"/>
      <c r="P729" s="125"/>
      <c r="Q729" s="125"/>
      <c r="R729" s="125"/>
      <c r="S729" s="125"/>
      <c r="T729" s="125"/>
      <c r="U729" s="125"/>
      <c r="V729" s="125"/>
      <c r="W729" s="125"/>
      <c r="X729" s="652"/>
      <c r="Y729" s="652">
        <v>44834</v>
      </c>
      <c r="Z729" s="125" t="s">
        <v>1364</v>
      </c>
      <c r="AA729" s="276" t="s">
        <v>409</v>
      </c>
    </row>
    <row r="730" spans="1:27" s="136" customFormat="1" x14ac:dyDescent="0.2">
      <c r="A730" s="654" t="s">
        <v>1394</v>
      </c>
      <c r="B730" s="653"/>
      <c r="C730" s="653" t="s">
        <v>1287</v>
      </c>
      <c r="D730" s="653" t="s">
        <v>1326</v>
      </c>
      <c r="E730" s="653"/>
      <c r="F730" s="653" t="s">
        <v>52</v>
      </c>
      <c r="G730" s="125" t="s">
        <v>48</v>
      </c>
      <c r="H730" s="653" t="s">
        <v>1276</v>
      </c>
      <c r="I730" s="275">
        <v>3589</v>
      </c>
      <c r="J730" s="275">
        <v>5380</v>
      </c>
      <c r="K730" s="275">
        <v>5380</v>
      </c>
      <c r="L730" s="125" t="s">
        <v>58</v>
      </c>
      <c r="M730" s="125" t="s">
        <v>335</v>
      </c>
      <c r="N730" s="125" t="s">
        <v>56</v>
      </c>
      <c r="O730" s="125"/>
      <c r="P730" s="125"/>
      <c r="Q730" s="125"/>
      <c r="R730" s="125"/>
      <c r="S730" s="125"/>
      <c r="T730" s="125"/>
      <c r="U730" s="125"/>
      <c r="V730" s="125"/>
      <c r="W730" s="125"/>
      <c r="X730" s="652"/>
      <c r="Y730" s="652">
        <v>44834</v>
      </c>
      <c r="Z730" s="125" t="s">
        <v>1364</v>
      </c>
      <c r="AA730" s="276" t="s">
        <v>409</v>
      </c>
    </row>
    <row r="731" spans="1:27" s="136" customFormat="1" x14ac:dyDescent="0.2">
      <c r="A731" s="654" t="s">
        <v>1394</v>
      </c>
      <c r="B731" s="653"/>
      <c r="C731" s="653" t="s">
        <v>1288</v>
      </c>
      <c r="D731" s="653" t="s">
        <v>1326</v>
      </c>
      <c r="E731" s="653"/>
      <c r="F731" s="653" t="s">
        <v>52</v>
      </c>
      <c r="G731" s="125" t="s">
        <v>48</v>
      </c>
      <c r="H731" s="653" t="s">
        <v>1276</v>
      </c>
      <c r="I731" s="275">
        <v>3690</v>
      </c>
      <c r="J731" s="275">
        <v>5480</v>
      </c>
      <c r="K731" s="275">
        <v>5480</v>
      </c>
      <c r="L731" s="125" t="s">
        <v>58</v>
      </c>
      <c r="M731" s="125" t="s">
        <v>335</v>
      </c>
      <c r="N731" s="125" t="s">
        <v>56</v>
      </c>
      <c r="O731" s="125"/>
      <c r="P731" s="125"/>
      <c r="Q731" s="125"/>
      <c r="R731" s="125"/>
      <c r="S731" s="125"/>
      <c r="T731" s="125"/>
      <c r="U731" s="125"/>
      <c r="V731" s="125"/>
      <c r="W731" s="125"/>
      <c r="X731" s="652"/>
      <c r="Y731" s="652">
        <v>44834</v>
      </c>
      <c r="Z731" s="125" t="s">
        <v>1364</v>
      </c>
      <c r="AA731" s="276" t="s">
        <v>409</v>
      </c>
    </row>
    <row r="732" spans="1:27" s="136" customFormat="1" x14ac:dyDescent="0.2">
      <c r="A732" s="654" t="s">
        <v>1394</v>
      </c>
      <c r="B732" s="653"/>
      <c r="C732" s="653" t="s">
        <v>1284</v>
      </c>
      <c r="D732" s="653" t="s">
        <v>1421</v>
      </c>
      <c r="E732" s="653"/>
      <c r="F732" s="653" t="s">
        <v>52</v>
      </c>
      <c r="G732" s="125" t="s">
        <v>48</v>
      </c>
      <c r="H732" s="653" t="s">
        <v>1276</v>
      </c>
      <c r="I732" s="275">
        <v>4480</v>
      </c>
      <c r="J732" s="275">
        <v>6190</v>
      </c>
      <c r="K732" s="275">
        <v>6190</v>
      </c>
      <c r="L732" s="125" t="s">
        <v>58</v>
      </c>
      <c r="M732" s="125" t="s">
        <v>335</v>
      </c>
      <c r="N732" s="125" t="s">
        <v>56</v>
      </c>
      <c r="O732" s="125"/>
      <c r="P732" s="125"/>
      <c r="Q732" s="125"/>
      <c r="R732" s="125"/>
      <c r="S732" s="125"/>
      <c r="T732" s="125"/>
      <c r="U732" s="125"/>
      <c r="V732" s="125"/>
      <c r="W732" s="125"/>
      <c r="X732" s="652"/>
      <c r="Y732" s="652">
        <v>44834</v>
      </c>
      <c r="Z732" s="125" t="s">
        <v>1364</v>
      </c>
      <c r="AA732" s="276" t="s">
        <v>409</v>
      </c>
    </row>
    <row r="733" spans="1:27" s="136" customFormat="1" x14ac:dyDescent="0.2">
      <c r="A733" s="654" t="s">
        <v>1394</v>
      </c>
      <c r="B733" s="653"/>
      <c r="C733" s="653" t="s">
        <v>1286</v>
      </c>
      <c r="D733" s="653" t="s">
        <v>1421</v>
      </c>
      <c r="E733" s="653"/>
      <c r="F733" s="653" t="s">
        <v>52</v>
      </c>
      <c r="G733" s="125" t="s">
        <v>48</v>
      </c>
      <c r="H733" s="653" t="s">
        <v>1276</v>
      </c>
      <c r="I733" s="275">
        <v>4680</v>
      </c>
      <c r="J733" s="275">
        <v>6490</v>
      </c>
      <c r="K733" s="275">
        <v>6490</v>
      </c>
      <c r="L733" s="125" t="s">
        <v>58</v>
      </c>
      <c r="M733" s="125" t="s">
        <v>335</v>
      </c>
      <c r="N733" s="125" t="s">
        <v>56</v>
      </c>
      <c r="O733" s="125"/>
      <c r="P733" s="125"/>
      <c r="Q733" s="125"/>
      <c r="R733" s="125"/>
      <c r="S733" s="125"/>
      <c r="T733" s="125"/>
      <c r="U733" s="125"/>
      <c r="V733" s="125"/>
      <c r="W733" s="125"/>
      <c r="X733" s="652"/>
      <c r="Y733" s="652">
        <v>44834</v>
      </c>
      <c r="Z733" s="125" t="s">
        <v>1364</v>
      </c>
      <c r="AA733" s="276" t="s">
        <v>409</v>
      </c>
    </row>
    <row r="734" spans="1:27" s="136" customFormat="1" x14ac:dyDescent="0.2">
      <c r="A734" s="654" t="s">
        <v>1394</v>
      </c>
      <c r="B734" s="653"/>
      <c r="C734" s="653" t="s">
        <v>1280</v>
      </c>
      <c r="D734" s="653" t="s">
        <v>1421</v>
      </c>
      <c r="E734" s="653"/>
      <c r="F734" s="653" t="s">
        <v>52</v>
      </c>
      <c r="G734" s="125" t="s">
        <v>48</v>
      </c>
      <c r="H734" s="653" t="s">
        <v>1276</v>
      </c>
      <c r="I734" s="275">
        <v>4545</v>
      </c>
      <c r="J734" s="275">
        <v>6390</v>
      </c>
      <c r="K734" s="275">
        <v>6390</v>
      </c>
      <c r="L734" s="125" t="s">
        <v>58</v>
      </c>
      <c r="M734" s="125" t="s">
        <v>335</v>
      </c>
      <c r="N734" s="125" t="s">
        <v>56</v>
      </c>
      <c r="O734" s="125"/>
      <c r="P734" s="125"/>
      <c r="Q734" s="125"/>
      <c r="R734" s="125"/>
      <c r="S734" s="125"/>
      <c r="T734" s="125"/>
      <c r="U734" s="125"/>
      <c r="V734" s="125"/>
      <c r="W734" s="125"/>
      <c r="X734" s="652"/>
      <c r="Y734" s="652">
        <v>44834</v>
      </c>
      <c r="Z734" s="125" t="s">
        <v>1364</v>
      </c>
      <c r="AA734" s="276" t="s">
        <v>409</v>
      </c>
    </row>
    <row r="735" spans="1:27" s="136" customFormat="1" x14ac:dyDescent="0.2">
      <c r="A735" s="654" t="s">
        <v>1394</v>
      </c>
      <c r="B735" s="653"/>
      <c r="C735" s="653" t="s">
        <v>1287</v>
      </c>
      <c r="D735" s="653" t="s">
        <v>1421</v>
      </c>
      <c r="E735" s="653"/>
      <c r="F735" s="653" t="s">
        <v>52</v>
      </c>
      <c r="G735" s="125" t="s">
        <v>48</v>
      </c>
      <c r="H735" s="653" t="s">
        <v>1276</v>
      </c>
      <c r="I735" s="275">
        <v>4145</v>
      </c>
      <c r="J735" s="275">
        <v>6090</v>
      </c>
      <c r="K735" s="275">
        <v>6090</v>
      </c>
      <c r="L735" s="125" t="s">
        <v>58</v>
      </c>
      <c r="M735" s="125" t="s">
        <v>335</v>
      </c>
      <c r="N735" s="125" t="s">
        <v>56</v>
      </c>
      <c r="O735" s="125"/>
      <c r="P735" s="125"/>
      <c r="Q735" s="125"/>
      <c r="R735" s="125"/>
      <c r="S735" s="125"/>
      <c r="T735" s="125"/>
      <c r="U735" s="125"/>
      <c r="V735" s="125"/>
      <c r="W735" s="125"/>
      <c r="X735" s="652"/>
      <c r="Y735" s="652">
        <v>44834</v>
      </c>
      <c r="Z735" s="125" t="s">
        <v>1364</v>
      </c>
      <c r="AA735" s="276" t="s">
        <v>409</v>
      </c>
    </row>
    <row r="736" spans="1:27" s="136" customFormat="1" x14ac:dyDescent="0.2">
      <c r="A736" s="654" t="s">
        <v>1394</v>
      </c>
      <c r="B736" s="653"/>
      <c r="C736" s="653" t="s">
        <v>1288</v>
      </c>
      <c r="D736" s="653" t="s">
        <v>1421</v>
      </c>
      <c r="E736" s="653"/>
      <c r="F736" s="653" t="s">
        <v>52</v>
      </c>
      <c r="G736" s="125" t="s">
        <v>48</v>
      </c>
      <c r="H736" s="653" t="s">
        <v>1276</v>
      </c>
      <c r="I736" s="275">
        <v>3645</v>
      </c>
      <c r="J736" s="275">
        <v>5590</v>
      </c>
      <c r="K736" s="275">
        <v>5590</v>
      </c>
      <c r="L736" s="125" t="s">
        <v>58</v>
      </c>
      <c r="M736" s="125" t="s">
        <v>335</v>
      </c>
      <c r="N736" s="125" t="s">
        <v>56</v>
      </c>
      <c r="O736" s="125"/>
      <c r="P736" s="125"/>
      <c r="Q736" s="125"/>
      <c r="R736" s="125"/>
      <c r="S736" s="125"/>
      <c r="T736" s="125"/>
      <c r="U736" s="125"/>
      <c r="V736" s="125"/>
      <c r="W736" s="125"/>
      <c r="X736" s="652"/>
      <c r="Y736" s="652">
        <v>44834</v>
      </c>
      <c r="Z736" s="125" t="s">
        <v>1364</v>
      </c>
      <c r="AA736" s="276" t="s">
        <v>409</v>
      </c>
    </row>
    <row r="737" spans="1:27" s="136" customFormat="1" x14ac:dyDescent="0.2">
      <c r="A737" s="654" t="s">
        <v>1394</v>
      </c>
      <c r="B737" s="653"/>
      <c r="C737" s="653" t="s">
        <v>1284</v>
      </c>
      <c r="D737" s="653" t="s">
        <v>1422</v>
      </c>
      <c r="E737" s="653"/>
      <c r="F737" s="653" t="s">
        <v>52</v>
      </c>
      <c r="G737" s="125" t="s">
        <v>48</v>
      </c>
      <c r="H737" s="653" t="s">
        <v>1276</v>
      </c>
      <c r="I737" s="275">
        <v>3595</v>
      </c>
      <c r="J737" s="275">
        <v>5510</v>
      </c>
      <c r="K737" s="275">
        <v>5510</v>
      </c>
      <c r="L737" s="125" t="s">
        <v>58</v>
      </c>
      <c r="M737" s="125" t="s">
        <v>335</v>
      </c>
      <c r="N737" s="125" t="s">
        <v>56</v>
      </c>
      <c r="O737" s="125"/>
      <c r="P737" s="125"/>
      <c r="Q737" s="125"/>
      <c r="R737" s="125"/>
      <c r="S737" s="125"/>
      <c r="T737" s="125"/>
      <c r="U737" s="125"/>
      <c r="V737" s="125"/>
      <c r="W737" s="125"/>
      <c r="X737" s="652"/>
      <c r="Y737" s="652">
        <v>44834</v>
      </c>
      <c r="Z737" s="125" t="s">
        <v>1364</v>
      </c>
      <c r="AA737" s="276" t="s">
        <v>409</v>
      </c>
    </row>
    <row r="738" spans="1:27" s="136" customFormat="1" x14ac:dyDescent="0.2">
      <c r="A738" s="654" t="s">
        <v>1394</v>
      </c>
      <c r="B738" s="653"/>
      <c r="C738" s="653" t="s">
        <v>1286</v>
      </c>
      <c r="D738" s="653" t="s">
        <v>1422</v>
      </c>
      <c r="E738" s="653"/>
      <c r="F738" s="653" t="s">
        <v>52</v>
      </c>
      <c r="G738" s="125" t="s">
        <v>48</v>
      </c>
      <c r="H738" s="653" t="s">
        <v>1276</v>
      </c>
      <c r="I738" s="275">
        <v>3795</v>
      </c>
      <c r="J738" s="275">
        <v>4960</v>
      </c>
      <c r="K738" s="275">
        <v>4960</v>
      </c>
      <c r="L738" s="125" t="s">
        <v>58</v>
      </c>
      <c r="M738" s="125" t="s">
        <v>335</v>
      </c>
      <c r="N738" s="125" t="s">
        <v>56</v>
      </c>
      <c r="O738" s="125"/>
      <c r="P738" s="125"/>
      <c r="Q738" s="125"/>
      <c r="R738" s="125"/>
      <c r="S738" s="125"/>
      <c r="T738" s="125"/>
      <c r="U738" s="125"/>
      <c r="V738" s="125"/>
      <c r="W738" s="125"/>
      <c r="X738" s="652"/>
      <c r="Y738" s="652">
        <v>44834</v>
      </c>
      <c r="Z738" s="125" t="s">
        <v>1364</v>
      </c>
      <c r="AA738" s="276" t="s">
        <v>409</v>
      </c>
    </row>
    <row r="739" spans="1:27" s="136" customFormat="1" x14ac:dyDescent="0.2">
      <c r="A739" s="654" t="s">
        <v>1394</v>
      </c>
      <c r="B739" s="653"/>
      <c r="C739" s="653" t="s">
        <v>1280</v>
      </c>
      <c r="D739" s="653" t="s">
        <v>1422</v>
      </c>
      <c r="E739" s="653"/>
      <c r="F739" s="653" t="s">
        <v>52</v>
      </c>
      <c r="G739" s="125" t="s">
        <v>48</v>
      </c>
      <c r="H739" s="653" t="s">
        <v>1276</v>
      </c>
      <c r="I739" s="275">
        <v>3680</v>
      </c>
      <c r="J739" s="275">
        <v>4860</v>
      </c>
      <c r="K739" s="275">
        <v>4860</v>
      </c>
      <c r="L739" s="125" t="s">
        <v>58</v>
      </c>
      <c r="M739" s="125" t="s">
        <v>335</v>
      </c>
      <c r="N739" s="125" t="s">
        <v>56</v>
      </c>
      <c r="O739" s="125"/>
      <c r="P739" s="125"/>
      <c r="Q739" s="125"/>
      <c r="R739" s="125"/>
      <c r="S739" s="125"/>
      <c r="T739" s="125"/>
      <c r="U739" s="125"/>
      <c r="V739" s="125"/>
      <c r="W739" s="125"/>
      <c r="X739" s="652"/>
      <c r="Y739" s="652">
        <v>44834</v>
      </c>
      <c r="Z739" s="125" t="s">
        <v>1364</v>
      </c>
      <c r="AA739" s="276" t="s">
        <v>409</v>
      </c>
    </row>
    <row r="740" spans="1:27" s="136" customFormat="1" x14ac:dyDescent="0.2">
      <c r="A740" s="654" t="s">
        <v>1394</v>
      </c>
      <c r="B740" s="653"/>
      <c r="C740" s="653" t="s">
        <v>1287</v>
      </c>
      <c r="D740" s="653" t="s">
        <v>1422</v>
      </c>
      <c r="E740" s="653"/>
      <c r="F740" s="653" t="s">
        <v>52</v>
      </c>
      <c r="G740" s="125" t="s">
        <v>48</v>
      </c>
      <c r="H740" s="653" t="s">
        <v>1276</v>
      </c>
      <c r="I740" s="275">
        <v>3445</v>
      </c>
      <c r="J740" s="275">
        <v>4640</v>
      </c>
      <c r="K740" s="275">
        <v>4640</v>
      </c>
      <c r="L740" s="125" t="s">
        <v>58</v>
      </c>
      <c r="M740" s="125" t="s">
        <v>335</v>
      </c>
      <c r="N740" s="125" t="s">
        <v>56</v>
      </c>
      <c r="O740" s="125"/>
      <c r="P740" s="125"/>
      <c r="Q740" s="125"/>
      <c r="R740" s="125"/>
      <c r="S740" s="125"/>
      <c r="T740" s="125"/>
      <c r="U740" s="125"/>
      <c r="V740" s="125"/>
      <c r="W740" s="125"/>
      <c r="X740" s="652"/>
      <c r="Y740" s="652">
        <v>44834</v>
      </c>
      <c r="Z740" s="125" t="s">
        <v>1364</v>
      </c>
      <c r="AA740" s="276" t="s">
        <v>409</v>
      </c>
    </row>
    <row r="741" spans="1:27" s="136" customFormat="1" x14ac:dyDescent="0.2">
      <c r="A741" s="654" t="s">
        <v>1394</v>
      </c>
      <c r="B741" s="653"/>
      <c r="C741" s="653" t="s">
        <v>1288</v>
      </c>
      <c r="D741" s="653" t="s">
        <v>1422</v>
      </c>
      <c r="E741" s="653"/>
      <c r="F741" s="653" t="s">
        <v>52</v>
      </c>
      <c r="G741" s="125" t="s">
        <v>48</v>
      </c>
      <c r="H741" s="653" t="s">
        <v>1276</v>
      </c>
      <c r="I741" s="275">
        <v>3580</v>
      </c>
      <c r="J741" s="275">
        <v>4760</v>
      </c>
      <c r="K741" s="275">
        <v>4760</v>
      </c>
      <c r="L741" s="125" t="s">
        <v>58</v>
      </c>
      <c r="M741" s="125" t="s">
        <v>335</v>
      </c>
      <c r="N741" s="125" t="s">
        <v>56</v>
      </c>
      <c r="O741" s="125"/>
      <c r="P741" s="125"/>
      <c r="Q741" s="125"/>
      <c r="R741" s="125"/>
      <c r="S741" s="125"/>
      <c r="T741" s="125"/>
      <c r="U741" s="125"/>
      <c r="V741" s="125"/>
      <c r="W741" s="125"/>
      <c r="X741" s="652"/>
      <c r="Y741" s="652">
        <v>44834</v>
      </c>
      <c r="Z741" s="125" t="s">
        <v>1364</v>
      </c>
      <c r="AA741" s="276" t="s">
        <v>409</v>
      </c>
    </row>
    <row r="742" spans="1:27" s="136" customFormat="1" x14ac:dyDescent="0.2">
      <c r="A742" s="654" t="s">
        <v>1394</v>
      </c>
      <c r="B742" s="653"/>
      <c r="C742" s="653" t="s">
        <v>1284</v>
      </c>
      <c r="D742" s="653" t="s">
        <v>1329</v>
      </c>
      <c r="E742" s="653"/>
      <c r="F742" s="653" t="s">
        <v>52</v>
      </c>
      <c r="G742" s="125" t="s">
        <v>48</v>
      </c>
      <c r="H742" s="653" t="s">
        <v>1276</v>
      </c>
      <c r="I742" s="275">
        <v>2220</v>
      </c>
      <c r="J742" s="275">
        <v>2540</v>
      </c>
      <c r="K742" s="275">
        <v>2540</v>
      </c>
      <c r="L742" s="125" t="s">
        <v>58</v>
      </c>
      <c r="M742" s="125" t="s">
        <v>335</v>
      </c>
      <c r="N742" s="125" t="s">
        <v>56</v>
      </c>
      <c r="O742" s="125"/>
      <c r="P742" s="125"/>
      <c r="Q742" s="125"/>
      <c r="R742" s="125"/>
      <c r="S742" s="125"/>
      <c r="T742" s="125"/>
      <c r="U742" s="125"/>
      <c r="V742" s="125"/>
      <c r="W742" s="125"/>
      <c r="X742" s="652"/>
      <c r="Y742" s="652">
        <v>44834</v>
      </c>
      <c r="Z742" s="125" t="s">
        <v>1364</v>
      </c>
      <c r="AA742" s="276" t="s">
        <v>409</v>
      </c>
    </row>
    <row r="743" spans="1:27" s="136" customFormat="1" x14ac:dyDescent="0.2">
      <c r="A743" s="654" t="s">
        <v>1394</v>
      </c>
      <c r="B743" s="653"/>
      <c r="C743" s="653" t="s">
        <v>1286</v>
      </c>
      <c r="D743" s="653" t="s">
        <v>1329</v>
      </c>
      <c r="E743" s="653"/>
      <c r="F743" s="653" t="s">
        <v>52</v>
      </c>
      <c r="G743" s="125" t="s">
        <v>48</v>
      </c>
      <c r="H743" s="653" t="s">
        <v>1276</v>
      </c>
      <c r="I743" s="275">
        <v>3220</v>
      </c>
      <c r="J743" s="275">
        <v>3640</v>
      </c>
      <c r="K743" s="275">
        <v>3640</v>
      </c>
      <c r="L743" s="125" t="s">
        <v>58</v>
      </c>
      <c r="M743" s="125" t="s">
        <v>335</v>
      </c>
      <c r="N743" s="125" t="s">
        <v>56</v>
      </c>
      <c r="O743" s="125"/>
      <c r="P743" s="125"/>
      <c r="Q743" s="125"/>
      <c r="R743" s="125"/>
      <c r="S743" s="125"/>
      <c r="T743" s="125"/>
      <c r="U743" s="125"/>
      <c r="V743" s="125"/>
      <c r="W743" s="125"/>
      <c r="X743" s="652"/>
      <c r="Y743" s="652">
        <v>44834</v>
      </c>
      <c r="Z743" s="125" t="s">
        <v>1364</v>
      </c>
      <c r="AA743" s="276" t="s">
        <v>409</v>
      </c>
    </row>
    <row r="744" spans="1:27" s="136" customFormat="1" x14ac:dyDescent="0.2">
      <c r="A744" s="654" t="s">
        <v>1394</v>
      </c>
      <c r="B744" s="653"/>
      <c r="C744" s="653" t="s">
        <v>1280</v>
      </c>
      <c r="D744" s="653" t="s">
        <v>1329</v>
      </c>
      <c r="E744" s="653"/>
      <c r="F744" s="653" t="s">
        <v>52</v>
      </c>
      <c r="G744" s="125" t="s">
        <v>48</v>
      </c>
      <c r="H744" s="653" t="s">
        <v>1276</v>
      </c>
      <c r="I744" s="275">
        <v>3170</v>
      </c>
      <c r="J744" s="275">
        <v>3440</v>
      </c>
      <c r="K744" s="275">
        <v>3440</v>
      </c>
      <c r="L744" s="125" t="s">
        <v>58</v>
      </c>
      <c r="M744" s="125" t="s">
        <v>335</v>
      </c>
      <c r="N744" s="125" t="s">
        <v>56</v>
      </c>
      <c r="O744" s="125"/>
      <c r="P744" s="125"/>
      <c r="Q744" s="125"/>
      <c r="R744" s="125"/>
      <c r="S744" s="125"/>
      <c r="T744" s="125"/>
      <c r="U744" s="125"/>
      <c r="V744" s="125"/>
      <c r="W744" s="125"/>
      <c r="X744" s="652"/>
      <c r="Y744" s="652">
        <v>44834</v>
      </c>
      <c r="Z744" s="125" t="s">
        <v>1364</v>
      </c>
      <c r="AA744" s="276" t="s">
        <v>409</v>
      </c>
    </row>
    <row r="745" spans="1:27" s="136" customFormat="1" x14ac:dyDescent="0.2">
      <c r="A745" s="654" t="s">
        <v>1394</v>
      </c>
      <c r="B745" s="653"/>
      <c r="C745" s="653" t="s">
        <v>1287</v>
      </c>
      <c r="D745" s="653" t="s">
        <v>1329</v>
      </c>
      <c r="E745" s="653"/>
      <c r="F745" s="653" t="s">
        <v>52</v>
      </c>
      <c r="G745" s="125" t="s">
        <v>48</v>
      </c>
      <c r="H745" s="653" t="s">
        <v>1276</v>
      </c>
      <c r="I745" s="275">
        <v>2820</v>
      </c>
      <c r="J745" s="275">
        <v>3040</v>
      </c>
      <c r="K745" s="275">
        <v>3040</v>
      </c>
      <c r="L745" s="125" t="s">
        <v>58</v>
      </c>
      <c r="M745" s="125" t="s">
        <v>335</v>
      </c>
      <c r="N745" s="125" t="s">
        <v>56</v>
      </c>
      <c r="O745" s="125"/>
      <c r="P745" s="125"/>
      <c r="Q745" s="125"/>
      <c r="R745" s="125"/>
      <c r="S745" s="125"/>
      <c r="T745" s="125"/>
      <c r="U745" s="125"/>
      <c r="V745" s="125"/>
      <c r="W745" s="125"/>
      <c r="X745" s="652"/>
      <c r="Y745" s="652">
        <v>44834</v>
      </c>
      <c r="Z745" s="125" t="s">
        <v>1364</v>
      </c>
      <c r="AA745" s="276" t="s">
        <v>409</v>
      </c>
    </row>
    <row r="746" spans="1:27" s="136" customFormat="1" x14ac:dyDescent="0.2">
      <c r="A746" s="654" t="s">
        <v>1394</v>
      </c>
      <c r="B746" s="653"/>
      <c r="C746" s="653" t="s">
        <v>1288</v>
      </c>
      <c r="D746" s="653" t="s">
        <v>1329</v>
      </c>
      <c r="E746" s="653"/>
      <c r="F746" s="653" t="s">
        <v>52</v>
      </c>
      <c r="G746" s="125" t="s">
        <v>48</v>
      </c>
      <c r="H746" s="653" t="s">
        <v>1276</v>
      </c>
      <c r="I746" s="275">
        <v>2820</v>
      </c>
      <c r="J746" s="275">
        <v>3340</v>
      </c>
      <c r="K746" s="275">
        <v>3340</v>
      </c>
      <c r="L746" s="125" t="s">
        <v>58</v>
      </c>
      <c r="M746" s="125" t="s">
        <v>335</v>
      </c>
      <c r="N746" s="125" t="s">
        <v>56</v>
      </c>
      <c r="O746" s="125"/>
      <c r="P746" s="125"/>
      <c r="Q746" s="125"/>
      <c r="R746" s="125"/>
      <c r="S746" s="125"/>
      <c r="T746" s="125"/>
      <c r="U746" s="125"/>
      <c r="V746" s="125"/>
      <c r="W746" s="125"/>
      <c r="X746" s="652"/>
      <c r="Y746" s="652">
        <v>44834</v>
      </c>
      <c r="Z746" s="125" t="s">
        <v>1364</v>
      </c>
      <c r="AA746" s="276" t="s">
        <v>409</v>
      </c>
    </row>
    <row r="747" spans="1:27" s="136" customFormat="1" x14ac:dyDescent="0.2">
      <c r="A747" s="654" t="s">
        <v>1394</v>
      </c>
      <c r="B747" s="653"/>
      <c r="C747" s="653" t="s">
        <v>1285</v>
      </c>
      <c r="D747" s="653" t="s">
        <v>1423</v>
      </c>
      <c r="E747" s="653"/>
      <c r="F747" s="653" t="s">
        <v>52</v>
      </c>
      <c r="G747" s="125" t="s">
        <v>48</v>
      </c>
      <c r="H747" s="653" t="s">
        <v>1276</v>
      </c>
      <c r="I747" s="275">
        <v>3170</v>
      </c>
      <c r="J747" s="275">
        <v>3640</v>
      </c>
      <c r="K747" s="275">
        <v>3640</v>
      </c>
      <c r="L747" s="125" t="s">
        <v>58</v>
      </c>
      <c r="M747" s="125" t="s">
        <v>335</v>
      </c>
      <c r="N747" s="125" t="s">
        <v>56</v>
      </c>
      <c r="O747" s="125"/>
      <c r="P747" s="125"/>
      <c r="Q747" s="125"/>
      <c r="R747" s="125"/>
      <c r="S747" s="125"/>
      <c r="T747" s="125"/>
      <c r="U747" s="125"/>
      <c r="V747" s="125"/>
      <c r="W747" s="125"/>
      <c r="X747" s="652"/>
      <c r="Y747" s="652">
        <v>44834</v>
      </c>
      <c r="Z747" s="125" t="s">
        <v>1364</v>
      </c>
      <c r="AA747" s="276" t="s">
        <v>409</v>
      </c>
    </row>
    <row r="748" spans="1:27" s="136" customFormat="1" x14ac:dyDescent="0.2">
      <c r="A748" s="654" t="s">
        <v>1394</v>
      </c>
      <c r="B748" s="653"/>
      <c r="C748" s="653" t="s">
        <v>1284</v>
      </c>
      <c r="D748" s="653" t="s">
        <v>1424</v>
      </c>
      <c r="E748" s="653"/>
      <c r="F748" s="653" t="s">
        <v>52</v>
      </c>
      <c r="G748" s="125" t="s">
        <v>48</v>
      </c>
      <c r="H748" s="653" t="s">
        <v>1276</v>
      </c>
      <c r="I748" s="275">
        <v>3319</v>
      </c>
      <c r="J748" s="275">
        <v>3838</v>
      </c>
      <c r="K748" s="275">
        <v>3838</v>
      </c>
      <c r="L748" s="125" t="s">
        <v>58</v>
      </c>
      <c r="M748" s="125" t="s">
        <v>335</v>
      </c>
      <c r="N748" s="125" t="s">
        <v>56</v>
      </c>
      <c r="O748" s="125"/>
      <c r="P748" s="125"/>
      <c r="Q748" s="125"/>
      <c r="R748" s="125"/>
      <c r="S748" s="125"/>
      <c r="T748" s="125"/>
      <c r="U748" s="125"/>
      <c r="V748" s="125"/>
      <c r="W748" s="125"/>
      <c r="X748" s="652"/>
      <c r="Y748" s="652">
        <v>44834</v>
      </c>
      <c r="Z748" s="125" t="s">
        <v>1364</v>
      </c>
      <c r="AA748" s="276" t="s">
        <v>409</v>
      </c>
    </row>
    <row r="749" spans="1:27" s="136" customFormat="1" x14ac:dyDescent="0.2">
      <c r="A749" s="654" t="s">
        <v>1394</v>
      </c>
      <c r="B749" s="653"/>
      <c r="C749" s="653" t="s">
        <v>1286</v>
      </c>
      <c r="D749" s="653" t="s">
        <v>1424</v>
      </c>
      <c r="E749" s="653"/>
      <c r="F749" s="653" t="s">
        <v>52</v>
      </c>
      <c r="G749" s="125" t="s">
        <v>48</v>
      </c>
      <c r="H749" s="653" t="s">
        <v>1276</v>
      </c>
      <c r="I749" s="275">
        <v>3619</v>
      </c>
      <c r="J749" s="275">
        <v>4138</v>
      </c>
      <c r="K749" s="275">
        <v>4138</v>
      </c>
      <c r="L749" s="125" t="s">
        <v>58</v>
      </c>
      <c r="M749" s="125" t="s">
        <v>335</v>
      </c>
      <c r="N749" s="125" t="s">
        <v>56</v>
      </c>
      <c r="O749" s="125"/>
      <c r="P749" s="125"/>
      <c r="Q749" s="125"/>
      <c r="R749" s="125"/>
      <c r="S749" s="125"/>
      <c r="T749" s="125"/>
      <c r="U749" s="125"/>
      <c r="V749" s="125"/>
      <c r="W749" s="125"/>
      <c r="X749" s="652"/>
      <c r="Y749" s="652">
        <v>44834</v>
      </c>
      <c r="Z749" s="125" t="s">
        <v>1364</v>
      </c>
      <c r="AA749" s="276" t="s">
        <v>409</v>
      </c>
    </row>
    <row r="750" spans="1:27" s="136" customFormat="1" x14ac:dyDescent="0.2">
      <c r="A750" s="654" t="s">
        <v>1394</v>
      </c>
      <c r="B750" s="653"/>
      <c r="C750" s="653" t="s">
        <v>1280</v>
      </c>
      <c r="D750" s="653" t="s">
        <v>1424</v>
      </c>
      <c r="E750" s="653"/>
      <c r="F750" s="653" t="s">
        <v>52</v>
      </c>
      <c r="G750" s="125" t="s">
        <v>48</v>
      </c>
      <c r="H750" s="653" t="s">
        <v>1276</v>
      </c>
      <c r="I750" s="275">
        <v>3474</v>
      </c>
      <c r="J750" s="275">
        <v>4448</v>
      </c>
      <c r="K750" s="275">
        <v>4448</v>
      </c>
      <c r="L750" s="125" t="s">
        <v>58</v>
      </c>
      <c r="M750" s="125" t="s">
        <v>335</v>
      </c>
      <c r="N750" s="125" t="s">
        <v>56</v>
      </c>
      <c r="O750" s="125"/>
      <c r="P750" s="125"/>
      <c r="Q750" s="125"/>
      <c r="R750" s="125"/>
      <c r="S750" s="125"/>
      <c r="T750" s="125"/>
      <c r="U750" s="125"/>
      <c r="V750" s="125"/>
      <c r="W750" s="125"/>
      <c r="X750" s="652"/>
      <c r="Y750" s="652">
        <v>44834</v>
      </c>
      <c r="Z750" s="125" t="s">
        <v>1364</v>
      </c>
      <c r="AA750" s="276" t="s">
        <v>409</v>
      </c>
    </row>
    <row r="751" spans="1:27" s="136" customFormat="1" x14ac:dyDescent="0.2">
      <c r="A751" s="654" t="s">
        <v>1394</v>
      </c>
      <c r="B751" s="653"/>
      <c r="C751" s="653" t="s">
        <v>1287</v>
      </c>
      <c r="D751" s="653" t="s">
        <v>1424</v>
      </c>
      <c r="E751" s="653"/>
      <c r="F751" s="653" t="s">
        <v>52</v>
      </c>
      <c r="G751" s="125" t="s">
        <v>48</v>
      </c>
      <c r="H751" s="653" t="s">
        <v>1276</v>
      </c>
      <c r="I751" s="275">
        <v>3174</v>
      </c>
      <c r="J751" s="275">
        <v>4148</v>
      </c>
      <c r="K751" s="275">
        <v>4148</v>
      </c>
      <c r="L751" s="125" t="s">
        <v>58</v>
      </c>
      <c r="M751" s="125" t="s">
        <v>335</v>
      </c>
      <c r="N751" s="125" t="s">
        <v>56</v>
      </c>
      <c r="O751" s="125"/>
      <c r="P751" s="125"/>
      <c r="Q751" s="125"/>
      <c r="R751" s="125"/>
      <c r="S751" s="125"/>
      <c r="T751" s="125"/>
      <c r="U751" s="125"/>
      <c r="V751" s="125"/>
      <c r="W751" s="125"/>
      <c r="X751" s="652"/>
      <c r="Y751" s="652">
        <v>44834</v>
      </c>
      <c r="Z751" s="125" t="s">
        <v>1364</v>
      </c>
      <c r="AA751" s="276" t="s">
        <v>409</v>
      </c>
    </row>
    <row r="752" spans="1:27" s="136" customFormat="1" x14ac:dyDescent="0.2">
      <c r="A752" s="654" t="s">
        <v>1394</v>
      </c>
      <c r="B752" s="653"/>
      <c r="C752" s="653" t="s">
        <v>1288</v>
      </c>
      <c r="D752" s="653" t="s">
        <v>1424</v>
      </c>
      <c r="E752" s="653"/>
      <c r="F752" s="653" t="s">
        <v>52</v>
      </c>
      <c r="G752" s="125" t="s">
        <v>48</v>
      </c>
      <c r="H752" s="653" t="s">
        <v>1276</v>
      </c>
      <c r="I752" s="275">
        <v>3274</v>
      </c>
      <c r="J752" s="275">
        <v>4148</v>
      </c>
      <c r="K752" s="275">
        <v>4148</v>
      </c>
      <c r="L752" s="125" t="s">
        <v>58</v>
      </c>
      <c r="M752" s="125" t="s">
        <v>335</v>
      </c>
      <c r="N752" s="125" t="s">
        <v>56</v>
      </c>
      <c r="O752" s="125"/>
      <c r="P752" s="125"/>
      <c r="Q752" s="125"/>
      <c r="R752" s="125"/>
      <c r="S752" s="125"/>
      <c r="T752" s="125"/>
      <c r="U752" s="125"/>
      <c r="V752" s="125"/>
      <c r="W752" s="125"/>
      <c r="X752" s="652"/>
      <c r="Y752" s="652">
        <v>44834</v>
      </c>
      <c r="Z752" s="125" t="s">
        <v>1364</v>
      </c>
      <c r="AA752" s="276" t="s">
        <v>409</v>
      </c>
    </row>
    <row r="753" spans="1:27" s="136" customFormat="1" x14ac:dyDescent="0.2">
      <c r="A753" s="654" t="s">
        <v>1394</v>
      </c>
      <c r="B753" s="653"/>
      <c r="C753" s="653" t="s">
        <v>1284</v>
      </c>
      <c r="D753" s="653" t="s">
        <v>1425</v>
      </c>
      <c r="E753" s="653"/>
      <c r="F753" s="653" t="s">
        <v>52</v>
      </c>
      <c r="G753" s="125" t="s">
        <v>48</v>
      </c>
      <c r="H753" s="653" t="s">
        <v>1276</v>
      </c>
      <c r="I753" s="275">
        <v>2220</v>
      </c>
      <c r="J753" s="275">
        <v>2540</v>
      </c>
      <c r="K753" s="275">
        <v>2540</v>
      </c>
      <c r="L753" s="125" t="s">
        <v>58</v>
      </c>
      <c r="M753" s="125" t="s">
        <v>335</v>
      </c>
      <c r="N753" s="125" t="s">
        <v>56</v>
      </c>
      <c r="O753" s="125"/>
      <c r="P753" s="125"/>
      <c r="Q753" s="125"/>
      <c r="R753" s="125"/>
      <c r="S753" s="125"/>
      <c r="T753" s="125"/>
      <c r="U753" s="125"/>
      <c r="V753" s="125"/>
      <c r="W753" s="125"/>
      <c r="X753" s="652"/>
      <c r="Y753" s="652">
        <v>44834</v>
      </c>
      <c r="Z753" s="125" t="s">
        <v>1364</v>
      </c>
      <c r="AA753" s="276" t="s">
        <v>409</v>
      </c>
    </row>
    <row r="754" spans="1:27" s="136" customFormat="1" x14ac:dyDescent="0.2">
      <c r="A754" s="654" t="s">
        <v>1394</v>
      </c>
      <c r="B754" s="653"/>
      <c r="C754" s="653" t="s">
        <v>1286</v>
      </c>
      <c r="D754" s="653" t="s">
        <v>1425</v>
      </c>
      <c r="E754" s="653"/>
      <c r="F754" s="653" t="s">
        <v>52</v>
      </c>
      <c r="G754" s="125" t="s">
        <v>48</v>
      </c>
      <c r="H754" s="653" t="s">
        <v>1276</v>
      </c>
      <c r="I754" s="275">
        <v>3220</v>
      </c>
      <c r="J754" s="275">
        <v>3640</v>
      </c>
      <c r="K754" s="275">
        <v>3640</v>
      </c>
      <c r="L754" s="125" t="s">
        <v>58</v>
      </c>
      <c r="M754" s="125" t="s">
        <v>335</v>
      </c>
      <c r="N754" s="125" t="s">
        <v>56</v>
      </c>
      <c r="O754" s="125"/>
      <c r="P754" s="125"/>
      <c r="Q754" s="125"/>
      <c r="R754" s="125"/>
      <c r="S754" s="125"/>
      <c r="T754" s="125"/>
      <c r="U754" s="125"/>
      <c r="V754" s="125"/>
      <c r="W754" s="125"/>
      <c r="X754" s="652"/>
      <c r="Y754" s="652">
        <v>44834</v>
      </c>
      <c r="Z754" s="125" t="s">
        <v>1364</v>
      </c>
      <c r="AA754" s="276" t="s">
        <v>409</v>
      </c>
    </row>
    <row r="755" spans="1:27" s="136" customFormat="1" x14ac:dyDescent="0.2">
      <c r="A755" s="654" t="s">
        <v>1394</v>
      </c>
      <c r="B755" s="653"/>
      <c r="C755" s="653" t="s">
        <v>1280</v>
      </c>
      <c r="D755" s="653" t="s">
        <v>1425</v>
      </c>
      <c r="E755" s="653"/>
      <c r="F755" s="653" t="s">
        <v>52</v>
      </c>
      <c r="G755" s="125" t="s">
        <v>48</v>
      </c>
      <c r="H755" s="653" t="s">
        <v>1276</v>
      </c>
      <c r="I755" s="275">
        <v>3170</v>
      </c>
      <c r="J755" s="275">
        <v>3440</v>
      </c>
      <c r="K755" s="275">
        <v>3440</v>
      </c>
      <c r="L755" s="125" t="s">
        <v>58</v>
      </c>
      <c r="M755" s="125" t="s">
        <v>335</v>
      </c>
      <c r="N755" s="125" t="s">
        <v>56</v>
      </c>
      <c r="O755" s="125"/>
      <c r="P755" s="125"/>
      <c r="Q755" s="125"/>
      <c r="R755" s="125"/>
      <c r="S755" s="125"/>
      <c r="T755" s="125"/>
      <c r="U755" s="125"/>
      <c r="V755" s="125"/>
      <c r="W755" s="125"/>
      <c r="X755" s="652"/>
      <c r="Y755" s="652">
        <v>44834</v>
      </c>
      <c r="Z755" s="125" t="s">
        <v>1364</v>
      </c>
      <c r="AA755" s="276" t="s">
        <v>409</v>
      </c>
    </row>
    <row r="756" spans="1:27" s="136" customFormat="1" x14ac:dyDescent="0.2">
      <c r="A756" s="654" t="s">
        <v>1394</v>
      </c>
      <c r="B756" s="653"/>
      <c r="C756" s="653" t="s">
        <v>1287</v>
      </c>
      <c r="D756" s="653" t="s">
        <v>1425</v>
      </c>
      <c r="E756" s="653"/>
      <c r="F756" s="653" t="s">
        <v>52</v>
      </c>
      <c r="G756" s="125" t="s">
        <v>48</v>
      </c>
      <c r="H756" s="653" t="s">
        <v>1276</v>
      </c>
      <c r="I756" s="275">
        <v>2820</v>
      </c>
      <c r="J756" s="275">
        <v>3040</v>
      </c>
      <c r="K756" s="275">
        <v>3040</v>
      </c>
      <c r="L756" s="125" t="s">
        <v>58</v>
      </c>
      <c r="M756" s="125" t="s">
        <v>335</v>
      </c>
      <c r="N756" s="125" t="s">
        <v>56</v>
      </c>
      <c r="O756" s="125"/>
      <c r="P756" s="125"/>
      <c r="Q756" s="125"/>
      <c r="R756" s="125"/>
      <c r="S756" s="125"/>
      <c r="T756" s="125"/>
      <c r="U756" s="125"/>
      <c r="V756" s="125"/>
      <c r="W756" s="125"/>
      <c r="X756" s="652"/>
      <c r="Y756" s="652">
        <v>44834</v>
      </c>
      <c r="Z756" s="125" t="s">
        <v>1364</v>
      </c>
      <c r="AA756" s="276" t="s">
        <v>409</v>
      </c>
    </row>
    <row r="757" spans="1:27" s="136" customFormat="1" x14ac:dyDescent="0.2">
      <c r="A757" s="654" t="s">
        <v>1394</v>
      </c>
      <c r="B757" s="653"/>
      <c r="C757" s="653" t="s">
        <v>1288</v>
      </c>
      <c r="D757" s="653" t="s">
        <v>1425</v>
      </c>
      <c r="E757" s="653"/>
      <c r="F757" s="653" t="s">
        <v>52</v>
      </c>
      <c r="G757" s="125" t="s">
        <v>48</v>
      </c>
      <c r="H757" s="653" t="s">
        <v>1276</v>
      </c>
      <c r="I757" s="275">
        <v>2820</v>
      </c>
      <c r="J757" s="275">
        <v>3340</v>
      </c>
      <c r="K757" s="275">
        <v>3340</v>
      </c>
      <c r="L757" s="125" t="s">
        <v>58</v>
      </c>
      <c r="M757" s="125" t="s">
        <v>335</v>
      </c>
      <c r="N757" s="125" t="s">
        <v>56</v>
      </c>
      <c r="O757" s="125"/>
      <c r="P757" s="125"/>
      <c r="Q757" s="125"/>
      <c r="R757" s="125"/>
      <c r="S757" s="125"/>
      <c r="T757" s="125"/>
      <c r="U757" s="125"/>
      <c r="V757" s="125"/>
      <c r="W757" s="125"/>
      <c r="X757" s="652"/>
      <c r="Y757" s="652">
        <v>44834</v>
      </c>
      <c r="Z757" s="125" t="s">
        <v>1364</v>
      </c>
      <c r="AA757" s="276" t="s">
        <v>409</v>
      </c>
    </row>
    <row r="758" spans="1:27" s="136" customFormat="1" x14ac:dyDescent="0.2">
      <c r="A758" s="654" t="s">
        <v>1394</v>
      </c>
      <c r="B758" s="653"/>
      <c r="C758" s="653" t="s">
        <v>1284</v>
      </c>
      <c r="D758" s="653" t="s">
        <v>1334</v>
      </c>
      <c r="E758" s="653"/>
      <c r="F758" s="653" t="s">
        <v>52</v>
      </c>
      <c r="G758" s="125" t="s">
        <v>48</v>
      </c>
      <c r="H758" s="653" t="s">
        <v>1276</v>
      </c>
      <c r="I758" s="275">
        <v>3130</v>
      </c>
      <c r="J758" s="275">
        <v>3660</v>
      </c>
      <c r="K758" s="275">
        <v>3660</v>
      </c>
      <c r="L758" s="125" t="s">
        <v>58</v>
      </c>
      <c r="M758" s="125" t="s">
        <v>335</v>
      </c>
      <c r="N758" s="125" t="s">
        <v>56</v>
      </c>
      <c r="O758" s="125"/>
      <c r="P758" s="125"/>
      <c r="Q758" s="125"/>
      <c r="R758" s="125"/>
      <c r="S758" s="125"/>
      <c r="T758" s="125"/>
      <c r="U758" s="125"/>
      <c r="V758" s="125"/>
      <c r="W758" s="125"/>
      <c r="X758" s="652"/>
      <c r="Y758" s="652">
        <v>44834</v>
      </c>
      <c r="Z758" s="125" t="s">
        <v>1364</v>
      </c>
      <c r="AA758" s="276" t="s">
        <v>409</v>
      </c>
    </row>
    <row r="759" spans="1:27" s="136" customFormat="1" x14ac:dyDescent="0.2">
      <c r="A759" s="654" t="s">
        <v>1394</v>
      </c>
      <c r="B759" s="653"/>
      <c r="C759" s="653" t="s">
        <v>1286</v>
      </c>
      <c r="D759" s="653" t="s">
        <v>1334</v>
      </c>
      <c r="E759" s="653"/>
      <c r="F759" s="653" t="s">
        <v>52</v>
      </c>
      <c r="G759" s="125" t="s">
        <v>48</v>
      </c>
      <c r="H759" s="653" t="s">
        <v>1276</v>
      </c>
      <c r="I759" s="275">
        <v>3380</v>
      </c>
      <c r="J759" s="275">
        <v>3960</v>
      </c>
      <c r="K759" s="275">
        <v>3960</v>
      </c>
      <c r="L759" s="125" t="s">
        <v>58</v>
      </c>
      <c r="M759" s="125" t="s">
        <v>335</v>
      </c>
      <c r="N759" s="125" t="s">
        <v>56</v>
      </c>
      <c r="O759" s="125"/>
      <c r="P759" s="125"/>
      <c r="Q759" s="125"/>
      <c r="R759" s="125"/>
      <c r="S759" s="125"/>
      <c r="T759" s="125"/>
      <c r="U759" s="125"/>
      <c r="V759" s="125"/>
      <c r="W759" s="125"/>
      <c r="X759" s="652"/>
      <c r="Y759" s="652">
        <v>44834</v>
      </c>
      <c r="Z759" s="125" t="s">
        <v>1364</v>
      </c>
      <c r="AA759" s="276" t="s">
        <v>409</v>
      </c>
    </row>
    <row r="760" spans="1:27" s="136" customFormat="1" x14ac:dyDescent="0.2">
      <c r="A760" s="654" t="s">
        <v>1394</v>
      </c>
      <c r="B760" s="653"/>
      <c r="C760" s="653" t="s">
        <v>1280</v>
      </c>
      <c r="D760" s="653" t="s">
        <v>1334</v>
      </c>
      <c r="E760" s="653"/>
      <c r="F760" s="653" t="s">
        <v>52</v>
      </c>
      <c r="G760" s="125" t="s">
        <v>48</v>
      </c>
      <c r="H760" s="653" t="s">
        <v>1276</v>
      </c>
      <c r="I760" s="275">
        <v>3495</v>
      </c>
      <c r="J760" s="275">
        <v>3900</v>
      </c>
      <c r="K760" s="275">
        <v>3900</v>
      </c>
      <c r="L760" s="125" t="s">
        <v>58</v>
      </c>
      <c r="M760" s="125" t="s">
        <v>335</v>
      </c>
      <c r="N760" s="125" t="s">
        <v>56</v>
      </c>
      <c r="O760" s="125"/>
      <c r="P760" s="125"/>
      <c r="Q760" s="125"/>
      <c r="R760" s="125"/>
      <c r="S760" s="125"/>
      <c r="T760" s="125"/>
      <c r="U760" s="125"/>
      <c r="V760" s="125"/>
      <c r="W760" s="125"/>
      <c r="X760" s="652"/>
      <c r="Y760" s="652">
        <v>44834</v>
      </c>
      <c r="Z760" s="125" t="s">
        <v>1364</v>
      </c>
      <c r="AA760" s="276" t="s">
        <v>409</v>
      </c>
    </row>
    <row r="761" spans="1:27" s="136" customFormat="1" x14ac:dyDescent="0.2">
      <c r="A761" s="654" t="s">
        <v>1394</v>
      </c>
      <c r="B761" s="653"/>
      <c r="C761" s="653" t="s">
        <v>1287</v>
      </c>
      <c r="D761" s="653" t="s">
        <v>1334</v>
      </c>
      <c r="E761" s="653"/>
      <c r="F761" s="653" t="s">
        <v>52</v>
      </c>
      <c r="G761" s="125" t="s">
        <v>48</v>
      </c>
      <c r="H761" s="653" t="s">
        <v>1276</v>
      </c>
      <c r="I761" s="275">
        <v>3380</v>
      </c>
      <c r="J761" s="275">
        <v>3700</v>
      </c>
      <c r="K761" s="275">
        <v>3700</v>
      </c>
      <c r="L761" s="125" t="s">
        <v>58</v>
      </c>
      <c r="M761" s="125" t="s">
        <v>335</v>
      </c>
      <c r="N761" s="125" t="s">
        <v>56</v>
      </c>
      <c r="O761" s="125"/>
      <c r="P761" s="125"/>
      <c r="Q761" s="125"/>
      <c r="R761" s="125"/>
      <c r="S761" s="125"/>
      <c r="T761" s="125"/>
      <c r="U761" s="125"/>
      <c r="V761" s="125"/>
      <c r="W761" s="125"/>
      <c r="X761" s="652"/>
      <c r="Y761" s="652">
        <v>44834</v>
      </c>
      <c r="Z761" s="125" t="s">
        <v>1364</v>
      </c>
      <c r="AA761" s="276" t="s">
        <v>409</v>
      </c>
    </row>
    <row r="762" spans="1:27" s="136" customFormat="1" x14ac:dyDescent="0.2">
      <c r="A762" s="654" t="s">
        <v>1394</v>
      </c>
      <c r="B762" s="653"/>
      <c r="C762" s="653" t="s">
        <v>1288</v>
      </c>
      <c r="D762" s="653" t="s">
        <v>1334</v>
      </c>
      <c r="E762" s="653"/>
      <c r="F762" s="653" t="s">
        <v>52</v>
      </c>
      <c r="G762" s="125" t="s">
        <v>48</v>
      </c>
      <c r="H762" s="653" t="s">
        <v>1276</v>
      </c>
      <c r="I762" s="275">
        <v>3480</v>
      </c>
      <c r="J762" s="275">
        <v>3900</v>
      </c>
      <c r="K762" s="275">
        <v>3900</v>
      </c>
      <c r="L762" s="125" t="s">
        <v>58</v>
      </c>
      <c r="M762" s="125" t="s">
        <v>335</v>
      </c>
      <c r="N762" s="125" t="s">
        <v>56</v>
      </c>
      <c r="O762" s="125"/>
      <c r="P762" s="125"/>
      <c r="Q762" s="125"/>
      <c r="R762" s="125"/>
      <c r="S762" s="125"/>
      <c r="T762" s="125"/>
      <c r="U762" s="125"/>
      <c r="V762" s="125"/>
      <c r="W762" s="125"/>
      <c r="X762" s="652"/>
      <c r="Y762" s="652">
        <v>44834</v>
      </c>
      <c r="Z762" s="125" t="s">
        <v>1364</v>
      </c>
      <c r="AA762" s="276" t="s">
        <v>409</v>
      </c>
    </row>
    <row r="763" spans="1:27" s="136" customFormat="1" x14ac:dyDescent="0.2">
      <c r="A763" s="654" t="s">
        <v>1394</v>
      </c>
      <c r="B763" s="653"/>
      <c r="C763" s="653" t="s">
        <v>1284</v>
      </c>
      <c r="D763" s="653" t="s">
        <v>1426</v>
      </c>
      <c r="E763" s="653"/>
      <c r="F763" s="653" t="s">
        <v>52</v>
      </c>
      <c r="G763" s="125" t="s">
        <v>48</v>
      </c>
      <c r="H763" s="653" t="s">
        <v>1276</v>
      </c>
      <c r="I763" s="275">
        <v>2895</v>
      </c>
      <c r="J763" s="275">
        <v>3660</v>
      </c>
      <c r="K763" s="275">
        <v>3660</v>
      </c>
      <c r="L763" s="125" t="s">
        <v>58</v>
      </c>
      <c r="M763" s="125" t="s">
        <v>335</v>
      </c>
      <c r="N763" s="125" t="s">
        <v>56</v>
      </c>
      <c r="O763" s="125"/>
      <c r="P763" s="125"/>
      <c r="Q763" s="125"/>
      <c r="R763" s="125"/>
      <c r="S763" s="125"/>
      <c r="T763" s="125"/>
      <c r="U763" s="125"/>
      <c r="V763" s="125"/>
      <c r="W763" s="125"/>
      <c r="X763" s="652"/>
      <c r="Y763" s="652">
        <v>44834</v>
      </c>
      <c r="Z763" s="125" t="s">
        <v>1364</v>
      </c>
      <c r="AA763" s="276" t="s">
        <v>409</v>
      </c>
    </row>
    <row r="764" spans="1:27" s="136" customFormat="1" x14ac:dyDescent="0.2">
      <c r="A764" s="654" t="s">
        <v>1394</v>
      </c>
      <c r="B764" s="653"/>
      <c r="C764" s="653" t="s">
        <v>1286</v>
      </c>
      <c r="D764" s="653" t="s">
        <v>1426</v>
      </c>
      <c r="E764" s="653"/>
      <c r="F764" s="653" t="s">
        <v>52</v>
      </c>
      <c r="G764" s="125" t="s">
        <v>48</v>
      </c>
      <c r="H764" s="653" t="s">
        <v>1276</v>
      </c>
      <c r="I764" s="275">
        <v>3145</v>
      </c>
      <c r="J764" s="275">
        <v>3960</v>
      </c>
      <c r="K764" s="275">
        <v>3960</v>
      </c>
      <c r="L764" s="125" t="s">
        <v>58</v>
      </c>
      <c r="M764" s="125" t="s">
        <v>335</v>
      </c>
      <c r="N764" s="125" t="s">
        <v>56</v>
      </c>
      <c r="O764" s="125"/>
      <c r="P764" s="125"/>
      <c r="Q764" s="125"/>
      <c r="R764" s="125"/>
      <c r="S764" s="125"/>
      <c r="T764" s="125"/>
      <c r="U764" s="125"/>
      <c r="V764" s="125"/>
      <c r="W764" s="125"/>
      <c r="X764" s="652"/>
      <c r="Y764" s="652">
        <v>44834</v>
      </c>
      <c r="Z764" s="125" t="s">
        <v>1364</v>
      </c>
      <c r="AA764" s="276" t="s">
        <v>409</v>
      </c>
    </row>
    <row r="765" spans="1:27" s="136" customFormat="1" x14ac:dyDescent="0.2">
      <c r="A765" s="654" t="s">
        <v>1394</v>
      </c>
      <c r="B765" s="653"/>
      <c r="C765" s="653" t="s">
        <v>1280</v>
      </c>
      <c r="D765" s="653" t="s">
        <v>1426</v>
      </c>
      <c r="E765" s="653"/>
      <c r="F765" s="653" t="s">
        <v>52</v>
      </c>
      <c r="G765" s="125" t="s">
        <v>48</v>
      </c>
      <c r="H765" s="653" t="s">
        <v>1276</v>
      </c>
      <c r="I765" s="275">
        <v>3495</v>
      </c>
      <c r="J765" s="275">
        <v>3900</v>
      </c>
      <c r="K765" s="275">
        <v>3900</v>
      </c>
      <c r="L765" s="125" t="s">
        <v>58</v>
      </c>
      <c r="M765" s="125" t="s">
        <v>335</v>
      </c>
      <c r="N765" s="125" t="s">
        <v>56</v>
      </c>
      <c r="O765" s="125"/>
      <c r="P765" s="125"/>
      <c r="Q765" s="125"/>
      <c r="R765" s="125"/>
      <c r="S765" s="125"/>
      <c r="T765" s="125"/>
      <c r="U765" s="125"/>
      <c r="V765" s="125"/>
      <c r="W765" s="125"/>
      <c r="X765" s="652"/>
      <c r="Y765" s="652">
        <v>44834</v>
      </c>
      <c r="Z765" s="125" t="s">
        <v>1364</v>
      </c>
      <c r="AA765" s="276" t="s">
        <v>409</v>
      </c>
    </row>
    <row r="766" spans="1:27" s="136" customFormat="1" x14ac:dyDescent="0.2">
      <c r="A766" s="654" t="s">
        <v>1394</v>
      </c>
      <c r="B766" s="653"/>
      <c r="C766" s="653" t="s">
        <v>1287</v>
      </c>
      <c r="D766" s="653" t="s">
        <v>1426</v>
      </c>
      <c r="E766" s="653"/>
      <c r="F766" s="653" t="s">
        <v>52</v>
      </c>
      <c r="G766" s="125" t="s">
        <v>48</v>
      </c>
      <c r="H766" s="653" t="s">
        <v>1276</v>
      </c>
      <c r="I766" s="275">
        <v>2945</v>
      </c>
      <c r="J766" s="275">
        <v>3290</v>
      </c>
      <c r="K766" s="275">
        <v>3290</v>
      </c>
      <c r="L766" s="125" t="s">
        <v>58</v>
      </c>
      <c r="M766" s="125" t="s">
        <v>335</v>
      </c>
      <c r="N766" s="125" t="s">
        <v>56</v>
      </c>
      <c r="O766" s="125"/>
      <c r="P766" s="125"/>
      <c r="Q766" s="125"/>
      <c r="R766" s="125"/>
      <c r="S766" s="125"/>
      <c r="T766" s="125"/>
      <c r="U766" s="125"/>
      <c r="V766" s="125"/>
      <c r="W766" s="125"/>
      <c r="X766" s="652"/>
      <c r="Y766" s="652">
        <v>44834</v>
      </c>
      <c r="Z766" s="125" t="s">
        <v>1364</v>
      </c>
      <c r="AA766" s="276" t="s">
        <v>409</v>
      </c>
    </row>
    <row r="767" spans="1:27" s="136" customFormat="1" x14ac:dyDescent="0.2">
      <c r="A767" s="654" t="s">
        <v>1394</v>
      </c>
      <c r="B767" s="653"/>
      <c r="C767" s="653" t="s">
        <v>1288</v>
      </c>
      <c r="D767" s="653" t="s">
        <v>1426</v>
      </c>
      <c r="E767" s="653"/>
      <c r="F767" s="653" t="s">
        <v>52</v>
      </c>
      <c r="G767" s="125" t="s">
        <v>48</v>
      </c>
      <c r="H767" s="653" t="s">
        <v>1276</v>
      </c>
      <c r="I767" s="275">
        <v>3045</v>
      </c>
      <c r="J767" s="275">
        <v>3900</v>
      </c>
      <c r="K767" s="275">
        <v>3900</v>
      </c>
      <c r="L767" s="125" t="s">
        <v>58</v>
      </c>
      <c r="M767" s="125" t="s">
        <v>335</v>
      </c>
      <c r="N767" s="125" t="s">
        <v>56</v>
      </c>
      <c r="O767" s="125"/>
      <c r="P767" s="125"/>
      <c r="Q767" s="125"/>
      <c r="R767" s="125"/>
      <c r="S767" s="125"/>
      <c r="T767" s="125"/>
      <c r="U767" s="125"/>
      <c r="V767" s="125"/>
      <c r="W767" s="125"/>
      <c r="X767" s="652"/>
      <c r="Y767" s="652">
        <v>44834</v>
      </c>
      <c r="Z767" s="125" t="s">
        <v>1364</v>
      </c>
      <c r="AA767" s="276" t="s">
        <v>409</v>
      </c>
    </row>
    <row r="768" spans="1:27" s="136" customFormat="1" x14ac:dyDescent="0.2">
      <c r="A768" s="654" t="s">
        <v>1394</v>
      </c>
      <c r="B768" s="653"/>
      <c r="C768" s="653" t="s">
        <v>1284</v>
      </c>
      <c r="D768" s="653" t="s">
        <v>1427</v>
      </c>
      <c r="E768" s="653"/>
      <c r="F768" s="653" t="s">
        <v>52</v>
      </c>
      <c r="G768" s="125" t="s">
        <v>48</v>
      </c>
      <c r="H768" s="653" t="s">
        <v>1276</v>
      </c>
      <c r="I768" s="275">
        <v>2380</v>
      </c>
      <c r="J768" s="275">
        <v>2460</v>
      </c>
      <c r="K768" s="275">
        <v>2460</v>
      </c>
      <c r="L768" s="125" t="s">
        <v>58</v>
      </c>
      <c r="M768" s="125" t="s">
        <v>335</v>
      </c>
      <c r="N768" s="125" t="s">
        <v>56</v>
      </c>
      <c r="O768" s="125"/>
      <c r="P768" s="125"/>
      <c r="Q768" s="125"/>
      <c r="R768" s="125"/>
      <c r="S768" s="125"/>
      <c r="T768" s="125"/>
      <c r="U768" s="125"/>
      <c r="V768" s="125"/>
      <c r="W768" s="125"/>
      <c r="X768" s="652"/>
      <c r="Y768" s="652">
        <v>44834</v>
      </c>
      <c r="Z768" s="125" t="s">
        <v>1365</v>
      </c>
      <c r="AA768" s="276" t="s">
        <v>409</v>
      </c>
    </row>
    <row r="769" spans="1:27" s="136" customFormat="1" x14ac:dyDescent="0.2">
      <c r="A769" s="654" t="s">
        <v>1394</v>
      </c>
      <c r="B769" s="653"/>
      <c r="C769" s="653" t="s">
        <v>1286</v>
      </c>
      <c r="D769" s="653" t="s">
        <v>1427</v>
      </c>
      <c r="E769" s="653"/>
      <c r="F769" s="653" t="s">
        <v>52</v>
      </c>
      <c r="G769" s="125" t="s">
        <v>48</v>
      </c>
      <c r="H769" s="653" t="s">
        <v>1276</v>
      </c>
      <c r="I769" s="275">
        <v>2380</v>
      </c>
      <c r="J769" s="275">
        <v>2805</v>
      </c>
      <c r="K769" s="275">
        <v>2805</v>
      </c>
      <c r="L769" s="125" t="s">
        <v>58</v>
      </c>
      <c r="M769" s="125" t="s">
        <v>335</v>
      </c>
      <c r="N769" s="125" t="s">
        <v>56</v>
      </c>
      <c r="O769" s="125"/>
      <c r="P769" s="125"/>
      <c r="Q769" s="125"/>
      <c r="R769" s="125"/>
      <c r="S769" s="125"/>
      <c r="T769" s="125"/>
      <c r="U769" s="125"/>
      <c r="V769" s="125"/>
      <c r="W769" s="125"/>
      <c r="X769" s="652"/>
      <c r="Y769" s="652">
        <v>44834</v>
      </c>
      <c r="Z769" s="125" t="s">
        <v>1365</v>
      </c>
      <c r="AA769" s="276" t="s">
        <v>409</v>
      </c>
    </row>
    <row r="770" spans="1:27" s="136" customFormat="1" x14ac:dyDescent="0.2">
      <c r="A770" s="654" t="s">
        <v>1394</v>
      </c>
      <c r="B770" s="653"/>
      <c r="C770" s="653" t="s">
        <v>1280</v>
      </c>
      <c r="D770" s="653" t="s">
        <v>1427</v>
      </c>
      <c r="E770" s="653"/>
      <c r="F770" s="653" t="s">
        <v>52</v>
      </c>
      <c r="G770" s="125" t="s">
        <v>48</v>
      </c>
      <c r="H770" s="653" t="s">
        <v>1276</v>
      </c>
      <c r="I770" s="275">
        <v>2380</v>
      </c>
      <c r="J770" s="275">
        <v>2805</v>
      </c>
      <c r="K770" s="275">
        <v>2805</v>
      </c>
      <c r="L770" s="125" t="s">
        <v>58</v>
      </c>
      <c r="M770" s="125" t="s">
        <v>335</v>
      </c>
      <c r="N770" s="125" t="s">
        <v>56</v>
      </c>
      <c r="O770" s="125"/>
      <c r="P770" s="125"/>
      <c r="Q770" s="125"/>
      <c r="R770" s="125"/>
      <c r="S770" s="125"/>
      <c r="T770" s="125"/>
      <c r="U770" s="125"/>
      <c r="V770" s="125"/>
      <c r="W770" s="125"/>
      <c r="X770" s="652"/>
      <c r="Y770" s="652">
        <v>44834</v>
      </c>
      <c r="Z770" s="125" t="s">
        <v>1365</v>
      </c>
      <c r="AA770" s="276" t="s">
        <v>409</v>
      </c>
    </row>
    <row r="771" spans="1:27" s="136" customFormat="1" x14ac:dyDescent="0.2">
      <c r="A771" s="654" t="s">
        <v>1394</v>
      </c>
      <c r="B771" s="653"/>
      <c r="C771" s="653" t="s">
        <v>1287</v>
      </c>
      <c r="D771" s="653" t="s">
        <v>1427</v>
      </c>
      <c r="E771" s="653"/>
      <c r="F771" s="653" t="s">
        <v>52</v>
      </c>
      <c r="G771" s="125" t="s">
        <v>48</v>
      </c>
      <c r="H771" s="653" t="s">
        <v>1276</v>
      </c>
      <c r="I771" s="275">
        <v>2380</v>
      </c>
      <c r="J771" s="275">
        <v>2805</v>
      </c>
      <c r="K771" s="275">
        <v>2805</v>
      </c>
      <c r="L771" s="125" t="s">
        <v>58</v>
      </c>
      <c r="M771" s="125" t="s">
        <v>335</v>
      </c>
      <c r="N771" s="125" t="s">
        <v>56</v>
      </c>
      <c r="O771" s="125"/>
      <c r="P771" s="125"/>
      <c r="Q771" s="125"/>
      <c r="R771" s="125"/>
      <c r="S771" s="125"/>
      <c r="T771" s="125"/>
      <c r="U771" s="125"/>
      <c r="V771" s="125"/>
      <c r="W771" s="125"/>
      <c r="X771" s="652"/>
      <c r="Y771" s="652">
        <v>44834</v>
      </c>
      <c r="Z771" s="125" t="s">
        <v>1365</v>
      </c>
      <c r="AA771" s="276" t="s">
        <v>409</v>
      </c>
    </row>
    <row r="772" spans="1:27" s="136" customFormat="1" x14ac:dyDescent="0.2">
      <c r="A772" s="654" t="s">
        <v>1394</v>
      </c>
      <c r="B772" s="653"/>
      <c r="C772" s="653" t="s">
        <v>1288</v>
      </c>
      <c r="D772" s="653" t="s">
        <v>1427</v>
      </c>
      <c r="E772" s="653"/>
      <c r="F772" s="653" t="s">
        <v>52</v>
      </c>
      <c r="G772" s="125" t="s">
        <v>48</v>
      </c>
      <c r="H772" s="653" t="s">
        <v>1276</v>
      </c>
      <c r="I772" s="275">
        <v>2380</v>
      </c>
      <c r="J772" s="275">
        <v>2805</v>
      </c>
      <c r="K772" s="275">
        <v>2805</v>
      </c>
      <c r="L772" s="125" t="s">
        <v>58</v>
      </c>
      <c r="M772" s="125" t="s">
        <v>335</v>
      </c>
      <c r="N772" s="125" t="s">
        <v>56</v>
      </c>
      <c r="O772" s="125"/>
      <c r="P772" s="125"/>
      <c r="Q772" s="125"/>
      <c r="R772" s="125"/>
      <c r="S772" s="125"/>
      <c r="T772" s="125"/>
      <c r="U772" s="125"/>
      <c r="V772" s="125"/>
      <c r="W772" s="125"/>
      <c r="X772" s="652"/>
      <c r="Y772" s="652">
        <v>44834</v>
      </c>
      <c r="Z772" s="125" t="s">
        <v>1365</v>
      </c>
      <c r="AA772" s="276" t="s">
        <v>409</v>
      </c>
    </row>
    <row r="773" spans="1:27" s="136" customFormat="1" x14ac:dyDescent="0.2">
      <c r="A773" s="654" t="s">
        <v>1394</v>
      </c>
      <c r="B773" s="653"/>
      <c r="C773" s="653" t="s">
        <v>1284</v>
      </c>
      <c r="D773" s="653" t="s">
        <v>1428</v>
      </c>
      <c r="E773" s="653"/>
      <c r="F773" s="653" t="s">
        <v>52</v>
      </c>
      <c r="G773" s="125" t="s">
        <v>48</v>
      </c>
      <c r="H773" s="653" t="s">
        <v>1276</v>
      </c>
      <c r="I773" s="275">
        <v>2580</v>
      </c>
      <c r="J773" s="275">
        <v>3410</v>
      </c>
      <c r="K773" s="275">
        <v>3410</v>
      </c>
      <c r="L773" s="125" t="s">
        <v>58</v>
      </c>
      <c r="M773" s="125" t="s">
        <v>335</v>
      </c>
      <c r="N773" s="125" t="s">
        <v>56</v>
      </c>
      <c r="O773" s="125"/>
      <c r="P773" s="125"/>
      <c r="Q773" s="125"/>
      <c r="R773" s="125"/>
      <c r="S773" s="125"/>
      <c r="T773" s="125"/>
      <c r="U773" s="125"/>
      <c r="V773" s="125"/>
      <c r="W773" s="125"/>
      <c r="X773" s="652"/>
      <c r="Y773" s="652">
        <v>44834</v>
      </c>
      <c r="Z773" s="125" t="s">
        <v>1365</v>
      </c>
      <c r="AA773" s="276" t="s">
        <v>409</v>
      </c>
    </row>
    <row r="774" spans="1:27" s="136" customFormat="1" x14ac:dyDescent="0.2">
      <c r="A774" s="654" t="s">
        <v>1394</v>
      </c>
      <c r="B774" s="653"/>
      <c r="C774" s="653" t="s">
        <v>1286</v>
      </c>
      <c r="D774" s="653" t="s">
        <v>1428</v>
      </c>
      <c r="E774" s="653"/>
      <c r="F774" s="653" t="s">
        <v>52</v>
      </c>
      <c r="G774" s="125" t="s">
        <v>48</v>
      </c>
      <c r="H774" s="653" t="s">
        <v>1276</v>
      </c>
      <c r="I774" s="275">
        <v>2880</v>
      </c>
      <c r="J774" s="275">
        <v>3490</v>
      </c>
      <c r="K774" s="275">
        <v>3490</v>
      </c>
      <c r="L774" s="125" t="s">
        <v>58</v>
      </c>
      <c r="M774" s="125" t="s">
        <v>335</v>
      </c>
      <c r="N774" s="125" t="s">
        <v>56</v>
      </c>
      <c r="O774" s="125"/>
      <c r="P774" s="125"/>
      <c r="Q774" s="125"/>
      <c r="R774" s="125"/>
      <c r="S774" s="125"/>
      <c r="T774" s="125"/>
      <c r="U774" s="125"/>
      <c r="V774" s="125"/>
      <c r="W774" s="125"/>
      <c r="X774" s="652"/>
      <c r="Y774" s="652">
        <v>44834</v>
      </c>
      <c r="Z774" s="125" t="s">
        <v>1365</v>
      </c>
      <c r="AA774" s="276" t="s">
        <v>409</v>
      </c>
    </row>
    <row r="775" spans="1:27" s="136" customFormat="1" x14ac:dyDescent="0.2">
      <c r="A775" s="654" t="s">
        <v>1394</v>
      </c>
      <c r="B775" s="653"/>
      <c r="C775" s="653" t="s">
        <v>1280</v>
      </c>
      <c r="D775" s="653" t="s">
        <v>1428</v>
      </c>
      <c r="E775" s="653"/>
      <c r="F775" s="653" t="s">
        <v>52</v>
      </c>
      <c r="G775" s="125" t="s">
        <v>48</v>
      </c>
      <c r="H775" s="653" t="s">
        <v>1276</v>
      </c>
      <c r="I775" s="275">
        <v>3080</v>
      </c>
      <c r="J775" s="275">
        <v>3860</v>
      </c>
      <c r="K775" s="275">
        <v>3860</v>
      </c>
      <c r="L775" s="125" t="s">
        <v>58</v>
      </c>
      <c r="M775" s="125" t="s">
        <v>335</v>
      </c>
      <c r="N775" s="125" t="s">
        <v>56</v>
      </c>
      <c r="O775" s="125"/>
      <c r="P775" s="125"/>
      <c r="Q775" s="125"/>
      <c r="R775" s="125"/>
      <c r="S775" s="125"/>
      <c r="T775" s="125"/>
      <c r="U775" s="125"/>
      <c r="V775" s="125"/>
      <c r="W775" s="125"/>
      <c r="X775" s="652"/>
      <c r="Y775" s="652">
        <v>44834</v>
      </c>
      <c r="Z775" s="125" t="s">
        <v>1365</v>
      </c>
      <c r="AA775" s="276" t="s">
        <v>409</v>
      </c>
    </row>
    <row r="776" spans="1:27" s="136" customFormat="1" x14ac:dyDescent="0.2">
      <c r="A776" s="654" t="s">
        <v>1394</v>
      </c>
      <c r="B776" s="653"/>
      <c r="C776" s="653" t="s">
        <v>1287</v>
      </c>
      <c r="D776" s="653" t="s">
        <v>1428</v>
      </c>
      <c r="E776" s="653"/>
      <c r="F776" s="653" t="s">
        <v>52</v>
      </c>
      <c r="G776" s="125" t="s">
        <v>48</v>
      </c>
      <c r="H776" s="653" t="s">
        <v>1276</v>
      </c>
      <c r="I776" s="275">
        <v>2880</v>
      </c>
      <c r="J776" s="275">
        <v>3660</v>
      </c>
      <c r="K776" s="275">
        <v>3660</v>
      </c>
      <c r="L776" s="125" t="s">
        <v>58</v>
      </c>
      <c r="M776" s="125" t="s">
        <v>335</v>
      </c>
      <c r="N776" s="125" t="s">
        <v>56</v>
      </c>
      <c r="O776" s="125"/>
      <c r="P776" s="125"/>
      <c r="Q776" s="125"/>
      <c r="R776" s="125"/>
      <c r="S776" s="125"/>
      <c r="T776" s="125"/>
      <c r="U776" s="125"/>
      <c r="V776" s="125"/>
      <c r="W776" s="125"/>
      <c r="X776" s="652"/>
      <c r="Y776" s="652">
        <v>44834</v>
      </c>
      <c r="Z776" s="125" t="s">
        <v>1365</v>
      </c>
      <c r="AA776" s="276" t="s">
        <v>409</v>
      </c>
    </row>
    <row r="777" spans="1:27" s="136" customFormat="1" x14ac:dyDescent="0.2">
      <c r="A777" s="654" t="s">
        <v>1394</v>
      </c>
      <c r="B777" s="653"/>
      <c r="C777" s="653" t="s">
        <v>1288</v>
      </c>
      <c r="D777" s="653" t="s">
        <v>1428</v>
      </c>
      <c r="E777" s="653"/>
      <c r="F777" s="653" t="s">
        <v>52</v>
      </c>
      <c r="G777" s="125" t="s">
        <v>48</v>
      </c>
      <c r="H777" s="653" t="s">
        <v>1276</v>
      </c>
      <c r="I777" s="275">
        <v>3080</v>
      </c>
      <c r="J777" s="275">
        <v>3860</v>
      </c>
      <c r="K777" s="275">
        <v>3860</v>
      </c>
      <c r="L777" s="125" t="s">
        <v>58</v>
      </c>
      <c r="M777" s="125" t="s">
        <v>335</v>
      </c>
      <c r="N777" s="125" t="s">
        <v>56</v>
      </c>
      <c r="O777" s="125"/>
      <c r="P777" s="125"/>
      <c r="Q777" s="125"/>
      <c r="R777" s="125"/>
      <c r="S777" s="125"/>
      <c r="T777" s="125"/>
      <c r="U777" s="125"/>
      <c r="V777" s="125"/>
      <c r="W777" s="125"/>
      <c r="X777" s="652"/>
      <c r="Y777" s="652">
        <v>44834</v>
      </c>
      <c r="Z777" s="125" t="s">
        <v>1365</v>
      </c>
      <c r="AA777" s="276" t="s">
        <v>409</v>
      </c>
    </row>
    <row r="778" spans="1:27" s="136" customFormat="1" x14ac:dyDescent="0.2">
      <c r="A778" s="654" t="s">
        <v>1394</v>
      </c>
      <c r="B778" s="653"/>
      <c r="C778" s="653" t="s">
        <v>1284</v>
      </c>
      <c r="D778" s="653" t="s">
        <v>1429</v>
      </c>
      <c r="E778" s="653"/>
      <c r="F778" s="653" t="s">
        <v>52</v>
      </c>
      <c r="G778" s="125" t="s">
        <v>48</v>
      </c>
      <c r="H778" s="653" t="s">
        <v>1276</v>
      </c>
      <c r="I778" s="275">
        <v>4980</v>
      </c>
      <c r="J778" s="275">
        <v>6460</v>
      </c>
      <c r="K778" s="275">
        <v>6460</v>
      </c>
      <c r="L778" s="125" t="s">
        <v>58</v>
      </c>
      <c r="M778" s="125" t="s">
        <v>335</v>
      </c>
      <c r="N778" s="125" t="s">
        <v>56</v>
      </c>
      <c r="O778" s="125"/>
      <c r="P778" s="125"/>
      <c r="Q778" s="125"/>
      <c r="R778" s="125"/>
      <c r="S778" s="125"/>
      <c r="T778" s="125"/>
      <c r="U778" s="125"/>
      <c r="V778" s="125"/>
      <c r="W778" s="125"/>
      <c r="X778" s="652"/>
      <c r="Y778" s="652">
        <v>44834</v>
      </c>
      <c r="Z778" s="125" t="s">
        <v>1364</v>
      </c>
      <c r="AA778" s="276" t="s">
        <v>409</v>
      </c>
    </row>
    <row r="779" spans="1:27" s="136" customFormat="1" x14ac:dyDescent="0.2">
      <c r="A779" s="654" t="s">
        <v>1394</v>
      </c>
      <c r="B779" s="653"/>
      <c r="C779" s="653" t="s">
        <v>1286</v>
      </c>
      <c r="D779" s="653" t="s">
        <v>1429</v>
      </c>
      <c r="E779" s="653"/>
      <c r="F779" s="653" t="s">
        <v>52</v>
      </c>
      <c r="G779" s="125" t="s">
        <v>48</v>
      </c>
      <c r="H779" s="653" t="s">
        <v>1276</v>
      </c>
      <c r="I779" s="275">
        <v>5380</v>
      </c>
      <c r="J779" s="275">
        <v>6860</v>
      </c>
      <c r="K779" s="275">
        <v>6860</v>
      </c>
      <c r="L779" s="125" t="s">
        <v>58</v>
      </c>
      <c r="M779" s="125" t="s">
        <v>335</v>
      </c>
      <c r="N779" s="125" t="s">
        <v>56</v>
      </c>
      <c r="O779" s="125"/>
      <c r="P779" s="125"/>
      <c r="Q779" s="125"/>
      <c r="R779" s="125"/>
      <c r="S779" s="125"/>
      <c r="T779" s="125"/>
      <c r="U779" s="125"/>
      <c r="V779" s="125"/>
      <c r="W779" s="125"/>
      <c r="X779" s="652"/>
      <c r="Y779" s="652">
        <v>44834</v>
      </c>
      <c r="Z779" s="125" t="s">
        <v>1364</v>
      </c>
      <c r="AA779" s="276" t="s">
        <v>409</v>
      </c>
    </row>
    <row r="780" spans="1:27" s="136" customFormat="1" x14ac:dyDescent="0.2">
      <c r="A780" s="654" t="s">
        <v>1394</v>
      </c>
      <c r="B780" s="653"/>
      <c r="C780" s="653" t="s">
        <v>1280</v>
      </c>
      <c r="D780" s="653" t="s">
        <v>1429</v>
      </c>
      <c r="E780" s="653"/>
      <c r="F780" s="653" t="s">
        <v>52</v>
      </c>
      <c r="G780" s="125" t="s">
        <v>48</v>
      </c>
      <c r="H780" s="653" t="s">
        <v>1276</v>
      </c>
      <c r="I780" s="275">
        <v>4685</v>
      </c>
      <c r="J780" s="275">
        <v>7090</v>
      </c>
      <c r="K780" s="275">
        <v>7090</v>
      </c>
      <c r="L780" s="125" t="s">
        <v>58</v>
      </c>
      <c r="M780" s="125" t="s">
        <v>335</v>
      </c>
      <c r="N780" s="125" t="s">
        <v>56</v>
      </c>
      <c r="O780" s="125"/>
      <c r="P780" s="125"/>
      <c r="Q780" s="125"/>
      <c r="R780" s="125"/>
      <c r="S780" s="125"/>
      <c r="T780" s="125"/>
      <c r="U780" s="125"/>
      <c r="V780" s="125"/>
      <c r="W780" s="125"/>
      <c r="X780" s="652"/>
      <c r="Y780" s="652">
        <v>44834</v>
      </c>
      <c r="Z780" s="125" t="s">
        <v>1364</v>
      </c>
      <c r="AA780" s="276" t="s">
        <v>409</v>
      </c>
    </row>
    <row r="781" spans="1:27" s="136" customFormat="1" x14ac:dyDescent="0.2">
      <c r="A781" s="654" t="s">
        <v>1394</v>
      </c>
      <c r="B781" s="653"/>
      <c r="C781" s="653" t="s">
        <v>1287</v>
      </c>
      <c r="D781" s="653" t="s">
        <v>1429</v>
      </c>
      <c r="E781" s="653"/>
      <c r="F781" s="653" t="s">
        <v>52</v>
      </c>
      <c r="G781" s="125" t="s">
        <v>48</v>
      </c>
      <c r="H781" s="653" t="s">
        <v>1276</v>
      </c>
      <c r="I781" s="275">
        <v>4375</v>
      </c>
      <c r="J781" s="275">
        <v>6290</v>
      </c>
      <c r="K781" s="275">
        <v>6290</v>
      </c>
      <c r="L781" s="125" t="s">
        <v>58</v>
      </c>
      <c r="M781" s="125" t="s">
        <v>335</v>
      </c>
      <c r="N781" s="125" t="s">
        <v>56</v>
      </c>
      <c r="O781" s="125"/>
      <c r="P781" s="125"/>
      <c r="Q781" s="125"/>
      <c r="R781" s="125"/>
      <c r="S781" s="125"/>
      <c r="T781" s="125"/>
      <c r="U781" s="125"/>
      <c r="V781" s="125"/>
      <c r="W781" s="125"/>
      <c r="X781" s="652"/>
      <c r="Y781" s="652">
        <v>44834</v>
      </c>
      <c r="Z781" s="125" t="s">
        <v>1364</v>
      </c>
      <c r="AA781" s="276" t="s">
        <v>409</v>
      </c>
    </row>
    <row r="782" spans="1:27" s="136" customFormat="1" x14ac:dyDescent="0.2">
      <c r="A782" s="654" t="s">
        <v>1394</v>
      </c>
      <c r="B782" s="653"/>
      <c r="C782" s="653" t="s">
        <v>1288</v>
      </c>
      <c r="D782" s="653" t="s">
        <v>1429</v>
      </c>
      <c r="E782" s="653"/>
      <c r="F782" s="653" t="s">
        <v>52</v>
      </c>
      <c r="G782" s="125" t="s">
        <v>48</v>
      </c>
      <c r="H782" s="653" t="s">
        <v>1276</v>
      </c>
      <c r="I782" s="275">
        <v>4295</v>
      </c>
      <c r="J782" s="275">
        <v>6490</v>
      </c>
      <c r="K782" s="275">
        <v>6490</v>
      </c>
      <c r="L782" s="125" t="s">
        <v>58</v>
      </c>
      <c r="M782" s="125" t="s">
        <v>335</v>
      </c>
      <c r="N782" s="125" t="s">
        <v>56</v>
      </c>
      <c r="O782" s="125"/>
      <c r="P782" s="125"/>
      <c r="Q782" s="125"/>
      <c r="R782" s="125"/>
      <c r="S782" s="125"/>
      <c r="T782" s="125"/>
      <c r="U782" s="125"/>
      <c r="V782" s="125"/>
      <c r="W782" s="125"/>
      <c r="X782" s="652"/>
      <c r="Y782" s="652">
        <v>44834</v>
      </c>
      <c r="Z782" s="125" t="s">
        <v>1364</v>
      </c>
      <c r="AA782" s="276" t="s">
        <v>409</v>
      </c>
    </row>
    <row r="783" spans="1:27" s="136" customFormat="1" x14ac:dyDescent="0.2">
      <c r="A783" s="654" t="s">
        <v>1394</v>
      </c>
      <c r="B783" s="653"/>
      <c r="C783" s="653" t="s">
        <v>1284</v>
      </c>
      <c r="D783" s="653" t="s">
        <v>1430</v>
      </c>
      <c r="E783" s="653"/>
      <c r="F783" s="653" t="s">
        <v>52</v>
      </c>
      <c r="G783" s="125" t="s">
        <v>48</v>
      </c>
      <c r="H783" s="653" t="s">
        <v>1276</v>
      </c>
      <c r="I783" s="275">
        <v>3080</v>
      </c>
      <c r="J783" s="275">
        <v>3660</v>
      </c>
      <c r="K783" s="275">
        <v>3660</v>
      </c>
      <c r="L783" s="125" t="s">
        <v>58</v>
      </c>
      <c r="M783" s="125" t="s">
        <v>335</v>
      </c>
      <c r="N783" s="125" t="s">
        <v>56</v>
      </c>
      <c r="O783" s="125"/>
      <c r="P783" s="125"/>
      <c r="Q783" s="125"/>
      <c r="R783" s="125"/>
      <c r="S783" s="125"/>
      <c r="T783" s="125"/>
      <c r="U783" s="125"/>
      <c r="V783" s="125"/>
      <c r="W783" s="125"/>
      <c r="X783" s="652"/>
      <c r="Y783" s="652">
        <v>44834</v>
      </c>
      <c r="Z783" s="125" t="s">
        <v>1364</v>
      </c>
      <c r="AA783" s="276" t="s">
        <v>409</v>
      </c>
    </row>
    <row r="784" spans="1:27" s="136" customFormat="1" x14ac:dyDescent="0.2">
      <c r="A784" s="654" t="s">
        <v>1394</v>
      </c>
      <c r="B784" s="653"/>
      <c r="C784" s="653" t="s">
        <v>1286</v>
      </c>
      <c r="D784" s="653" t="s">
        <v>1430</v>
      </c>
      <c r="E784" s="653"/>
      <c r="F784" s="653" t="s">
        <v>52</v>
      </c>
      <c r="G784" s="125" t="s">
        <v>48</v>
      </c>
      <c r="H784" s="653" t="s">
        <v>1276</v>
      </c>
      <c r="I784" s="275">
        <v>3380</v>
      </c>
      <c r="J784" s="275">
        <v>3960</v>
      </c>
      <c r="K784" s="275">
        <v>3960</v>
      </c>
      <c r="L784" s="125" t="s">
        <v>58</v>
      </c>
      <c r="M784" s="125" t="s">
        <v>335</v>
      </c>
      <c r="N784" s="125" t="s">
        <v>56</v>
      </c>
      <c r="O784" s="125"/>
      <c r="P784" s="125"/>
      <c r="Q784" s="125"/>
      <c r="R784" s="125"/>
      <c r="S784" s="125"/>
      <c r="T784" s="125"/>
      <c r="U784" s="125"/>
      <c r="V784" s="125"/>
      <c r="W784" s="125"/>
      <c r="X784" s="652"/>
      <c r="Y784" s="652">
        <v>44834</v>
      </c>
      <c r="Z784" s="125" t="s">
        <v>1364</v>
      </c>
      <c r="AA784" s="276" t="s">
        <v>409</v>
      </c>
    </row>
    <row r="785" spans="1:27" s="136" customFormat="1" x14ac:dyDescent="0.2">
      <c r="A785" s="654" t="s">
        <v>1394</v>
      </c>
      <c r="B785" s="653"/>
      <c r="C785" s="653" t="s">
        <v>1280</v>
      </c>
      <c r="D785" s="653" t="s">
        <v>1430</v>
      </c>
      <c r="E785" s="653"/>
      <c r="F785" s="653" t="s">
        <v>52</v>
      </c>
      <c r="G785" s="125" t="s">
        <v>48</v>
      </c>
      <c r="H785" s="653" t="s">
        <v>1276</v>
      </c>
      <c r="I785" s="275">
        <v>3080</v>
      </c>
      <c r="J785" s="275">
        <v>4160</v>
      </c>
      <c r="K785" s="275">
        <v>4160</v>
      </c>
      <c r="L785" s="125" t="s">
        <v>58</v>
      </c>
      <c r="M785" s="125" t="s">
        <v>335</v>
      </c>
      <c r="N785" s="125" t="s">
        <v>56</v>
      </c>
      <c r="O785" s="125"/>
      <c r="P785" s="125"/>
      <c r="Q785" s="125"/>
      <c r="R785" s="125"/>
      <c r="S785" s="125"/>
      <c r="T785" s="125"/>
      <c r="U785" s="125"/>
      <c r="V785" s="125"/>
      <c r="W785" s="125"/>
      <c r="X785" s="652"/>
      <c r="Y785" s="652">
        <v>44834</v>
      </c>
      <c r="Z785" s="125" t="s">
        <v>1364</v>
      </c>
      <c r="AA785" s="276" t="s">
        <v>409</v>
      </c>
    </row>
    <row r="786" spans="1:27" s="136" customFormat="1" x14ac:dyDescent="0.2">
      <c r="A786" s="654" t="s">
        <v>1394</v>
      </c>
      <c r="B786" s="653"/>
      <c r="C786" s="653" t="s">
        <v>1287</v>
      </c>
      <c r="D786" s="653" t="s">
        <v>1430</v>
      </c>
      <c r="E786" s="653"/>
      <c r="F786" s="653" t="s">
        <v>52</v>
      </c>
      <c r="G786" s="125" t="s">
        <v>48</v>
      </c>
      <c r="H786" s="653" t="s">
        <v>1276</v>
      </c>
      <c r="I786" s="275">
        <v>2880</v>
      </c>
      <c r="J786" s="275">
        <v>3960</v>
      </c>
      <c r="K786" s="275">
        <v>3960</v>
      </c>
      <c r="L786" s="125" t="s">
        <v>58</v>
      </c>
      <c r="M786" s="125" t="s">
        <v>335</v>
      </c>
      <c r="N786" s="125" t="s">
        <v>56</v>
      </c>
      <c r="O786" s="125"/>
      <c r="P786" s="125"/>
      <c r="Q786" s="125"/>
      <c r="R786" s="125"/>
      <c r="S786" s="125"/>
      <c r="T786" s="125"/>
      <c r="U786" s="125"/>
      <c r="V786" s="125"/>
      <c r="W786" s="125"/>
      <c r="X786" s="652"/>
      <c r="Y786" s="652">
        <v>44834</v>
      </c>
      <c r="Z786" s="125" t="s">
        <v>1364</v>
      </c>
      <c r="AA786" s="276" t="s">
        <v>409</v>
      </c>
    </row>
    <row r="787" spans="1:27" s="136" customFormat="1" x14ac:dyDescent="0.2">
      <c r="A787" s="654" t="s">
        <v>1394</v>
      </c>
      <c r="B787" s="653"/>
      <c r="C787" s="653" t="s">
        <v>1288</v>
      </c>
      <c r="D787" s="653" t="s">
        <v>1430</v>
      </c>
      <c r="E787" s="653"/>
      <c r="F787" s="653" t="s">
        <v>52</v>
      </c>
      <c r="G787" s="125" t="s">
        <v>48</v>
      </c>
      <c r="H787" s="653" t="s">
        <v>1276</v>
      </c>
      <c r="I787" s="275">
        <v>2980</v>
      </c>
      <c r="J787" s="275">
        <v>4060</v>
      </c>
      <c r="K787" s="275">
        <v>4060</v>
      </c>
      <c r="L787" s="125" t="s">
        <v>58</v>
      </c>
      <c r="M787" s="125" t="s">
        <v>335</v>
      </c>
      <c r="N787" s="125" t="s">
        <v>56</v>
      </c>
      <c r="O787" s="125"/>
      <c r="P787" s="125"/>
      <c r="Q787" s="125"/>
      <c r="R787" s="125"/>
      <c r="S787" s="125"/>
      <c r="T787" s="125"/>
      <c r="U787" s="125"/>
      <c r="V787" s="125"/>
      <c r="W787" s="125"/>
      <c r="X787" s="652"/>
      <c r="Y787" s="652">
        <v>44834</v>
      </c>
      <c r="Z787" s="125" t="s">
        <v>1364</v>
      </c>
      <c r="AA787" s="276" t="s">
        <v>409</v>
      </c>
    </row>
    <row r="788" spans="1:27" s="136" customFormat="1" x14ac:dyDescent="0.2">
      <c r="A788" s="654" t="s">
        <v>1394</v>
      </c>
      <c r="B788" s="653"/>
      <c r="C788" s="653" t="s">
        <v>1284</v>
      </c>
      <c r="D788" s="653" t="s">
        <v>1431</v>
      </c>
      <c r="E788" s="653"/>
      <c r="F788" s="653" t="s">
        <v>52</v>
      </c>
      <c r="G788" s="125" t="s">
        <v>48</v>
      </c>
      <c r="H788" s="653" t="s">
        <v>1276</v>
      </c>
      <c r="I788" s="275">
        <v>3580</v>
      </c>
      <c r="J788" s="275">
        <v>4760</v>
      </c>
      <c r="K788" s="275">
        <v>4760</v>
      </c>
      <c r="L788" s="125" t="s">
        <v>58</v>
      </c>
      <c r="M788" s="125" t="s">
        <v>335</v>
      </c>
      <c r="N788" s="125" t="s">
        <v>56</v>
      </c>
      <c r="O788" s="125"/>
      <c r="P788" s="125"/>
      <c r="Q788" s="125"/>
      <c r="R788" s="125"/>
      <c r="S788" s="125"/>
      <c r="T788" s="125"/>
      <c r="U788" s="125"/>
      <c r="V788" s="125"/>
      <c r="W788" s="125"/>
      <c r="X788" s="652"/>
      <c r="Y788" s="652">
        <v>44834</v>
      </c>
      <c r="Z788" s="125" t="s">
        <v>1364</v>
      </c>
      <c r="AA788" s="276" t="s">
        <v>409</v>
      </c>
    </row>
    <row r="789" spans="1:27" s="136" customFormat="1" x14ac:dyDescent="0.2">
      <c r="A789" s="654" t="s">
        <v>1394</v>
      </c>
      <c r="B789" s="653"/>
      <c r="C789" s="653" t="s">
        <v>1286</v>
      </c>
      <c r="D789" s="653" t="s">
        <v>1431</v>
      </c>
      <c r="E789" s="653"/>
      <c r="F789" s="653" t="s">
        <v>52</v>
      </c>
      <c r="G789" s="125" t="s">
        <v>48</v>
      </c>
      <c r="H789" s="653" t="s">
        <v>1276</v>
      </c>
      <c r="I789" s="275">
        <v>3880</v>
      </c>
      <c r="J789" s="275">
        <v>5060</v>
      </c>
      <c r="K789" s="275">
        <v>5060</v>
      </c>
      <c r="L789" s="125" t="s">
        <v>58</v>
      </c>
      <c r="M789" s="125" t="s">
        <v>335</v>
      </c>
      <c r="N789" s="125" t="s">
        <v>56</v>
      </c>
      <c r="O789" s="125"/>
      <c r="P789" s="125"/>
      <c r="Q789" s="125"/>
      <c r="R789" s="125"/>
      <c r="S789" s="125"/>
      <c r="T789" s="125"/>
      <c r="U789" s="125"/>
      <c r="V789" s="125"/>
      <c r="W789" s="125"/>
      <c r="X789" s="652"/>
      <c r="Y789" s="652">
        <v>44834</v>
      </c>
      <c r="Z789" s="125" t="s">
        <v>1364</v>
      </c>
      <c r="AA789" s="276" t="s">
        <v>409</v>
      </c>
    </row>
    <row r="790" spans="1:27" s="136" customFormat="1" x14ac:dyDescent="0.2">
      <c r="A790" s="654" t="s">
        <v>1394</v>
      </c>
      <c r="B790" s="653"/>
      <c r="C790" s="653" t="s">
        <v>1280</v>
      </c>
      <c r="D790" s="653" t="s">
        <v>1431</v>
      </c>
      <c r="E790" s="653"/>
      <c r="F790" s="653" t="s">
        <v>52</v>
      </c>
      <c r="G790" s="125" t="s">
        <v>48</v>
      </c>
      <c r="H790" s="653" t="s">
        <v>1276</v>
      </c>
      <c r="I790" s="275">
        <v>3380</v>
      </c>
      <c r="J790" s="275">
        <v>4460</v>
      </c>
      <c r="K790" s="275">
        <v>4460</v>
      </c>
      <c r="L790" s="125" t="s">
        <v>58</v>
      </c>
      <c r="M790" s="125" t="s">
        <v>335</v>
      </c>
      <c r="N790" s="125" t="s">
        <v>56</v>
      </c>
      <c r="O790" s="125"/>
      <c r="P790" s="125"/>
      <c r="Q790" s="125"/>
      <c r="R790" s="125"/>
      <c r="S790" s="125"/>
      <c r="T790" s="125"/>
      <c r="U790" s="125"/>
      <c r="V790" s="125"/>
      <c r="W790" s="125"/>
      <c r="X790" s="652"/>
      <c r="Y790" s="652">
        <v>44834</v>
      </c>
      <c r="Z790" s="125" t="s">
        <v>1364</v>
      </c>
      <c r="AA790" s="276" t="s">
        <v>409</v>
      </c>
    </row>
    <row r="791" spans="1:27" s="136" customFormat="1" x14ac:dyDescent="0.2">
      <c r="A791" s="654" t="s">
        <v>1394</v>
      </c>
      <c r="B791" s="653"/>
      <c r="C791" s="653" t="s">
        <v>1287</v>
      </c>
      <c r="D791" s="653" t="s">
        <v>1431</v>
      </c>
      <c r="E791" s="653"/>
      <c r="F791" s="653" t="s">
        <v>52</v>
      </c>
      <c r="G791" s="125" t="s">
        <v>48</v>
      </c>
      <c r="H791" s="653" t="s">
        <v>1276</v>
      </c>
      <c r="I791" s="275">
        <v>3180</v>
      </c>
      <c r="J791" s="275">
        <v>4260</v>
      </c>
      <c r="K791" s="275">
        <v>4260</v>
      </c>
      <c r="L791" s="125" t="s">
        <v>58</v>
      </c>
      <c r="M791" s="125" t="s">
        <v>335</v>
      </c>
      <c r="N791" s="125" t="s">
        <v>56</v>
      </c>
      <c r="O791" s="125"/>
      <c r="P791" s="125"/>
      <c r="Q791" s="125"/>
      <c r="R791" s="125"/>
      <c r="S791" s="125"/>
      <c r="T791" s="125"/>
      <c r="U791" s="125"/>
      <c r="V791" s="125"/>
      <c r="W791" s="125"/>
      <c r="X791" s="652"/>
      <c r="Y791" s="652">
        <v>44834</v>
      </c>
      <c r="Z791" s="125" t="s">
        <v>1364</v>
      </c>
      <c r="AA791" s="276" t="s">
        <v>409</v>
      </c>
    </row>
    <row r="792" spans="1:27" s="136" customFormat="1" x14ac:dyDescent="0.2">
      <c r="A792" s="654" t="s">
        <v>1394</v>
      </c>
      <c r="B792" s="653"/>
      <c r="C792" s="653" t="s">
        <v>1288</v>
      </c>
      <c r="D792" s="653" t="s">
        <v>1431</v>
      </c>
      <c r="E792" s="653"/>
      <c r="F792" s="653" t="s">
        <v>52</v>
      </c>
      <c r="G792" s="125" t="s">
        <v>48</v>
      </c>
      <c r="H792" s="653" t="s">
        <v>1276</v>
      </c>
      <c r="I792" s="275">
        <v>3280</v>
      </c>
      <c r="J792" s="275">
        <v>4360</v>
      </c>
      <c r="K792" s="275">
        <v>4360</v>
      </c>
      <c r="L792" s="125" t="s">
        <v>58</v>
      </c>
      <c r="M792" s="125" t="s">
        <v>335</v>
      </c>
      <c r="N792" s="125" t="s">
        <v>56</v>
      </c>
      <c r="O792" s="125"/>
      <c r="P792" s="125"/>
      <c r="Q792" s="125"/>
      <c r="R792" s="125"/>
      <c r="S792" s="125"/>
      <c r="T792" s="125"/>
      <c r="U792" s="125"/>
      <c r="V792" s="125"/>
      <c r="W792" s="125"/>
      <c r="X792" s="652"/>
      <c r="Y792" s="652">
        <v>44834</v>
      </c>
      <c r="Z792" s="125" t="s">
        <v>1364</v>
      </c>
      <c r="AA792" s="276" t="s">
        <v>409</v>
      </c>
    </row>
    <row r="793" spans="1:27" s="136" customFormat="1" x14ac:dyDescent="0.2">
      <c r="A793" s="654" t="s">
        <v>1394</v>
      </c>
      <c r="B793" s="653"/>
      <c r="C793" s="653" t="s">
        <v>1284</v>
      </c>
      <c r="D793" s="653" t="s">
        <v>1432</v>
      </c>
      <c r="E793" s="653"/>
      <c r="F793" s="653" t="s">
        <v>52</v>
      </c>
      <c r="G793" s="125" t="s">
        <v>48</v>
      </c>
      <c r="H793" s="653" t="s">
        <v>1276</v>
      </c>
      <c r="I793" s="275">
        <v>5180</v>
      </c>
      <c r="J793" s="275">
        <v>6790</v>
      </c>
      <c r="K793" s="275">
        <v>6790</v>
      </c>
      <c r="L793" s="125" t="s">
        <v>58</v>
      </c>
      <c r="M793" s="125" t="s">
        <v>335</v>
      </c>
      <c r="N793" s="125" t="s">
        <v>56</v>
      </c>
      <c r="O793" s="125"/>
      <c r="P793" s="125"/>
      <c r="Q793" s="125"/>
      <c r="R793" s="125"/>
      <c r="S793" s="125"/>
      <c r="T793" s="125"/>
      <c r="U793" s="125"/>
      <c r="V793" s="125"/>
      <c r="W793" s="125"/>
      <c r="X793" s="652"/>
      <c r="Y793" s="652">
        <v>44834</v>
      </c>
      <c r="Z793" s="125" t="s">
        <v>1364</v>
      </c>
      <c r="AA793" s="276" t="s">
        <v>409</v>
      </c>
    </row>
    <row r="794" spans="1:27" s="136" customFormat="1" x14ac:dyDescent="0.2">
      <c r="A794" s="654" t="s">
        <v>1394</v>
      </c>
      <c r="B794" s="653"/>
      <c r="C794" s="653" t="s">
        <v>1286</v>
      </c>
      <c r="D794" s="653" t="s">
        <v>1432</v>
      </c>
      <c r="E794" s="653"/>
      <c r="F794" s="653" t="s">
        <v>52</v>
      </c>
      <c r="G794" s="125" t="s">
        <v>48</v>
      </c>
      <c r="H794" s="653" t="s">
        <v>1276</v>
      </c>
      <c r="I794" s="275">
        <v>5380</v>
      </c>
      <c r="J794" s="275">
        <v>6890</v>
      </c>
      <c r="K794" s="275">
        <v>6890</v>
      </c>
      <c r="L794" s="125" t="s">
        <v>58</v>
      </c>
      <c r="M794" s="125" t="s">
        <v>335</v>
      </c>
      <c r="N794" s="125" t="s">
        <v>56</v>
      </c>
      <c r="O794" s="125"/>
      <c r="P794" s="125"/>
      <c r="Q794" s="125"/>
      <c r="R794" s="125"/>
      <c r="S794" s="125"/>
      <c r="T794" s="125"/>
      <c r="U794" s="125"/>
      <c r="V794" s="125"/>
      <c r="W794" s="125"/>
      <c r="X794" s="652"/>
      <c r="Y794" s="652">
        <v>44834</v>
      </c>
      <c r="Z794" s="125" t="s">
        <v>1364</v>
      </c>
      <c r="AA794" s="276" t="s">
        <v>409</v>
      </c>
    </row>
    <row r="795" spans="1:27" s="136" customFormat="1" x14ac:dyDescent="0.2">
      <c r="A795" s="654" t="s">
        <v>1394</v>
      </c>
      <c r="B795" s="653"/>
      <c r="C795" s="653" t="s">
        <v>1280</v>
      </c>
      <c r="D795" s="653" t="s">
        <v>1432</v>
      </c>
      <c r="E795" s="653"/>
      <c r="F795" s="653" t="s">
        <v>52</v>
      </c>
      <c r="G795" s="125" t="s">
        <v>48</v>
      </c>
      <c r="H795" s="653" t="s">
        <v>1276</v>
      </c>
      <c r="I795" s="275">
        <v>4935</v>
      </c>
      <c r="J795" s="275">
        <v>6750</v>
      </c>
      <c r="K795" s="275">
        <v>6750</v>
      </c>
      <c r="L795" s="125" t="s">
        <v>58</v>
      </c>
      <c r="M795" s="125" t="s">
        <v>335</v>
      </c>
      <c r="N795" s="125" t="s">
        <v>56</v>
      </c>
      <c r="O795" s="125"/>
      <c r="P795" s="125"/>
      <c r="Q795" s="125"/>
      <c r="R795" s="125"/>
      <c r="S795" s="125"/>
      <c r="T795" s="125"/>
      <c r="U795" s="125"/>
      <c r="V795" s="125"/>
      <c r="W795" s="125"/>
      <c r="X795" s="652"/>
      <c r="Y795" s="652">
        <v>44834</v>
      </c>
      <c r="Z795" s="125" t="s">
        <v>1364</v>
      </c>
      <c r="AA795" s="276" t="s">
        <v>409</v>
      </c>
    </row>
    <row r="796" spans="1:27" s="136" customFormat="1" x14ac:dyDescent="0.2">
      <c r="A796" s="654" t="s">
        <v>1394</v>
      </c>
      <c r="B796" s="653"/>
      <c r="C796" s="653" t="s">
        <v>1287</v>
      </c>
      <c r="D796" s="653" t="s">
        <v>1432</v>
      </c>
      <c r="E796" s="653"/>
      <c r="F796" s="653" t="s">
        <v>52</v>
      </c>
      <c r="G796" s="125" t="s">
        <v>48</v>
      </c>
      <c r="H796" s="653" t="s">
        <v>1276</v>
      </c>
      <c r="I796" s="275">
        <v>4625</v>
      </c>
      <c r="J796" s="275">
        <v>5890</v>
      </c>
      <c r="K796" s="275">
        <v>5890</v>
      </c>
      <c r="L796" s="125" t="s">
        <v>58</v>
      </c>
      <c r="M796" s="125" t="s">
        <v>335</v>
      </c>
      <c r="N796" s="125" t="s">
        <v>56</v>
      </c>
      <c r="O796" s="125"/>
      <c r="P796" s="125"/>
      <c r="Q796" s="125"/>
      <c r="R796" s="125"/>
      <c r="S796" s="125"/>
      <c r="T796" s="125"/>
      <c r="U796" s="125"/>
      <c r="V796" s="125"/>
      <c r="W796" s="125"/>
      <c r="X796" s="652"/>
      <c r="Y796" s="652">
        <v>44834</v>
      </c>
      <c r="Z796" s="125" t="s">
        <v>1364</v>
      </c>
      <c r="AA796" s="276" t="s">
        <v>409</v>
      </c>
    </row>
    <row r="797" spans="1:27" s="136" customFormat="1" x14ac:dyDescent="0.2">
      <c r="A797" s="654" t="s">
        <v>1394</v>
      </c>
      <c r="B797" s="653"/>
      <c r="C797" s="653" t="s">
        <v>1288</v>
      </c>
      <c r="D797" s="653" t="s">
        <v>1432</v>
      </c>
      <c r="E797" s="653"/>
      <c r="F797" s="653" t="s">
        <v>52</v>
      </c>
      <c r="G797" s="125" t="s">
        <v>48</v>
      </c>
      <c r="H797" s="653" t="s">
        <v>1276</v>
      </c>
      <c r="I797" s="275">
        <v>4665</v>
      </c>
      <c r="J797" s="275">
        <v>5990</v>
      </c>
      <c r="K797" s="275">
        <v>5990</v>
      </c>
      <c r="L797" s="125" t="s">
        <v>58</v>
      </c>
      <c r="M797" s="125" t="s">
        <v>335</v>
      </c>
      <c r="N797" s="125" t="s">
        <v>56</v>
      </c>
      <c r="O797" s="125"/>
      <c r="P797" s="125"/>
      <c r="Q797" s="125"/>
      <c r="R797" s="125"/>
      <c r="S797" s="125"/>
      <c r="T797" s="125"/>
      <c r="U797" s="125"/>
      <c r="V797" s="125"/>
      <c r="W797" s="125"/>
      <c r="X797" s="652"/>
      <c r="Y797" s="652">
        <v>44834</v>
      </c>
      <c r="Z797" s="125" t="s">
        <v>1364</v>
      </c>
      <c r="AA797" s="276" t="s">
        <v>409</v>
      </c>
    </row>
    <row r="798" spans="1:27" s="136" customFormat="1" x14ac:dyDescent="0.2">
      <c r="A798" s="654" t="s">
        <v>1394</v>
      </c>
      <c r="B798" s="653"/>
      <c r="C798" s="653" t="s">
        <v>1285</v>
      </c>
      <c r="D798" s="653" t="s">
        <v>1433</v>
      </c>
      <c r="E798" s="653"/>
      <c r="F798" s="653" t="s">
        <v>52</v>
      </c>
      <c r="G798" s="125" t="s">
        <v>48</v>
      </c>
      <c r="H798" s="653" t="s">
        <v>1276</v>
      </c>
      <c r="I798" s="275">
        <v>2320</v>
      </c>
      <c r="J798" s="275">
        <v>2940</v>
      </c>
      <c r="K798" s="275">
        <v>2940</v>
      </c>
      <c r="L798" s="125" t="s">
        <v>58</v>
      </c>
      <c r="M798" s="125" t="s">
        <v>335</v>
      </c>
      <c r="N798" s="125" t="s">
        <v>56</v>
      </c>
      <c r="O798" s="125"/>
      <c r="P798" s="125"/>
      <c r="Q798" s="125"/>
      <c r="R798" s="125"/>
      <c r="S798" s="125"/>
      <c r="T798" s="125"/>
      <c r="U798" s="125"/>
      <c r="V798" s="125"/>
      <c r="W798" s="125"/>
      <c r="X798" s="652"/>
      <c r="Y798" s="652">
        <v>44834</v>
      </c>
      <c r="Z798" s="125" t="s">
        <v>1364</v>
      </c>
      <c r="AA798" s="276" t="s">
        <v>409</v>
      </c>
    </row>
    <row r="799" spans="1:27" s="136" customFormat="1" x14ac:dyDescent="0.2">
      <c r="A799" s="654" t="s">
        <v>1394</v>
      </c>
      <c r="B799" s="653"/>
      <c r="C799" s="653" t="s">
        <v>1284</v>
      </c>
      <c r="D799" s="653" t="s">
        <v>1434</v>
      </c>
      <c r="E799" s="653"/>
      <c r="F799" s="653" t="s">
        <v>52</v>
      </c>
      <c r="G799" s="125" t="s">
        <v>48</v>
      </c>
      <c r="H799" s="653" t="s">
        <v>1276</v>
      </c>
      <c r="I799" s="275">
        <v>2085</v>
      </c>
      <c r="J799" s="275">
        <v>2365</v>
      </c>
      <c r="K799" s="275">
        <v>2365</v>
      </c>
      <c r="L799" s="125" t="s">
        <v>58</v>
      </c>
      <c r="M799" s="125" t="s">
        <v>335</v>
      </c>
      <c r="N799" s="125" t="s">
        <v>56</v>
      </c>
      <c r="O799" s="125"/>
      <c r="P799" s="125"/>
      <c r="Q799" s="125"/>
      <c r="R799" s="125"/>
      <c r="S799" s="125"/>
      <c r="T799" s="125"/>
      <c r="U799" s="125"/>
      <c r="V799" s="125"/>
      <c r="W799" s="125"/>
      <c r="X799" s="652"/>
      <c r="Y799" s="652">
        <v>44834</v>
      </c>
      <c r="Z799" s="125" t="s">
        <v>1364</v>
      </c>
      <c r="AA799" s="276" t="s">
        <v>409</v>
      </c>
    </row>
    <row r="800" spans="1:27" s="136" customFormat="1" x14ac:dyDescent="0.2">
      <c r="A800" s="654" t="s">
        <v>1394</v>
      </c>
      <c r="B800" s="653"/>
      <c r="C800" s="653" t="s">
        <v>1286</v>
      </c>
      <c r="D800" s="653" t="s">
        <v>1434</v>
      </c>
      <c r="E800" s="653"/>
      <c r="F800" s="653" t="s">
        <v>52</v>
      </c>
      <c r="G800" s="125" t="s">
        <v>48</v>
      </c>
      <c r="H800" s="653" t="s">
        <v>1276</v>
      </c>
      <c r="I800" s="275">
        <v>2385</v>
      </c>
      <c r="J800" s="275">
        <v>2665</v>
      </c>
      <c r="K800" s="275">
        <v>2665</v>
      </c>
      <c r="L800" s="125" t="s">
        <v>58</v>
      </c>
      <c r="M800" s="125" t="s">
        <v>335</v>
      </c>
      <c r="N800" s="125" t="s">
        <v>56</v>
      </c>
      <c r="O800" s="125"/>
      <c r="P800" s="125"/>
      <c r="Q800" s="125"/>
      <c r="R800" s="125"/>
      <c r="S800" s="125"/>
      <c r="T800" s="125"/>
      <c r="U800" s="125"/>
      <c r="V800" s="125"/>
      <c r="W800" s="125"/>
      <c r="X800" s="652"/>
      <c r="Y800" s="652">
        <v>44834</v>
      </c>
      <c r="Z800" s="125" t="s">
        <v>1364</v>
      </c>
      <c r="AA800" s="276" t="s">
        <v>409</v>
      </c>
    </row>
    <row r="801" spans="1:27" s="136" customFormat="1" x14ac:dyDescent="0.2">
      <c r="A801" s="654" t="s">
        <v>1394</v>
      </c>
      <c r="B801" s="653"/>
      <c r="C801" s="653" t="s">
        <v>1280</v>
      </c>
      <c r="D801" s="653" t="s">
        <v>1434</v>
      </c>
      <c r="E801" s="653"/>
      <c r="F801" s="653" t="s">
        <v>52</v>
      </c>
      <c r="G801" s="125" t="s">
        <v>48</v>
      </c>
      <c r="H801" s="653" t="s">
        <v>1276</v>
      </c>
      <c r="I801" s="275">
        <v>2785</v>
      </c>
      <c r="J801" s="275">
        <v>3440</v>
      </c>
      <c r="K801" s="275">
        <v>3440</v>
      </c>
      <c r="L801" s="125" t="s">
        <v>58</v>
      </c>
      <c r="M801" s="125" t="s">
        <v>335</v>
      </c>
      <c r="N801" s="125" t="s">
        <v>56</v>
      </c>
      <c r="O801" s="125"/>
      <c r="P801" s="125"/>
      <c r="Q801" s="125"/>
      <c r="R801" s="125"/>
      <c r="S801" s="125"/>
      <c r="T801" s="125"/>
      <c r="U801" s="125"/>
      <c r="V801" s="125"/>
      <c r="W801" s="125"/>
      <c r="X801" s="652"/>
      <c r="Y801" s="652">
        <v>44834</v>
      </c>
      <c r="Z801" s="125" t="s">
        <v>1364</v>
      </c>
      <c r="AA801" s="276" t="s">
        <v>409</v>
      </c>
    </row>
    <row r="802" spans="1:27" s="136" customFormat="1" x14ac:dyDescent="0.2">
      <c r="A802" s="654" t="s">
        <v>1394</v>
      </c>
      <c r="B802" s="653"/>
      <c r="C802" s="653" t="s">
        <v>1287</v>
      </c>
      <c r="D802" s="653" t="s">
        <v>1434</v>
      </c>
      <c r="E802" s="653"/>
      <c r="F802" s="653" t="s">
        <v>52</v>
      </c>
      <c r="G802" s="125" t="s">
        <v>48</v>
      </c>
      <c r="H802" s="653" t="s">
        <v>1276</v>
      </c>
      <c r="I802" s="275">
        <v>2335</v>
      </c>
      <c r="J802" s="275">
        <v>2865</v>
      </c>
      <c r="K802" s="275">
        <v>2865</v>
      </c>
      <c r="L802" s="125" t="s">
        <v>58</v>
      </c>
      <c r="M802" s="125" t="s">
        <v>335</v>
      </c>
      <c r="N802" s="125" t="s">
        <v>56</v>
      </c>
      <c r="O802" s="125"/>
      <c r="P802" s="125"/>
      <c r="Q802" s="125"/>
      <c r="R802" s="125"/>
      <c r="S802" s="125"/>
      <c r="T802" s="125"/>
      <c r="U802" s="125"/>
      <c r="V802" s="125"/>
      <c r="W802" s="125"/>
      <c r="X802" s="652"/>
      <c r="Y802" s="652">
        <v>44834</v>
      </c>
      <c r="Z802" s="125" t="s">
        <v>1364</v>
      </c>
      <c r="AA802" s="276" t="s">
        <v>409</v>
      </c>
    </row>
    <row r="803" spans="1:27" s="136" customFormat="1" x14ac:dyDescent="0.2">
      <c r="A803" s="654" t="s">
        <v>1394</v>
      </c>
      <c r="B803" s="653"/>
      <c r="C803" s="653" t="s">
        <v>1288</v>
      </c>
      <c r="D803" s="653" t="s">
        <v>1434</v>
      </c>
      <c r="E803" s="653"/>
      <c r="F803" s="653" t="s">
        <v>52</v>
      </c>
      <c r="G803" s="125" t="s">
        <v>48</v>
      </c>
      <c r="H803" s="653" t="s">
        <v>1276</v>
      </c>
      <c r="I803" s="275">
        <v>2585</v>
      </c>
      <c r="J803" s="275">
        <v>3265</v>
      </c>
      <c r="K803" s="275">
        <v>3265</v>
      </c>
      <c r="L803" s="125" t="s">
        <v>58</v>
      </c>
      <c r="M803" s="125" t="s">
        <v>335</v>
      </c>
      <c r="N803" s="125" t="s">
        <v>56</v>
      </c>
      <c r="O803" s="125"/>
      <c r="P803" s="125"/>
      <c r="Q803" s="125"/>
      <c r="R803" s="125"/>
      <c r="S803" s="125"/>
      <c r="T803" s="125"/>
      <c r="U803" s="125"/>
      <c r="V803" s="125"/>
      <c r="W803" s="125"/>
      <c r="X803" s="652"/>
      <c r="Y803" s="652">
        <v>44834</v>
      </c>
      <c r="Z803" s="125" t="s">
        <v>1364</v>
      </c>
      <c r="AA803" s="276" t="s">
        <v>409</v>
      </c>
    </row>
    <row r="804" spans="1:27" s="136" customFormat="1" x14ac:dyDescent="0.2">
      <c r="A804" s="654" t="s">
        <v>1394</v>
      </c>
      <c r="B804" s="653"/>
      <c r="C804" s="653" t="s">
        <v>1285</v>
      </c>
      <c r="D804" s="653" t="s">
        <v>1435</v>
      </c>
      <c r="E804" s="653"/>
      <c r="F804" s="653" t="s">
        <v>52</v>
      </c>
      <c r="G804" s="125" t="s">
        <v>48</v>
      </c>
      <c r="H804" s="653" t="s">
        <v>1276</v>
      </c>
      <c r="I804" s="275">
        <v>2320</v>
      </c>
      <c r="J804" s="275">
        <v>2940</v>
      </c>
      <c r="K804" s="275">
        <v>2940</v>
      </c>
      <c r="L804" s="125" t="s">
        <v>58</v>
      </c>
      <c r="M804" s="125" t="s">
        <v>335</v>
      </c>
      <c r="N804" s="125" t="s">
        <v>56</v>
      </c>
      <c r="O804" s="125"/>
      <c r="P804" s="125"/>
      <c r="Q804" s="125"/>
      <c r="R804" s="125"/>
      <c r="S804" s="125"/>
      <c r="T804" s="125"/>
      <c r="U804" s="125"/>
      <c r="V804" s="125"/>
      <c r="W804" s="125"/>
      <c r="X804" s="652"/>
      <c r="Y804" s="652">
        <v>44834</v>
      </c>
      <c r="Z804" s="125" t="s">
        <v>1364</v>
      </c>
      <c r="AA804" s="276" t="s">
        <v>409</v>
      </c>
    </row>
    <row r="805" spans="1:27" s="136" customFormat="1" x14ac:dyDescent="0.2">
      <c r="A805" s="654" t="s">
        <v>1394</v>
      </c>
      <c r="B805" s="653"/>
      <c r="C805" s="653" t="s">
        <v>1285</v>
      </c>
      <c r="D805" s="653" t="s">
        <v>1348</v>
      </c>
      <c r="E805" s="653"/>
      <c r="F805" s="653" t="s">
        <v>52</v>
      </c>
      <c r="G805" s="125" t="s">
        <v>48</v>
      </c>
      <c r="H805" s="653" t="s">
        <v>1276</v>
      </c>
      <c r="I805" s="275">
        <v>2620</v>
      </c>
      <c r="J805" s="275">
        <v>2940</v>
      </c>
      <c r="K805" s="275">
        <v>2940</v>
      </c>
      <c r="L805" s="125" t="s">
        <v>58</v>
      </c>
      <c r="M805" s="125" t="s">
        <v>335</v>
      </c>
      <c r="N805" s="125" t="s">
        <v>56</v>
      </c>
      <c r="O805" s="125"/>
      <c r="P805" s="125"/>
      <c r="Q805" s="125"/>
      <c r="R805" s="125"/>
      <c r="S805" s="125"/>
      <c r="T805" s="125"/>
      <c r="U805" s="125"/>
      <c r="V805" s="125"/>
      <c r="W805" s="125"/>
      <c r="X805" s="652"/>
      <c r="Y805" s="652">
        <v>44834</v>
      </c>
      <c r="Z805" s="125" t="s">
        <v>1364</v>
      </c>
      <c r="AA805" s="276" t="s">
        <v>409</v>
      </c>
    </row>
    <row r="806" spans="1:27" s="136" customFormat="1" x14ac:dyDescent="0.2">
      <c r="A806" s="654" t="s">
        <v>1394</v>
      </c>
      <c r="B806" s="653"/>
      <c r="C806" s="653" t="s">
        <v>1284</v>
      </c>
      <c r="D806" s="653" t="s">
        <v>1436</v>
      </c>
      <c r="E806" s="653"/>
      <c r="F806" s="653" t="s">
        <v>52</v>
      </c>
      <c r="G806" s="125" t="s">
        <v>48</v>
      </c>
      <c r="H806" s="653" t="s">
        <v>1276</v>
      </c>
      <c r="I806" s="275">
        <v>2155</v>
      </c>
      <c r="J806" s="275">
        <v>2410</v>
      </c>
      <c r="K806" s="275">
        <v>2410</v>
      </c>
      <c r="L806" s="125" t="s">
        <v>58</v>
      </c>
      <c r="M806" s="125" t="s">
        <v>335</v>
      </c>
      <c r="N806" s="125" t="s">
        <v>56</v>
      </c>
      <c r="O806" s="125"/>
      <c r="P806" s="125"/>
      <c r="Q806" s="125"/>
      <c r="R806" s="125"/>
      <c r="S806" s="125"/>
      <c r="T806" s="125"/>
      <c r="U806" s="125"/>
      <c r="V806" s="125"/>
      <c r="W806" s="125"/>
      <c r="X806" s="652"/>
      <c r="Y806" s="652">
        <v>44834</v>
      </c>
      <c r="Z806" s="125" t="s">
        <v>1364</v>
      </c>
      <c r="AA806" s="276" t="s">
        <v>409</v>
      </c>
    </row>
    <row r="807" spans="1:27" s="136" customFormat="1" x14ac:dyDescent="0.2">
      <c r="A807" s="654" t="s">
        <v>1394</v>
      </c>
      <c r="B807" s="653"/>
      <c r="C807" s="653" t="s">
        <v>1286</v>
      </c>
      <c r="D807" s="653" t="s">
        <v>1436</v>
      </c>
      <c r="E807" s="653"/>
      <c r="F807" s="653" t="s">
        <v>52</v>
      </c>
      <c r="G807" s="125" t="s">
        <v>48</v>
      </c>
      <c r="H807" s="653" t="s">
        <v>1276</v>
      </c>
      <c r="I807" s="275">
        <v>2455</v>
      </c>
      <c r="J807" s="275">
        <v>2710</v>
      </c>
      <c r="K807" s="275">
        <v>2710</v>
      </c>
      <c r="L807" s="125" t="s">
        <v>58</v>
      </c>
      <c r="M807" s="125" t="s">
        <v>335</v>
      </c>
      <c r="N807" s="125" t="s">
        <v>56</v>
      </c>
      <c r="O807" s="125"/>
      <c r="P807" s="125"/>
      <c r="Q807" s="125"/>
      <c r="R807" s="125"/>
      <c r="S807" s="125"/>
      <c r="T807" s="125"/>
      <c r="U807" s="125"/>
      <c r="V807" s="125"/>
      <c r="W807" s="125"/>
      <c r="X807" s="652"/>
      <c r="Y807" s="652">
        <v>44834</v>
      </c>
      <c r="Z807" s="125" t="s">
        <v>1364</v>
      </c>
      <c r="AA807" s="276" t="s">
        <v>409</v>
      </c>
    </row>
    <row r="808" spans="1:27" s="136" customFormat="1" x14ac:dyDescent="0.2">
      <c r="A808" s="654" t="s">
        <v>1394</v>
      </c>
      <c r="B808" s="653"/>
      <c r="C808" s="653" t="s">
        <v>1280</v>
      </c>
      <c r="D808" s="653" t="s">
        <v>1436</v>
      </c>
      <c r="E808" s="653"/>
      <c r="F808" s="653" t="s">
        <v>52</v>
      </c>
      <c r="G808" s="125" t="s">
        <v>48</v>
      </c>
      <c r="H808" s="653" t="s">
        <v>1276</v>
      </c>
      <c r="I808" s="275">
        <v>2430</v>
      </c>
      <c r="J808" s="275">
        <v>2840</v>
      </c>
      <c r="K808" s="275">
        <v>2840</v>
      </c>
      <c r="L808" s="125" t="s">
        <v>58</v>
      </c>
      <c r="M808" s="125" t="s">
        <v>335</v>
      </c>
      <c r="N808" s="125" t="s">
        <v>56</v>
      </c>
      <c r="O808" s="125"/>
      <c r="P808" s="125"/>
      <c r="Q808" s="125"/>
      <c r="R808" s="125"/>
      <c r="S808" s="125"/>
      <c r="T808" s="125"/>
      <c r="U808" s="125"/>
      <c r="V808" s="125"/>
      <c r="W808" s="125"/>
      <c r="X808" s="652"/>
      <c r="Y808" s="652">
        <v>44834</v>
      </c>
      <c r="Z808" s="125" t="s">
        <v>1364</v>
      </c>
      <c r="AA808" s="276" t="s">
        <v>409</v>
      </c>
    </row>
    <row r="809" spans="1:27" s="136" customFormat="1" x14ac:dyDescent="0.2">
      <c r="A809" s="654" t="s">
        <v>1394</v>
      </c>
      <c r="B809" s="653"/>
      <c r="C809" s="653" t="s">
        <v>1288</v>
      </c>
      <c r="D809" s="653" t="s">
        <v>1436</v>
      </c>
      <c r="E809" s="653"/>
      <c r="F809" s="653" t="s">
        <v>52</v>
      </c>
      <c r="G809" s="125" t="s">
        <v>48</v>
      </c>
      <c r="H809" s="653" t="s">
        <v>1276</v>
      </c>
      <c r="I809" s="275">
        <v>2610</v>
      </c>
      <c r="J809" s="275">
        <v>2750</v>
      </c>
      <c r="K809" s="275">
        <v>2750</v>
      </c>
      <c r="L809" s="125" t="s">
        <v>58</v>
      </c>
      <c r="M809" s="125" t="s">
        <v>335</v>
      </c>
      <c r="N809" s="125" t="s">
        <v>56</v>
      </c>
      <c r="O809" s="125"/>
      <c r="P809" s="125"/>
      <c r="Q809" s="125"/>
      <c r="R809" s="125"/>
      <c r="S809" s="125"/>
      <c r="T809" s="125"/>
      <c r="U809" s="125"/>
      <c r="V809" s="125"/>
      <c r="W809" s="125"/>
      <c r="X809" s="652"/>
      <c r="Y809" s="652">
        <v>44834</v>
      </c>
      <c r="Z809" s="125" t="s">
        <v>1364</v>
      </c>
      <c r="AA809" s="276" t="s">
        <v>409</v>
      </c>
    </row>
    <row r="810" spans="1:27" s="136" customFormat="1" x14ac:dyDescent="0.2">
      <c r="A810" s="654" t="s">
        <v>1394</v>
      </c>
      <c r="B810" s="653"/>
      <c r="C810" s="653" t="s">
        <v>1304</v>
      </c>
      <c r="D810" s="653" t="s">
        <v>1436</v>
      </c>
      <c r="E810" s="653"/>
      <c r="F810" s="653" t="s">
        <v>52</v>
      </c>
      <c r="G810" s="125" t="s">
        <v>48</v>
      </c>
      <c r="H810" s="653" t="s">
        <v>1276</v>
      </c>
      <c r="I810" s="275">
        <v>2120</v>
      </c>
      <c r="J810" s="275">
        <v>2440</v>
      </c>
      <c r="K810" s="275">
        <v>2440</v>
      </c>
      <c r="L810" s="125" t="s">
        <v>58</v>
      </c>
      <c r="M810" s="125" t="s">
        <v>335</v>
      </c>
      <c r="N810" s="125" t="s">
        <v>56</v>
      </c>
      <c r="O810" s="125"/>
      <c r="P810" s="125"/>
      <c r="Q810" s="125"/>
      <c r="R810" s="125"/>
      <c r="S810" s="125"/>
      <c r="T810" s="125"/>
      <c r="U810" s="125"/>
      <c r="V810" s="125"/>
      <c r="W810" s="125"/>
      <c r="X810" s="652"/>
      <c r="Y810" s="652">
        <v>44834</v>
      </c>
      <c r="Z810" s="125" t="s">
        <v>1364</v>
      </c>
      <c r="AA810" s="276" t="s">
        <v>409</v>
      </c>
    </row>
    <row r="811" spans="1:27" s="136" customFormat="1" x14ac:dyDescent="0.2">
      <c r="A811" s="654" t="s">
        <v>1394</v>
      </c>
      <c r="B811" s="653"/>
      <c r="C811" s="653" t="s">
        <v>1287</v>
      </c>
      <c r="D811" s="653" t="s">
        <v>1436</v>
      </c>
      <c r="E811" s="653"/>
      <c r="F811" s="653" t="s">
        <v>52</v>
      </c>
      <c r="G811" s="125" t="s">
        <v>48</v>
      </c>
      <c r="H811" s="653" t="s">
        <v>1276</v>
      </c>
      <c r="I811" s="275">
        <v>2020</v>
      </c>
      <c r="J811" s="275">
        <v>2340</v>
      </c>
      <c r="K811" s="275">
        <v>2340</v>
      </c>
      <c r="L811" s="125" t="s">
        <v>58</v>
      </c>
      <c r="M811" s="125" t="s">
        <v>335</v>
      </c>
      <c r="N811" s="125" t="s">
        <v>56</v>
      </c>
      <c r="O811" s="125"/>
      <c r="P811" s="125"/>
      <c r="Q811" s="125"/>
      <c r="R811" s="125"/>
      <c r="S811" s="125"/>
      <c r="T811" s="125"/>
      <c r="U811" s="125"/>
      <c r="V811" s="125"/>
      <c r="W811" s="125"/>
      <c r="X811" s="652"/>
      <c r="Y811" s="652">
        <v>44834</v>
      </c>
      <c r="Z811" s="125" t="s">
        <v>1364</v>
      </c>
      <c r="AA811" s="276" t="s">
        <v>409</v>
      </c>
    </row>
    <row r="812" spans="1:27" s="136" customFormat="1" x14ac:dyDescent="0.2">
      <c r="A812" s="654" t="s">
        <v>1394</v>
      </c>
      <c r="B812" s="653"/>
      <c r="C812" s="653" t="s">
        <v>1306</v>
      </c>
      <c r="D812" s="653" t="s">
        <v>1436</v>
      </c>
      <c r="E812" s="653"/>
      <c r="F812" s="653" t="s">
        <v>52</v>
      </c>
      <c r="G812" s="125" t="s">
        <v>48</v>
      </c>
      <c r="H812" s="653" t="s">
        <v>1276</v>
      </c>
      <c r="I812" s="275">
        <v>2120</v>
      </c>
      <c r="J812" s="275">
        <v>2440</v>
      </c>
      <c r="K812" s="275">
        <v>2440</v>
      </c>
      <c r="L812" s="125" t="s">
        <v>58</v>
      </c>
      <c r="M812" s="125" t="s">
        <v>335</v>
      </c>
      <c r="N812" s="125" t="s">
        <v>56</v>
      </c>
      <c r="O812" s="125"/>
      <c r="P812" s="125"/>
      <c r="Q812" s="125"/>
      <c r="R812" s="125"/>
      <c r="S812" s="125"/>
      <c r="T812" s="125"/>
      <c r="U812" s="125"/>
      <c r="V812" s="125"/>
      <c r="W812" s="125"/>
      <c r="X812" s="652"/>
      <c r="Y812" s="652">
        <v>44834</v>
      </c>
      <c r="Z812" s="125" t="s">
        <v>1364</v>
      </c>
      <c r="AA812" s="276" t="s">
        <v>409</v>
      </c>
    </row>
    <row r="813" spans="1:27" s="136" customFormat="1" x14ac:dyDescent="0.2">
      <c r="A813" s="654" t="s">
        <v>1394</v>
      </c>
      <c r="B813" s="653"/>
      <c r="C813" s="653" t="s">
        <v>1284</v>
      </c>
      <c r="D813" s="653" t="s">
        <v>1437</v>
      </c>
      <c r="E813" s="653"/>
      <c r="F813" s="653" t="s">
        <v>52</v>
      </c>
      <c r="G813" s="125" t="s">
        <v>48</v>
      </c>
      <c r="H813" s="653" t="s">
        <v>1276</v>
      </c>
      <c r="I813" s="275">
        <v>2625</v>
      </c>
      <c r="J813" s="275">
        <v>2960</v>
      </c>
      <c r="K813" s="275">
        <v>2960</v>
      </c>
      <c r="L813" s="125" t="s">
        <v>58</v>
      </c>
      <c r="M813" s="125" t="s">
        <v>335</v>
      </c>
      <c r="N813" s="125" t="s">
        <v>56</v>
      </c>
      <c r="O813" s="125"/>
      <c r="P813" s="125"/>
      <c r="Q813" s="125"/>
      <c r="R813" s="125"/>
      <c r="S813" s="125"/>
      <c r="T813" s="125"/>
      <c r="U813" s="125"/>
      <c r="V813" s="125"/>
      <c r="W813" s="125"/>
      <c r="X813" s="652"/>
      <c r="Y813" s="652">
        <v>44834</v>
      </c>
      <c r="Z813" s="125" t="s">
        <v>1364</v>
      </c>
      <c r="AA813" s="276" t="s">
        <v>409</v>
      </c>
    </row>
    <row r="814" spans="1:27" s="136" customFormat="1" x14ac:dyDescent="0.2">
      <c r="A814" s="654" t="s">
        <v>1394</v>
      </c>
      <c r="B814" s="653"/>
      <c r="C814" s="653" t="s">
        <v>1286</v>
      </c>
      <c r="D814" s="653" t="s">
        <v>1437</v>
      </c>
      <c r="E814" s="653"/>
      <c r="F814" s="653" t="s">
        <v>52</v>
      </c>
      <c r="G814" s="125" t="s">
        <v>48</v>
      </c>
      <c r="H814" s="653" t="s">
        <v>1276</v>
      </c>
      <c r="I814" s="275">
        <v>2925</v>
      </c>
      <c r="J814" s="275">
        <v>3260</v>
      </c>
      <c r="K814" s="275">
        <v>3260</v>
      </c>
      <c r="L814" s="125" t="s">
        <v>58</v>
      </c>
      <c r="M814" s="125" t="s">
        <v>335</v>
      </c>
      <c r="N814" s="125" t="s">
        <v>56</v>
      </c>
      <c r="O814" s="125"/>
      <c r="P814" s="125"/>
      <c r="Q814" s="125"/>
      <c r="R814" s="125"/>
      <c r="S814" s="125"/>
      <c r="T814" s="125"/>
      <c r="U814" s="125"/>
      <c r="V814" s="125"/>
      <c r="W814" s="125"/>
      <c r="X814" s="652"/>
      <c r="Y814" s="652">
        <v>44834</v>
      </c>
      <c r="Z814" s="125" t="s">
        <v>1364</v>
      </c>
      <c r="AA814" s="276" t="s">
        <v>409</v>
      </c>
    </row>
    <row r="815" spans="1:27" s="136" customFormat="1" x14ac:dyDescent="0.2">
      <c r="A815" s="654" t="s">
        <v>1394</v>
      </c>
      <c r="B815" s="653"/>
      <c r="C815" s="653" t="s">
        <v>1285</v>
      </c>
      <c r="D815" s="653" t="s">
        <v>1437</v>
      </c>
      <c r="E815" s="653"/>
      <c r="F815" s="653" t="s">
        <v>52</v>
      </c>
      <c r="G815" s="125" t="s">
        <v>48</v>
      </c>
      <c r="H815" s="653" t="s">
        <v>1276</v>
      </c>
      <c r="I815" s="275">
        <v>2820</v>
      </c>
      <c r="J815" s="275">
        <v>3290</v>
      </c>
      <c r="K815" s="275">
        <v>3290</v>
      </c>
      <c r="L815" s="125" t="s">
        <v>58</v>
      </c>
      <c r="M815" s="125" t="s">
        <v>335</v>
      </c>
      <c r="N815" s="125" t="s">
        <v>56</v>
      </c>
      <c r="O815" s="125"/>
      <c r="P815" s="125"/>
      <c r="Q815" s="125"/>
      <c r="R815" s="125"/>
      <c r="S815" s="125"/>
      <c r="T815" s="125"/>
      <c r="U815" s="125"/>
      <c r="V815" s="125"/>
      <c r="W815" s="125"/>
      <c r="X815" s="652"/>
      <c r="Y815" s="652">
        <v>44834</v>
      </c>
      <c r="Z815" s="125" t="s">
        <v>1364</v>
      </c>
      <c r="AA815" s="276" t="s">
        <v>409</v>
      </c>
    </row>
    <row r="816" spans="1:27" s="136" customFormat="1" x14ac:dyDescent="0.2">
      <c r="A816" s="654" t="s">
        <v>1394</v>
      </c>
      <c r="B816" s="653"/>
      <c r="C816" s="653" t="s">
        <v>1280</v>
      </c>
      <c r="D816" s="653" t="s">
        <v>1437</v>
      </c>
      <c r="E816" s="653"/>
      <c r="F816" s="653" t="s">
        <v>52</v>
      </c>
      <c r="G816" s="125" t="s">
        <v>48</v>
      </c>
      <c r="H816" s="653" t="s">
        <v>1276</v>
      </c>
      <c r="I816" s="275">
        <v>2720</v>
      </c>
      <c r="J816" s="275">
        <v>3140</v>
      </c>
      <c r="K816" s="275">
        <v>3140</v>
      </c>
      <c r="L816" s="125" t="s">
        <v>58</v>
      </c>
      <c r="M816" s="125" t="s">
        <v>335</v>
      </c>
      <c r="N816" s="125" t="s">
        <v>56</v>
      </c>
      <c r="O816" s="125"/>
      <c r="P816" s="125"/>
      <c r="Q816" s="125"/>
      <c r="R816" s="125"/>
      <c r="S816" s="125"/>
      <c r="T816" s="125"/>
      <c r="U816" s="125"/>
      <c r="V816" s="125"/>
      <c r="W816" s="125"/>
      <c r="X816" s="652"/>
      <c r="Y816" s="652">
        <v>44834</v>
      </c>
      <c r="Z816" s="125" t="s">
        <v>1364</v>
      </c>
      <c r="AA816" s="276" t="s">
        <v>409</v>
      </c>
    </row>
    <row r="817" spans="1:27" s="136" customFormat="1" x14ac:dyDescent="0.2">
      <c r="A817" s="654" t="s">
        <v>1394</v>
      </c>
      <c r="B817" s="653"/>
      <c r="C817" s="653" t="s">
        <v>1287</v>
      </c>
      <c r="D817" s="653" t="s">
        <v>1437</v>
      </c>
      <c r="E817" s="653"/>
      <c r="F817" s="653" t="s">
        <v>52</v>
      </c>
      <c r="G817" s="125" t="s">
        <v>48</v>
      </c>
      <c r="H817" s="653" t="s">
        <v>1276</v>
      </c>
      <c r="I817" s="275">
        <v>2245</v>
      </c>
      <c r="J817" s="275">
        <v>2490</v>
      </c>
      <c r="K817" s="275">
        <v>2490</v>
      </c>
      <c r="L817" s="125" t="s">
        <v>58</v>
      </c>
      <c r="M817" s="125" t="s">
        <v>335</v>
      </c>
      <c r="N817" s="125" t="s">
        <v>56</v>
      </c>
      <c r="O817" s="125"/>
      <c r="P817" s="125"/>
      <c r="Q817" s="125"/>
      <c r="R817" s="125"/>
      <c r="S817" s="125"/>
      <c r="T817" s="125"/>
      <c r="U817" s="125"/>
      <c r="V817" s="125"/>
      <c r="W817" s="125"/>
      <c r="X817" s="652"/>
      <c r="Y817" s="652">
        <v>44834</v>
      </c>
      <c r="Z817" s="125" t="s">
        <v>1364</v>
      </c>
      <c r="AA817" s="276" t="s">
        <v>409</v>
      </c>
    </row>
    <row r="818" spans="1:27" s="136" customFormat="1" x14ac:dyDescent="0.2">
      <c r="A818" s="654" t="s">
        <v>1394</v>
      </c>
      <c r="B818" s="653"/>
      <c r="C818" s="653" t="s">
        <v>1306</v>
      </c>
      <c r="D818" s="653" t="s">
        <v>1437</v>
      </c>
      <c r="E818" s="653"/>
      <c r="F818" s="653" t="s">
        <v>52</v>
      </c>
      <c r="G818" s="125" t="s">
        <v>48</v>
      </c>
      <c r="H818" s="653" t="s">
        <v>1276</v>
      </c>
      <c r="I818" s="275">
        <v>2520</v>
      </c>
      <c r="J818" s="275">
        <v>2840</v>
      </c>
      <c r="K818" s="275">
        <v>2840</v>
      </c>
      <c r="L818" s="125" t="s">
        <v>58</v>
      </c>
      <c r="M818" s="125" t="s">
        <v>335</v>
      </c>
      <c r="N818" s="125" t="s">
        <v>56</v>
      </c>
      <c r="O818" s="125"/>
      <c r="P818" s="125"/>
      <c r="Q818" s="125"/>
      <c r="R818" s="125"/>
      <c r="S818" s="125"/>
      <c r="T818" s="125"/>
      <c r="U818" s="125"/>
      <c r="V818" s="125"/>
      <c r="W818" s="125"/>
      <c r="X818" s="652"/>
      <c r="Y818" s="652">
        <v>44834</v>
      </c>
      <c r="Z818" s="125" t="s">
        <v>1364</v>
      </c>
      <c r="AA818" s="276" t="s">
        <v>409</v>
      </c>
    </row>
    <row r="819" spans="1:27" s="136" customFormat="1" x14ac:dyDescent="0.2">
      <c r="A819" s="654" t="s">
        <v>1394</v>
      </c>
      <c r="B819" s="653"/>
      <c r="C819" s="653" t="s">
        <v>1304</v>
      </c>
      <c r="D819" s="653" t="s">
        <v>1437</v>
      </c>
      <c r="E819" s="653"/>
      <c r="F819" s="653" t="s">
        <v>52</v>
      </c>
      <c r="G819" s="125" t="s">
        <v>48</v>
      </c>
      <c r="H819" s="653" t="s">
        <v>1276</v>
      </c>
      <c r="I819" s="275">
        <v>2395</v>
      </c>
      <c r="J819" s="275">
        <v>2690</v>
      </c>
      <c r="K819" s="275">
        <v>2690</v>
      </c>
      <c r="L819" s="125" t="s">
        <v>58</v>
      </c>
      <c r="M819" s="125" t="s">
        <v>335</v>
      </c>
      <c r="N819" s="125" t="s">
        <v>56</v>
      </c>
      <c r="O819" s="125"/>
      <c r="P819" s="125"/>
      <c r="Q819" s="125"/>
      <c r="R819" s="125"/>
      <c r="S819" s="125"/>
      <c r="T819" s="125"/>
      <c r="U819" s="125"/>
      <c r="V819" s="125"/>
      <c r="W819" s="125"/>
      <c r="X819" s="652"/>
      <c r="Y819" s="652">
        <v>44834</v>
      </c>
      <c r="Z819" s="125" t="s">
        <v>1364</v>
      </c>
      <c r="AA819" s="276" t="s">
        <v>409</v>
      </c>
    </row>
    <row r="820" spans="1:27" s="136" customFormat="1" x14ac:dyDescent="0.2">
      <c r="A820" s="654" t="s">
        <v>1394</v>
      </c>
      <c r="B820" s="653"/>
      <c r="C820" s="653" t="s">
        <v>1284</v>
      </c>
      <c r="D820" s="653" t="s">
        <v>1438</v>
      </c>
      <c r="E820" s="653"/>
      <c r="F820" s="653" t="s">
        <v>52</v>
      </c>
      <c r="G820" s="125" t="s">
        <v>48</v>
      </c>
      <c r="H820" s="653" t="s">
        <v>1276</v>
      </c>
      <c r="I820" s="275">
        <v>2930</v>
      </c>
      <c r="J820" s="275">
        <v>3560</v>
      </c>
      <c r="K820" s="275">
        <v>3560</v>
      </c>
      <c r="L820" s="125" t="s">
        <v>58</v>
      </c>
      <c r="M820" s="125" t="s">
        <v>335</v>
      </c>
      <c r="N820" s="125" t="s">
        <v>56</v>
      </c>
      <c r="O820" s="125"/>
      <c r="P820" s="125"/>
      <c r="Q820" s="125"/>
      <c r="R820" s="125"/>
      <c r="S820" s="125"/>
      <c r="T820" s="125"/>
      <c r="U820" s="125"/>
      <c r="V820" s="125"/>
      <c r="W820" s="125"/>
      <c r="X820" s="652"/>
      <c r="Y820" s="652">
        <v>44834</v>
      </c>
      <c r="Z820" s="125" t="s">
        <v>1364</v>
      </c>
      <c r="AA820" s="276" t="s">
        <v>409</v>
      </c>
    </row>
    <row r="821" spans="1:27" s="136" customFormat="1" x14ac:dyDescent="0.2">
      <c r="A821" s="654" t="s">
        <v>1394</v>
      </c>
      <c r="B821" s="653"/>
      <c r="C821" s="653" t="s">
        <v>1286</v>
      </c>
      <c r="D821" s="653" t="s">
        <v>1438</v>
      </c>
      <c r="E821" s="653"/>
      <c r="F821" s="653" t="s">
        <v>52</v>
      </c>
      <c r="G821" s="125" t="s">
        <v>48</v>
      </c>
      <c r="H821" s="653" t="s">
        <v>1276</v>
      </c>
      <c r="I821" s="275">
        <v>3230</v>
      </c>
      <c r="J821" s="275">
        <v>3960</v>
      </c>
      <c r="K821" s="275">
        <v>3960</v>
      </c>
      <c r="L821" s="125" t="s">
        <v>58</v>
      </c>
      <c r="M821" s="125" t="s">
        <v>335</v>
      </c>
      <c r="N821" s="125" t="s">
        <v>56</v>
      </c>
      <c r="O821" s="125"/>
      <c r="P821" s="125"/>
      <c r="Q821" s="125"/>
      <c r="R821" s="125"/>
      <c r="S821" s="125"/>
      <c r="T821" s="125"/>
      <c r="U821" s="125"/>
      <c r="V821" s="125"/>
      <c r="W821" s="125"/>
      <c r="X821" s="652"/>
      <c r="Y821" s="652">
        <v>44834</v>
      </c>
      <c r="Z821" s="125" t="s">
        <v>1364</v>
      </c>
      <c r="AA821" s="276" t="s">
        <v>409</v>
      </c>
    </row>
    <row r="822" spans="1:27" s="136" customFormat="1" x14ac:dyDescent="0.2">
      <c r="A822" s="654" t="s">
        <v>1394</v>
      </c>
      <c r="B822" s="653"/>
      <c r="C822" s="653" t="s">
        <v>1280</v>
      </c>
      <c r="D822" s="653" t="s">
        <v>1438</v>
      </c>
      <c r="E822" s="653"/>
      <c r="F822" s="653" t="s">
        <v>52</v>
      </c>
      <c r="G822" s="125" t="s">
        <v>48</v>
      </c>
      <c r="H822" s="653" t="s">
        <v>1276</v>
      </c>
      <c r="I822" s="275">
        <v>2795</v>
      </c>
      <c r="J822" s="275">
        <v>3555</v>
      </c>
      <c r="K822" s="275">
        <v>3555</v>
      </c>
      <c r="L822" s="125" t="s">
        <v>58</v>
      </c>
      <c r="M822" s="125" t="s">
        <v>335</v>
      </c>
      <c r="N822" s="125" t="s">
        <v>56</v>
      </c>
      <c r="O822" s="125"/>
      <c r="P822" s="125"/>
      <c r="Q822" s="125"/>
      <c r="R822" s="125"/>
      <c r="S822" s="125"/>
      <c r="T822" s="125"/>
      <c r="U822" s="125"/>
      <c r="V822" s="125"/>
      <c r="W822" s="125"/>
      <c r="X822" s="652"/>
      <c r="Y822" s="652">
        <v>44834</v>
      </c>
      <c r="Z822" s="125" t="s">
        <v>1364</v>
      </c>
      <c r="AA822" s="276" t="s">
        <v>409</v>
      </c>
    </row>
    <row r="823" spans="1:27" s="136" customFormat="1" x14ac:dyDescent="0.2">
      <c r="A823" s="654" t="s">
        <v>1394</v>
      </c>
      <c r="B823" s="653"/>
      <c r="C823" s="653" t="s">
        <v>1287</v>
      </c>
      <c r="D823" s="653" t="s">
        <v>1438</v>
      </c>
      <c r="E823" s="653"/>
      <c r="F823" s="653" t="s">
        <v>52</v>
      </c>
      <c r="G823" s="125" t="s">
        <v>48</v>
      </c>
      <c r="H823" s="653" t="s">
        <v>1276</v>
      </c>
      <c r="I823" s="275">
        <v>2435</v>
      </c>
      <c r="J823" s="275">
        <v>3255</v>
      </c>
      <c r="K823" s="275">
        <v>3255</v>
      </c>
      <c r="L823" s="125" t="s">
        <v>58</v>
      </c>
      <c r="M823" s="125" t="s">
        <v>335</v>
      </c>
      <c r="N823" s="125" t="s">
        <v>56</v>
      </c>
      <c r="O823" s="125"/>
      <c r="P823" s="125"/>
      <c r="Q823" s="125"/>
      <c r="R823" s="125"/>
      <c r="S823" s="125"/>
      <c r="T823" s="125"/>
      <c r="U823" s="125"/>
      <c r="V823" s="125"/>
      <c r="W823" s="125"/>
      <c r="X823" s="652"/>
      <c r="Y823" s="652">
        <v>44834</v>
      </c>
      <c r="Z823" s="125" t="s">
        <v>1364</v>
      </c>
      <c r="AA823" s="276" t="s">
        <v>409</v>
      </c>
    </row>
    <row r="824" spans="1:27" s="136" customFormat="1" x14ac:dyDescent="0.2">
      <c r="A824" s="654" t="s">
        <v>1394</v>
      </c>
      <c r="B824" s="653"/>
      <c r="C824" s="653" t="s">
        <v>1306</v>
      </c>
      <c r="D824" s="653" t="s">
        <v>1438</v>
      </c>
      <c r="E824" s="653"/>
      <c r="F824" s="653" t="s">
        <v>52</v>
      </c>
      <c r="G824" s="125" t="s">
        <v>48</v>
      </c>
      <c r="H824" s="653" t="s">
        <v>1276</v>
      </c>
      <c r="I824" s="275">
        <v>2595</v>
      </c>
      <c r="J824" s="275">
        <v>3455</v>
      </c>
      <c r="K824" s="275">
        <v>3455</v>
      </c>
      <c r="L824" s="125" t="s">
        <v>58</v>
      </c>
      <c r="M824" s="125" t="s">
        <v>335</v>
      </c>
      <c r="N824" s="125" t="s">
        <v>56</v>
      </c>
      <c r="O824" s="125"/>
      <c r="P824" s="125"/>
      <c r="Q824" s="125"/>
      <c r="R824" s="125"/>
      <c r="S824" s="125"/>
      <c r="T824" s="125"/>
      <c r="U824" s="125"/>
      <c r="V824" s="125"/>
      <c r="W824" s="125"/>
      <c r="X824" s="652"/>
      <c r="Y824" s="652">
        <v>44834</v>
      </c>
      <c r="Z824" s="125" t="s">
        <v>1364</v>
      </c>
      <c r="AA824" s="276" t="s">
        <v>409</v>
      </c>
    </row>
    <row r="825" spans="1:27" s="136" customFormat="1" x14ac:dyDescent="0.2">
      <c r="A825" s="654" t="s">
        <v>1394</v>
      </c>
      <c r="B825" s="653"/>
      <c r="C825" s="653" t="s">
        <v>1304</v>
      </c>
      <c r="D825" s="653" t="s">
        <v>1438</v>
      </c>
      <c r="E825" s="653"/>
      <c r="F825" s="653" t="s">
        <v>52</v>
      </c>
      <c r="G825" s="125" t="s">
        <v>48</v>
      </c>
      <c r="H825" s="653" t="s">
        <v>1276</v>
      </c>
      <c r="I825" s="275">
        <v>2595</v>
      </c>
      <c r="J825" s="275">
        <v>3450</v>
      </c>
      <c r="K825" s="275">
        <v>3450</v>
      </c>
      <c r="L825" s="125" t="s">
        <v>58</v>
      </c>
      <c r="M825" s="125" t="s">
        <v>335</v>
      </c>
      <c r="N825" s="125" t="s">
        <v>56</v>
      </c>
      <c r="O825" s="125"/>
      <c r="P825" s="125"/>
      <c r="Q825" s="125"/>
      <c r="R825" s="125"/>
      <c r="S825" s="125"/>
      <c r="T825" s="125"/>
      <c r="U825" s="125"/>
      <c r="V825" s="125"/>
      <c r="W825" s="125"/>
      <c r="X825" s="652"/>
      <c r="Y825" s="652">
        <v>44834</v>
      </c>
      <c r="Z825" s="125" t="s">
        <v>1364</v>
      </c>
      <c r="AA825" s="276" t="s">
        <v>409</v>
      </c>
    </row>
    <row r="826" spans="1:27" s="136" customFormat="1" x14ac:dyDescent="0.2">
      <c r="A826" s="654" t="s">
        <v>1394</v>
      </c>
      <c r="B826" s="653"/>
      <c r="C826" s="653" t="s">
        <v>1284</v>
      </c>
      <c r="D826" s="653" t="s">
        <v>1440</v>
      </c>
      <c r="E826" s="653"/>
      <c r="F826" s="653" t="s">
        <v>52</v>
      </c>
      <c r="G826" s="125" t="s">
        <v>48</v>
      </c>
      <c r="H826" s="653" t="s">
        <v>1276</v>
      </c>
      <c r="I826" s="275">
        <v>2819</v>
      </c>
      <c r="J826" s="275">
        <v>4088</v>
      </c>
      <c r="K826" s="275">
        <v>4088</v>
      </c>
      <c r="L826" s="125" t="s">
        <v>58</v>
      </c>
      <c r="M826" s="125" t="s">
        <v>335</v>
      </c>
      <c r="N826" s="125" t="s">
        <v>56</v>
      </c>
      <c r="O826" s="125"/>
      <c r="P826" s="125"/>
      <c r="Q826" s="125"/>
      <c r="R826" s="125"/>
      <c r="S826" s="125"/>
      <c r="T826" s="125"/>
      <c r="U826" s="125"/>
      <c r="V826" s="125"/>
      <c r="W826" s="125"/>
      <c r="X826" s="652"/>
      <c r="Y826" s="652">
        <v>44834</v>
      </c>
      <c r="Z826" s="125" t="s">
        <v>1364</v>
      </c>
      <c r="AA826" s="276" t="s">
        <v>409</v>
      </c>
    </row>
    <row r="827" spans="1:27" s="136" customFormat="1" x14ac:dyDescent="0.2">
      <c r="A827" s="654" t="s">
        <v>1394</v>
      </c>
      <c r="B827" s="653"/>
      <c r="C827" s="653" t="s">
        <v>1286</v>
      </c>
      <c r="D827" s="653" t="s">
        <v>1440</v>
      </c>
      <c r="E827" s="653"/>
      <c r="F827" s="653" t="s">
        <v>52</v>
      </c>
      <c r="G827" s="125" t="s">
        <v>48</v>
      </c>
      <c r="H827" s="653" t="s">
        <v>1276</v>
      </c>
      <c r="I827" s="275">
        <v>3119</v>
      </c>
      <c r="J827" s="275">
        <v>4338</v>
      </c>
      <c r="K827" s="275">
        <v>4338</v>
      </c>
      <c r="L827" s="125" t="s">
        <v>58</v>
      </c>
      <c r="M827" s="125" t="s">
        <v>335</v>
      </c>
      <c r="N827" s="125" t="s">
        <v>56</v>
      </c>
      <c r="O827" s="125"/>
      <c r="P827" s="125"/>
      <c r="Q827" s="125"/>
      <c r="R827" s="125"/>
      <c r="S827" s="125"/>
      <c r="T827" s="125"/>
      <c r="U827" s="125"/>
      <c r="V827" s="125"/>
      <c r="W827" s="125"/>
      <c r="X827" s="652"/>
      <c r="Y827" s="652">
        <v>44834</v>
      </c>
      <c r="Z827" s="125" t="s">
        <v>1364</v>
      </c>
      <c r="AA827" s="276" t="s">
        <v>409</v>
      </c>
    </row>
    <row r="828" spans="1:27" s="136" customFormat="1" x14ac:dyDescent="0.2">
      <c r="A828" s="654" t="s">
        <v>1394</v>
      </c>
      <c r="B828" s="653"/>
      <c r="C828" s="653" t="s">
        <v>1280</v>
      </c>
      <c r="D828" s="653" t="s">
        <v>1440</v>
      </c>
      <c r="E828" s="653"/>
      <c r="F828" s="653" t="s">
        <v>52</v>
      </c>
      <c r="G828" s="125" t="s">
        <v>48</v>
      </c>
      <c r="H828" s="653" t="s">
        <v>1276</v>
      </c>
      <c r="I828" s="275">
        <v>3419</v>
      </c>
      <c r="J828" s="275">
        <v>4198</v>
      </c>
      <c r="K828" s="275">
        <v>4198</v>
      </c>
      <c r="L828" s="125" t="s">
        <v>58</v>
      </c>
      <c r="M828" s="125" t="s">
        <v>335</v>
      </c>
      <c r="N828" s="125" t="s">
        <v>56</v>
      </c>
      <c r="O828" s="125"/>
      <c r="P828" s="125"/>
      <c r="Q828" s="125"/>
      <c r="R828" s="125"/>
      <c r="S828" s="125"/>
      <c r="T828" s="125"/>
      <c r="U828" s="125"/>
      <c r="V828" s="125"/>
      <c r="W828" s="125"/>
      <c r="X828" s="652"/>
      <c r="Y828" s="652">
        <v>44834</v>
      </c>
      <c r="Z828" s="125" t="s">
        <v>1364</v>
      </c>
      <c r="AA828" s="276" t="s">
        <v>409</v>
      </c>
    </row>
    <row r="829" spans="1:27" s="136" customFormat="1" x14ac:dyDescent="0.2">
      <c r="A829" s="654" t="s">
        <v>1394</v>
      </c>
      <c r="B829" s="653"/>
      <c r="C829" s="653" t="s">
        <v>1287</v>
      </c>
      <c r="D829" s="653" t="s">
        <v>1440</v>
      </c>
      <c r="E829" s="653"/>
      <c r="F829" s="653" t="s">
        <v>52</v>
      </c>
      <c r="G829" s="125" t="s">
        <v>48</v>
      </c>
      <c r="H829" s="653" t="s">
        <v>1276</v>
      </c>
      <c r="I829" s="275">
        <v>3219</v>
      </c>
      <c r="J829" s="275">
        <v>3998</v>
      </c>
      <c r="K829" s="275">
        <v>3998</v>
      </c>
      <c r="L829" s="125" t="s">
        <v>58</v>
      </c>
      <c r="M829" s="125" t="s">
        <v>335</v>
      </c>
      <c r="N829" s="125" t="s">
        <v>56</v>
      </c>
      <c r="O829" s="125"/>
      <c r="P829" s="125"/>
      <c r="Q829" s="125"/>
      <c r="R829" s="125"/>
      <c r="S829" s="125"/>
      <c r="T829" s="125"/>
      <c r="U829" s="125"/>
      <c r="V829" s="125"/>
      <c r="W829" s="125"/>
      <c r="X829" s="652"/>
      <c r="Y829" s="652">
        <v>44834</v>
      </c>
      <c r="Z829" s="125" t="s">
        <v>1364</v>
      </c>
      <c r="AA829" s="276" t="s">
        <v>409</v>
      </c>
    </row>
    <row r="830" spans="1:27" s="136" customFormat="1" x14ac:dyDescent="0.2">
      <c r="A830" s="654" t="s">
        <v>1394</v>
      </c>
      <c r="B830" s="653"/>
      <c r="C830" s="653" t="s">
        <v>1288</v>
      </c>
      <c r="D830" s="653" t="s">
        <v>1440</v>
      </c>
      <c r="E830" s="653"/>
      <c r="F830" s="653" t="s">
        <v>52</v>
      </c>
      <c r="G830" s="125" t="s">
        <v>48</v>
      </c>
      <c r="H830" s="653" t="s">
        <v>1276</v>
      </c>
      <c r="I830" s="275">
        <v>3319</v>
      </c>
      <c r="J830" s="275">
        <v>3998</v>
      </c>
      <c r="K830" s="275">
        <v>3998</v>
      </c>
      <c r="L830" s="125" t="s">
        <v>58</v>
      </c>
      <c r="M830" s="125" t="s">
        <v>335</v>
      </c>
      <c r="N830" s="125" t="s">
        <v>56</v>
      </c>
      <c r="O830" s="125"/>
      <c r="P830" s="125"/>
      <c r="Q830" s="125"/>
      <c r="R830" s="125"/>
      <c r="S830" s="125"/>
      <c r="T830" s="125"/>
      <c r="U830" s="125"/>
      <c r="V830" s="125"/>
      <c r="W830" s="125"/>
      <c r="X830" s="652"/>
      <c r="Y830" s="652">
        <v>44834</v>
      </c>
      <c r="Z830" s="125" t="s">
        <v>1364</v>
      </c>
      <c r="AA830" s="276" t="s">
        <v>409</v>
      </c>
    </row>
    <row r="831" spans="1:27" s="136" customFormat="1" x14ac:dyDescent="0.2">
      <c r="A831" s="654" t="s">
        <v>1394</v>
      </c>
      <c r="B831" s="653"/>
      <c r="C831" s="653" t="s">
        <v>1285</v>
      </c>
      <c r="D831" s="653" t="s">
        <v>1441</v>
      </c>
      <c r="E831" s="653"/>
      <c r="F831" s="653" t="s">
        <v>52</v>
      </c>
      <c r="G831" s="125" t="s">
        <v>48</v>
      </c>
      <c r="H831" s="653" t="s">
        <v>1276</v>
      </c>
      <c r="I831" s="275">
        <v>2720</v>
      </c>
      <c r="J831" s="275">
        <v>3140</v>
      </c>
      <c r="K831" s="275">
        <v>3140</v>
      </c>
      <c r="L831" s="125" t="s">
        <v>58</v>
      </c>
      <c r="M831" s="125" t="s">
        <v>335</v>
      </c>
      <c r="N831" s="125" t="s">
        <v>56</v>
      </c>
      <c r="O831" s="125"/>
      <c r="P831" s="125"/>
      <c r="Q831" s="125"/>
      <c r="R831" s="125"/>
      <c r="S831" s="125"/>
      <c r="T831" s="125"/>
      <c r="U831" s="125"/>
      <c r="V831" s="125"/>
      <c r="W831" s="125"/>
      <c r="X831" s="652"/>
      <c r="Y831" s="652">
        <v>44834</v>
      </c>
      <c r="Z831" s="125" t="s">
        <v>1364</v>
      </c>
      <c r="AA831" s="276" t="s">
        <v>409</v>
      </c>
    </row>
    <row r="832" spans="1:27" s="136" customFormat="1" x14ac:dyDescent="0.2">
      <c r="A832" s="654" t="s">
        <v>1394</v>
      </c>
      <c r="B832" s="653"/>
      <c r="C832" s="653" t="s">
        <v>1284</v>
      </c>
      <c r="D832" s="653" t="s">
        <v>1442</v>
      </c>
      <c r="E832" s="653"/>
      <c r="F832" s="653" t="s">
        <v>52</v>
      </c>
      <c r="G832" s="125" t="s">
        <v>48</v>
      </c>
      <c r="H832" s="653" t="s">
        <v>1276</v>
      </c>
      <c r="I832" s="275">
        <v>2745</v>
      </c>
      <c r="J832" s="275">
        <v>3260</v>
      </c>
      <c r="K832" s="275">
        <v>3260</v>
      </c>
      <c r="L832" s="125" t="s">
        <v>58</v>
      </c>
      <c r="M832" s="125" t="s">
        <v>335</v>
      </c>
      <c r="N832" s="125" t="s">
        <v>56</v>
      </c>
      <c r="O832" s="125"/>
      <c r="P832" s="125"/>
      <c r="Q832" s="125"/>
      <c r="R832" s="125"/>
      <c r="S832" s="125"/>
      <c r="T832" s="125"/>
      <c r="U832" s="125"/>
      <c r="V832" s="125"/>
      <c r="W832" s="125"/>
      <c r="X832" s="652"/>
      <c r="Y832" s="652">
        <v>44834</v>
      </c>
      <c r="Z832" s="125" t="s">
        <v>1365</v>
      </c>
      <c r="AA832" s="276" t="s">
        <v>409</v>
      </c>
    </row>
    <row r="833" spans="1:27" s="136" customFormat="1" x14ac:dyDescent="0.2">
      <c r="A833" s="654" t="s">
        <v>1394</v>
      </c>
      <c r="B833" s="653"/>
      <c r="C833" s="653" t="s">
        <v>1286</v>
      </c>
      <c r="D833" s="653" t="s">
        <v>1442</v>
      </c>
      <c r="E833" s="653"/>
      <c r="F833" s="653" t="s">
        <v>52</v>
      </c>
      <c r="G833" s="125" t="s">
        <v>48</v>
      </c>
      <c r="H833" s="653" t="s">
        <v>1276</v>
      </c>
      <c r="I833" s="275">
        <v>2945</v>
      </c>
      <c r="J833" s="275">
        <v>3560</v>
      </c>
      <c r="K833" s="275">
        <v>3560</v>
      </c>
      <c r="L833" s="125" t="s">
        <v>58</v>
      </c>
      <c r="M833" s="125" t="s">
        <v>335</v>
      </c>
      <c r="N833" s="125" t="s">
        <v>56</v>
      </c>
      <c r="O833" s="125"/>
      <c r="P833" s="125"/>
      <c r="Q833" s="125"/>
      <c r="R833" s="125"/>
      <c r="S833" s="125"/>
      <c r="T833" s="125"/>
      <c r="U833" s="125"/>
      <c r="V833" s="125"/>
      <c r="W833" s="125"/>
      <c r="X833" s="652"/>
      <c r="Y833" s="652">
        <v>44834</v>
      </c>
      <c r="Z833" s="125" t="s">
        <v>1365</v>
      </c>
      <c r="AA833" s="276" t="s">
        <v>409</v>
      </c>
    </row>
    <row r="834" spans="1:27" s="136" customFormat="1" x14ac:dyDescent="0.2">
      <c r="A834" s="654" t="s">
        <v>1394</v>
      </c>
      <c r="B834" s="653"/>
      <c r="C834" s="653" t="s">
        <v>1280</v>
      </c>
      <c r="D834" s="653" t="s">
        <v>1442</v>
      </c>
      <c r="E834" s="653"/>
      <c r="F834" s="653" t="s">
        <v>52</v>
      </c>
      <c r="G834" s="125" t="s">
        <v>48</v>
      </c>
      <c r="H834" s="653" t="s">
        <v>1276</v>
      </c>
      <c r="I834" s="275">
        <v>2780</v>
      </c>
      <c r="J834" s="275">
        <v>3300</v>
      </c>
      <c r="K834" s="275">
        <v>3300</v>
      </c>
      <c r="L834" s="125" t="s">
        <v>58</v>
      </c>
      <c r="M834" s="125" t="s">
        <v>335</v>
      </c>
      <c r="N834" s="125" t="s">
        <v>56</v>
      </c>
      <c r="O834" s="125"/>
      <c r="P834" s="125"/>
      <c r="Q834" s="125"/>
      <c r="R834" s="125"/>
      <c r="S834" s="125"/>
      <c r="T834" s="125"/>
      <c r="U834" s="125"/>
      <c r="V834" s="125"/>
      <c r="W834" s="125"/>
      <c r="X834" s="652"/>
      <c r="Y834" s="652">
        <v>44834</v>
      </c>
      <c r="Z834" s="125" t="s">
        <v>1365</v>
      </c>
      <c r="AA834" s="276" t="s">
        <v>409</v>
      </c>
    </row>
    <row r="835" spans="1:27" s="136" customFormat="1" x14ac:dyDescent="0.2">
      <c r="A835" s="654" t="s">
        <v>1394</v>
      </c>
      <c r="B835" s="653"/>
      <c r="C835" s="653" t="s">
        <v>1287</v>
      </c>
      <c r="D835" s="653" t="s">
        <v>1442</v>
      </c>
      <c r="E835" s="653"/>
      <c r="F835" s="653" t="s">
        <v>52</v>
      </c>
      <c r="G835" s="125" t="s">
        <v>48</v>
      </c>
      <c r="H835" s="653" t="s">
        <v>1276</v>
      </c>
      <c r="I835" s="275">
        <v>2580</v>
      </c>
      <c r="J835" s="275">
        <v>3000</v>
      </c>
      <c r="K835" s="275">
        <v>3000</v>
      </c>
      <c r="L835" s="125" t="s">
        <v>58</v>
      </c>
      <c r="M835" s="125" t="s">
        <v>335</v>
      </c>
      <c r="N835" s="125" t="s">
        <v>56</v>
      </c>
      <c r="O835" s="125"/>
      <c r="P835" s="125"/>
      <c r="Q835" s="125"/>
      <c r="R835" s="125"/>
      <c r="S835" s="125"/>
      <c r="T835" s="125"/>
      <c r="U835" s="125"/>
      <c r="V835" s="125"/>
      <c r="W835" s="125"/>
      <c r="X835" s="652"/>
      <c r="Y835" s="652">
        <v>44834</v>
      </c>
      <c r="Z835" s="125" t="s">
        <v>1365</v>
      </c>
      <c r="AA835" s="276" t="s">
        <v>409</v>
      </c>
    </row>
    <row r="836" spans="1:27" s="136" customFormat="1" x14ac:dyDescent="0.2">
      <c r="A836" s="654" t="s">
        <v>1394</v>
      </c>
      <c r="B836" s="653"/>
      <c r="C836" s="653" t="s">
        <v>1288</v>
      </c>
      <c r="D836" s="653" t="s">
        <v>1442</v>
      </c>
      <c r="E836" s="653"/>
      <c r="F836" s="653" t="s">
        <v>52</v>
      </c>
      <c r="G836" s="125" t="s">
        <v>48</v>
      </c>
      <c r="H836" s="653" t="s">
        <v>1276</v>
      </c>
      <c r="I836" s="275">
        <v>2680</v>
      </c>
      <c r="J836" s="275">
        <v>3260</v>
      </c>
      <c r="K836" s="275">
        <v>3260</v>
      </c>
      <c r="L836" s="125" t="s">
        <v>58</v>
      </c>
      <c r="M836" s="125" t="s">
        <v>335</v>
      </c>
      <c r="N836" s="125" t="s">
        <v>56</v>
      </c>
      <c r="O836" s="125"/>
      <c r="P836" s="125"/>
      <c r="Q836" s="125"/>
      <c r="R836" s="125"/>
      <c r="S836" s="125"/>
      <c r="T836" s="125"/>
      <c r="U836" s="125"/>
      <c r="V836" s="125"/>
      <c r="W836" s="125"/>
      <c r="X836" s="652"/>
      <c r="Y836" s="652">
        <v>44834</v>
      </c>
      <c r="Z836" s="125" t="s">
        <v>1365</v>
      </c>
      <c r="AA836" s="276" t="s">
        <v>409</v>
      </c>
    </row>
    <row r="837" spans="1:27" s="136" customFormat="1" x14ac:dyDescent="0.2">
      <c r="A837" s="654" t="s">
        <v>1394</v>
      </c>
      <c r="B837" s="653"/>
      <c r="C837" s="653" t="s">
        <v>1284</v>
      </c>
      <c r="D837" s="653" t="s">
        <v>1443</v>
      </c>
      <c r="E837" s="653"/>
      <c r="F837" s="653" t="s">
        <v>52</v>
      </c>
      <c r="G837" s="125" t="s">
        <v>48</v>
      </c>
      <c r="H837" s="653" t="s">
        <v>1276</v>
      </c>
      <c r="I837" s="275">
        <v>2830</v>
      </c>
      <c r="J837" s="275">
        <v>3260</v>
      </c>
      <c r="K837" s="275">
        <v>3260</v>
      </c>
      <c r="L837" s="125" t="s">
        <v>58</v>
      </c>
      <c r="M837" s="125" t="s">
        <v>335</v>
      </c>
      <c r="N837" s="125" t="s">
        <v>56</v>
      </c>
      <c r="O837" s="125"/>
      <c r="P837" s="125"/>
      <c r="Q837" s="125"/>
      <c r="R837" s="125"/>
      <c r="S837" s="125"/>
      <c r="T837" s="125"/>
      <c r="U837" s="125"/>
      <c r="V837" s="125"/>
      <c r="W837" s="125"/>
      <c r="X837" s="652"/>
      <c r="Y837" s="652">
        <v>44834</v>
      </c>
      <c r="Z837" s="125" t="s">
        <v>1365</v>
      </c>
      <c r="AA837" s="276" t="s">
        <v>409</v>
      </c>
    </row>
    <row r="838" spans="1:27" s="136" customFormat="1" x14ac:dyDescent="0.2">
      <c r="A838" s="654" t="s">
        <v>1394</v>
      </c>
      <c r="B838" s="653"/>
      <c r="C838" s="653" t="s">
        <v>1286</v>
      </c>
      <c r="D838" s="653" t="s">
        <v>1443</v>
      </c>
      <c r="E838" s="653"/>
      <c r="F838" s="653" t="s">
        <v>52</v>
      </c>
      <c r="G838" s="125" t="s">
        <v>48</v>
      </c>
      <c r="H838" s="653" t="s">
        <v>1276</v>
      </c>
      <c r="I838" s="275">
        <v>3480</v>
      </c>
      <c r="J838" s="275">
        <v>3560</v>
      </c>
      <c r="K838" s="275">
        <v>3560</v>
      </c>
      <c r="L838" s="125" t="s">
        <v>58</v>
      </c>
      <c r="M838" s="125" t="s">
        <v>335</v>
      </c>
      <c r="N838" s="125" t="s">
        <v>56</v>
      </c>
      <c r="O838" s="125"/>
      <c r="P838" s="125"/>
      <c r="Q838" s="125"/>
      <c r="R838" s="125"/>
      <c r="S838" s="125"/>
      <c r="T838" s="125"/>
      <c r="U838" s="125"/>
      <c r="V838" s="125"/>
      <c r="W838" s="125"/>
      <c r="X838" s="652"/>
      <c r="Y838" s="652">
        <v>44834</v>
      </c>
      <c r="Z838" s="125" t="s">
        <v>1365</v>
      </c>
      <c r="AA838" s="276" t="s">
        <v>409</v>
      </c>
    </row>
    <row r="839" spans="1:27" s="136" customFormat="1" x14ac:dyDescent="0.2">
      <c r="A839" s="654" t="s">
        <v>1394</v>
      </c>
      <c r="B839" s="653"/>
      <c r="C839" s="653" t="s">
        <v>1280</v>
      </c>
      <c r="D839" s="653" t="s">
        <v>1443</v>
      </c>
      <c r="E839" s="653"/>
      <c r="F839" s="653" t="s">
        <v>52</v>
      </c>
      <c r="G839" s="125" t="s">
        <v>48</v>
      </c>
      <c r="H839" s="653" t="s">
        <v>1276</v>
      </c>
      <c r="I839" s="275">
        <v>2780</v>
      </c>
      <c r="J839" s="275">
        <v>3300</v>
      </c>
      <c r="K839" s="275">
        <v>3300</v>
      </c>
      <c r="L839" s="125" t="s">
        <v>58</v>
      </c>
      <c r="M839" s="125" t="s">
        <v>335</v>
      </c>
      <c r="N839" s="125" t="s">
        <v>56</v>
      </c>
      <c r="O839" s="125"/>
      <c r="P839" s="125"/>
      <c r="Q839" s="125"/>
      <c r="R839" s="125"/>
      <c r="S839" s="125"/>
      <c r="T839" s="125"/>
      <c r="U839" s="125"/>
      <c r="V839" s="125"/>
      <c r="W839" s="125"/>
      <c r="X839" s="652"/>
      <c r="Y839" s="652">
        <v>44834</v>
      </c>
      <c r="Z839" s="125" t="s">
        <v>1365</v>
      </c>
      <c r="AA839" s="276" t="s">
        <v>409</v>
      </c>
    </row>
    <row r="840" spans="1:27" s="136" customFormat="1" x14ac:dyDescent="0.2">
      <c r="A840" s="654" t="s">
        <v>1394</v>
      </c>
      <c r="B840" s="653"/>
      <c r="C840" s="653" t="s">
        <v>1287</v>
      </c>
      <c r="D840" s="653" t="s">
        <v>1443</v>
      </c>
      <c r="E840" s="653"/>
      <c r="F840" s="653" t="s">
        <v>52</v>
      </c>
      <c r="G840" s="125" t="s">
        <v>48</v>
      </c>
      <c r="H840" s="653" t="s">
        <v>1276</v>
      </c>
      <c r="I840" s="275">
        <v>2580</v>
      </c>
      <c r="J840" s="275">
        <v>3000</v>
      </c>
      <c r="K840" s="275">
        <v>3000</v>
      </c>
      <c r="L840" s="125" t="s">
        <v>58</v>
      </c>
      <c r="M840" s="125" t="s">
        <v>335</v>
      </c>
      <c r="N840" s="125" t="s">
        <v>56</v>
      </c>
      <c r="O840" s="125"/>
      <c r="P840" s="125"/>
      <c r="Q840" s="125"/>
      <c r="R840" s="125"/>
      <c r="S840" s="125"/>
      <c r="T840" s="125"/>
      <c r="U840" s="125"/>
      <c r="V840" s="125"/>
      <c r="W840" s="125"/>
      <c r="X840" s="652"/>
      <c r="Y840" s="652">
        <v>44834</v>
      </c>
      <c r="Z840" s="125" t="s">
        <v>1365</v>
      </c>
      <c r="AA840" s="276" t="s">
        <v>409</v>
      </c>
    </row>
    <row r="841" spans="1:27" s="136" customFormat="1" x14ac:dyDescent="0.2">
      <c r="A841" s="654" t="s">
        <v>1394</v>
      </c>
      <c r="B841" s="653"/>
      <c r="C841" s="653" t="s">
        <v>1288</v>
      </c>
      <c r="D841" s="653" t="s">
        <v>1443</v>
      </c>
      <c r="E841" s="653"/>
      <c r="F841" s="653" t="s">
        <v>52</v>
      </c>
      <c r="G841" s="125" t="s">
        <v>48</v>
      </c>
      <c r="H841" s="653" t="s">
        <v>1276</v>
      </c>
      <c r="I841" s="275">
        <v>2680</v>
      </c>
      <c r="J841" s="275">
        <v>3260</v>
      </c>
      <c r="K841" s="275">
        <v>3260</v>
      </c>
      <c r="L841" s="125" t="s">
        <v>58</v>
      </c>
      <c r="M841" s="125" t="s">
        <v>335</v>
      </c>
      <c r="N841" s="125" t="s">
        <v>56</v>
      </c>
      <c r="O841" s="125"/>
      <c r="P841" s="125"/>
      <c r="Q841" s="125"/>
      <c r="R841" s="125"/>
      <c r="S841" s="125"/>
      <c r="T841" s="125"/>
      <c r="U841" s="125"/>
      <c r="V841" s="125"/>
      <c r="W841" s="125"/>
      <c r="X841" s="652"/>
      <c r="Y841" s="652">
        <v>44834</v>
      </c>
      <c r="Z841" s="125" t="s">
        <v>1365</v>
      </c>
      <c r="AA841" s="276" t="s">
        <v>409</v>
      </c>
    </row>
    <row r="842" spans="1:27" s="136" customFormat="1" x14ac:dyDescent="0.2">
      <c r="A842" s="654" t="s">
        <v>1394</v>
      </c>
      <c r="B842" s="653"/>
      <c r="C842" s="653" t="s">
        <v>1284</v>
      </c>
      <c r="D842" s="653" t="s">
        <v>1444</v>
      </c>
      <c r="E842" s="653"/>
      <c r="F842" s="653" t="s">
        <v>52</v>
      </c>
      <c r="G842" s="125" t="s">
        <v>48</v>
      </c>
      <c r="H842" s="653" t="s">
        <v>1276</v>
      </c>
      <c r="I842" s="275">
        <v>2749</v>
      </c>
      <c r="J842" s="275">
        <v>3738</v>
      </c>
      <c r="K842" s="275">
        <v>3738</v>
      </c>
      <c r="L842" s="125" t="s">
        <v>58</v>
      </c>
      <c r="M842" s="125" t="s">
        <v>335</v>
      </c>
      <c r="N842" s="125" t="s">
        <v>56</v>
      </c>
      <c r="O842" s="125"/>
      <c r="P842" s="125"/>
      <c r="Q842" s="125"/>
      <c r="R842" s="125"/>
      <c r="S842" s="125"/>
      <c r="T842" s="125"/>
      <c r="U842" s="125"/>
      <c r="V842" s="125"/>
      <c r="W842" s="125"/>
      <c r="X842" s="652"/>
      <c r="Y842" s="652">
        <v>44834</v>
      </c>
      <c r="Z842" s="125" t="s">
        <v>1364</v>
      </c>
      <c r="AA842" s="276" t="s">
        <v>409</v>
      </c>
    </row>
    <row r="843" spans="1:27" s="136" customFormat="1" x14ac:dyDescent="0.2">
      <c r="A843" s="654" t="s">
        <v>1394</v>
      </c>
      <c r="B843" s="653"/>
      <c r="C843" s="653" t="s">
        <v>1286</v>
      </c>
      <c r="D843" s="653" t="s">
        <v>1444</v>
      </c>
      <c r="E843" s="653"/>
      <c r="F843" s="653" t="s">
        <v>52</v>
      </c>
      <c r="G843" s="125" t="s">
        <v>48</v>
      </c>
      <c r="H843" s="653" t="s">
        <v>1276</v>
      </c>
      <c r="I843" s="275">
        <v>3049</v>
      </c>
      <c r="J843" s="275">
        <v>3838</v>
      </c>
      <c r="K843" s="275">
        <v>3838</v>
      </c>
      <c r="L843" s="125" t="s">
        <v>58</v>
      </c>
      <c r="M843" s="125" t="s">
        <v>335</v>
      </c>
      <c r="N843" s="125" t="s">
        <v>56</v>
      </c>
      <c r="O843" s="125"/>
      <c r="P843" s="125"/>
      <c r="Q843" s="125"/>
      <c r="R843" s="125"/>
      <c r="S843" s="125"/>
      <c r="T843" s="125"/>
      <c r="U843" s="125"/>
      <c r="V843" s="125"/>
      <c r="W843" s="125"/>
      <c r="X843" s="652"/>
      <c r="Y843" s="652">
        <v>44834</v>
      </c>
      <c r="Z843" s="125" t="s">
        <v>1364</v>
      </c>
      <c r="AA843" s="276" t="s">
        <v>409</v>
      </c>
    </row>
    <row r="844" spans="1:27" s="136" customFormat="1" x14ac:dyDescent="0.2">
      <c r="A844" s="654" t="s">
        <v>1394</v>
      </c>
      <c r="B844" s="653"/>
      <c r="C844" s="653" t="s">
        <v>1280</v>
      </c>
      <c r="D844" s="653" t="s">
        <v>1444</v>
      </c>
      <c r="E844" s="653"/>
      <c r="F844" s="653" t="s">
        <v>52</v>
      </c>
      <c r="G844" s="125" t="s">
        <v>48</v>
      </c>
      <c r="H844" s="653" t="s">
        <v>1276</v>
      </c>
      <c r="I844" s="275">
        <v>3194</v>
      </c>
      <c r="J844" s="275">
        <v>4298</v>
      </c>
      <c r="K844" s="275">
        <v>4298</v>
      </c>
      <c r="L844" s="125" t="s">
        <v>58</v>
      </c>
      <c r="M844" s="125" t="s">
        <v>335</v>
      </c>
      <c r="N844" s="125" t="s">
        <v>56</v>
      </c>
      <c r="O844" s="125"/>
      <c r="P844" s="125"/>
      <c r="Q844" s="125"/>
      <c r="R844" s="125"/>
      <c r="S844" s="125"/>
      <c r="T844" s="125"/>
      <c r="U844" s="125"/>
      <c r="V844" s="125"/>
      <c r="W844" s="125"/>
      <c r="X844" s="652"/>
      <c r="Y844" s="652">
        <v>44834</v>
      </c>
      <c r="Z844" s="125" t="s">
        <v>1364</v>
      </c>
      <c r="AA844" s="276" t="s">
        <v>409</v>
      </c>
    </row>
    <row r="845" spans="1:27" s="136" customFormat="1" x14ac:dyDescent="0.2">
      <c r="A845" s="654" t="s">
        <v>1394</v>
      </c>
      <c r="B845" s="653"/>
      <c r="C845" s="653" t="s">
        <v>1287</v>
      </c>
      <c r="D845" s="653" t="s">
        <v>1444</v>
      </c>
      <c r="E845" s="653"/>
      <c r="F845" s="653" t="s">
        <v>52</v>
      </c>
      <c r="G845" s="125" t="s">
        <v>48</v>
      </c>
      <c r="H845" s="653" t="s">
        <v>1276</v>
      </c>
      <c r="I845" s="275">
        <v>2994</v>
      </c>
      <c r="J845" s="275">
        <v>3998</v>
      </c>
      <c r="K845" s="275">
        <v>3998</v>
      </c>
      <c r="L845" s="125" t="s">
        <v>58</v>
      </c>
      <c r="M845" s="125" t="s">
        <v>335</v>
      </c>
      <c r="N845" s="125" t="s">
        <v>56</v>
      </c>
      <c r="O845" s="125"/>
      <c r="P845" s="125"/>
      <c r="Q845" s="125"/>
      <c r="R845" s="125"/>
      <c r="S845" s="125"/>
      <c r="T845" s="125"/>
      <c r="U845" s="125"/>
      <c r="V845" s="125"/>
      <c r="W845" s="125"/>
      <c r="X845" s="652"/>
      <c r="Y845" s="652">
        <v>44834</v>
      </c>
      <c r="Z845" s="125" t="s">
        <v>1364</v>
      </c>
      <c r="AA845" s="276" t="s">
        <v>409</v>
      </c>
    </row>
    <row r="846" spans="1:27" s="136" customFormat="1" x14ac:dyDescent="0.2">
      <c r="A846" s="654" t="s">
        <v>1394</v>
      </c>
      <c r="B846" s="653"/>
      <c r="C846" s="653" t="s">
        <v>1288</v>
      </c>
      <c r="D846" s="653" t="s">
        <v>1444</v>
      </c>
      <c r="E846" s="653"/>
      <c r="F846" s="653" t="s">
        <v>52</v>
      </c>
      <c r="G846" s="125" t="s">
        <v>48</v>
      </c>
      <c r="H846" s="653" t="s">
        <v>1276</v>
      </c>
      <c r="I846" s="275">
        <v>3094</v>
      </c>
      <c r="J846" s="275">
        <v>4098</v>
      </c>
      <c r="K846" s="275">
        <v>4098</v>
      </c>
      <c r="L846" s="125" t="s">
        <v>58</v>
      </c>
      <c r="M846" s="125" t="s">
        <v>335</v>
      </c>
      <c r="N846" s="125" t="s">
        <v>56</v>
      </c>
      <c r="O846" s="125"/>
      <c r="P846" s="125"/>
      <c r="Q846" s="125"/>
      <c r="R846" s="125"/>
      <c r="S846" s="125"/>
      <c r="T846" s="125"/>
      <c r="U846" s="125"/>
      <c r="V846" s="125"/>
      <c r="W846" s="125"/>
      <c r="X846" s="652"/>
      <c r="Y846" s="652">
        <v>44834</v>
      </c>
      <c r="Z846" s="125" t="s">
        <v>1364</v>
      </c>
      <c r="AA846" s="276" t="s">
        <v>409</v>
      </c>
    </row>
    <row r="847" spans="1:27" s="136" customFormat="1" x14ac:dyDescent="0.2">
      <c r="A847" s="654" t="s">
        <v>1394</v>
      </c>
      <c r="B847" s="653"/>
      <c r="C847" s="653" t="s">
        <v>1284</v>
      </c>
      <c r="D847" s="653" t="s">
        <v>1445</v>
      </c>
      <c r="E847" s="653"/>
      <c r="F847" s="653" t="s">
        <v>52</v>
      </c>
      <c r="G847" s="125" t="s">
        <v>48</v>
      </c>
      <c r="H847" s="653" t="s">
        <v>1276</v>
      </c>
      <c r="I847" s="275">
        <v>3405</v>
      </c>
      <c r="J847" s="275">
        <v>4390</v>
      </c>
      <c r="K847" s="275">
        <v>4390</v>
      </c>
      <c r="L847" s="125" t="s">
        <v>58</v>
      </c>
      <c r="M847" s="125" t="s">
        <v>335</v>
      </c>
      <c r="N847" s="125" t="s">
        <v>56</v>
      </c>
      <c r="O847" s="125"/>
      <c r="P847" s="125"/>
      <c r="Q847" s="125"/>
      <c r="R847" s="125"/>
      <c r="S847" s="125"/>
      <c r="T847" s="125"/>
      <c r="U847" s="125"/>
      <c r="V847" s="125"/>
      <c r="W847" s="125"/>
      <c r="X847" s="652"/>
      <c r="Y847" s="652">
        <v>44834</v>
      </c>
      <c r="Z847" s="125" t="s">
        <v>1364</v>
      </c>
      <c r="AA847" s="276" t="s">
        <v>409</v>
      </c>
    </row>
    <row r="848" spans="1:27" s="136" customFormat="1" x14ac:dyDescent="0.2">
      <c r="A848" s="654" t="s">
        <v>1394</v>
      </c>
      <c r="B848" s="653"/>
      <c r="C848" s="653" t="s">
        <v>1286</v>
      </c>
      <c r="D848" s="653" t="s">
        <v>1445</v>
      </c>
      <c r="E848" s="653"/>
      <c r="F848" s="653" t="s">
        <v>52</v>
      </c>
      <c r="G848" s="125" t="s">
        <v>48</v>
      </c>
      <c r="H848" s="653" t="s">
        <v>1276</v>
      </c>
      <c r="I848" s="275">
        <v>3635</v>
      </c>
      <c r="J848" s="275">
        <v>4590</v>
      </c>
      <c r="K848" s="275">
        <v>4590</v>
      </c>
      <c r="L848" s="125" t="s">
        <v>58</v>
      </c>
      <c r="M848" s="125" t="s">
        <v>335</v>
      </c>
      <c r="N848" s="125" t="s">
        <v>56</v>
      </c>
      <c r="O848" s="125"/>
      <c r="P848" s="125"/>
      <c r="Q848" s="125"/>
      <c r="R848" s="125"/>
      <c r="S848" s="125"/>
      <c r="T848" s="125"/>
      <c r="U848" s="125"/>
      <c r="V848" s="125"/>
      <c r="W848" s="125"/>
      <c r="X848" s="652"/>
      <c r="Y848" s="652">
        <v>44834</v>
      </c>
      <c r="Z848" s="125" t="s">
        <v>1364</v>
      </c>
      <c r="AA848" s="276" t="s">
        <v>409</v>
      </c>
    </row>
    <row r="849" spans="1:27" s="136" customFormat="1" x14ac:dyDescent="0.2">
      <c r="A849" s="654" t="s">
        <v>1394</v>
      </c>
      <c r="B849" s="653"/>
      <c r="C849" s="653" t="s">
        <v>1280</v>
      </c>
      <c r="D849" s="653" t="s">
        <v>1445</v>
      </c>
      <c r="E849" s="653"/>
      <c r="F849" s="653" t="s">
        <v>52</v>
      </c>
      <c r="G849" s="125" t="s">
        <v>48</v>
      </c>
      <c r="H849" s="653" t="s">
        <v>1276</v>
      </c>
      <c r="I849" s="275">
        <v>3280</v>
      </c>
      <c r="J849" s="275">
        <v>4360</v>
      </c>
      <c r="K849" s="275">
        <v>4360</v>
      </c>
      <c r="L849" s="125" t="s">
        <v>58</v>
      </c>
      <c r="M849" s="125" t="s">
        <v>335</v>
      </c>
      <c r="N849" s="125" t="s">
        <v>56</v>
      </c>
      <c r="O849" s="125"/>
      <c r="P849" s="125"/>
      <c r="Q849" s="125"/>
      <c r="R849" s="125"/>
      <c r="S849" s="125"/>
      <c r="T849" s="125"/>
      <c r="U849" s="125"/>
      <c r="V849" s="125"/>
      <c r="W849" s="125"/>
      <c r="X849" s="652"/>
      <c r="Y849" s="652">
        <v>44834</v>
      </c>
      <c r="Z849" s="125" t="s">
        <v>1364</v>
      </c>
      <c r="AA849" s="276" t="s">
        <v>409</v>
      </c>
    </row>
    <row r="850" spans="1:27" s="136" customFormat="1" x14ac:dyDescent="0.2">
      <c r="A850" s="654" t="s">
        <v>1394</v>
      </c>
      <c r="B850" s="653"/>
      <c r="C850" s="653" t="s">
        <v>1287</v>
      </c>
      <c r="D850" s="653" t="s">
        <v>1445</v>
      </c>
      <c r="E850" s="653"/>
      <c r="F850" s="653" t="s">
        <v>52</v>
      </c>
      <c r="G850" s="125" t="s">
        <v>48</v>
      </c>
      <c r="H850" s="653" t="s">
        <v>1276</v>
      </c>
      <c r="I850" s="275">
        <v>3080</v>
      </c>
      <c r="J850" s="275">
        <v>4160</v>
      </c>
      <c r="K850" s="275">
        <v>4160</v>
      </c>
      <c r="L850" s="125" t="s">
        <v>58</v>
      </c>
      <c r="M850" s="125" t="s">
        <v>335</v>
      </c>
      <c r="N850" s="125" t="s">
        <v>56</v>
      </c>
      <c r="O850" s="125"/>
      <c r="P850" s="125"/>
      <c r="Q850" s="125"/>
      <c r="R850" s="125"/>
      <c r="S850" s="125"/>
      <c r="T850" s="125"/>
      <c r="U850" s="125"/>
      <c r="V850" s="125"/>
      <c r="W850" s="125"/>
      <c r="X850" s="652"/>
      <c r="Y850" s="652">
        <v>44834</v>
      </c>
      <c r="Z850" s="125" t="s">
        <v>1364</v>
      </c>
      <c r="AA850" s="276" t="s">
        <v>409</v>
      </c>
    </row>
    <row r="851" spans="1:27" s="136" customFormat="1" x14ac:dyDescent="0.2">
      <c r="A851" s="654" t="s">
        <v>1394</v>
      </c>
      <c r="B851" s="653"/>
      <c r="C851" s="653" t="s">
        <v>1288</v>
      </c>
      <c r="D851" s="653" t="s">
        <v>1445</v>
      </c>
      <c r="E851" s="653"/>
      <c r="F851" s="653" t="s">
        <v>52</v>
      </c>
      <c r="G851" s="125" t="s">
        <v>48</v>
      </c>
      <c r="H851" s="653" t="s">
        <v>1276</v>
      </c>
      <c r="I851" s="275">
        <v>3180</v>
      </c>
      <c r="J851" s="275">
        <v>4260</v>
      </c>
      <c r="K851" s="275">
        <v>4260</v>
      </c>
      <c r="L851" s="125" t="s">
        <v>58</v>
      </c>
      <c r="M851" s="125" t="s">
        <v>335</v>
      </c>
      <c r="N851" s="125" t="s">
        <v>56</v>
      </c>
      <c r="O851" s="125"/>
      <c r="P851" s="125"/>
      <c r="Q851" s="125"/>
      <c r="R851" s="125"/>
      <c r="S851" s="125"/>
      <c r="T851" s="125"/>
      <c r="U851" s="125"/>
      <c r="V851" s="125"/>
      <c r="W851" s="125"/>
      <c r="X851" s="652"/>
      <c r="Y851" s="652">
        <v>44834</v>
      </c>
      <c r="Z851" s="125" t="s">
        <v>1364</v>
      </c>
      <c r="AA851" s="276" t="s">
        <v>409</v>
      </c>
    </row>
    <row r="852" spans="1:27" s="136" customFormat="1" x14ac:dyDescent="0.2">
      <c r="A852" s="654" t="s">
        <v>1394</v>
      </c>
      <c r="B852" s="653"/>
      <c r="C852" s="653" t="s">
        <v>1284</v>
      </c>
      <c r="D852" s="653" t="s">
        <v>1446</v>
      </c>
      <c r="E852" s="653"/>
      <c r="F852" s="653" t="s">
        <v>52</v>
      </c>
      <c r="G852" s="125" t="s">
        <v>48</v>
      </c>
      <c r="H852" s="653" t="s">
        <v>1276</v>
      </c>
      <c r="I852" s="275">
        <v>3445</v>
      </c>
      <c r="J852" s="275">
        <v>4590</v>
      </c>
      <c r="K852" s="275">
        <v>4590</v>
      </c>
      <c r="L852" s="125" t="s">
        <v>58</v>
      </c>
      <c r="M852" s="125" t="s">
        <v>335</v>
      </c>
      <c r="N852" s="125" t="s">
        <v>56</v>
      </c>
      <c r="O852" s="125"/>
      <c r="P852" s="125"/>
      <c r="Q852" s="125"/>
      <c r="R852" s="125"/>
      <c r="S852" s="125"/>
      <c r="T852" s="125"/>
      <c r="U852" s="125"/>
      <c r="V852" s="125"/>
      <c r="W852" s="125"/>
      <c r="X852" s="652"/>
      <c r="Y852" s="652">
        <v>44834</v>
      </c>
      <c r="Z852" s="125" t="s">
        <v>1364</v>
      </c>
      <c r="AA852" s="276" t="s">
        <v>409</v>
      </c>
    </row>
    <row r="853" spans="1:27" s="136" customFormat="1" x14ac:dyDescent="0.2">
      <c r="A853" s="654" t="s">
        <v>1394</v>
      </c>
      <c r="B853" s="653"/>
      <c r="C853" s="653" t="s">
        <v>1286</v>
      </c>
      <c r="D853" s="653" t="s">
        <v>1446</v>
      </c>
      <c r="E853" s="653"/>
      <c r="F853" s="653" t="s">
        <v>52</v>
      </c>
      <c r="G853" s="125" t="s">
        <v>48</v>
      </c>
      <c r="H853" s="653" t="s">
        <v>1276</v>
      </c>
      <c r="I853" s="275">
        <v>3645</v>
      </c>
      <c r="J853" s="275">
        <v>4790</v>
      </c>
      <c r="K853" s="275">
        <v>4790</v>
      </c>
      <c r="L853" s="125" t="s">
        <v>58</v>
      </c>
      <c r="M853" s="125" t="s">
        <v>335</v>
      </c>
      <c r="N853" s="125" t="s">
        <v>56</v>
      </c>
      <c r="O853" s="125"/>
      <c r="P853" s="125"/>
      <c r="Q853" s="125"/>
      <c r="R853" s="125"/>
      <c r="S853" s="125"/>
      <c r="T853" s="125"/>
      <c r="U853" s="125"/>
      <c r="V853" s="125"/>
      <c r="W853" s="125"/>
      <c r="X853" s="652"/>
      <c r="Y853" s="652">
        <v>44834</v>
      </c>
      <c r="Z853" s="125" t="s">
        <v>1364</v>
      </c>
      <c r="AA853" s="276" t="s">
        <v>409</v>
      </c>
    </row>
    <row r="854" spans="1:27" s="136" customFormat="1" x14ac:dyDescent="0.2">
      <c r="A854" s="654" t="s">
        <v>1394</v>
      </c>
      <c r="B854" s="653"/>
      <c r="C854" s="653" t="s">
        <v>1280</v>
      </c>
      <c r="D854" s="653" t="s">
        <v>1446</v>
      </c>
      <c r="E854" s="653"/>
      <c r="F854" s="653" t="s">
        <v>52</v>
      </c>
      <c r="G854" s="125" t="s">
        <v>48</v>
      </c>
      <c r="H854" s="653" t="s">
        <v>1276</v>
      </c>
      <c r="I854" s="275">
        <v>3680</v>
      </c>
      <c r="J854" s="275">
        <v>4560</v>
      </c>
      <c r="K854" s="275">
        <v>4560</v>
      </c>
      <c r="L854" s="125" t="s">
        <v>58</v>
      </c>
      <c r="M854" s="125" t="s">
        <v>335</v>
      </c>
      <c r="N854" s="125" t="s">
        <v>56</v>
      </c>
      <c r="O854" s="125"/>
      <c r="P854" s="125"/>
      <c r="Q854" s="125"/>
      <c r="R854" s="125"/>
      <c r="S854" s="125"/>
      <c r="T854" s="125"/>
      <c r="U854" s="125"/>
      <c r="V854" s="125"/>
      <c r="W854" s="125"/>
      <c r="X854" s="652"/>
      <c r="Y854" s="652">
        <v>44834</v>
      </c>
      <c r="Z854" s="125" t="s">
        <v>1364</v>
      </c>
      <c r="AA854" s="276" t="s">
        <v>409</v>
      </c>
    </row>
    <row r="855" spans="1:27" s="136" customFormat="1" x14ac:dyDescent="0.2">
      <c r="A855" s="654" t="s">
        <v>1394</v>
      </c>
      <c r="B855" s="653"/>
      <c r="C855" s="653" t="s">
        <v>1287</v>
      </c>
      <c r="D855" s="653" t="s">
        <v>1446</v>
      </c>
      <c r="E855" s="653"/>
      <c r="F855" s="653" t="s">
        <v>52</v>
      </c>
      <c r="G855" s="125" t="s">
        <v>48</v>
      </c>
      <c r="H855" s="653" t="s">
        <v>1276</v>
      </c>
      <c r="I855" s="275">
        <v>3245</v>
      </c>
      <c r="J855" s="275">
        <v>4360</v>
      </c>
      <c r="K855" s="275">
        <v>4360</v>
      </c>
      <c r="L855" s="125" t="s">
        <v>58</v>
      </c>
      <c r="M855" s="125" t="s">
        <v>335</v>
      </c>
      <c r="N855" s="125" t="s">
        <v>56</v>
      </c>
      <c r="O855" s="125"/>
      <c r="P855" s="125"/>
      <c r="Q855" s="125"/>
      <c r="R855" s="125"/>
      <c r="S855" s="125"/>
      <c r="T855" s="125"/>
      <c r="U855" s="125"/>
      <c r="V855" s="125"/>
      <c r="W855" s="125"/>
      <c r="X855" s="652"/>
      <c r="Y855" s="652">
        <v>44834</v>
      </c>
      <c r="Z855" s="125" t="s">
        <v>1364</v>
      </c>
      <c r="AA855" s="276" t="s">
        <v>409</v>
      </c>
    </row>
    <row r="856" spans="1:27" s="136" customFormat="1" x14ac:dyDescent="0.2">
      <c r="A856" s="654" t="s">
        <v>1394</v>
      </c>
      <c r="B856" s="653"/>
      <c r="C856" s="653" t="s">
        <v>1288</v>
      </c>
      <c r="D856" s="653" t="s">
        <v>1446</v>
      </c>
      <c r="E856" s="653"/>
      <c r="F856" s="653" t="s">
        <v>52</v>
      </c>
      <c r="G856" s="125" t="s">
        <v>48</v>
      </c>
      <c r="H856" s="653" t="s">
        <v>1276</v>
      </c>
      <c r="I856" s="275">
        <v>3245</v>
      </c>
      <c r="J856" s="275">
        <v>4460</v>
      </c>
      <c r="K856" s="275">
        <v>4460</v>
      </c>
      <c r="L856" s="125" t="s">
        <v>58</v>
      </c>
      <c r="M856" s="125" t="s">
        <v>335</v>
      </c>
      <c r="N856" s="125" t="s">
        <v>56</v>
      </c>
      <c r="O856" s="125"/>
      <c r="P856" s="125"/>
      <c r="Q856" s="125"/>
      <c r="R856" s="125"/>
      <c r="S856" s="125"/>
      <c r="T856" s="125"/>
      <c r="U856" s="125"/>
      <c r="V856" s="125"/>
      <c r="W856" s="125"/>
      <c r="X856" s="652"/>
      <c r="Y856" s="652">
        <v>44834</v>
      </c>
      <c r="Z856" s="125" t="s">
        <v>1364</v>
      </c>
      <c r="AA856" s="276" t="s">
        <v>409</v>
      </c>
    </row>
    <row r="857" spans="1:27" s="136" customFormat="1" x14ac:dyDescent="0.2">
      <c r="A857" s="654" t="s">
        <v>1394</v>
      </c>
      <c r="B857" s="653"/>
      <c r="C857" s="653" t="s">
        <v>1284</v>
      </c>
      <c r="D857" s="653" t="s">
        <v>1447</v>
      </c>
      <c r="E857" s="653"/>
      <c r="F857" s="653" t="s">
        <v>52</v>
      </c>
      <c r="G857" s="125" t="s">
        <v>48</v>
      </c>
      <c r="H857" s="653" t="s">
        <v>1276</v>
      </c>
      <c r="I857" s="275">
        <v>3880</v>
      </c>
      <c r="J857" s="275">
        <v>4860</v>
      </c>
      <c r="K857" s="275">
        <v>4860</v>
      </c>
      <c r="L857" s="125" t="s">
        <v>58</v>
      </c>
      <c r="M857" s="125" t="s">
        <v>335</v>
      </c>
      <c r="N857" s="125" t="s">
        <v>56</v>
      </c>
      <c r="O857" s="125"/>
      <c r="P857" s="125"/>
      <c r="Q857" s="125"/>
      <c r="R857" s="125"/>
      <c r="S857" s="125"/>
      <c r="T857" s="125"/>
      <c r="U857" s="125"/>
      <c r="V857" s="125"/>
      <c r="W857" s="125"/>
      <c r="X857" s="652"/>
      <c r="Y857" s="652">
        <v>44834</v>
      </c>
      <c r="Z857" s="125" t="s">
        <v>1364</v>
      </c>
      <c r="AA857" s="276" t="s">
        <v>409</v>
      </c>
    </row>
    <row r="858" spans="1:27" s="136" customFormat="1" x14ac:dyDescent="0.2">
      <c r="A858" s="654" t="s">
        <v>1394</v>
      </c>
      <c r="B858" s="653"/>
      <c r="C858" s="653" t="s">
        <v>1286</v>
      </c>
      <c r="D858" s="653" t="s">
        <v>1447</v>
      </c>
      <c r="E858" s="653"/>
      <c r="F858" s="653" t="s">
        <v>52</v>
      </c>
      <c r="G858" s="125" t="s">
        <v>48</v>
      </c>
      <c r="H858" s="653" t="s">
        <v>1276</v>
      </c>
      <c r="I858" s="275">
        <v>4080</v>
      </c>
      <c r="J858" s="275">
        <v>5260</v>
      </c>
      <c r="K858" s="275">
        <v>5260</v>
      </c>
      <c r="L858" s="125" t="s">
        <v>58</v>
      </c>
      <c r="M858" s="125" t="s">
        <v>335</v>
      </c>
      <c r="N858" s="125" t="s">
        <v>56</v>
      </c>
      <c r="O858" s="125"/>
      <c r="P858" s="125"/>
      <c r="Q858" s="125"/>
      <c r="R858" s="125"/>
      <c r="S858" s="125"/>
      <c r="T858" s="125"/>
      <c r="U858" s="125"/>
      <c r="V858" s="125"/>
      <c r="W858" s="125"/>
      <c r="X858" s="652"/>
      <c r="Y858" s="652">
        <v>44834</v>
      </c>
      <c r="Z858" s="125" t="s">
        <v>1364</v>
      </c>
      <c r="AA858" s="276" t="s">
        <v>409</v>
      </c>
    </row>
    <row r="859" spans="1:27" s="136" customFormat="1" x14ac:dyDescent="0.2">
      <c r="A859" s="654" t="s">
        <v>1394</v>
      </c>
      <c r="B859" s="653"/>
      <c r="C859" s="653" t="s">
        <v>1280</v>
      </c>
      <c r="D859" s="653" t="s">
        <v>1447</v>
      </c>
      <c r="E859" s="653"/>
      <c r="F859" s="653" t="s">
        <v>52</v>
      </c>
      <c r="G859" s="125" t="s">
        <v>48</v>
      </c>
      <c r="H859" s="653" t="s">
        <v>1276</v>
      </c>
      <c r="I859" s="275">
        <v>3680</v>
      </c>
      <c r="J859" s="275">
        <v>4560</v>
      </c>
      <c r="K859" s="275">
        <v>4560</v>
      </c>
      <c r="L859" s="125" t="s">
        <v>58</v>
      </c>
      <c r="M859" s="125" t="s">
        <v>335</v>
      </c>
      <c r="N859" s="125" t="s">
        <v>56</v>
      </c>
      <c r="O859" s="125"/>
      <c r="P859" s="125"/>
      <c r="Q859" s="125"/>
      <c r="R859" s="125"/>
      <c r="S859" s="125"/>
      <c r="T859" s="125"/>
      <c r="U859" s="125"/>
      <c r="V859" s="125"/>
      <c r="W859" s="125"/>
      <c r="X859" s="652"/>
      <c r="Y859" s="652">
        <v>44834</v>
      </c>
      <c r="Z859" s="125" t="s">
        <v>1364</v>
      </c>
      <c r="AA859" s="276" t="s">
        <v>409</v>
      </c>
    </row>
    <row r="860" spans="1:27" s="136" customFormat="1" x14ac:dyDescent="0.2">
      <c r="A860" s="654" t="s">
        <v>1394</v>
      </c>
      <c r="B860" s="653"/>
      <c r="C860" s="653" t="s">
        <v>1287</v>
      </c>
      <c r="D860" s="653" t="s">
        <v>1447</v>
      </c>
      <c r="E860" s="653"/>
      <c r="F860" s="653" t="s">
        <v>52</v>
      </c>
      <c r="G860" s="125" t="s">
        <v>48</v>
      </c>
      <c r="H860" s="653" t="s">
        <v>1276</v>
      </c>
      <c r="I860" s="275">
        <v>3245</v>
      </c>
      <c r="J860" s="275">
        <v>4360</v>
      </c>
      <c r="K860" s="275">
        <v>4360</v>
      </c>
      <c r="L860" s="125" t="s">
        <v>58</v>
      </c>
      <c r="M860" s="125" t="s">
        <v>335</v>
      </c>
      <c r="N860" s="125" t="s">
        <v>56</v>
      </c>
      <c r="O860" s="125"/>
      <c r="P860" s="125"/>
      <c r="Q860" s="125"/>
      <c r="R860" s="125"/>
      <c r="S860" s="125"/>
      <c r="T860" s="125"/>
      <c r="U860" s="125"/>
      <c r="V860" s="125"/>
      <c r="W860" s="125"/>
      <c r="X860" s="652"/>
      <c r="Y860" s="652">
        <v>44834</v>
      </c>
      <c r="Z860" s="125" t="s">
        <v>1364</v>
      </c>
      <c r="AA860" s="276" t="s">
        <v>409</v>
      </c>
    </row>
    <row r="861" spans="1:27" s="136" customFormat="1" x14ac:dyDescent="0.2">
      <c r="A861" s="654" t="s">
        <v>1394</v>
      </c>
      <c r="B861" s="653"/>
      <c r="C861" s="653" t="s">
        <v>1288</v>
      </c>
      <c r="D861" s="653" t="s">
        <v>1447</v>
      </c>
      <c r="E861" s="653"/>
      <c r="F861" s="653" t="s">
        <v>52</v>
      </c>
      <c r="G861" s="125" t="s">
        <v>48</v>
      </c>
      <c r="H861" s="653" t="s">
        <v>1276</v>
      </c>
      <c r="I861" s="275">
        <v>3245</v>
      </c>
      <c r="J861" s="275">
        <v>4460</v>
      </c>
      <c r="K861" s="275">
        <v>4460</v>
      </c>
      <c r="L861" s="125" t="s">
        <v>58</v>
      </c>
      <c r="M861" s="125" t="s">
        <v>335</v>
      </c>
      <c r="N861" s="125" t="s">
        <v>56</v>
      </c>
      <c r="O861" s="125"/>
      <c r="P861" s="125"/>
      <c r="Q861" s="125"/>
      <c r="R861" s="125"/>
      <c r="S861" s="125"/>
      <c r="T861" s="125"/>
      <c r="U861" s="125"/>
      <c r="V861" s="125"/>
      <c r="W861" s="125"/>
      <c r="X861" s="652"/>
      <c r="Y861" s="652">
        <v>44834</v>
      </c>
      <c r="Z861" s="125" t="s">
        <v>1364</v>
      </c>
      <c r="AA861" s="276" t="s">
        <v>409</v>
      </c>
    </row>
    <row r="862" spans="1:27" s="136" customFormat="1" x14ac:dyDescent="0.2">
      <c r="A862" s="654" t="s">
        <v>1394</v>
      </c>
      <c r="B862" s="653"/>
      <c r="C862" s="653" t="s">
        <v>1284</v>
      </c>
      <c r="D862" s="653" t="s">
        <v>1448</v>
      </c>
      <c r="E862" s="653"/>
      <c r="F862" s="653" t="s">
        <v>52</v>
      </c>
      <c r="G862" s="125" t="s">
        <v>48</v>
      </c>
      <c r="H862" s="653" t="s">
        <v>1276</v>
      </c>
      <c r="I862" s="275">
        <v>3445</v>
      </c>
      <c r="J862" s="275">
        <v>4590</v>
      </c>
      <c r="K862" s="275">
        <v>4590</v>
      </c>
      <c r="L862" s="125" t="s">
        <v>58</v>
      </c>
      <c r="M862" s="125" t="s">
        <v>335</v>
      </c>
      <c r="N862" s="125" t="s">
        <v>56</v>
      </c>
      <c r="O862" s="125"/>
      <c r="P862" s="125"/>
      <c r="Q862" s="125"/>
      <c r="R862" s="125"/>
      <c r="S862" s="125"/>
      <c r="T862" s="125"/>
      <c r="U862" s="125"/>
      <c r="V862" s="125"/>
      <c r="W862" s="125"/>
      <c r="X862" s="652"/>
      <c r="Y862" s="652">
        <v>44834</v>
      </c>
      <c r="Z862" s="125" t="s">
        <v>1364</v>
      </c>
      <c r="AA862" s="276" t="s">
        <v>409</v>
      </c>
    </row>
    <row r="863" spans="1:27" s="136" customFormat="1" x14ac:dyDescent="0.2">
      <c r="A863" s="654" t="s">
        <v>1394</v>
      </c>
      <c r="B863" s="653"/>
      <c r="C863" s="653" t="s">
        <v>1286</v>
      </c>
      <c r="D863" s="653" t="s">
        <v>1448</v>
      </c>
      <c r="E863" s="653"/>
      <c r="F863" s="653" t="s">
        <v>52</v>
      </c>
      <c r="G863" s="125" t="s">
        <v>48</v>
      </c>
      <c r="H863" s="653" t="s">
        <v>1276</v>
      </c>
      <c r="I863" s="275">
        <v>3645</v>
      </c>
      <c r="J863" s="275">
        <v>4790</v>
      </c>
      <c r="K863" s="275">
        <v>4790</v>
      </c>
      <c r="L863" s="125" t="s">
        <v>58</v>
      </c>
      <c r="M863" s="125" t="s">
        <v>335</v>
      </c>
      <c r="N863" s="125" t="s">
        <v>56</v>
      </c>
      <c r="O863" s="125"/>
      <c r="P863" s="125"/>
      <c r="Q863" s="125"/>
      <c r="R863" s="125"/>
      <c r="S863" s="125"/>
      <c r="T863" s="125"/>
      <c r="U863" s="125"/>
      <c r="V863" s="125"/>
      <c r="W863" s="125"/>
      <c r="X863" s="652"/>
      <c r="Y863" s="652">
        <v>44834</v>
      </c>
      <c r="Z863" s="125" t="s">
        <v>1364</v>
      </c>
      <c r="AA863" s="276" t="s">
        <v>409</v>
      </c>
    </row>
    <row r="864" spans="1:27" s="136" customFormat="1" x14ac:dyDescent="0.2">
      <c r="A864" s="654" t="s">
        <v>1394</v>
      </c>
      <c r="B864" s="653"/>
      <c r="C864" s="653" t="s">
        <v>1280</v>
      </c>
      <c r="D864" s="653" t="s">
        <v>1448</v>
      </c>
      <c r="E864" s="653"/>
      <c r="F864" s="653" t="s">
        <v>52</v>
      </c>
      <c r="G864" s="125" t="s">
        <v>48</v>
      </c>
      <c r="H864" s="653" t="s">
        <v>1276</v>
      </c>
      <c r="I864" s="275">
        <v>3680</v>
      </c>
      <c r="J864" s="275">
        <v>4560</v>
      </c>
      <c r="K864" s="275">
        <v>4560</v>
      </c>
      <c r="L864" s="125" t="s">
        <v>58</v>
      </c>
      <c r="M864" s="125" t="s">
        <v>335</v>
      </c>
      <c r="N864" s="125" t="s">
        <v>56</v>
      </c>
      <c r="O864" s="125"/>
      <c r="P864" s="125"/>
      <c r="Q864" s="125"/>
      <c r="R864" s="125"/>
      <c r="S864" s="125"/>
      <c r="T864" s="125"/>
      <c r="U864" s="125"/>
      <c r="V864" s="125"/>
      <c r="W864" s="125"/>
      <c r="X864" s="652"/>
      <c r="Y864" s="652">
        <v>44834</v>
      </c>
      <c r="Z864" s="125" t="s">
        <v>1364</v>
      </c>
      <c r="AA864" s="276" t="s">
        <v>409</v>
      </c>
    </row>
    <row r="865" spans="1:27" s="136" customFormat="1" x14ac:dyDescent="0.2">
      <c r="A865" s="654" t="s">
        <v>1394</v>
      </c>
      <c r="B865" s="653"/>
      <c r="C865" s="653" t="s">
        <v>1287</v>
      </c>
      <c r="D865" s="653" t="s">
        <v>1448</v>
      </c>
      <c r="E865" s="653"/>
      <c r="F865" s="653" t="s">
        <v>52</v>
      </c>
      <c r="G865" s="125" t="s">
        <v>48</v>
      </c>
      <c r="H865" s="653" t="s">
        <v>1276</v>
      </c>
      <c r="I865" s="275">
        <v>3245</v>
      </c>
      <c r="J865" s="275">
        <v>4360</v>
      </c>
      <c r="K865" s="275">
        <v>4360</v>
      </c>
      <c r="L865" s="125" t="s">
        <v>58</v>
      </c>
      <c r="M865" s="125" t="s">
        <v>335</v>
      </c>
      <c r="N865" s="125" t="s">
        <v>56</v>
      </c>
      <c r="O865" s="125"/>
      <c r="P865" s="125"/>
      <c r="Q865" s="125"/>
      <c r="R865" s="125"/>
      <c r="S865" s="125"/>
      <c r="T865" s="125"/>
      <c r="U865" s="125"/>
      <c r="V865" s="125"/>
      <c r="W865" s="125"/>
      <c r="X865" s="652"/>
      <c r="Y865" s="652">
        <v>44834</v>
      </c>
      <c r="Z865" s="125" t="s">
        <v>1364</v>
      </c>
      <c r="AA865" s="276" t="s">
        <v>409</v>
      </c>
    </row>
    <row r="866" spans="1:27" s="136" customFormat="1" x14ac:dyDescent="0.2">
      <c r="A866" s="654" t="s">
        <v>1394</v>
      </c>
      <c r="B866" s="653"/>
      <c r="C866" s="653" t="s">
        <v>1288</v>
      </c>
      <c r="D866" s="653" t="s">
        <v>1448</v>
      </c>
      <c r="E866" s="653"/>
      <c r="F866" s="653" t="s">
        <v>52</v>
      </c>
      <c r="G866" s="125" t="s">
        <v>48</v>
      </c>
      <c r="H866" s="653" t="s">
        <v>1276</v>
      </c>
      <c r="I866" s="275">
        <v>3245</v>
      </c>
      <c r="J866" s="275">
        <v>4460</v>
      </c>
      <c r="K866" s="275">
        <v>4460</v>
      </c>
      <c r="L866" s="125" t="s">
        <v>58</v>
      </c>
      <c r="M866" s="125" t="s">
        <v>335</v>
      </c>
      <c r="N866" s="125" t="s">
        <v>56</v>
      </c>
      <c r="O866" s="125"/>
      <c r="P866" s="125"/>
      <c r="Q866" s="125"/>
      <c r="R866" s="125"/>
      <c r="S866" s="125"/>
      <c r="T866" s="125"/>
      <c r="U866" s="125"/>
      <c r="V866" s="125"/>
      <c r="W866" s="125"/>
      <c r="X866" s="652"/>
      <c r="Y866" s="652">
        <v>44834</v>
      </c>
      <c r="Z866" s="125" t="s">
        <v>1364</v>
      </c>
      <c r="AA866" s="276" t="s">
        <v>409</v>
      </c>
    </row>
    <row r="867" spans="1:27" s="136" customFormat="1" x14ac:dyDescent="0.2">
      <c r="A867" s="654" t="s">
        <v>1394</v>
      </c>
      <c r="B867" s="653"/>
      <c r="C867" s="653" t="s">
        <v>1284</v>
      </c>
      <c r="D867" s="653" t="s">
        <v>1449</v>
      </c>
      <c r="E867" s="653"/>
      <c r="F867" s="653" t="s">
        <v>52</v>
      </c>
      <c r="G867" s="125" t="s">
        <v>48</v>
      </c>
      <c r="H867" s="653" t="s">
        <v>1276</v>
      </c>
      <c r="I867" s="275">
        <v>3445</v>
      </c>
      <c r="J867" s="275">
        <v>4590</v>
      </c>
      <c r="K867" s="275">
        <v>4590</v>
      </c>
      <c r="L867" s="125" t="s">
        <v>58</v>
      </c>
      <c r="M867" s="125" t="s">
        <v>335</v>
      </c>
      <c r="N867" s="125" t="s">
        <v>56</v>
      </c>
      <c r="O867" s="125"/>
      <c r="P867" s="125"/>
      <c r="Q867" s="125"/>
      <c r="R867" s="125"/>
      <c r="S867" s="125"/>
      <c r="T867" s="125"/>
      <c r="U867" s="125"/>
      <c r="V867" s="125"/>
      <c r="W867" s="125"/>
      <c r="X867" s="652"/>
      <c r="Y867" s="652">
        <v>44834</v>
      </c>
      <c r="Z867" s="125" t="s">
        <v>1364</v>
      </c>
      <c r="AA867" s="276" t="s">
        <v>409</v>
      </c>
    </row>
    <row r="868" spans="1:27" s="136" customFormat="1" x14ac:dyDescent="0.2">
      <c r="A868" s="654" t="s">
        <v>1394</v>
      </c>
      <c r="B868" s="653"/>
      <c r="C868" s="653" t="s">
        <v>1286</v>
      </c>
      <c r="D868" s="653" t="s">
        <v>1449</v>
      </c>
      <c r="E868" s="653"/>
      <c r="F868" s="653" t="s">
        <v>52</v>
      </c>
      <c r="G868" s="125" t="s">
        <v>48</v>
      </c>
      <c r="H868" s="653" t="s">
        <v>1276</v>
      </c>
      <c r="I868" s="275">
        <v>3645</v>
      </c>
      <c r="J868" s="275">
        <v>4790</v>
      </c>
      <c r="K868" s="275">
        <v>4790</v>
      </c>
      <c r="L868" s="125" t="s">
        <v>58</v>
      </c>
      <c r="M868" s="125" t="s">
        <v>335</v>
      </c>
      <c r="N868" s="125" t="s">
        <v>56</v>
      </c>
      <c r="O868" s="125"/>
      <c r="P868" s="125"/>
      <c r="Q868" s="125"/>
      <c r="R868" s="125"/>
      <c r="S868" s="125"/>
      <c r="T868" s="125"/>
      <c r="U868" s="125"/>
      <c r="V868" s="125"/>
      <c r="W868" s="125"/>
      <c r="X868" s="652"/>
      <c r="Y868" s="652">
        <v>44834</v>
      </c>
      <c r="Z868" s="125" t="s">
        <v>1364</v>
      </c>
      <c r="AA868" s="276" t="s">
        <v>409</v>
      </c>
    </row>
    <row r="869" spans="1:27" s="136" customFormat="1" x14ac:dyDescent="0.2">
      <c r="A869" s="654" t="s">
        <v>1394</v>
      </c>
      <c r="B869" s="653"/>
      <c r="C869" s="653" t="s">
        <v>1280</v>
      </c>
      <c r="D869" s="653" t="s">
        <v>1449</v>
      </c>
      <c r="E869" s="653"/>
      <c r="F869" s="653" t="s">
        <v>52</v>
      </c>
      <c r="G869" s="125" t="s">
        <v>48</v>
      </c>
      <c r="H869" s="653" t="s">
        <v>1276</v>
      </c>
      <c r="I869" s="275">
        <v>3145</v>
      </c>
      <c r="J869" s="275">
        <v>4760</v>
      </c>
      <c r="K869" s="275">
        <v>4760</v>
      </c>
      <c r="L869" s="125" t="s">
        <v>58</v>
      </c>
      <c r="M869" s="125" t="s">
        <v>335</v>
      </c>
      <c r="N869" s="125" t="s">
        <v>56</v>
      </c>
      <c r="O869" s="125"/>
      <c r="P869" s="125"/>
      <c r="Q869" s="125"/>
      <c r="R869" s="125"/>
      <c r="S869" s="125"/>
      <c r="T869" s="125"/>
      <c r="U869" s="125"/>
      <c r="V869" s="125"/>
      <c r="W869" s="125"/>
      <c r="X869" s="652"/>
      <c r="Y869" s="652">
        <v>44834</v>
      </c>
      <c r="Z869" s="125" t="s">
        <v>1364</v>
      </c>
      <c r="AA869" s="276" t="s">
        <v>409</v>
      </c>
    </row>
    <row r="870" spans="1:27" s="136" customFormat="1" x14ac:dyDescent="0.2">
      <c r="A870" s="654" t="s">
        <v>1394</v>
      </c>
      <c r="B870" s="653"/>
      <c r="C870" s="653" t="s">
        <v>1287</v>
      </c>
      <c r="D870" s="653" t="s">
        <v>1449</v>
      </c>
      <c r="E870" s="653"/>
      <c r="F870" s="653" t="s">
        <v>52</v>
      </c>
      <c r="G870" s="125" t="s">
        <v>48</v>
      </c>
      <c r="H870" s="653" t="s">
        <v>1276</v>
      </c>
      <c r="I870" s="275">
        <v>2845</v>
      </c>
      <c r="J870" s="275">
        <v>3890</v>
      </c>
      <c r="K870" s="275">
        <v>3890</v>
      </c>
      <c r="L870" s="125" t="s">
        <v>58</v>
      </c>
      <c r="M870" s="125" t="s">
        <v>335</v>
      </c>
      <c r="N870" s="125" t="s">
        <v>56</v>
      </c>
      <c r="O870" s="125"/>
      <c r="P870" s="125"/>
      <c r="Q870" s="125"/>
      <c r="R870" s="125"/>
      <c r="S870" s="125"/>
      <c r="T870" s="125"/>
      <c r="U870" s="125"/>
      <c r="V870" s="125"/>
      <c r="W870" s="125"/>
      <c r="X870" s="652"/>
      <c r="Y870" s="652">
        <v>44834</v>
      </c>
      <c r="Z870" s="125" t="s">
        <v>1364</v>
      </c>
      <c r="AA870" s="276" t="s">
        <v>409</v>
      </c>
    </row>
    <row r="871" spans="1:27" s="136" customFormat="1" x14ac:dyDescent="0.2">
      <c r="A871" s="654" t="s">
        <v>1394</v>
      </c>
      <c r="B871" s="653"/>
      <c r="C871" s="653" t="s">
        <v>1288</v>
      </c>
      <c r="D871" s="653" t="s">
        <v>1449</v>
      </c>
      <c r="E871" s="653"/>
      <c r="F871" s="653" t="s">
        <v>52</v>
      </c>
      <c r="G871" s="125" t="s">
        <v>48</v>
      </c>
      <c r="H871" s="653" t="s">
        <v>1276</v>
      </c>
      <c r="I871" s="275">
        <v>2845</v>
      </c>
      <c r="J871" s="275">
        <v>3990</v>
      </c>
      <c r="K871" s="275">
        <v>3990</v>
      </c>
      <c r="L871" s="125" t="s">
        <v>58</v>
      </c>
      <c r="M871" s="125" t="s">
        <v>335</v>
      </c>
      <c r="N871" s="125" t="s">
        <v>56</v>
      </c>
      <c r="O871" s="125"/>
      <c r="P871" s="125"/>
      <c r="Q871" s="125"/>
      <c r="R871" s="125"/>
      <c r="S871" s="125"/>
      <c r="T871" s="125"/>
      <c r="U871" s="125"/>
      <c r="V871" s="125"/>
      <c r="W871" s="125"/>
      <c r="X871" s="652"/>
      <c r="Y871" s="652">
        <v>44834</v>
      </c>
      <c r="Z871" s="125" t="s">
        <v>1364</v>
      </c>
      <c r="AA871" s="276" t="s">
        <v>409</v>
      </c>
    </row>
    <row r="872" spans="1:27" s="136" customFormat="1" x14ac:dyDescent="0.2">
      <c r="A872" s="654" t="s">
        <v>1394</v>
      </c>
      <c r="B872" s="653"/>
      <c r="C872" s="653" t="s">
        <v>1284</v>
      </c>
      <c r="D872" s="653" t="s">
        <v>1450</v>
      </c>
      <c r="E872" s="653"/>
      <c r="F872" s="653" t="s">
        <v>52</v>
      </c>
      <c r="G872" s="125" t="s">
        <v>48</v>
      </c>
      <c r="H872" s="653" t="s">
        <v>1276</v>
      </c>
      <c r="I872" s="275">
        <v>3880</v>
      </c>
      <c r="J872" s="275">
        <v>4860</v>
      </c>
      <c r="K872" s="275">
        <v>4860</v>
      </c>
      <c r="L872" s="125" t="s">
        <v>58</v>
      </c>
      <c r="M872" s="125" t="s">
        <v>335</v>
      </c>
      <c r="N872" s="125" t="s">
        <v>56</v>
      </c>
      <c r="O872" s="125"/>
      <c r="P872" s="125"/>
      <c r="Q872" s="125"/>
      <c r="R872" s="125"/>
      <c r="S872" s="125"/>
      <c r="T872" s="125"/>
      <c r="U872" s="125"/>
      <c r="V872" s="125"/>
      <c r="W872" s="125"/>
      <c r="X872" s="652"/>
      <c r="Y872" s="652">
        <v>44834</v>
      </c>
      <c r="Z872" s="125" t="s">
        <v>1364</v>
      </c>
      <c r="AA872" s="276" t="s">
        <v>409</v>
      </c>
    </row>
    <row r="873" spans="1:27" s="136" customFormat="1" x14ac:dyDescent="0.2">
      <c r="A873" s="654" t="s">
        <v>1394</v>
      </c>
      <c r="B873" s="653"/>
      <c r="C873" s="653" t="s">
        <v>1286</v>
      </c>
      <c r="D873" s="653" t="s">
        <v>1450</v>
      </c>
      <c r="E873" s="653"/>
      <c r="F873" s="653" t="s">
        <v>52</v>
      </c>
      <c r="G873" s="125" t="s">
        <v>48</v>
      </c>
      <c r="H873" s="653" t="s">
        <v>1276</v>
      </c>
      <c r="I873" s="275">
        <v>4080</v>
      </c>
      <c r="J873" s="275">
        <v>5260</v>
      </c>
      <c r="K873" s="275">
        <v>5260</v>
      </c>
      <c r="L873" s="125" t="s">
        <v>58</v>
      </c>
      <c r="M873" s="125" t="s">
        <v>335</v>
      </c>
      <c r="N873" s="125" t="s">
        <v>56</v>
      </c>
      <c r="O873" s="125"/>
      <c r="P873" s="125"/>
      <c r="Q873" s="125"/>
      <c r="R873" s="125"/>
      <c r="S873" s="125"/>
      <c r="T873" s="125"/>
      <c r="U873" s="125"/>
      <c r="V873" s="125"/>
      <c r="W873" s="125"/>
      <c r="X873" s="652"/>
      <c r="Y873" s="652">
        <v>44834</v>
      </c>
      <c r="Z873" s="125" t="s">
        <v>1364</v>
      </c>
      <c r="AA873" s="276" t="s">
        <v>409</v>
      </c>
    </row>
    <row r="874" spans="1:27" s="136" customFormat="1" x14ac:dyDescent="0.2">
      <c r="A874" s="654" t="s">
        <v>1394</v>
      </c>
      <c r="B874" s="653"/>
      <c r="C874" s="653" t="s">
        <v>1280</v>
      </c>
      <c r="D874" s="653" t="s">
        <v>1450</v>
      </c>
      <c r="E874" s="653"/>
      <c r="F874" s="653" t="s">
        <v>52</v>
      </c>
      <c r="G874" s="125" t="s">
        <v>48</v>
      </c>
      <c r="H874" s="653" t="s">
        <v>1276</v>
      </c>
      <c r="I874" s="275">
        <v>3880</v>
      </c>
      <c r="J874" s="275">
        <v>4760</v>
      </c>
      <c r="K874" s="275">
        <v>4760</v>
      </c>
      <c r="L874" s="125" t="s">
        <v>58</v>
      </c>
      <c r="M874" s="125" t="s">
        <v>335</v>
      </c>
      <c r="N874" s="125" t="s">
        <v>56</v>
      </c>
      <c r="O874" s="125"/>
      <c r="P874" s="125"/>
      <c r="Q874" s="125"/>
      <c r="R874" s="125"/>
      <c r="S874" s="125"/>
      <c r="T874" s="125"/>
      <c r="U874" s="125"/>
      <c r="V874" s="125"/>
      <c r="W874" s="125"/>
      <c r="X874" s="652"/>
      <c r="Y874" s="652">
        <v>44834</v>
      </c>
      <c r="Z874" s="125" t="s">
        <v>1364</v>
      </c>
      <c r="AA874" s="276" t="s">
        <v>409</v>
      </c>
    </row>
    <row r="875" spans="1:27" s="136" customFormat="1" x14ac:dyDescent="0.2">
      <c r="A875" s="654" t="s">
        <v>1394</v>
      </c>
      <c r="B875" s="653"/>
      <c r="C875" s="653" t="s">
        <v>1287</v>
      </c>
      <c r="D875" s="653" t="s">
        <v>1450</v>
      </c>
      <c r="E875" s="653"/>
      <c r="F875" s="653" t="s">
        <v>52</v>
      </c>
      <c r="G875" s="125" t="s">
        <v>48</v>
      </c>
      <c r="H875" s="653" t="s">
        <v>1276</v>
      </c>
      <c r="I875" s="275">
        <v>3680</v>
      </c>
      <c r="J875" s="275">
        <v>4560</v>
      </c>
      <c r="K875" s="275">
        <v>4560</v>
      </c>
      <c r="L875" s="125" t="s">
        <v>58</v>
      </c>
      <c r="M875" s="125" t="s">
        <v>335</v>
      </c>
      <c r="N875" s="125" t="s">
        <v>56</v>
      </c>
      <c r="O875" s="125"/>
      <c r="P875" s="125"/>
      <c r="Q875" s="125"/>
      <c r="R875" s="125"/>
      <c r="S875" s="125"/>
      <c r="T875" s="125"/>
      <c r="U875" s="125"/>
      <c r="V875" s="125"/>
      <c r="W875" s="125"/>
      <c r="X875" s="652"/>
      <c r="Y875" s="652">
        <v>44834</v>
      </c>
      <c r="Z875" s="125" t="s">
        <v>1364</v>
      </c>
      <c r="AA875" s="276" t="s">
        <v>409</v>
      </c>
    </row>
    <row r="876" spans="1:27" s="136" customFormat="1" x14ac:dyDescent="0.2">
      <c r="A876" s="654" t="s">
        <v>1394</v>
      </c>
      <c r="B876" s="653"/>
      <c r="C876" s="653" t="s">
        <v>1288</v>
      </c>
      <c r="D876" s="653" t="s">
        <v>1450</v>
      </c>
      <c r="E876" s="653"/>
      <c r="F876" s="653" t="s">
        <v>52</v>
      </c>
      <c r="G876" s="125" t="s">
        <v>48</v>
      </c>
      <c r="H876" s="653" t="s">
        <v>1276</v>
      </c>
      <c r="I876" s="275">
        <v>3780</v>
      </c>
      <c r="J876" s="275">
        <v>4660</v>
      </c>
      <c r="K876" s="275">
        <v>4660</v>
      </c>
      <c r="L876" s="125" t="s">
        <v>58</v>
      </c>
      <c r="M876" s="125" t="s">
        <v>335</v>
      </c>
      <c r="N876" s="125" t="s">
        <v>56</v>
      </c>
      <c r="O876" s="125"/>
      <c r="P876" s="125"/>
      <c r="Q876" s="125"/>
      <c r="R876" s="125"/>
      <c r="S876" s="125"/>
      <c r="T876" s="125"/>
      <c r="U876" s="125"/>
      <c r="V876" s="125"/>
      <c r="W876" s="125"/>
      <c r="X876" s="652"/>
      <c r="Y876" s="652">
        <v>44834</v>
      </c>
      <c r="Z876" s="125" t="s">
        <v>1364</v>
      </c>
      <c r="AA876" s="276" t="s">
        <v>409</v>
      </c>
    </row>
    <row r="877" spans="1:27" s="136" customFormat="1" x14ac:dyDescent="0.2">
      <c r="A877" s="654" t="s">
        <v>1394</v>
      </c>
      <c r="B877" s="653"/>
      <c r="C877" s="653" t="s">
        <v>1284</v>
      </c>
      <c r="D877" s="653" t="s">
        <v>1451</v>
      </c>
      <c r="E877" s="653"/>
      <c r="F877" s="653" t="s">
        <v>52</v>
      </c>
      <c r="G877" s="125" t="s">
        <v>48</v>
      </c>
      <c r="H877" s="653" t="s">
        <v>1276</v>
      </c>
      <c r="I877" s="275">
        <v>3445</v>
      </c>
      <c r="J877" s="275">
        <v>4590</v>
      </c>
      <c r="K877" s="275">
        <v>4590</v>
      </c>
      <c r="L877" s="125" t="s">
        <v>58</v>
      </c>
      <c r="M877" s="125" t="s">
        <v>335</v>
      </c>
      <c r="N877" s="125" t="s">
        <v>56</v>
      </c>
      <c r="O877" s="125"/>
      <c r="P877" s="125"/>
      <c r="Q877" s="125"/>
      <c r="R877" s="125"/>
      <c r="S877" s="125"/>
      <c r="T877" s="125"/>
      <c r="U877" s="125"/>
      <c r="V877" s="125"/>
      <c r="W877" s="125"/>
      <c r="X877" s="652"/>
      <c r="Y877" s="652">
        <v>44834</v>
      </c>
      <c r="Z877" s="125" t="s">
        <v>1364</v>
      </c>
      <c r="AA877" s="276" t="s">
        <v>409</v>
      </c>
    </row>
    <row r="878" spans="1:27" s="136" customFormat="1" x14ac:dyDescent="0.2">
      <c r="A878" s="654" t="s">
        <v>1394</v>
      </c>
      <c r="B878" s="653"/>
      <c r="C878" s="653" t="s">
        <v>1286</v>
      </c>
      <c r="D878" s="653" t="s">
        <v>1451</v>
      </c>
      <c r="E878" s="653"/>
      <c r="F878" s="653" t="s">
        <v>52</v>
      </c>
      <c r="G878" s="125" t="s">
        <v>48</v>
      </c>
      <c r="H878" s="653" t="s">
        <v>1276</v>
      </c>
      <c r="I878" s="275">
        <v>3645</v>
      </c>
      <c r="J878" s="275">
        <v>4790</v>
      </c>
      <c r="K878" s="275">
        <v>4790</v>
      </c>
      <c r="L878" s="125" t="s">
        <v>58</v>
      </c>
      <c r="M878" s="125" t="s">
        <v>335</v>
      </c>
      <c r="N878" s="125" t="s">
        <v>56</v>
      </c>
      <c r="O878" s="125"/>
      <c r="P878" s="125"/>
      <c r="Q878" s="125"/>
      <c r="R878" s="125"/>
      <c r="S878" s="125"/>
      <c r="T878" s="125"/>
      <c r="U878" s="125"/>
      <c r="V878" s="125"/>
      <c r="W878" s="125"/>
      <c r="X878" s="652"/>
      <c r="Y878" s="652">
        <v>44834</v>
      </c>
      <c r="Z878" s="125" t="s">
        <v>1364</v>
      </c>
      <c r="AA878" s="276" t="s">
        <v>409</v>
      </c>
    </row>
    <row r="879" spans="1:27" s="136" customFormat="1" x14ac:dyDescent="0.2">
      <c r="A879" s="654" t="s">
        <v>1394</v>
      </c>
      <c r="B879" s="653"/>
      <c r="C879" s="653" t="s">
        <v>1280</v>
      </c>
      <c r="D879" s="653" t="s">
        <v>1451</v>
      </c>
      <c r="E879" s="653"/>
      <c r="F879" s="653" t="s">
        <v>52</v>
      </c>
      <c r="G879" s="125" t="s">
        <v>48</v>
      </c>
      <c r="H879" s="653" t="s">
        <v>1276</v>
      </c>
      <c r="I879" s="275">
        <v>3145</v>
      </c>
      <c r="J879" s="275">
        <v>4190</v>
      </c>
      <c r="K879" s="275">
        <v>4190</v>
      </c>
      <c r="L879" s="125" t="s">
        <v>58</v>
      </c>
      <c r="M879" s="125" t="s">
        <v>335</v>
      </c>
      <c r="N879" s="125" t="s">
        <v>56</v>
      </c>
      <c r="O879" s="125"/>
      <c r="P879" s="125"/>
      <c r="Q879" s="125"/>
      <c r="R879" s="125"/>
      <c r="S879" s="125"/>
      <c r="T879" s="125"/>
      <c r="U879" s="125"/>
      <c r="V879" s="125"/>
      <c r="W879" s="125"/>
      <c r="X879" s="652"/>
      <c r="Y879" s="652">
        <v>44834</v>
      </c>
      <c r="Z879" s="125" t="s">
        <v>1364</v>
      </c>
      <c r="AA879" s="276" t="s">
        <v>409</v>
      </c>
    </row>
    <row r="880" spans="1:27" s="136" customFormat="1" x14ac:dyDescent="0.2">
      <c r="A880" s="654" t="s">
        <v>1394</v>
      </c>
      <c r="B880" s="653"/>
      <c r="C880" s="653" t="s">
        <v>1287</v>
      </c>
      <c r="D880" s="653" t="s">
        <v>1451</v>
      </c>
      <c r="E880" s="653"/>
      <c r="F880" s="653" t="s">
        <v>52</v>
      </c>
      <c r="G880" s="125" t="s">
        <v>48</v>
      </c>
      <c r="H880" s="653" t="s">
        <v>1276</v>
      </c>
      <c r="I880" s="275">
        <v>2845</v>
      </c>
      <c r="J880" s="275">
        <v>3890</v>
      </c>
      <c r="K880" s="275">
        <v>3890</v>
      </c>
      <c r="L880" s="125" t="s">
        <v>58</v>
      </c>
      <c r="M880" s="125" t="s">
        <v>335</v>
      </c>
      <c r="N880" s="125" t="s">
        <v>56</v>
      </c>
      <c r="O880" s="125"/>
      <c r="P880" s="125"/>
      <c r="Q880" s="125"/>
      <c r="R880" s="125"/>
      <c r="S880" s="125"/>
      <c r="T880" s="125"/>
      <c r="U880" s="125"/>
      <c r="V880" s="125"/>
      <c r="W880" s="125"/>
      <c r="X880" s="652"/>
      <c r="Y880" s="652">
        <v>44834</v>
      </c>
      <c r="Z880" s="125" t="s">
        <v>1364</v>
      </c>
      <c r="AA880" s="276" t="s">
        <v>409</v>
      </c>
    </row>
    <row r="881" spans="1:27" s="136" customFormat="1" x14ac:dyDescent="0.2">
      <c r="A881" s="654" t="s">
        <v>1394</v>
      </c>
      <c r="B881" s="653"/>
      <c r="C881" s="653" t="s">
        <v>1288</v>
      </c>
      <c r="D881" s="653" t="s">
        <v>1451</v>
      </c>
      <c r="E881" s="653"/>
      <c r="F881" s="653" t="s">
        <v>52</v>
      </c>
      <c r="G881" s="125" t="s">
        <v>48</v>
      </c>
      <c r="H881" s="653" t="s">
        <v>1276</v>
      </c>
      <c r="I881" s="275">
        <v>2945</v>
      </c>
      <c r="J881" s="275">
        <v>3990</v>
      </c>
      <c r="K881" s="275">
        <v>3990</v>
      </c>
      <c r="L881" s="125" t="s">
        <v>58</v>
      </c>
      <c r="M881" s="125" t="s">
        <v>335</v>
      </c>
      <c r="N881" s="125" t="s">
        <v>56</v>
      </c>
      <c r="O881" s="125"/>
      <c r="P881" s="125"/>
      <c r="Q881" s="125"/>
      <c r="R881" s="125"/>
      <c r="S881" s="125"/>
      <c r="T881" s="125"/>
      <c r="U881" s="125"/>
      <c r="V881" s="125"/>
      <c r="W881" s="125"/>
      <c r="X881" s="652"/>
      <c r="Y881" s="652">
        <v>44834</v>
      </c>
      <c r="Z881" s="125" t="s">
        <v>1364</v>
      </c>
      <c r="AA881" s="276" t="s">
        <v>409</v>
      </c>
    </row>
    <row r="882" spans="1:27" s="136" customFormat="1" x14ac:dyDescent="0.2">
      <c r="A882" s="654" t="s">
        <v>1394</v>
      </c>
      <c r="B882" s="653"/>
      <c r="C882" s="653" t="s">
        <v>1284</v>
      </c>
      <c r="D882" s="653" t="s">
        <v>1452</v>
      </c>
      <c r="E882" s="653"/>
      <c r="F882" s="653" t="s">
        <v>52</v>
      </c>
      <c r="G882" s="125" t="s">
        <v>48</v>
      </c>
      <c r="H882" s="653" t="s">
        <v>1276</v>
      </c>
      <c r="I882" s="275">
        <v>4280</v>
      </c>
      <c r="J882" s="275">
        <v>5260</v>
      </c>
      <c r="K882" s="275">
        <v>5260</v>
      </c>
      <c r="L882" s="125" t="s">
        <v>58</v>
      </c>
      <c r="M882" s="125" t="s">
        <v>335</v>
      </c>
      <c r="N882" s="125" t="s">
        <v>56</v>
      </c>
      <c r="O882" s="125"/>
      <c r="P882" s="125"/>
      <c r="Q882" s="125"/>
      <c r="R882" s="125"/>
      <c r="S882" s="125"/>
      <c r="T882" s="125"/>
      <c r="U882" s="125"/>
      <c r="V882" s="125"/>
      <c r="W882" s="125"/>
      <c r="X882" s="652"/>
      <c r="Y882" s="652">
        <v>44834</v>
      </c>
      <c r="Z882" s="125" t="s">
        <v>1364</v>
      </c>
      <c r="AA882" s="276" t="s">
        <v>409</v>
      </c>
    </row>
    <row r="883" spans="1:27" s="136" customFormat="1" x14ac:dyDescent="0.2">
      <c r="A883" s="654" t="s">
        <v>1394</v>
      </c>
      <c r="B883" s="653"/>
      <c r="C883" s="653" t="s">
        <v>1286</v>
      </c>
      <c r="D883" s="653" t="s">
        <v>1452</v>
      </c>
      <c r="E883" s="653"/>
      <c r="F883" s="653" t="s">
        <v>52</v>
      </c>
      <c r="G883" s="125" t="s">
        <v>48</v>
      </c>
      <c r="H883" s="653" t="s">
        <v>1276</v>
      </c>
      <c r="I883" s="275">
        <v>4580</v>
      </c>
      <c r="J883" s="275">
        <v>5660</v>
      </c>
      <c r="K883" s="275">
        <v>5660</v>
      </c>
      <c r="L883" s="125" t="s">
        <v>58</v>
      </c>
      <c r="M883" s="125" t="s">
        <v>335</v>
      </c>
      <c r="N883" s="125" t="s">
        <v>56</v>
      </c>
      <c r="O883" s="125"/>
      <c r="P883" s="125"/>
      <c r="Q883" s="125"/>
      <c r="R883" s="125"/>
      <c r="S883" s="125"/>
      <c r="T883" s="125"/>
      <c r="U883" s="125"/>
      <c r="V883" s="125"/>
      <c r="W883" s="125"/>
      <c r="X883" s="652"/>
      <c r="Y883" s="652">
        <v>44834</v>
      </c>
      <c r="Z883" s="125" t="s">
        <v>1364</v>
      </c>
      <c r="AA883" s="276" t="s">
        <v>409</v>
      </c>
    </row>
    <row r="884" spans="1:27" s="136" customFormat="1" x14ac:dyDescent="0.2">
      <c r="A884" s="654" t="s">
        <v>1394</v>
      </c>
      <c r="B884" s="653"/>
      <c r="C884" s="653" t="s">
        <v>1280</v>
      </c>
      <c r="D884" s="653" t="s">
        <v>1452</v>
      </c>
      <c r="E884" s="653"/>
      <c r="F884" s="653" t="s">
        <v>52</v>
      </c>
      <c r="G884" s="125" t="s">
        <v>48</v>
      </c>
      <c r="H884" s="653" t="s">
        <v>1276</v>
      </c>
      <c r="I884" s="275">
        <v>4425</v>
      </c>
      <c r="J884" s="275">
        <v>5690</v>
      </c>
      <c r="K884" s="275">
        <v>5690</v>
      </c>
      <c r="L884" s="125" t="s">
        <v>58</v>
      </c>
      <c r="M884" s="125" t="s">
        <v>335</v>
      </c>
      <c r="N884" s="125" t="s">
        <v>56</v>
      </c>
      <c r="O884" s="125"/>
      <c r="P884" s="125"/>
      <c r="Q884" s="125"/>
      <c r="R884" s="125"/>
      <c r="S884" s="125"/>
      <c r="T884" s="125"/>
      <c r="U884" s="125"/>
      <c r="V884" s="125"/>
      <c r="W884" s="125"/>
      <c r="X884" s="652"/>
      <c r="Y884" s="652">
        <v>44834</v>
      </c>
      <c r="Z884" s="125" t="s">
        <v>1364</v>
      </c>
      <c r="AA884" s="276" t="s">
        <v>409</v>
      </c>
    </row>
    <row r="885" spans="1:27" s="136" customFormat="1" x14ac:dyDescent="0.2">
      <c r="A885" s="654" t="s">
        <v>1394</v>
      </c>
      <c r="B885" s="653"/>
      <c r="C885" s="653" t="s">
        <v>1287</v>
      </c>
      <c r="D885" s="653" t="s">
        <v>1452</v>
      </c>
      <c r="E885" s="653"/>
      <c r="F885" s="653" t="s">
        <v>52</v>
      </c>
      <c r="G885" s="125" t="s">
        <v>48</v>
      </c>
      <c r="H885" s="653" t="s">
        <v>1276</v>
      </c>
      <c r="I885" s="275">
        <v>3645</v>
      </c>
      <c r="J885" s="275">
        <v>4290</v>
      </c>
      <c r="K885" s="275">
        <v>4290</v>
      </c>
      <c r="L885" s="125" t="s">
        <v>58</v>
      </c>
      <c r="M885" s="125" t="s">
        <v>335</v>
      </c>
      <c r="N885" s="125" t="s">
        <v>56</v>
      </c>
      <c r="O885" s="125"/>
      <c r="P885" s="125"/>
      <c r="Q885" s="125"/>
      <c r="R885" s="125"/>
      <c r="S885" s="125"/>
      <c r="T885" s="125"/>
      <c r="U885" s="125"/>
      <c r="V885" s="125"/>
      <c r="W885" s="125"/>
      <c r="X885" s="652"/>
      <c r="Y885" s="652">
        <v>44834</v>
      </c>
      <c r="Z885" s="125" t="s">
        <v>1364</v>
      </c>
      <c r="AA885" s="276" t="s">
        <v>409</v>
      </c>
    </row>
    <row r="886" spans="1:27" s="136" customFormat="1" x14ac:dyDescent="0.2">
      <c r="A886" s="654" t="s">
        <v>1394</v>
      </c>
      <c r="B886" s="653"/>
      <c r="C886" s="653" t="s">
        <v>1288</v>
      </c>
      <c r="D886" s="653" t="s">
        <v>1452</v>
      </c>
      <c r="E886" s="653"/>
      <c r="F886" s="653" t="s">
        <v>52</v>
      </c>
      <c r="G886" s="125" t="s">
        <v>48</v>
      </c>
      <c r="H886" s="653" t="s">
        <v>1276</v>
      </c>
      <c r="I886" s="275">
        <v>4015</v>
      </c>
      <c r="J886" s="275">
        <v>3990</v>
      </c>
      <c r="K886" s="275">
        <v>3990</v>
      </c>
      <c r="L886" s="125" t="s">
        <v>58</v>
      </c>
      <c r="M886" s="125" t="s">
        <v>335</v>
      </c>
      <c r="N886" s="125" t="s">
        <v>56</v>
      </c>
      <c r="O886" s="125"/>
      <c r="P886" s="125"/>
      <c r="Q886" s="125"/>
      <c r="R886" s="125"/>
      <c r="S886" s="125"/>
      <c r="T886" s="125"/>
      <c r="U886" s="125"/>
      <c r="V886" s="125"/>
      <c r="W886" s="125"/>
      <c r="X886" s="652"/>
      <c r="Y886" s="652">
        <v>44834</v>
      </c>
      <c r="Z886" s="125" t="s">
        <v>1364</v>
      </c>
      <c r="AA886" s="276" t="s">
        <v>409</v>
      </c>
    </row>
    <row r="887" spans="1:27" s="136" customFormat="1" x14ac:dyDescent="0.2">
      <c r="A887" s="654" t="s">
        <v>1394</v>
      </c>
      <c r="B887" s="653"/>
      <c r="C887" s="653" t="s">
        <v>1284</v>
      </c>
      <c r="D887" s="653" t="s">
        <v>1453</v>
      </c>
      <c r="E887" s="653"/>
      <c r="F887" s="653" t="s">
        <v>52</v>
      </c>
      <c r="G887" s="125" t="s">
        <v>48</v>
      </c>
      <c r="H887" s="653" t="s">
        <v>1276</v>
      </c>
      <c r="I887" s="275">
        <v>4480</v>
      </c>
      <c r="J887" s="275">
        <v>5890</v>
      </c>
      <c r="K887" s="275">
        <v>5890</v>
      </c>
      <c r="L887" s="125" t="s">
        <v>58</v>
      </c>
      <c r="M887" s="125" t="s">
        <v>335</v>
      </c>
      <c r="N887" s="125" t="s">
        <v>56</v>
      </c>
      <c r="O887" s="125"/>
      <c r="P887" s="125"/>
      <c r="Q887" s="125"/>
      <c r="R887" s="125"/>
      <c r="S887" s="125"/>
      <c r="T887" s="125"/>
      <c r="U887" s="125"/>
      <c r="V887" s="125"/>
      <c r="W887" s="125"/>
      <c r="X887" s="652"/>
      <c r="Y887" s="652">
        <v>44834</v>
      </c>
      <c r="Z887" s="125" t="s">
        <v>1364</v>
      </c>
      <c r="AA887" s="276" t="s">
        <v>409</v>
      </c>
    </row>
    <row r="888" spans="1:27" s="136" customFormat="1" x14ac:dyDescent="0.2">
      <c r="A888" s="654" t="s">
        <v>1394</v>
      </c>
      <c r="B888" s="653"/>
      <c r="C888" s="653" t="s">
        <v>1286</v>
      </c>
      <c r="D888" s="653" t="s">
        <v>1453</v>
      </c>
      <c r="E888" s="653"/>
      <c r="F888" s="653" t="s">
        <v>52</v>
      </c>
      <c r="G888" s="125" t="s">
        <v>48</v>
      </c>
      <c r="H888" s="653" t="s">
        <v>1276</v>
      </c>
      <c r="I888" s="275">
        <v>4880</v>
      </c>
      <c r="J888" s="275">
        <v>6190</v>
      </c>
      <c r="K888" s="275">
        <v>6190</v>
      </c>
      <c r="L888" s="125" t="s">
        <v>58</v>
      </c>
      <c r="M888" s="125" t="s">
        <v>335</v>
      </c>
      <c r="N888" s="125" t="s">
        <v>56</v>
      </c>
      <c r="O888" s="125"/>
      <c r="P888" s="125"/>
      <c r="Q888" s="125"/>
      <c r="R888" s="125"/>
      <c r="S888" s="125"/>
      <c r="T888" s="125"/>
      <c r="U888" s="125"/>
      <c r="V888" s="125"/>
      <c r="W888" s="125"/>
      <c r="X888" s="652"/>
      <c r="Y888" s="652">
        <v>44834</v>
      </c>
      <c r="Z888" s="125" t="s">
        <v>1364</v>
      </c>
      <c r="AA888" s="276" t="s">
        <v>409</v>
      </c>
    </row>
    <row r="889" spans="1:27" s="136" customFormat="1" x14ac:dyDescent="0.2">
      <c r="A889" s="654" t="s">
        <v>1394</v>
      </c>
      <c r="B889" s="653"/>
      <c r="C889" s="653" t="s">
        <v>1280</v>
      </c>
      <c r="D889" s="653" t="s">
        <v>1453</v>
      </c>
      <c r="E889" s="653"/>
      <c r="F889" s="653" t="s">
        <v>52</v>
      </c>
      <c r="G889" s="125" t="s">
        <v>48</v>
      </c>
      <c r="H889" s="653" t="s">
        <v>1276</v>
      </c>
      <c r="I889" s="275">
        <v>3745</v>
      </c>
      <c r="J889" s="275">
        <v>5690</v>
      </c>
      <c r="K889" s="275">
        <v>5690</v>
      </c>
      <c r="L889" s="125" t="s">
        <v>58</v>
      </c>
      <c r="M889" s="125" t="s">
        <v>335</v>
      </c>
      <c r="N889" s="125" t="s">
        <v>56</v>
      </c>
      <c r="O889" s="125"/>
      <c r="P889" s="125"/>
      <c r="Q889" s="125"/>
      <c r="R889" s="125"/>
      <c r="S889" s="125"/>
      <c r="T889" s="125"/>
      <c r="U889" s="125"/>
      <c r="V889" s="125"/>
      <c r="W889" s="125"/>
      <c r="X889" s="652"/>
      <c r="Y889" s="652">
        <v>44834</v>
      </c>
      <c r="Z889" s="125" t="s">
        <v>1364</v>
      </c>
      <c r="AA889" s="276" t="s">
        <v>409</v>
      </c>
    </row>
    <row r="890" spans="1:27" s="136" customFormat="1" x14ac:dyDescent="0.2">
      <c r="A890" s="654" t="s">
        <v>1394</v>
      </c>
      <c r="B890" s="653"/>
      <c r="C890" s="653" t="s">
        <v>1287</v>
      </c>
      <c r="D890" s="653" t="s">
        <v>1453</v>
      </c>
      <c r="E890" s="653"/>
      <c r="F890" s="653" t="s">
        <v>52</v>
      </c>
      <c r="G890" s="125" t="s">
        <v>48</v>
      </c>
      <c r="H890" s="653" t="s">
        <v>1276</v>
      </c>
      <c r="I890" s="275">
        <v>3645</v>
      </c>
      <c r="J890" s="275">
        <v>4390</v>
      </c>
      <c r="K890" s="275">
        <v>4390</v>
      </c>
      <c r="L890" s="125" t="s">
        <v>58</v>
      </c>
      <c r="M890" s="125" t="s">
        <v>335</v>
      </c>
      <c r="N890" s="125" t="s">
        <v>56</v>
      </c>
      <c r="O890" s="125"/>
      <c r="P890" s="125"/>
      <c r="Q890" s="125"/>
      <c r="R890" s="125"/>
      <c r="S890" s="125"/>
      <c r="T890" s="125"/>
      <c r="U890" s="125"/>
      <c r="V890" s="125"/>
      <c r="W890" s="125"/>
      <c r="X890" s="652"/>
      <c r="Y890" s="652">
        <v>44834</v>
      </c>
      <c r="Z890" s="125" t="s">
        <v>1364</v>
      </c>
      <c r="AA890" s="276" t="s">
        <v>409</v>
      </c>
    </row>
    <row r="891" spans="1:27" s="136" customFormat="1" x14ac:dyDescent="0.2">
      <c r="A891" s="654" t="s">
        <v>1394</v>
      </c>
      <c r="B891" s="653"/>
      <c r="C891" s="653" t="s">
        <v>1288</v>
      </c>
      <c r="D891" s="653" t="s">
        <v>1453</v>
      </c>
      <c r="E891" s="653"/>
      <c r="F891" s="653" t="s">
        <v>52</v>
      </c>
      <c r="G891" s="125" t="s">
        <v>48</v>
      </c>
      <c r="H891" s="653" t="s">
        <v>1276</v>
      </c>
      <c r="I891" s="275">
        <v>3745</v>
      </c>
      <c r="J891" s="275">
        <v>3990</v>
      </c>
      <c r="K891" s="275">
        <v>3990</v>
      </c>
      <c r="L891" s="125" t="s">
        <v>58</v>
      </c>
      <c r="M891" s="125" t="s">
        <v>335</v>
      </c>
      <c r="N891" s="125" t="s">
        <v>56</v>
      </c>
      <c r="O891" s="125"/>
      <c r="P891" s="125"/>
      <c r="Q891" s="125"/>
      <c r="R891" s="125"/>
      <c r="S891" s="125"/>
      <c r="T891" s="125"/>
      <c r="U891" s="125"/>
      <c r="V891" s="125"/>
      <c r="W891" s="125"/>
      <c r="X891" s="652"/>
      <c r="Y891" s="652">
        <v>44834</v>
      </c>
      <c r="Z891" s="125" t="s">
        <v>1364</v>
      </c>
      <c r="AA891" s="276" t="s">
        <v>409</v>
      </c>
    </row>
    <row r="892" spans="1:27" s="136" customFormat="1" x14ac:dyDescent="0.2">
      <c r="A892" s="654" t="s">
        <v>1394</v>
      </c>
      <c r="B892" s="653"/>
      <c r="C892" s="653" t="s">
        <v>1284</v>
      </c>
      <c r="D892" s="653" t="s">
        <v>1454</v>
      </c>
      <c r="E892" s="653"/>
      <c r="F892" s="653" t="s">
        <v>52</v>
      </c>
      <c r="G892" s="125" t="s">
        <v>48</v>
      </c>
      <c r="H892" s="653" t="s">
        <v>1276</v>
      </c>
      <c r="I892" s="275">
        <v>3645</v>
      </c>
      <c r="J892" s="275">
        <v>4690</v>
      </c>
      <c r="K892" s="275">
        <v>4690</v>
      </c>
      <c r="L892" s="125" t="s">
        <v>58</v>
      </c>
      <c r="M892" s="125" t="s">
        <v>335</v>
      </c>
      <c r="N892" s="125" t="s">
        <v>56</v>
      </c>
      <c r="O892" s="125"/>
      <c r="P892" s="125"/>
      <c r="Q892" s="125"/>
      <c r="R892" s="125"/>
      <c r="S892" s="125"/>
      <c r="T892" s="125"/>
      <c r="U892" s="125"/>
      <c r="V892" s="125"/>
      <c r="W892" s="125"/>
      <c r="X892" s="652"/>
      <c r="Y892" s="652">
        <v>44834</v>
      </c>
      <c r="Z892" s="125" t="s">
        <v>1364</v>
      </c>
      <c r="AA892" s="276" t="s">
        <v>409</v>
      </c>
    </row>
    <row r="893" spans="1:27" s="136" customFormat="1" x14ac:dyDescent="0.2">
      <c r="A893" s="654" t="s">
        <v>1394</v>
      </c>
      <c r="B893" s="653"/>
      <c r="C893" s="653" t="s">
        <v>1286</v>
      </c>
      <c r="D893" s="653" t="s">
        <v>1454</v>
      </c>
      <c r="E893" s="653"/>
      <c r="F893" s="653" t="s">
        <v>52</v>
      </c>
      <c r="G893" s="125" t="s">
        <v>48</v>
      </c>
      <c r="H893" s="653" t="s">
        <v>1276</v>
      </c>
      <c r="I893" s="275">
        <v>3845</v>
      </c>
      <c r="J893" s="275">
        <v>4890</v>
      </c>
      <c r="K893" s="275">
        <v>4890</v>
      </c>
      <c r="L893" s="125" t="s">
        <v>58</v>
      </c>
      <c r="M893" s="125" t="s">
        <v>335</v>
      </c>
      <c r="N893" s="125" t="s">
        <v>56</v>
      </c>
      <c r="O893" s="125"/>
      <c r="P893" s="125"/>
      <c r="Q893" s="125"/>
      <c r="R893" s="125"/>
      <c r="S893" s="125"/>
      <c r="T893" s="125"/>
      <c r="U893" s="125"/>
      <c r="V893" s="125"/>
      <c r="W893" s="125"/>
      <c r="X893" s="652"/>
      <c r="Y893" s="652">
        <v>44834</v>
      </c>
      <c r="Z893" s="125" t="s">
        <v>1364</v>
      </c>
      <c r="AA893" s="276" t="s">
        <v>409</v>
      </c>
    </row>
    <row r="894" spans="1:27" s="136" customFormat="1" x14ac:dyDescent="0.2">
      <c r="A894" s="654" t="s">
        <v>1394</v>
      </c>
      <c r="B894" s="653"/>
      <c r="C894" s="653" t="s">
        <v>1280</v>
      </c>
      <c r="D894" s="653" t="s">
        <v>1454</v>
      </c>
      <c r="E894" s="653"/>
      <c r="F894" s="653" t="s">
        <v>52</v>
      </c>
      <c r="G894" s="125" t="s">
        <v>48</v>
      </c>
      <c r="H894" s="653" t="s">
        <v>1276</v>
      </c>
      <c r="I894" s="275">
        <v>3745</v>
      </c>
      <c r="J894" s="275">
        <v>4190</v>
      </c>
      <c r="K894" s="275">
        <v>4190</v>
      </c>
      <c r="L894" s="125" t="s">
        <v>58</v>
      </c>
      <c r="M894" s="125" t="s">
        <v>335</v>
      </c>
      <c r="N894" s="125" t="s">
        <v>56</v>
      </c>
      <c r="O894" s="125"/>
      <c r="P894" s="125"/>
      <c r="Q894" s="125"/>
      <c r="R894" s="125"/>
      <c r="S894" s="125"/>
      <c r="T894" s="125"/>
      <c r="U894" s="125"/>
      <c r="V894" s="125"/>
      <c r="W894" s="125"/>
      <c r="X894" s="652"/>
      <c r="Y894" s="652">
        <v>44834</v>
      </c>
      <c r="Z894" s="125" t="s">
        <v>1364</v>
      </c>
      <c r="AA894" s="276" t="s">
        <v>409</v>
      </c>
    </row>
    <row r="895" spans="1:27" s="136" customFormat="1" x14ac:dyDescent="0.2">
      <c r="A895" s="654" t="s">
        <v>1394</v>
      </c>
      <c r="B895" s="653"/>
      <c r="C895" s="653" t="s">
        <v>1287</v>
      </c>
      <c r="D895" s="653" t="s">
        <v>1454</v>
      </c>
      <c r="E895" s="653"/>
      <c r="F895" s="653" t="s">
        <v>52</v>
      </c>
      <c r="G895" s="125" t="s">
        <v>48</v>
      </c>
      <c r="H895" s="653" t="s">
        <v>1276</v>
      </c>
      <c r="I895" s="275">
        <v>3645</v>
      </c>
      <c r="J895" s="275">
        <v>4390</v>
      </c>
      <c r="K895" s="275">
        <v>4390</v>
      </c>
      <c r="L895" s="125" t="s">
        <v>58</v>
      </c>
      <c r="M895" s="125" t="s">
        <v>335</v>
      </c>
      <c r="N895" s="125" t="s">
        <v>56</v>
      </c>
      <c r="O895" s="125"/>
      <c r="P895" s="125"/>
      <c r="Q895" s="125"/>
      <c r="R895" s="125"/>
      <c r="S895" s="125"/>
      <c r="T895" s="125"/>
      <c r="U895" s="125"/>
      <c r="V895" s="125"/>
      <c r="W895" s="125"/>
      <c r="X895" s="652"/>
      <c r="Y895" s="652">
        <v>44834</v>
      </c>
      <c r="Z895" s="125" t="s">
        <v>1364</v>
      </c>
      <c r="AA895" s="276" t="s">
        <v>409</v>
      </c>
    </row>
    <row r="896" spans="1:27" s="136" customFormat="1" x14ac:dyDescent="0.2">
      <c r="A896" s="654" t="s">
        <v>1394</v>
      </c>
      <c r="B896" s="653"/>
      <c r="C896" s="653" t="s">
        <v>1288</v>
      </c>
      <c r="D896" s="653" t="s">
        <v>1454</v>
      </c>
      <c r="E896" s="653"/>
      <c r="F896" s="653" t="s">
        <v>52</v>
      </c>
      <c r="G896" s="125" t="s">
        <v>48</v>
      </c>
      <c r="H896" s="653" t="s">
        <v>1276</v>
      </c>
      <c r="I896" s="275">
        <v>3345</v>
      </c>
      <c r="J896" s="275">
        <v>4090</v>
      </c>
      <c r="K896" s="275">
        <v>4090</v>
      </c>
      <c r="L896" s="125" t="s">
        <v>58</v>
      </c>
      <c r="M896" s="125" t="s">
        <v>335</v>
      </c>
      <c r="N896" s="125" t="s">
        <v>56</v>
      </c>
      <c r="O896" s="125"/>
      <c r="P896" s="125"/>
      <c r="Q896" s="125"/>
      <c r="R896" s="125"/>
      <c r="S896" s="125"/>
      <c r="T896" s="125"/>
      <c r="U896" s="125"/>
      <c r="V896" s="125"/>
      <c r="W896" s="125"/>
      <c r="X896" s="652"/>
      <c r="Y896" s="652">
        <v>44834</v>
      </c>
      <c r="Z896" s="125" t="s">
        <v>1364</v>
      </c>
      <c r="AA896" s="276" t="s">
        <v>409</v>
      </c>
    </row>
    <row r="897" spans="1:27" s="136" customFormat="1" x14ac:dyDescent="0.2">
      <c r="A897" s="654" t="s">
        <v>1394</v>
      </c>
      <c r="B897" s="653"/>
      <c r="C897" s="653" t="s">
        <v>1455</v>
      </c>
      <c r="D897" s="653" t="s">
        <v>1423</v>
      </c>
      <c r="E897" s="653"/>
      <c r="F897" s="653" t="s">
        <v>52</v>
      </c>
      <c r="G897" s="125" t="s">
        <v>48</v>
      </c>
      <c r="H897" s="653" t="s">
        <v>1276</v>
      </c>
      <c r="I897" s="275">
        <v>2420</v>
      </c>
      <c r="J897" s="275">
        <v>3040</v>
      </c>
      <c r="K897" s="275">
        <v>3040</v>
      </c>
      <c r="L897" s="125" t="s">
        <v>58</v>
      </c>
      <c r="M897" s="125" t="s">
        <v>335</v>
      </c>
      <c r="N897" s="125" t="s">
        <v>56</v>
      </c>
      <c r="O897" s="125"/>
      <c r="P897" s="125"/>
      <c r="Q897" s="125"/>
      <c r="R897" s="125"/>
      <c r="S897" s="125"/>
      <c r="T897" s="125"/>
      <c r="U897" s="125"/>
      <c r="V897" s="125"/>
      <c r="W897" s="125"/>
      <c r="X897" s="652"/>
      <c r="Y897" s="652">
        <v>44834</v>
      </c>
      <c r="Z897" s="125" t="s">
        <v>1364</v>
      </c>
      <c r="AA897" s="276" t="s">
        <v>409</v>
      </c>
    </row>
    <row r="898" spans="1:27" s="136" customFormat="1" x14ac:dyDescent="0.2">
      <c r="A898" s="654" t="s">
        <v>1394</v>
      </c>
      <c r="B898" s="653"/>
      <c r="C898" s="653" t="s">
        <v>1455</v>
      </c>
      <c r="D898" s="653" t="s">
        <v>1415</v>
      </c>
      <c r="E898" s="653"/>
      <c r="F898" s="653" t="s">
        <v>52</v>
      </c>
      <c r="G898" s="125" t="s">
        <v>48</v>
      </c>
      <c r="H898" s="653" t="s">
        <v>1276</v>
      </c>
      <c r="I898" s="275">
        <v>2420</v>
      </c>
      <c r="J898" s="275">
        <v>3040</v>
      </c>
      <c r="K898" s="275">
        <v>3040</v>
      </c>
      <c r="L898" s="125" t="s">
        <v>58</v>
      </c>
      <c r="M898" s="125" t="s">
        <v>335</v>
      </c>
      <c r="N898" s="125" t="s">
        <v>56</v>
      </c>
      <c r="O898" s="125"/>
      <c r="P898" s="125"/>
      <c r="Q898" s="125"/>
      <c r="R898" s="125"/>
      <c r="S898" s="125"/>
      <c r="T898" s="125"/>
      <c r="U898" s="125"/>
      <c r="V898" s="125"/>
      <c r="W898" s="125"/>
      <c r="X898" s="652"/>
      <c r="Y898" s="652">
        <v>44834</v>
      </c>
      <c r="Z898" s="125" t="s">
        <v>1364</v>
      </c>
      <c r="AA898" s="276" t="s">
        <v>409</v>
      </c>
    </row>
    <row r="899" spans="1:27" s="136" customFormat="1" x14ac:dyDescent="0.2">
      <c r="A899" s="654" t="s">
        <v>1394</v>
      </c>
      <c r="B899" s="653"/>
      <c r="C899" s="653" t="s">
        <v>1287</v>
      </c>
      <c r="D899" s="653" t="s">
        <v>1310</v>
      </c>
      <c r="E899" s="653"/>
      <c r="F899" s="653" t="s">
        <v>52</v>
      </c>
      <c r="G899" s="125" t="s">
        <v>48</v>
      </c>
      <c r="H899" s="653" t="s">
        <v>1276</v>
      </c>
      <c r="I899" s="275">
        <v>1620</v>
      </c>
      <c r="J899" s="275">
        <v>1690</v>
      </c>
      <c r="K899" s="275">
        <v>1690</v>
      </c>
      <c r="L899" s="125" t="s">
        <v>58</v>
      </c>
      <c r="M899" s="125" t="s">
        <v>335</v>
      </c>
      <c r="N899" s="125" t="s">
        <v>56</v>
      </c>
      <c r="O899" s="125"/>
      <c r="P899" s="125"/>
      <c r="Q899" s="125"/>
      <c r="R899" s="125"/>
      <c r="S899" s="125"/>
      <c r="T899" s="125"/>
      <c r="U899" s="125"/>
      <c r="V899" s="125"/>
      <c r="W899" s="125"/>
      <c r="X899" s="652"/>
      <c r="Y899" s="652">
        <v>44834</v>
      </c>
      <c r="Z899" s="125" t="s">
        <v>1364</v>
      </c>
      <c r="AA899" s="276" t="s">
        <v>409</v>
      </c>
    </row>
    <row r="900" spans="1:27" s="136" customFormat="1" x14ac:dyDescent="0.2">
      <c r="A900" s="654" t="s">
        <v>1394</v>
      </c>
      <c r="B900" s="653"/>
      <c r="C900" s="653" t="s">
        <v>1288</v>
      </c>
      <c r="D900" s="653" t="s">
        <v>1310</v>
      </c>
      <c r="E900" s="653"/>
      <c r="F900" s="653" t="s">
        <v>52</v>
      </c>
      <c r="G900" s="125" t="s">
        <v>48</v>
      </c>
      <c r="H900" s="653" t="s">
        <v>1276</v>
      </c>
      <c r="I900" s="275">
        <v>1720</v>
      </c>
      <c r="J900" s="275">
        <v>2140</v>
      </c>
      <c r="K900" s="275">
        <v>2140</v>
      </c>
      <c r="L900" s="125" t="s">
        <v>58</v>
      </c>
      <c r="M900" s="125" t="s">
        <v>335</v>
      </c>
      <c r="N900" s="125" t="s">
        <v>56</v>
      </c>
      <c r="O900" s="125"/>
      <c r="P900" s="125"/>
      <c r="Q900" s="125"/>
      <c r="R900" s="125"/>
      <c r="S900" s="125"/>
      <c r="T900" s="125"/>
      <c r="U900" s="125"/>
      <c r="V900" s="125"/>
      <c r="W900" s="125"/>
      <c r="X900" s="652"/>
      <c r="Y900" s="652">
        <v>44834</v>
      </c>
      <c r="Z900" s="125" t="s">
        <v>1364</v>
      </c>
      <c r="AA900" s="276" t="s">
        <v>409</v>
      </c>
    </row>
    <row r="901" spans="1:27" s="136" customFormat="1" x14ac:dyDescent="0.2">
      <c r="A901" s="654" t="s">
        <v>1394</v>
      </c>
      <c r="B901" s="653"/>
      <c r="C901" s="653" t="s">
        <v>1280</v>
      </c>
      <c r="D901" s="653" t="s">
        <v>1310</v>
      </c>
      <c r="E901" s="653"/>
      <c r="F901" s="653" t="s">
        <v>52</v>
      </c>
      <c r="G901" s="125" t="s">
        <v>48</v>
      </c>
      <c r="H901" s="653" t="s">
        <v>1276</v>
      </c>
      <c r="I901" s="275">
        <v>3120</v>
      </c>
      <c r="J901" s="275">
        <v>4115</v>
      </c>
      <c r="K901" s="275">
        <v>4115</v>
      </c>
      <c r="L901" s="125" t="s">
        <v>58</v>
      </c>
      <c r="M901" s="125" t="s">
        <v>335</v>
      </c>
      <c r="N901" s="125" t="s">
        <v>56</v>
      </c>
      <c r="O901" s="125"/>
      <c r="P901" s="125"/>
      <c r="Q901" s="125"/>
      <c r="R901" s="125"/>
      <c r="S901" s="125"/>
      <c r="T901" s="125"/>
      <c r="U901" s="125"/>
      <c r="V901" s="125"/>
      <c r="W901" s="125"/>
      <c r="X901" s="652"/>
      <c r="Y901" s="652">
        <v>44834</v>
      </c>
      <c r="Z901" s="125" t="s">
        <v>1364</v>
      </c>
      <c r="AA901" s="276" t="s">
        <v>409</v>
      </c>
    </row>
    <row r="902" spans="1:27" s="136" customFormat="1" x14ac:dyDescent="0.2">
      <c r="A902" s="654" t="s">
        <v>1373</v>
      </c>
      <c r="B902" s="653" t="s">
        <v>1279</v>
      </c>
      <c r="C902" s="653" t="s">
        <v>1280</v>
      </c>
      <c r="D902" s="653" t="s">
        <v>1329</v>
      </c>
      <c r="E902" s="653" t="s">
        <v>1379</v>
      </c>
      <c r="F902" s="653" t="s">
        <v>338</v>
      </c>
      <c r="G902" s="125" t="s">
        <v>50</v>
      </c>
      <c r="H902" s="653" t="s">
        <v>1276</v>
      </c>
      <c r="I902" s="275"/>
      <c r="J902" s="275">
        <v>5768</v>
      </c>
      <c r="K902" s="275">
        <v>5768</v>
      </c>
      <c r="L902" s="125" t="s">
        <v>58</v>
      </c>
      <c r="M902" s="125" t="s">
        <v>335</v>
      </c>
      <c r="N902" s="125" t="s">
        <v>56</v>
      </c>
      <c r="O902" s="125" t="s">
        <v>51</v>
      </c>
      <c r="P902" s="125" t="s">
        <v>51</v>
      </c>
      <c r="Q902" s="125" t="s">
        <v>53</v>
      </c>
      <c r="R902" s="125" t="s">
        <v>53</v>
      </c>
      <c r="S902" s="125" t="s">
        <v>53</v>
      </c>
      <c r="T902" s="125" t="s">
        <v>53</v>
      </c>
      <c r="U902" s="125"/>
      <c r="V902" s="125"/>
      <c r="W902" s="125"/>
      <c r="X902" s="652"/>
      <c r="Y902" s="652">
        <v>44834</v>
      </c>
      <c r="Z902" s="125" t="s">
        <v>1364</v>
      </c>
      <c r="AA902" s="276" t="s">
        <v>409</v>
      </c>
    </row>
    <row r="903" spans="1:27" s="136" customFormat="1" x14ac:dyDescent="0.2">
      <c r="A903" s="654" t="s">
        <v>1373</v>
      </c>
      <c r="B903" s="653"/>
      <c r="C903" s="653" t="s">
        <v>1650</v>
      </c>
      <c r="D903" s="653" t="s">
        <v>1329</v>
      </c>
      <c r="E903" s="653" t="s">
        <v>1651</v>
      </c>
      <c r="F903" s="653" t="s">
        <v>124</v>
      </c>
      <c r="G903" s="125" t="s">
        <v>50</v>
      </c>
      <c r="H903" s="653" t="s">
        <v>1276</v>
      </c>
      <c r="I903" s="653"/>
      <c r="J903" s="275">
        <v>4795</v>
      </c>
      <c r="K903" s="275">
        <v>4795</v>
      </c>
      <c r="L903" s="125" t="s">
        <v>58</v>
      </c>
      <c r="M903" s="125" t="s">
        <v>335</v>
      </c>
      <c r="N903" s="125" t="s">
        <v>56</v>
      </c>
      <c r="O903" s="125"/>
      <c r="P903" s="125"/>
      <c r="Q903" s="125"/>
      <c r="R903" s="125"/>
      <c r="S903" s="125"/>
      <c r="T903" s="125"/>
      <c r="U903" s="125" t="s">
        <v>53</v>
      </c>
      <c r="V903" s="125"/>
      <c r="W903" s="125"/>
      <c r="X903" s="652"/>
      <c r="Y903" s="652">
        <v>44834</v>
      </c>
      <c r="Z903" s="125" t="s">
        <v>1364</v>
      </c>
      <c r="AA903" s="276" t="s">
        <v>409</v>
      </c>
    </row>
    <row r="904" spans="1:27" s="136" customFormat="1" x14ac:dyDescent="0.2">
      <c r="A904" s="654" t="s">
        <v>1678</v>
      </c>
      <c r="B904" s="653"/>
      <c r="C904" s="653" t="s">
        <v>1284</v>
      </c>
      <c r="D904" s="653" t="s">
        <v>1295</v>
      </c>
      <c r="E904" s="653"/>
      <c r="F904" s="653" t="s">
        <v>52</v>
      </c>
      <c r="G904" s="125" t="s">
        <v>48</v>
      </c>
      <c r="H904" s="653" t="s">
        <v>1276</v>
      </c>
      <c r="I904" s="275"/>
      <c r="J904" s="275">
        <v>1500</v>
      </c>
      <c r="K904" s="275">
        <v>1500</v>
      </c>
      <c r="L904" s="125" t="s">
        <v>56</v>
      </c>
      <c r="M904" s="125" t="s">
        <v>335</v>
      </c>
      <c r="N904" s="125" t="s">
        <v>56</v>
      </c>
      <c r="O904" s="125"/>
      <c r="P904" s="125"/>
      <c r="Q904" s="125"/>
      <c r="R904" s="125"/>
      <c r="S904" s="125"/>
      <c r="T904" s="125"/>
      <c r="U904" s="125"/>
      <c r="V904" s="125"/>
      <c r="W904" s="125"/>
      <c r="X904" s="652"/>
      <c r="Y904" s="652">
        <v>44834</v>
      </c>
      <c r="Z904" s="125" t="s">
        <v>1364</v>
      </c>
      <c r="AA904" s="276" t="s">
        <v>409</v>
      </c>
    </row>
    <row r="905" spans="1:27" s="136" customFormat="1" x14ac:dyDescent="0.2">
      <c r="A905" s="654" t="s">
        <v>1678</v>
      </c>
      <c r="B905" s="653"/>
      <c r="C905" s="653" t="s">
        <v>1280</v>
      </c>
      <c r="D905" s="653" t="s">
        <v>1295</v>
      </c>
      <c r="E905" s="653"/>
      <c r="F905" s="653" t="s">
        <v>52</v>
      </c>
      <c r="G905" s="125" t="s">
        <v>48</v>
      </c>
      <c r="H905" s="653" t="s">
        <v>1276</v>
      </c>
      <c r="I905" s="275"/>
      <c r="J905" s="275">
        <v>1550</v>
      </c>
      <c r="K905" s="275">
        <v>1550</v>
      </c>
      <c r="L905" s="125" t="s">
        <v>56</v>
      </c>
      <c r="M905" s="125" t="s">
        <v>335</v>
      </c>
      <c r="N905" s="125" t="s">
        <v>56</v>
      </c>
      <c r="O905" s="125"/>
      <c r="P905" s="125"/>
      <c r="Q905" s="125"/>
      <c r="R905" s="125"/>
      <c r="S905" s="125"/>
      <c r="T905" s="125"/>
      <c r="U905" s="125"/>
      <c r="V905" s="125"/>
      <c r="W905" s="125"/>
      <c r="X905" s="652"/>
      <c r="Y905" s="652">
        <v>44834</v>
      </c>
      <c r="Z905" s="125" t="s">
        <v>1364</v>
      </c>
      <c r="AA905" s="276" t="s">
        <v>409</v>
      </c>
    </row>
    <row r="906" spans="1:27" s="136" customFormat="1" x14ac:dyDescent="0.2">
      <c r="A906" s="654" t="s">
        <v>1678</v>
      </c>
      <c r="B906" s="653"/>
      <c r="C906" s="653" t="s">
        <v>1287</v>
      </c>
      <c r="D906" s="653" t="s">
        <v>1295</v>
      </c>
      <c r="E906" s="653"/>
      <c r="F906" s="653" t="s">
        <v>52</v>
      </c>
      <c r="G906" s="125" t="s">
        <v>48</v>
      </c>
      <c r="H906" s="653" t="s">
        <v>1276</v>
      </c>
      <c r="I906" s="275"/>
      <c r="J906" s="275">
        <v>1500</v>
      </c>
      <c r="K906" s="275">
        <v>1500</v>
      </c>
      <c r="L906" s="125" t="s">
        <v>56</v>
      </c>
      <c r="M906" s="125" t="s">
        <v>335</v>
      </c>
      <c r="N906" s="125" t="s">
        <v>56</v>
      </c>
      <c r="O906" s="125"/>
      <c r="P906" s="125"/>
      <c r="Q906" s="125"/>
      <c r="R906" s="125"/>
      <c r="S906" s="125"/>
      <c r="T906" s="125"/>
      <c r="U906" s="125"/>
      <c r="V906" s="125"/>
      <c r="W906" s="125"/>
      <c r="X906" s="652"/>
      <c r="Y906" s="652">
        <v>44834</v>
      </c>
      <c r="Z906" s="125" t="s">
        <v>1364</v>
      </c>
      <c r="AA906" s="276" t="s">
        <v>409</v>
      </c>
    </row>
    <row r="907" spans="1:27" s="136" customFormat="1" x14ac:dyDescent="0.2">
      <c r="A907" s="654" t="s">
        <v>1678</v>
      </c>
      <c r="B907" s="653"/>
      <c r="C907" s="653" t="s">
        <v>1288</v>
      </c>
      <c r="D907" s="653" t="s">
        <v>1295</v>
      </c>
      <c r="E907" s="653"/>
      <c r="F907" s="653" t="s">
        <v>52</v>
      </c>
      <c r="G907" s="125" t="s">
        <v>48</v>
      </c>
      <c r="H907" s="653" t="s">
        <v>1276</v>
      </c>
      <c r="I907" s="275"/>
      <c r="J907" s="275">
        <v>1550</v>
      </c>
      <c r="K907" s="275">
        <v>1550</v>
      </c>
      <c r="L907" s="125" t="s">
        <v>56</v>
      </c>
      <c r="M907" s="125" t="s">
        <v>335</v>
      </c>
      <c r="N907" s="125" t="s">
        <v>56</v>
      </c>
      <c r="O907" s="125"/>
      <c r="P907" s="125"/>
      <c r="Q907" s="125"/>
      <c r="R907" s="125"/>
      <c r="S907" s="125"/>
      <c r="T907" s="125"/>
      <c r="U907" s="125"/>
      <c r="V907" s="125"/>
      <c r="W907" s="125"/>
      <c r="X907" s="652"/>
      <c r="Y907" s="652">
        <v>44834</v>
      </c>
      <c r="Z907" s="125" t="s">
        <v>1364</v>
      </c>
      <c r="AA907" s="276" t="s">
        <v>409</v>
      </c>
    </row>
    <row r="908" spans="1:27" s="136" customFormat="1" x14ac:dyDescent="0.2">
      <c r="A908" s="654" t="s">
        <v>1678</v>
      </c>
      <c r="B908" s="653"/>
      <c r="C908" s="653" t="s">
        <v>1284</v>
      </c>
      <c r="D908" s="653" t="s">
        <v>1296</v>
      </c>
      <c r="E908" s="653"/>
      <c r="F908" s="653" t="s">
        <v>52</v>
      </c>
      <c r="G908" s="125" t="s">
        <v>48</v>
      </c>
      <c r="H908" s="653" t="s">
        <v>1276</v>
      </c>
      <c r="I908" s="275"/>
      <c r="J908" s="275">
        <v>1150</v>
      </c>
      <c r="K908" s="275">
        <v>1150</v>
      </c>
      <c r="L908" s="125" t="s">
        <v>56</v>
      </c>
      <c r="M908" s="125" t="s">
        <v>335</v>
      </c>
      <c r="N908" s="125" t="s">
        <v>56</v>
      </c>
      <c r="O908" s="125"/>
      <c r="P908" s="125"/>
      <c r="Q908" s="125"/>
      <c r="R908" s="125"/>
      <c r="S908" s="125"/>
      <c r="T908" s="125"/>
      <c r="U908" s="125"/>
      <c r="V908" s="125"/>
      <c r="W908" s="125"/>
      <c r="X908" s="652"/>
      <c r="Y908" s="652">
        <v>44834</v>
      </c>
      <c r="Z908" s="125" t="s">
        <v>1364</v>
      </c>
      <c r="AA908" s="276" t="s">
        <v>409</v>
      </c>
    </row>
    <row r="909" spans="1:27" s="136" customFormat="1" x14ac:dyDescent="0.2">
      <c r="A909" s="654" t="s">
        <v>1678</v>
      </c>
      <c r="B909" s="653"/>
      <c r="C909" s="653" t="s">
        <v>1280</v>
      </c>
      <c r="D909" s="653" t="s">
        <v>1296</v>
      </c>
      <c r="E909" s="653"/>
      <c r="F909" s="653" t="s">
        <v>52</v>
      </c>
      <c r="G909" s="125" t="s">
        <v>48</v>
      </c>
      <c r="H909" s="653" t="s">
        <v>1276</v>
      </c>
      <c r="I909" s="275"/>
      <c r="J909" s="275">
        <v>1600</v>
      </c>
      <c r="K909" s="275">
        <v>1600</v>
      </c>
      <c r="L909" s="125" t="s">
        <v>56</v>
      </c>
      <c r="M909" s="125" t="s">
        <v>335</v>
      </c>
      <c r="N909" s="125" t="s">
        <v>56</v>
      </c>
      <c r="O909" s="125"/>
      <c r="P909" s="125"/>
      <c r="Q909" s="125"/>
      <c r="R909" s="125"/>
      <c r="S909" s="125"/>
      <c r="T909" s="125"/>
      <c r="U909" s="125"/>
      <c r="V909" s="125"/>
      <c r="W909" s="125"/>
      <c r="X909" s="652"/>
      <c r="Y909" s="652">
        <v>44834</v>
      </c>
      <c r="Z909" s="125" t="s">
        <v>1364</v>
      </c>
      <c r="AA909" s="276" t="s">
        <v>409</v>
      </c>
    </row>
    <row r="910" spans="1:27" s="136" customFormat="1" x14ac:dyDescent="0.2">
      <c r="A910" s="654" t="s">
        <v>1678</v>
      </c>
      <c r="B910" s="653"/>
      <c r="C910" s="653" t="s">
        <v>1287</v>
      </c>
      <c r="D910" s="653" t="s">
        <v>1296</v>
      </c>
      <c r="E910" s="653"/>
      <c r="F910" s="653" t="s">
        <v>52</v>
      </c>
      <c r="G910" s="125" t="s">
        <v>48</v>
      </c>
      <c r="H910" s="653" t="s">
        <v>1276</v>
      </c>
      <c r="I910" s="275"/>
      <c r="J910" s="275">
        <v>1500</v>
      </c>
      <c r="K910" s="275">
        <v>1500</v>
      </c>
      <c r="L910" s="125" t="s">
        <v>56</v>
      </c>
      <c r="M910" s="125" t="s">
        <v>335</v>
      </c>
      <c r="N910" s="125" t="s">
        <v>56</v>
      </c>
      <c r="O910" s="125"/>
      <c r="P910" s="125"/>
      <c r="Q910" s="125"/>
      <c r="R910" s="125"/>
      <c r="S910" s="125"/>
      <c r="T910" s="125"/>
      <c r="U910" s="125"/>
      <c r="V910" s="125"/>
      <c r="W910" s="125"/>
      <c r="X910" s="652"/>
      <c r="Y910" s="652">
        <v>44834</v>
      </c>
      <c r="Z910" s="125" t="s">
        <v>1364</v>
      </c>
      <c r="AA910" s="276" t="s">
        <v>409</v>
      </c>
    </row>
    <row r="911" spans="1:27" s="136" customFormat="1" x14ac:dyDescent="0.2">
      <c r="A911" s="654" t="s">
        <v>1678</v>
      </c>
      <c r="B911" s="653"/>
      <c r="C911" s="653" t="s">
        <v>1288</v>
      </c>
      <c r="D911" s="653" t="s">
        <v>1296</v>
      </c>
      <c r="E911" s="653"/>
      <c r="F911" s="653" t="s">
        <v>52</v>
      </c>
      <c r="G911" s="125" t="s">
        <v>48</v>
      </c>
      <c r="H911" s="653" t="s">
        <v>1276</v>
      </c>
      <c r="I911" s="275"/>
      <c r="J911" s="275">
        <v>1600</v>
      </c>
      <c r="K911" s="275">
        <v>1600</v>
      </c>
      <c r="L911" s="125" t="s">
        <v>56</v>
      </c>
      <c r="M911" s="125" t="s">
        <v>335</v>
      </c>
      <c r="N911" s="125" t="s">
        <v>56</v>
      </c>
      <c r="O911" s="125"/>
      <c r="P911" s="125"/>
      <c r="Q911" s="125"/>
      <c r="R911" s="125"/>
      <c r="S911" s="125"/>
      <c r="T911" s="125"/>
      <c r="U911" s="125"/>
      <c r="V911" s="125"/>
      <c r="W911" s="125"/>
      <c r="X911" s="652"/>
      <c r="Y911" s="652">
        <v>44834</v>
      </c>
      <c r="Z911" s="125" t="s">
        <v>1364</v>
      </c>
      <c r="AA911" s="276" t="s">
        <v>409</v>
      </c>
    </row>
    <row r="912" spans="1:27" s="136" customFormat="1" x14ac:dyDescent="0.2">
      <c r="A912" s="654" t="s">
        <v>1678</v>
      </c>
      <c r="B912" s="653"/>
      <c r="C912" s="653" t="s">
        <v>1284</v>
      </c>
      <c r="D912" s="653" t="s">
        <v>1298</v>
      </c>
      <c r="E912" s="653"/>
      <c r="F912" s="653" t="s">
        <v>52</v>
      </c>
      <c r="G912" s="125" t="s">
        <v>48</v>
      </c>
      <c r="H912" s="653" t="s">
        <v>1276</v>
      </c>
      <c r="I912" s="275"/>
      <c r="J912" s="275">
        <v>1300</v>
      </c>
      <c r="K912" s="275">
        <v>1300</v>
      </c>
      <c r="L912" s="125" t="s">
        <v>56</v>
      </c>
      <c r="M912" s="125" t="s">
        <v>335</v>
      </c>
      <c r="N912" s="125" t="s">
        <v>56</v>
      </c>
      <c r="O912" s="125"/>
      <c r="P912" s="125"/>
      <c r="Q912" s="125"/>
      <c r="R912" s="125"/>
      <c r="S912" s="125"/>
      <c r="T912" s="125"/>
      <c r="U912" s="125"/>
      <c r="V912" s="125"/>
      <c r="W912" s="125"/>
      <c r="X912" s="652"/>
      <c r="Y912" s="652">
        <v>44834</v>
      </c>
      <c r="Z912" s="125" t="s">
        <v>1364</v>
      </c>
      <c r="AA912" s="276" t="s">
        <v>409</v>
      </c>
    </row>
    <row r="913" spans="1:27" s="136" customFormat="1" x14ac:dyDescent="0.2">
      <c r="A913" s="654" t="s">
        <v>1678</v>
      </c>
      <c r="B913" s="653"/>
      <c r="C913" s="653" t="s">
        <v>1280</v>
      </c>
      <c r="D913" s="653" t="s">
        <v>1298</v>
      </c>
      <c r="E913" s="653"/>
      <c r="F913" s="653" t="s">
        <v>52</v>
      </c>
      <c r="G913" s="125" t="s">
        <v>48</v>
      </c>
      <c r="H913" s="653" t="s">
        <v>1276</v>
      </c>
      <c r="I913" s="275"/>
      <c r="J913" s="275">
        <v>1400</v>
      </c>
      <c r="K913" s="275">
        <v>1400</v>
      </c>
      <c r="L913" s="125" t="s">
        <v>56</v>
      </c>
      <c r="M913" s="125" t="s">
        <v>335</v>
      </c>
      <c r="N913" s="125" t="s">
        <v>56</v>
      </c>
      <c r="O913" s="125"/>
      <c r="P913" s="125"/>
      <c r="Q913" s="125"/>
      <c r="R913" s="125"/>
      <c r="S913" s="125"/>
      <c r="T913" s="125"/>
      <c r="U913" s="125"/>
      <c r="V913" s="125"/>
      <c r="W913" s="125"/>
      <c r="X913" s="652"/>
      <c r="Y913" s="652">
        <v>44834</v>
      </c>
      <c r="Z913" s="125" t="s">
        <v>1364</v>
      </c>
      <c r="AA913" s="276" t="s">
        <v>409</v>
      </c>
    </row>
    <row r="914" spans="1:27" s="136" customFormat="1" x14ac:dyDescent="0.2">
      <c r="A914" s="654" t="s">
        <v>1678</v>
      </c>
      <c r="B914" s="653"/>
      <c r="C914" s="653" t="s">
        <v>1287</v>
      </c>
      <c r="D914" s="653" t="s">
        <v>1298</v>
      </c>
      <c r="E914" s="653"/>
      <c r="F914" s="653" t="s">
        <v>52</v>
      </c>
      <c r="G914" s="125" t="s">
        <v>48</v>
      </c>
      <c r="H914" s="653" t="s">
        <v>1276</v>
      </c>
      <c r="I914" s="275"/>
      <c r="J914" s="275">
        <v>1300</v>
      </c>
      <c r="K914" s="275">
        <v>1300</v>
      </c>
      <c r="L914" s="125" t="s">
        <v>56</v>
      </c>
      <c r="M914" s="125" t="s">
        <v>335</v>
      </c>
      <c r="N914" s="125" t="s">
        <v>56</v>
      </c>
      <c r="O914" s="125"/>
      <c r="P914" s="125"/>
      <c r="Q914" s="125"/>
      <c r="R914" s="125"/>
      <c r="S914" s="125"/>
      <c r="T914" s="125"/>
      <c r="U914" s="125"/>
      <c r="V914" s="125"/>
      <c r="W914" s="125"/>
      <c r="X914" s="652"/>
      <c r="Y914" s="652">
        <v>44834</v>
      </c>
      <c r="Z914" s="125" t="s">
        <v>1364</v>
      </c>
      <c r="AA914" s="276" t="s">
        <v>409</v>
      </c>
    </row>
    <row r="915" spans="1:27" s="136" customFormat="1" x14ac:dyDescent="0.2">
      <c r="A915" s="654" t="s">
        <v>1678</v>
      </c>
      <c r="B915" s="653"/>
      <c r="C915" s="653" t="s">
        <v>1288</v>
      </c>
      <c r="D915" s="653" t="s">
        <v>1298</v>
      </c>
      <c r="E915" s="653"/>
      <c r="F915" s="653" t="s">
        <v>52</v>
      </c>
      <c r="G915" s="125" t="s">
        <v>48</v>
      </c>
      <c r="H915" s="653" t="s">
        <v>1276</v>
      </c>
      <c r="I915" s="275"/>
      <c r="J915" s="275">
        <v>1400</v>
      </c>
      <c r="K915" s="275">
        <v>1400</v>
      </c>
      <c r="L915" s="125" t="s">
        <v>56</v>
      </c>
      <c r="M915" s="125" t="s">
        <v>335</v>
      </c>
      <c r="N915" s="125" t="s">
        <v>56</v>
      </c>
      <c r="O915" s="125"/>
      <c r="P915" s="125"/>
      <c r="Q915" s="125"/>
      <c r="R915" s="125"/>
      <c r="S915" s="125"/>
      <c r="T915" s="125"/>
      <c r="U915" s="125"/>
      <c r="V915" s="125"/>
      <c r="W915" s="125"/>
      <c r="X915" s="652"/>
      <c r="Y915" s="652">
        <v>44834</v>
      </c>
      <c r="Z915" s="125" t="s">
        <v>1364</v>
      </c>
      <c r="AA915" s="276" t="s">
        <v>409</v>
      </c>
    </row>
    <row r="916" spans="1:27" s="136" customFormat="1" x14ac:dyDescent="0.2">
      <c r="A916" s="654" t="s">
        <v>1678</v>
      </c>
      <c r="B916" s="653"/>
      <c r="C916" s="653" t="s">
        <v>1284</v>
      </c>
      <c r="D916" s="653" t="s">
        <v>1299</v>
      </c>
      <c r="E916" s="653"/>
      <c r="F916" s="653" t="s">
        <v>52</v>
      </c>
      <c r="G916" s="125" t="s">
        <v>48</v>
      </c>
      <c r="H916" s="653" t="s">
        <v>1276</v>
      </c>
      <c r="I916" s="275"/>
      <c r="J916" s="275">
        <v>675</v>
      </c>
      <c r="K916" s="275">
        <v>675</v>
      </c>
      <c r="L916" s="125" t="s">
        <v>56</v>
      </c>
      <c r="M916" s="125" t="s">
        <v>335</v>
      </c>
      <c r="N916" s="125" t="s">
        <v>56</v>
      </c>
      <c r="O916" s="125"/>
      <c r="P916" s="125"/>
      <c r="Q916" s="125"/>
      <c r="R916" s="125"/>
      <c r="S916" s="125"/>
      <c r="T916" s="125"/>
      <c r="U916" s="125"/>
      <c r="V916" s="125"/>
      <c r="W916" s="125"/>
      <c r="X916" s="652"/>
      <c r="Y916" s="652">
        <v>44834</v>
      </c>
      <c r="Z916" s="125" t="s">
        <v>1364</v>
      </c>
      <c r="AA916" s="276" t="s">
        <v>409</v>
      </c>
    </row>
    <row r="917" spans="1:27" s="136" customFormat="1" x14ac:dyDescent="0.2">
      <c r="A917" s="654" t="s">
        <v>1678</v>
      </c>
      <c r="B917" s="653"/>
      <c r="C917" s="653" t="s">
        <v>1280</v>
      </c>
      <c r="D917" s="653" t="s">
        <v>1299</v>
      </c>
      <c r="E917" s="653"/>
      <c r="F917" s="653" t="s">
        <v>52</v>
      </c>
      <c r="G917" s="125" t="s">
        <v>48</v>
      </c>
      <c r="H917" s="653" t="s">
        <v>1276</v>
      </c>
      <c r="I917" s="275"/>
      <c r="J917" s="275">
        <v>675</v>
      </c>
      <c r="K917" s="275">
        <v>675</v>
      </c>
      <c r="L917" s="125" t="s">
        <v>56</v>
      </c>
      <c r="M917" s="125" t="s">
        <v>335</v>
      </c>
      <c r="N917" s="125" t="s">
        <v>56</v>
      </c>
      <c r="O917" s="125"/>
      <c r="P917" s="125"/>
      <c r="Q917" s="125"/>
      <c r="R917" s="125"/>
      <c r="S917" s="125"/>
      <c r="T917" s="125"/>
      <c r="U917" s="125"/>
      <c r="V917" s="125"/>
      <c r="W917" s="125"/>
      <c r="X917" s="652"/>
      <c r="Y917" s="652">
        <v>44834</v>
      </c>
      <c r="Z917" s="125" t="s">
        <v>1364</v>
      </c>
      <c r="AA917" s="276" t="s">
        <v>409</v>
      </c>
    </row>
    <row r="918" spans="1:27" s="136" customFormat="1" x14ac:dyDescent="0.2">
      <c r="A918" s="654" t="s">
        <v>1678</v>
      </c>
      <c r="B918" s="653"/>
      <c r="C918" s="653" t="s">
        <v>1287</v>
      </c>
      <c r="D918" s="653" t="s">
        <v>1299</v>
      </c>
      <c r="E918" s="653"/>
      <c r="F918" s="653" t="s">
        <v>52</v>
      </c>
      <c r="G918" s="125" t="s">
        <v>48</v>
      </c>
      <c r="H918" s="653" t="s">
        <v>1276</v>
      </c>
      <c r="I918" s="275"/>
      <c r="J918" s="275">
        <v>625</v>
      </c>
      <c r="K918" s="275">
        <v>625</v>
      </c>
      <c r="L918" s="125" t="s">
        <v>56</v>
      </c>
      <c r="M918" s="125" t="s">
        <v>335</v>
      </c>
      <c r="N918" s="125" t="s">
        <v>56</v>
      </c>
      <c r="O918" s="125"/>
      <c r="P918" s="125"/>
      <c r="Q918" s="125"/>
      <c r="R918" s="125"/>
      <c r="S918" s="125"/>
      <c r="T918" s="125"/>
      <c r="U918" s="125"/>
      <c r="V918" s="125"/>
      <c r="W918" s="125"/>
      <c r="X918" s="652"/>
      <c r="Y918" s="652">
        <v>44834</v>
      </c>
      <c r="Z918" s="125" t="s">
        <v>1364</v>
      </c>
      <c r="AA918" s="276" t="s">
        <v>409</v>
      </c>
    </row>
    <row r="919" spans="1:27" s="136" customFormat="1" x14ac:dyDescent="0.2">
      <c r="A919" s="654" t="s">
        <v>1678</v>
      </c>
      <c r="B919" s="653"/>
      <c r="C919" s="653" t="s">
        <v>1288</v>
      </c>
      <c r="D919" s="653" t="s">
        <v>1299</v>
      </c>
      <c r="E919" s="653"/>
      <c r="F919" s="653" t="s">
        <v>52</v>
      </c>
      <c r="G919" s="125" t="s">
        <v>48</v>
      </c>
      <c r="H919" s="653" t="s">
        <v>1276</v>
      </c>
      <c r="I919" s="275"/>
      <c r="J919" s="275">
        <v>675</v>
      </c>
      <c r="K919" s="275">
        <v>675</v>
      </c>
      <c r="L919" s="125" t="s">
        <v>56</v>
      </c>
      <c r="M919" s="125" t="s">
        <v>335</v>
      </c>
      <c r="N919" s="125" t="s">
        <v>56</v>
      </c>
      <c r="O919" s="125"/>
      <c r="P919" s="125"/>
      <c r="Q919" s="125"/>
      <c r="R919" s="125"/>
      <c r="S919" s="125"/>
      <c r="T919" s="125"/>
      <c r="U919" s="125"/>
      <c r="V919" s="125"/>
      <c r="W919" s="125"/>
      <c r="X919" s="652"/>
      <c r="Y919" s="652">
        <v>44834</v>
      </c>
      <c r="Z919" s="125" t="s">
        <v>1364</v>
      </c>
      <c r="AA919" s="276" t="s">
        <v>409</v>
      </c>
    </row>
    <row r="920" spans="1:27" s="136" customFormat="1" x14ac:dyDescent="0.2">
      <c r="A920" s="654" t="s">
        <v>1678</v>
      </c>
      <c r="B920" s="653"/>
      <c r="C920" s="653" t="s">
        <v>1284</v>
      </c>
      <c r="D920" s="653" t="s">
        <v>1301</v>
      </c>
      <c r="E920" s="653"/>
      <c r="F920" s="653" t="s">
        <v>52</v>
      </c>
      <c r="G920" s="125" t="s">
        <v>48</v>
      </c>
      <c r="H920" s="653" t="s">
        <v>1276</v>
      </c>
      <c r="I920" s="275"/>
      <c r="J920" s="275">
        <v>1150</v>
      </c>
      <c r="K920" s="275">
        <v>1150</v>
      </c>
      <c r="L920" s="125" t="s">
        <v>56</v>
      </c>
      <c r="M920" s="125" t="s">
        <v>335</v>
      </c>
      <c r="N920" s="125" t="s">
        <v>56</v>
      </c>
      <c r="O920" s="125"/>
      <c r="P920" s="125"/>
      <c r="Q920" s="125"/>
      <c r="R920" s="125"/>
      <c r="S920" s="125"/>
      <c r="T920" s="125"/>
      <c r="U920" s="125"/>
      <c r="V920" s="125"/>
      <c r="W920" s="125"/>
      <c r="X920" s="652"/>
      <c r="Y920" s="652">
        <v>44834</v>
      </c>
      <c r="Z920" s="125" t="s">
        <v>1364</v>
      </c>
      <c r="AA920" s="276" t="s">
        <v>409</v>
      </c>
    </row>
    <row r="921" spans="1:27" s="136" customFormat="1" x14ac:dyDescent="0.2">
      <c r="A921" s="654" t="s">
        <v>1678</v>
      </c>
      <c r="B921" s="653"/>
      <c r="C921" s="653" t="s">
        <v>1280</v>
      </c>
      <c r="D921" s="653" t="s">
        <v>1301</v>
      </c>
      <c r="E921" s="653"/>
      <c r="F921" s="653" t="s">
        <v>52</v>
      </c>
      <c r="G921" s="125" t="s">
        <v>48</v>
      </c>
      <c r="H921" s="653" t="s">
        <v>1276</v>
      </c>
      <c r="I921" s="275"/>
      <c r="J921" s="275">
        <v>1600</v>
      </c>
      <c r="K921" s="275">
        <v>1600</v>
      </c>
      <c r="L921" s="125" t="s">
        <v>56</v>
      </c>
      <c r="M921" s="125" t="s">
        <v>335</v>
      </c>
      <c r="N921" s="125" t="s">
        <v>56</v>
      </c>
      <c r="O921" s="125"/>
      <c r="P921" s="125"/>
      <c r="Q921" s="125"/>
      <c r="R921" s="125"/>
      <c r="S921" s="125"/>
      <c r="T921" s="125"/>
      <c r="U921" s="125"/>
      <c r="V921" s="125"/>
      <c r="W921" s="125"/>
      <c r="X921" s="652"/>
      <c r="Y921" s="652">
        <v>44834</v>
      </c>
      <c r="Z921" s="125" t="s">
        <v>1364</v>
      </c>
      <c r="AA921" s="276" t="s">
        <v>409</v>
      </c>
    </row>
    <row r="922" spans="1:27" s="136" customFormat="1" x14ac:dyDescent="0.2">
      <c r="A922" s="654" t="s">
        <v>1678</v>
      </c>
      <c r="B922" s="653"/>
      <c r="C922" s="653" t="s">
        <v>1287</v>
      </c>
      <c r="D922" s="653" t="s">
        <v>1301</v>
      </c>
      <c r="E922" s="653"/>
      <c r="F922" s="653" t="s">
        <v>52</v>
      </c>
      <c r="G922" s="125" t="s">
        <v>48</v>
      </c>
      <c r="H922" s="653" t="s">
        <v>1276</v>
      </c>
      <c r="I922" s="275"/>
      <c r="J922" s="275">
        <v>1500</v>
      </c>
      <c r="K922" s="275">
        <v>1500</v>
      </c>
      <c r="L922" s="125" t="s">
        <v>56</v>
      </c>
      <c r="M922" s="125" t="s">
        <v>335</v>
      </c>
      <c r="N922" s="125" t="s">
        <v>56</v>
      </c>
      <c r="O922" s="125"/>
      <c r="P922" s="125"/>
      <c r="Q922" s="125"/>
      <c r="R922" s="125"/>
      <c r="S922" s="125"/>
      <c r="T922" s="125"/>
      <c r="U922" s="125"/>
      <c r="V922" s="125"/>
      <c r="W922" s="125"/>
      <c r="X922" s="652"/>
      <c r="Y922" s="652">
        <v>44834</v>
      </c>
      <c r="Z922" s="125" t="s">
        <v>1364</v>
      </c>
      <c r="AA922" s="276" t="s">
        <v>409</v>
      </c>
    </row>
    <row r="923" spans="1:27" s="136" customFormat="1" x14ac:dyDescent="0.2">
      <c r="A923" s="654" t="s">
        <v>1678</v>
      </c>
      <c r="B923" s="653"/>
      <c r="C923" s="653" t="s">
        <v>1288</v>
      </c>
      <c r="D923" s="653" t="s">
        <v>1301</v>
      </c>
      <c r="E923" s="653"/>
      <c r="F923" s="653" t="s">
        <v>52</v>
      </c>
      <c r="G923" s="125" t="s">
        <v>48</v>
      </c>
      <c r="H923" s="653" t="s">
        <v>1276</v>
      </c>
      <c r="I923" s="275"/>
      <c r="J923" s="275">
        <v>1600</v>
      </c>
      <c r="K923" s="275">
        <v>1600</v>
      </c>
      <c r="L923" s="125" t="s">
        <v>56</v>
      </c>
      <c r="M923" s="125" t="s">
        <v>335</v>
      </c>
      <c r="N923" s="125" t="s">
        <v>56</v>
      </c>
      <c r="O923" s="125"/>
      <c r="P923" s="125"/>
      <c r="Q923" s="125"/>
      <c r="R923" s="125"/>
      <c r="S923" s="125"/>
      <c r="T923" s="125"/>
      <c r="U923" s="125"/>
      <c r="V923" s="125"/>
      <c r="W923" s="125"/>
      <c r="X923" s="652"/>
      <c r="Y923" s="652">
        <v>44834</v>
      </c>
      <c r="Z923" s="125" t="s">
        <v>1364</v>
      </c>
      <c r="AA923" s="276" t="s">
        <v>409</v>
      </c>
    </row>
    <row r="924" spans="1:27" s="136" customFormat="1" x14ac:dyDescent="0.2">
      <c r="A924" s="654" t="s">
        <v>1678</v>
      </c>
      <c r="B924" s="653"/>
      <c r="C924" s="653" t="s">
        <v>1284</v>
      </c>
      <c r="D924" s="653" t="s">
        <v>1305</v>
      </c>
      <c r="E924" s="653"/>
      <c r="F924" s="653" t="s">
        <v>52</v>
      </c>
      <c r="G924" s="125" t="s">
        <v>48</v>
      </c>
      <c r="H924" s="653" t="s">
        <v>1276</v>
      </c>
      <c r="I924" s="275"/>
      <c r="J924" s="275">
        <v>625</v>
      </c>
      <c r="K924" s="275">
        <v>625</v>
      </c>
      <c r="L924" s="125" t="s">
        <v>56</v>
      </c>
      <c r="M924" s="125" t="s">
        <v>335</v>
      </c>
      <c r="N924" s="125" t="s">
        <v>56</v>
      </c>
      <c r="O924" s="125"/>
      <c r="P924" s="125"/>
      <c r="Q924" s="125"/>
      <c r="R924" s="125"/>
      <c r="S924" s="125"/>
      <c r="T924" s="125"/>
      <c r="U924" s="125"/>
      <c r="V924" s="125"/>
      <c r="W924" s="125"/>
      <c r="X924" s="652"/>
      <c r="Y924" s="652">
        <v>44834</v>
      </c>
      <c r="Z924" s="125" t="s">
        <v>1364</v>
      </c>
      <c r="AA924" s="276" t="s">
        <v>409</v>
      </c>
    </row>
    <row r="925" spans="1:27" s="136" customFormat="1" x14ac:dyDescent="0.2">
      <c r="A925" s="654" t="s">
        <v>1678</v>
      </c>
      <c r="B925" s="653"/>
      <c r="C925" s="653" t="s">
        <v>1280</v>
      </c>
      <c r="D925" s="653" t="s">
        <v>1305</v>
      </c>
      <c r="E925" s="653"/>
      <c r="F925" s="653" t="s">
        <v>52</v>
      </c>
      <c r="G925" s="125" t="s">
        <v>48</v>
      </c>
      <c r="H925" s="653" t="s">
        <v>1276</v>
      </c>
      <c r="I925" s="275"/>
      <c r="J925" s="275">
        <v>625</v>
      </c>
      <c r="K925" s="275">
        <v>625</v>
      </c>
      <c r="L925" s="125" t="s">
        <v>56</v>
      </c>
      <c r="M925" s="125" t="s">
        <v>335</v>
      </c>
      <c r="N925" s="125" t="s">
        <v>56</v>
      </c>
      <c r="O925" s="125"/>
      <c r="P925" s="125"/>
      <c r="Q925" s="125"/>
      <c r="R925" s="125"/>
      <c r="S925" s="125"/>
      <c r="T925" s="125"/>
      <c r="U925" s="125"/>
      <c r="V925" s="125"/>
      <c r="W925" s="125"/>
      <c r="X925" s="652"/>
      <c r="Y925" s="652">
        <v>44834</v>
      </c>
      <c r="Z925" s="125" t="s">
        <v>1364</v>
      </c>
      <c r="AA925" s="276" t="s">
        <v>409</v>
      </c>
    </row>
    <row r="926" spans="1:27" s="136" customFormat="1" x14ac:dyDescent="0.2">
      <c r="A926" s="654" t="s">
        <v>1678</v>
      </c>
      <c r="B926" s="653"/>
      <c r="C926" s="653" t="s">
        <v>1287</v>
      </c>
      <c r="D926" s="653" t="s">
        <v>1305</v>
      </c>
      <c r="E926" s="653"/>
      <c r="F926" s="653" t="s">
        <v>52</v>
      </c>
      <c r="G926" s="125" t="s">
        <v>48</v>
      </c>
      <c r="H926" s="653" t="s">
        <v>1276</v>
      </c>
      <c r="I926" s="275"/>
      <c r="J926" s="275">
        <v>525</v>
      </c>
      <c r="K926" s="275">
        <v>525</v>
      </c>
      <c r="L926" s="125" t="s">
        <v>56</v>
      </c>
      <c r="M926" s="125" t="s">
        <v>335</v>
      </c>
      <c r="N926" s="125" t="s">
        <v>56</v>
      </c>
      <c r="O926" s="125"/>
      <c r="P926" s="125"/>
      <c r="Q926" s="125"/>
      <c r="R926" s="125"/>
      <c r="S926" s="125"/>
      <c r="T926" s="125"/>
      <c r="U926" s="125"/>
      <c r="V926" s="125"/>
      <c r="W926" s="125"/>
      <c r="X926" s="652"/>
      <c r="Y926" s="652">
        <v>44834</v>
      </c>
      <c r="Z926" s="125" t="s">
        <v>1364</v>
      </c>
      <c r="AA926" s="276" t="s">
        <v>409</v>
      </c>
    </row>
    <row r="927" spans="1:27" s="136" customFormat="1" x14ac:dyDescent="0.2">
      <c r="A927" s="654" t="s">
        <v>1678</v>
      </c>
      <c r="B927" s="653"/>
      <c r="C927" s="653" t="s">
        <v>1288</v>
      </c>
      <c r="D927" s="653" t="s">
        <v>1305</v>
      </c>
      <c r="E927" s="653"/>
      <c r="F927" s="653" t="s">
        <v>52</v>
      </c>
      <c r="G927" s="125" t="s">
        <v>48</v>
      </c>
      <c r="H927" s="653" t="s">
        <v>1276</v>
      </c>
      <c r="I927" s="275"/>
      <c r="J927" s="275">
        <v>625</v>
      </c>
      <c r="K927" s="275">
        <v>625</v>
      </c>
      <c r="L927" s="125" t="s">
        <v>56</v>
      </c>
      <c r="M927" s="125" t="s">
        <v>335</v>
      </c>
      <c r="N927" s="125" t="s">
        <v>56</v>
      </c>
      <c r="O927" s="125"/>
      <c r="P927" s="125"/>
      <c r="Q927" s="125"/>
      <c r="R927" s="125"/>
      <c r="S927" s="125"/>
      <c r="T927" s="125"/>
      <c r="U927" s="125"/>
      <c r="V927" s="125"/>
      <c r="W927" s="125"/>
      <c r="X927" s="652"/>
      <c r="Y927" s="652">
        <v>44834</v>
      </c>
      <c r="Z927" s="125" t="s">
        <v>1364</v>
      </c>
      <c r="AA927" s="276" t="s">
        <v>409</v>
      </c>
    </row>
    <row r="928" spans="1:27" s="136" customFormat="1" x14ac:dyDescent="0.2">
      <c r="A928" s="654" t="s">
        <v>1678</v>
      </c>
      <c r="B928" s="653"/>
      <c r="C928" s="653" t="s">
        <v>1284</v>
      </c>
      <c r="D928" s="653" t="s">
        <v>1308</v>
      </c>
      <c r="E928" s="653"/>
      <c r="F928" s="653" t="s">
        <v>52</v>
      </c>
      <c r="G928" s="125" t="s">
        <v>48</v>
      </c>
      <c r="H928" s="653" t="s">
        <v>1276</v>
      </c>
      <c r="I928" s="275"/>
      <c r="J928" s="275">
        <v>1100</v>
      </c>
      <c r="K928" s="275">
        <v>1100</v>
      </c>
      <c r="L928" s="125" t="s">
        <v>56</v>
      </c>
      <c r="M928" s="125" t="s">
        <v>335</v>
      </c>
      <c r="N928" s="125" t="s">
        <v>56</v>
      </c>
      <c r="O928" s="125"/>
      <c r="P928" s="125"/>
      <c r="Q928" s="125"/>
      <c r="R928" s="125"/>
      <c r="S928" s="125"/>
      <c r="T928" s="125"/>
      <c r="U928" s="125"/>
      <c r="V928" s="125"/>
      <c r="W928" s="125"/>
      <c r="X928" s="652"/>
      <c r="Y928" s="652">
        <v>44834</v>
      </c>
      <c r="Z928" s="125" t="s">
        <v>1364</v>
      </c>
      <c r="AA928" s="276" t="s">
        <v>409</v>
      </c>
    </row>
    <row r="929" spans="1:27" s="136" customFormat="1" x14ac:dyDescent="0.2">
      <c r="A929" s="654" t="s">
        <v>1678</v>
      </c>
      <c r="B929" s="653"/>
      <c r="C929" s="653" t="s">
        <v>1280</v>
      </c>
      <c r="D929" s="653" t="s">
        <v>1308</v>
      </c>
      <c r="E929" s="653"/>
      <c r="F929" s="653" t="s">
        <v>52</v>
      </c>
      <c r="G929" s="125" t="s">
        <v>48</v>
      </c>
      <c r="H929" s="653" t="s">
        <v>1276</v>
      </c>
      <c r="I929" s="275"/>
      <c r="J929" s="275">
        <v>1150</v>
      </c>
      <c r="K929" s="275">
        <v>1150</v>
      </c>
      <c r="L929" s="125" t="s">
        <v>56</v>
      </c>
      <c r="M929" s="125" t="s">
        <v>335</v>
      </c>
      <c r="N929" s="125" t="s">
        <v>56</v>
      </c>
      <c r="O929" s="125"/>
      <c r="P929" s="125"/>
      <c r="Q929" s="125"/>
      <c r="R929" s="125"/>
      <c r="S929" s="125"/>
      <c r="T929" s="125"/>
      <c r="U929" s="125"/>
      <c r="V929" s="125"/>
      <c r="W929" s="125"/>
      <c r="X929" s="652"/>
      <c r="Y929" s="652">
        <v>44834</v>
      </c>
      <c r="Z929" s="125" t="s">
        <v>1364</v>
      </c>
      <c r="AA929" s="276" t="s">
        <v>409</v>
      </c>
    </row>
    <row r="930" spans="1:27" s="136" customFormat="1" x14ac:dyDescent="0.2">
      <c r="A930" s="654" t="s">
        <v>1678</v>
      </c>
      <c r="B930" s="653"/>
      <c r="C930" s="653" t="s">
        <v>1287</v>
      </c>
      <c r="D930" s="653" t="s">
        <v>1308</v>
      </c>
      <c r="E930" s="653"/>
      <c r="F930" s="653" t="s">
        <v>52</v>
      </c>
      <c r="G930" s="125" t="s">
        <v>48</v>
      </c>
      <c r="H930" s="653" t="s">
        <v>1276</v>
      </c>
      <c r="I930" s="275"/>
      <c r="J930" s="275">
        <v>1100</v>
      </c>
      <c r="K930" s="275">
        <v>1100</v>
      </c>
      <c r="L930" s="125" t="s">
        <v>56</v>
      </c>
      <c r="M930" s="125" t="s">
        <v>335</v>
      </c>
      <c r="N930" s="125" t="s">
        <v>56</v>
      </c>
      <c r="O930" s="125"/>
      <c r="P930" s="125"/>
      <c r="Q930" s="125"/>
      <c r="R930" s="125"/>
      <c r="S930" s="125"/>
      <c r="T930" s="125"/>
      <c r="U930" s="125"/>
      <c r="V930" s="125"/>
      <c r="W930" s="125"/>
      <c r="X930" s="652"/>
      <c r="Y930" s="652">
        <v>44834</v>
      </c>
      <c r="Z930" s="125" t="s">
        <v>1364</v>
      </c>
      <c r="AA930" s="276" t="s">
        <v>409</v>
      </c>
    </row>
    <row r="931" spans="1:27" s="136" customFormat="1" x14ac:dyDescent="0.2">
      <c r="A931" s="654" t="s">
        <v>1678</v>
      </c>
      <c r="B931" s="653"/>
      <c r="C931" s="653" t="s">
        <v>1288</v>
      </c>
      <c r="D931" s="653" t="s">
        <v>1308</v>
      </c>
      <c r="E931" s="653"/>
      <c r="F931" s="653" t="s">
        <v>52</v>
      </c>
      <c r="G931" s="125" t="s">
        <v>48</v>
      </c>
      <c r="H931" s="653" t="s">
        <v>1276</v>
      </c>
      <c r="I931" s="275"/>
      <c r="J931" s="275">
        <v>1150</v>
      </c>
      <c r="K931" s="275">
        <v>1150</v>
      </c>
      <c r="L931" s="125" t="s">
        <v>56</v>
      </c>
      <c r="M931" s="125" t="s">
        <v>335</v>
      </c>
      <c r="N931" s="125" t="s">
        <v>56</v>
      </c>
      <c r="O931" s="125"/>
      <c r="P931" s="125"/>
      <c r="Q931" s="125"/>
      <c r="R931" s="125"/>
      <c r="S931" s="125"/>
      <c r="T931" s="125"/>
      <c r="U931" s="125"/>
      <c r="V931" s="125"/>
      <c r="W931" s="125"/>
      <c r="X931" s="652"/>
      <c r="Y931" s="652">
        <v>44834</v>
      </c>
      <c r="Z931" s="125" t="s">
        <v>1364</v>
      </c>
      <c r="AA931" s="276" t="s">
        <v>409</v>
      </c>
    </row>
    <row r="932" spans="1:27" s="136" customFormat="1" x14ac:dyDescent="0.2">
      <c r="A932" s="654" t="s">
        <v>1678</v>
      </c>
      <c r="B932" s="653"/>
      <c r="C932" s="653" t="s">
        <v>1284</v>
      </c>
      <c r="D932" s="653" t="s">
        <v>1309</v>
      </c>
      <c r="E932" s="653"/>
      <c r="F932" s="653" t="s">
        <v>52</v>
      </c>
      <c r="G932" s="125" t="s">
        <v>48</v>
      </c>
      <c r="H932" s="653" t="s">
        <v>1276</v>
      </c>
      <c r="I932" s="275"/>
      <c r="J932" s="275">
        <v>1100</v>
      </c>
      <c r="K932" s="275">
        <v>1100</v>
      </c>
      <c r="L932" s="125" t="s">
        <v>56</v>
      </c>
      <c r="M932" s="125" t="s">
        <v>335</v>
      </c>
      <c r="N932" s="125" t="s">
        <v>56</v>
      </c>
      <c r="O932" s="125"/>
      <c r="P932" s="125"/>
      <c r="Q932" s="125"/>
      <c r="R932" s="125"/>
      <c r="S932" s="125"/>
      <c r="T932" s="125"/>
      <c r="U932" s="125"/>
      <c r="V932" s="125"/>
      <c r="W932" s="125"/>
      <c r="X932" s="652"/>
      <c r="Y932" s="652">
        <v>44834</v>
      </c>
      <c r="Z932" s="125" t="s">
        <v>1364</v>
      </c>
      <c r="AA932" s="276" t="s">
        <v>409</v>
      </c>
    </row>
    <row r="933" spans="1:27" s="136" customFormat="1" x14ac:dyDescent="0.2">
      <c r="A933" s="654" t="s">
        <v>1678</v>
      </c>
      <c r="B933" s="653"/>
      <c r="C933" s="653" t="s">
        <v>1280</v>
      </c>
      <c r="D933" s="653" t="s">
        <v>1309</v>
      </c>
      <c r="E933" s="653"/>
      <c r="F933" s="653" t="s">
        <v>52</v>
      </c>
      <c r="G933" s="125" t="s">
        <v>48</v>
      </c>
      <c r="H933" s="653" t="s">
        <v>1276</v>
      </c>
      <c r="I933" s="275"/>
      <c r="J933" s="275">
        <v>1150</v>
      </c>
      <c r="K933" s="275">
        <v>1150</v>
      </c>
      <c r="L933" s="125" t="s">
        <v>56</v>
      </c>
      <c r="M933" s="125" t="s">
        <v>335</v>
      </c>
      <c r="N933" s="125" t="s">
        <v>56</v>
      </c>
      <c r="O933" s="125"/>
      <c r="P933" s="125"/>
      <c r="Q933" s="125"/>
      <c r="R933" s="125"/>
      <c r="S933" s="125"/>
      <c r="T933" s="125"/>
      <c r="U933" s="125"/>
      <c r="V933" s="125"/>
      <c r="W933" s="125"/>
      <c r="X933" s="652"/>
      <c r="Y933" s="652">
        <v>44834</v>
      </c>
      <c r="Z933" s="125" t="s">
        <v>1364</v>
      </c>
      <c r="AA933" s="276" t="s">
        <v>409</v>
      </c>
    </row>
    <row r="934" spans="1:27" s="136" customFormat="1" x14ac:dyDescent="0.2">
      <c r="A934" s="654" t="s">
        <v>1678</v>
      </c>
      <c r="B934" s="653"/>
      <c r="C934" s="653" t="s">
        <v>1287</v>
      </c>
      <c r="D934" s="653" t="s">
        <v>1309</v>
      </c>
      <c r="E934" s="653"/>
      <c r="F934" s="653" t="s">
        <v>52</v>
      </c>
      <c r="G934" s="125" t="s">
        <v>48</v>
      </c>
      <c r="H934" s="653" t="s">
        <v>1276</v>
      </c>
      <c r="I934" s="275"/>
      <c r="J934" s="275">
        <v>1100</v>
      </c>
      <c r="K934" s="275">
        <v>1100</v>
      </c>
      <c r="L934" s="125" t="s">
        <v>56</v>
      </c>
      <c r="M934" s="125" t="s">
        <v>335</v>
      </c>
      <c r="N934" s="125" t="s">
        <v>56</v>
      </c>
      <c r="O934" s="125"/>
      <c r="P934" s="125"/>
      <c r="Q934" s="125"/>
      <c r="R934" s="125"/>
      <c r="S934" s="125"/>
      <c r="T934" s="125"/>
      <c r="U934" s="125"/>
      <c r="V934" s="125"/>
      <c r="W934" s="125"/>
      <c r="X934" s="652"/>
      <c r="Y934" s="652">
        <v>44834</v>
      </c>
      <c r="Z934" s="125" t="s">
        <v>1364</v>
      </c>
      <c r="AA934" s="276" t="s">
        <v>409</v>
      </c>
    </row>
    <row r="935" spans="1:27" s="136" customFormat="1" x14ac:dyDescent="0.2">
      <c r="A935" s="654" t="s">
        <v>1678</v>
      </c>
      <c r="B935" s="653"/>
      <c r="C935" s="653" t="s">
        <v>1288</v>
      </c>
      <c r="D935" s="653" t="s">
        <v>1309</v>
      </c>
      <c r="E935" s="653"/>
      <c r="F935" s="653" t="s">
        <v>52</v>
      </c>
      <c r="G935" s="125" t="s">
        <v>48</v>
      </c>
      <c r="H935" s="653" t="s">
        <v>1276</v>
      </c>
      <c r="I935" s="275"/>
      <c r="J935" s="275">
        <v>1150</v>
      </c>
      <c r="K935" s="275">
        <v>1150</v>
      </c>
      <c r="L935" s="125" t="s">
        <v>56</v>
      </c>
      <c r="M935" s="125" t="s">
        <v>335</v>
      </c>
      <c r="N935" s="125" t="s">
        <v>56</v>
      </c>
      <c r="O935" s="125"/>
      <c r="P935" s="125"/>
      <c r="Q935" s="125"/>
      <c r="R935" s="125"/>
      <c r="S935" s="125"/>
      <c r="T935" s="125"/>
      <c r="U935" s="125"/>
      <c r="V935" s="125"/>
      <c r="W935" s="125"/>
      <c r="X935" s="652"/>
      <c r="Y935" s="652">
        <v>44834</v>
      </c>
      <c r="Z935" s="125" t="s">
        <v>1364</v>
      </c>
      <c r="AA935" s="276" t="s">
        <v>409</v>
      </c>
    </row>
    <row r="936" spans="1:27" s="136" customFormat="1" x14ac:dyDescent="0.2">
      <c r="A936" s="654" t="s">
        <v>1678</v>
      </c>
      <c r="B936" s="653"/>
      <c r="C936" s="653" t="s">
        <v>1284</v>
      </c>
      <c r="D936" s="653" t="s">
        <v>1321</v>
      </c>
      <c r="E936" s="653"/>
      <c r="F936" s="653" t="s">
        <v>52</v>
      </c>
      <c r="G936" s="125" t="s">
        <v>48</v>
      </c>
      <c r="H936" s="653" t="s">
        <v>1276</v>
      </c>
      <c r="I936" s="275"/>
      <c r="J936" s="275">
        <v>770</v>
      </c>
      <c r="K936" s="275">
        <v>770</v>
      </c>
      <c r="L936" s="125" t="s">
        <v>56</v>
      </c>
      <c r="M936" s="125" t="s">
        <v>335</v>
      </c>
      <c r="N936" s="125" t="s">
        <v>56</v>
      </c>
      <c r="O936" s="125"/>
      <c r="P936" s="125"/>
      <c r="Q936" s="125"/>
      <c r="R936" s="125"/>
      <c r="S936" s="125"/>
      <c r="T936" s="125"/>
      <c r="U936" s="125"/>
      <c r="V936" s="125"/>
      <c r="W936" s="125"/>
      <c r="X936" s="652"/>
      <c r="Y936" s="652">
        <v>44834</v>
      </c>
      <c r="Z936" s="125" t="s">
        <v>1364</v>
      </c>
      <c r="AA936" s="276" t="s">
        <v>409</v>
      </c>
    </row>
    <row r="937" spans="1:27" s="136" customFormat="1" x14ac:dyDescent="0.2">
      <c r="A937" s="654" t="s">
        <v>1678</v>
      </c>
      <c r="B937" s="653"/>
      <c r="C937" s="653" t="s">
        <v>1280</v>
      </c>
      <c r="D937" s="653" t="s">
        <v>1321</v>
      </c>
      <c r="E937" s="653"/>
      <c r="F937" s="653" t="s">
        <v>52</v>
      </c>
      <c r="G937" s="125" t="s">
        <v>48</v>
      </c>
      <c r="H937" s="653" t="s">
        <v>1276</v>
      </c>
      <c r="I937" s="275"/>
      <c r="J937" s="275">
        <v>870</v>
      </c>
      <c r="K937" s="275">
        <v>870</v>
      </c>
      <c r="L937" s="125" t="s">
        <v>56</v>
      </c>
      <c r="M937" s="125" t="s">
        <v>335</v>
      </c>
      <c r="N937" s="125" t="s">
        <v>56</v>
      </c>
      <c r="O937" s="125"/>
      <c r="P937" s="125"/>
      <c r="Q937" s="125"/>
      <c r="R937" s="125"/>
      <c r="S937" s="125"/>
      <c r="T937" s="125"/>
      <c r="U937" s="125"/>
      <c r="V937" s="125"/>
      <c r="W937" s="125"/>
      <c r="X937" s="652"/>
      <c r="Y937" s="652">
        <v>44834</v>
      </c>
      <c r="Z937" s="125" t="s">
        <v>1364</v>
      </c>
      <c r="AA937" s="276" t="s">
        <v>409</v>
      </c>
    </row>
    <row r="938" spans="1:27" s="136" customFormat="1" x14ac:dyDescent="0.2">
      <c r="A938" s="654" t="s">
        <v>1678</v>
      </c>
      <c r="B938" s="653"/>
      <c r="C938" s="653" t="s">
        <v>1287</v>
      </c>
      <c r="D938" s="653" t="s">
        <v>1321</v>
      </c>
      <c r="E938" s="653"/>
      <c r="F938" s="653" t="s">
        <v>52</v>
      </c>
      <c r="G938" s="125" t="s">
        <v>48</v>
      </c>
      <c r="H938" s="653" t="s">
        <v>1276</v>
      </c>
      <c r="I938" s="275"/>
      <c r="J938" s="275">
        <v>870</v>
      </c>
      <c r="K938" s="275">
        <v>870</v>
      </c>
      <c r="L938" s="125" t="s">
        <v>56</v>
      </c>
      <c r="M938" s="125" t="s">
        <v>335</v>
      </c>
      <c r="N938" s="125" t="s">
        <v>56</v>
      </c>
      <c r="O938" s="125"/>
      <c r="P938" s="125"/>
      <c r="Q938" s="125"/>
      <c r="R938" s="125"/>
      <c r="S938" s="125"/>
      <c r="T938" s="125"/>
      <c r="U938" s="125"/>
      <c r="V938" s="125"/>
      <c r="W938" s="125"/>
      <c r="X938" s="652"/>
      <c r="Y938" s="652">
        <v>44834</v>
      </c>
      <c r="Z938" s="125" t="s">
        <v>1364</v>
      </c>
      <c r="AA938" s="276" t="s">
        <v>409</v>
      </c>
    </row>
    <row r="939" spans="1:27" s="136" customFormat="1" x14ac:dyDescent="0.2">
      <c r="A939" s="654" t="s">
        <v>1678</v>
      </c>
      <c r="B939" s="653"/>
      <c r="C939" s="653" t="s">
        <v>1288</v>
      </c>
      <c r="D939" s="653" t="s">
        <v>1321</v>
      </c>
      <c r="E939" s="653"/>
      <c r="F939" s="653" t="s">
        <v>52</v>
      </c>
      <c r="G939" s="125" t="s">
        <v>48</v>
      </c>
      <c r="H939" s="653" t="s">
        <v>1276</v>
      </c>
      <c r="I939" s="275"/>
      <c r="J939" s="275">
        <v>1070</v>
      </c>
      <c r="K939" s="275">
        <v>1070</v>
      </c>
      <c r="L939" s="125" t="s">
        <v>56</v>
      </c>
      <c r="M939" s="125" t="s">
        <v>335</v>
      </c>
      <c r="N939" s="125" t="s">
        <v>56</v>
      </c>
      <c r="O939" s="125"/>
      <c r="P939" s="125"/>
      <c r="Q939" s="125"/>
      <c r="R939" s="125"/>
      <c r="S939" s="125"/>
      <c r="T939" s="125"/>
      <c r="U939" s="125"/>
      <c r="V939" s="125"/>
      <c r="W939" s="125"/>
      <c r="X939" s="652"/>
      <c r="Y939" s="652">
        <v>44834</v>
      </c>
      <c r="Z939" s="125" t="s">
        <v>1364</v>
      </c>
      <c r="AA939" s="276" t="s">
        <v>409</v>
      </c>
    </row>
    <row r="940" spans="1:27" s="136" customFormat="1" x14ac:dyDescent="0.2">
      <c r="A940" s="654" t="s">
        <v>1678</v>
      </c>
      <c r="B940" s="653"/>
      <c r="C940" s="653" t="s">
        <v>1284</v>
      </c>
      <c r="D940" s="653" t="s">
        <v>1329</v>
      </c>
      <c r="E940" s="653"/>
      <c r="F940" s="653" t="s">
        <v>52</v>
      </c>
      <c r="G940" s="125" t="s">
        <v>48</v>
      </c>
      <c r="H940" s="653" t="s">
        <v>1276</v>
      </c>
      <c r="I940" s="275"/>
      <c r="J940" s="275">
        <v>320</v>
      </c>
      <c r="K940" s="275">
        <v>320</v>
      </c>
      <c r="L940" s="125" t="s">
        <v>56</v>
      </c>
      <c r="M940" s="125" t="s">
        <v>335</v>
      </c>
      <c r="N940" s="125" t="s">
        <v>56</v>
      </c>
      <c r="O940" s="125"/>
      <c r="P940" s="125"/>
      <c r="Q940" s="125"/>
      <c r="R940" s="125"/>
      <c r="S940" s="125"/>
      <c r="T940" s="125"/>
      <c r="U940" s="125"/>
      <c r="V940" s="125"/>
      <c r="W940" s="125"/>
      <c r="X940" s="652"/>
      <c r="Y940" s="652">
        <v>44834</v>
      </c>
      <c r="Z940" s="125" t="s">
        <v>1364</v>
      </c>
      <c r="AA940" s="276" t="s">
        <v>409</v>
      </c>
    </row>
    <row r="941" spans="1:27" s="136" customFormat="1" x14ac:dyDescent="0.2">
      <c r="A941" s="654" t="s">
        <v>1678</v>
      </c>
      <c r="B941" s="653"/>
      <c r="C941" s="653" t="s">
        <v>1280</v>
      </c>
      <c r="D941" s="653" t="s">
        <v>1329</v>
      </c>
      <c r="E941" s="653"/>
      <c r="F941" s="653" t="s">
        <v>52</v>
      </c>
      <c r="G941" s="125" t="s">
        <v>48</v>
      </c>
      <c r="H941" s="653" t="s">
        <v>1276</v>
      </c>
      <c r="I941" s="275"/>
      <c r="J941" s="275">
        <v>1270</v>
      </c>
      <c r="K941" s="275">
        <v>1270</v>
      </c>
      <c r="L941" s="125" t="s">
        <v>56</v>
      </c>
      <c r="M941" s="125" t="s">
        <v>335</v>
      </c>
      <c r="N941" s="125" t="s">
        <v>56</v>
      </c>
      <c r="O941" s="125"/>
      <c r="P941" s="125"/>
      <c r="Q941" s="125"/>
      <c r="R941" s="125"/>
      <c r="S941" s="125"/>
      <c r="T941" s="125"/>
      <c r="U941" s="125"/>
      <c r="V941" s="125"/>
      <c r="W941" s="125"/>
      <c r="X941" s="652"/>
      <c r="Y941" s="652">
        <v>44834</v>
      </c>
      <c r="Z941" s="125" t="s">
        <v>1364</v>
      </c>
      <c r="AA941" s="276" t="s">
        <v>409</v>
      </c>
    </row>
    <row r="942" spans="1:27" s="136" customFormat="1" x14ac:dyDescent="0.2">
      <c r="A942" s="654" t="s">
        <v>1678</v>
      </c>
      <c r="B942" s="653"/>
      <c r="C942" s="653" t="s">
        <v>1287</v>
      </c>
      <c r="D942" s="653" t="s">
        <v>1329</v>
      </c>
      <c r="E942" s="653"/>
      <c r="F942" s="653" t="s">
        <v>52</v>
      </c>
      <c r="G942" s="125" t="s">
        <v>48</v>
      </c>
      <c r="H942" s="653" t="s">
        <v>1276</v>
      </c>
      <c r="I942" s="275"/>
      <c r="J942" s="275">
        <v>1570</v>
      </c>
      <c r="K942" s="275">
        <v>1570</v>
      </c>
      <c r="L942" s="125" t="s">
        <v>56</v>
      </c>
      <c r="M942" s="125" t="s">
        <v>335</v>
      </c>
      <c r="N942" s="125" t="s">
        <v>56</v>
      </c>
      <c r="O942" s="125"/>
      <c r="P942" s="125"/>
      <c r="Q942" s="125"/>
      <c r="R942" s="125"/>
      <c r="S942" s="125"/>
      <c r="T942" s="125"/>
      <c r="U942" s="125"/>
      <c r="V942" s="125"/>
      <c r="W942" s="125"/>
      <c r="X942" s="652"/>
      <c r="Y942" s="652">
        <v>44834</v>
      </c>
      <c r="Z942" s="125" t="s">
        <v>1364</v>
      </c>
      <c r="AA942" s="276" t="s">
        <v>409</v>
      </c>
    </row>
    <row r="943" spans="1:27" s="136" customFormat="1" x14ac:dyDescent="0.2">
      <c r="A943" s="654" t="s">
        <v>1678</v>
      </c>
      <c r="B943" s="653"/>
      <c r="C943" s="653" t="s">
        <v>1288</v>
      </c>
      <c r="D943" s="653" t="s">
        <v>1329</v>
      </c>
      <c r="E943" s="653"/>
      <c r="F943" s="653" t="s">
        <v>52</v>
      </c>
      <c r="G943" s="125" t="s">
        <v>48</v>
      </c>
      <c r="H943" s="653" t="s">
        <v>1276</v>
      </c>
      <c r="I943" s="275"/>
      <c r="J943" s="275">
        <v>1270</v>
      </c>
      <c r="K943" s="275">
        <v>1270</v>
      </c>
      <c r="L943" s="125" t="s">
        <v>56</v>
      </c>
      <c r="M943" s="125" t="s">
        <v>335</v>
      </c>
      <c r="N943" s="125" t="s">
        <v>56</v>
      </c>
      <c r="O943" s="125"/>
      <c r="P943" s="125"/>
      <c r="Q943" s="125"/>
      <c r="R943" s="125"/>
      <c r="S943" s="125"/>
      <c r="T943" s="125"/>
      <c r="U943" s="125"/>
      <c r="V943" s="125"/>
      <c r="W943" s="125"/>
      <c r="X943" s="652"/>
      <c r="Y943" s="652">
        <v>44834</v>
      </c>
      <c r="Z943" s="125" t="s">
        <v>1364</v>
      </c>
      <c r="AA943" s="276" t="s">
        <v>409</v>
      </c>
    </row>
    <row r="944" spans="1:27" s="136" customFormat="1" x14ac:dyDescent="0.2">
      <c r="A944" s="654" t="s">
        <v>1678</v>
      </c>
      <c r="B944" s="653"/>
      <c r="C944" s="653" t="s">
        <v>1284</v>
      </c>
      <c r="D944" s="653" t="s">
        <v>1332</v>
      </c>
      <c r="E944" s="653"/>
      <c r="F944" s="653" t="s">
        <v>52</v>
      </c>
      <c r="G944" s="125" t="s">
        <v>48</v>
      </c>
      <c r="H944" s="653" t="s">
        <v>1276</v>
      </c>
      <c r="I944" s="275"/>
      <c r="J944" s="275">
        <v>320</v>
      </c>
      <c r="K944" s="275">
        <v>320</v>
      </c>
      <c r="L944" s="125" t="s">
        <v>56</v>
      </c>
      <c r="M944" s="125" t="s">
        <v>335</v>
      </c>
      <c r="N944" s="125" t="s">
        <v>56</v>
      </c>
      <c r="O944" s="125"/>
      <c r="P944" s="125"/>
      <c r="Q944" s="125"/>
      <c r="R944" s="125"/>
      <c r="S944" s="125"/>
      <c r="T944" s="125"/>
      <c r="U944" s="125"/>
      <c r="V944" s="125"/>
      <c r="W944" s="125"/>
      <c r="X944" s="652"/>
      <c r="Y944" s="652">
        <v>44834</v>
      </c>
      <c r="Z944" s="125" t="s">
        <v>1364</v>
      </c>
      <c r="AA944" s="276" t="s">
        <v>409</v>
      </c>
    </row>
    <row r="945" spans="1:29" s="136" customFormat="1" x14ac:dyDescent="0.2">
      <c r="A945" s="654" t="s">
        <v>1678</v>
      </c>
      <c r="B945" s="653"/>
      <c r="C945" s="653" t="s">
        <v>1280</v>
      </c>
      <c r="D945" s="653" t="s">
        <v>1332</v>
      </c>
      <c r="E945" s="653"/>
      <c r="F945" s="653" t="s">
        <v>52</v>
      </c>
      <c r="G945" s="125" t="s">
        <v>48</v>
      </c>
      <c r="H945" s="653" t="s">
        <v>1276</v>
      </c>
      <c r="I945" s="275"/>
      <c r="J945" s="275">
        <v>1270</v>
      </c>
      <c r="K945" s="275">
        <v>1270</v>
      </c>
      <c r="L945" s="125" t="s">
        <v>56</v>
      </c>
      <c r="M945" s="125" t="s">
        <v>335</v>
      </c>
      <c r="N945" s="125" t="s">
        <v>56</v>
      </c>
      <c r="O945" s="125"/>
      <c r="P945" s="125"/>
      <c r="Q945" s="125"/>
      <c r="R945" s="125"/>
      <c r="S945" s="125"/>
      <c r="T945" s="125"/>
      <c r="U945" s="125"/>
      <c r="V945" s="125"/>
      <c r="W945" s="125"/>
      <c r="X945" s="652"/>
      <c r="Y945" s="652">
        <v>44834</v>
      </c>
      <c r="Z945" s="125" t="s">
        <v>1364</v>
      </c>
      <c r="AA945" s="276" t="s">
        <v>409</v>
      </c>
    </row>
    <row r="946" spans="1:29" s="136" customFormat="1" x14ac:dyDescent="0.2">
      <c r="A946" s="654" t="s">
        <v>1678</v>
      </c>
      <c r="B946" s="653"/>
      <c r="C946" s="653" t="s">
        <v>1287</v>
      </c>
      <c r="D946" s="653" t="s">
        <v>1332</v>
      </c>
      <c r="E946" s="653"/>
      <c r="F946" s="653" t="s">
        <v>52</v>
      </c>
      <c r="G946" s="125" t="s">
        <v>48</v>
      </c>
      <c r="H946" s="653" t="s">
        <v>1276</v>
      </c>
      <c r="I946" s="275"/>
      <c r="J946" s="275">
        <v>1570</v>
      </c>
      <c r="K946" s="275">
        <v>1570</v>
      </c>
      <c r="L946" s="125" t="s">
        <v>56</v>
      </c>
      <c r="M946" s="125" t="s">
        <v>335</v>
      </c>
      <c r="N946" s="125" t="s">
        <v>56</v>
      </c>
      <c r="O946" s="125"/>
      <c r="P946" s="125"/>
      <c r="Q946" s="125"/>
      <c r="R946" s="125"/>
      <c r="S946" s="125"/>
      <c r="T946" s="125"/>
      <c r="U946" s="125"/>
      <c r="V946" s="125"/>
      <c r="W946" s="125"/>
      <c r="X946" s="652"/>
      <c r="Y946" s="652">
        <v>44834</v>
      </c>
      <c r="Z946" s="125" t="s">
        <v>1364</v>
      </c>
      <c r="AA946" s="276" t="s">
        <v>409</v>
      </c>
    </row>
    <row r="947" spans="1:29" s="136" customFormat="1" x14ac:dyDescent="0.2">
      <c r="A947" s="654" t="s">
        <v>1678</v>
      </c>
      <c r="B947" s="653"/>
      <c r="C947" s="653" t="s">
        <v>1288</v>
      </c>
      <c r="D947" s="653" t="s">
        <v>1332</v>
      </c>
      <c r="E947" s="653"/>
      <c r="F947" s="653" t="s">
        <v>52</v>
      </c>
      <c r="G947" s="125" t="s">
        <v>48</v>
      </c>
      <c r="H947" s="653" t="s">
        <v>1276</v>
      </c>
      <c r="I947" s="275"/>
      <c r="J947" s="275">
        <v>1270</v>
      </c>
      <c r="K947" s="275">
        <v>1270</v>
      </c>
      <c r="L947" s="125" t="s">
        <v>56</v>
      </c>
      <c r="M947" s="125" t="s">
        <v>335</v>
      </c>
      <c r="N947" s="125" t="s">
        <v>56</v>
      </c>
      <c r="O947" s="125"/>
      <c r="P947" s="125"/>
      <c r="Q947" s="125"/>
      <c r="R947" s="125"/>
      <c r="S947" s="125"/>
      <c r="T947" s="125"/>
      <c r="U947" s="125"/>
      <c r="V947" s="125"/>
      <c r="W947" s="125"/>
      <c r="X947" s="652"/>
      <c r="Y947" s="652">
        <v>44834</v>
      </c>
      <c r="Z947" s="125" t="s">
        <v>1364</v>
      </c>
      <c r="AA947" s="276" t="s">
        <v>409</v>
      </c>
    </row>
    <row r="948" spans="1:29" s="136" customFormat="1" x14ac:dyDescent="0.2">
      <c r="A948" s="654" t="s">
        <v>1678</v>
      </c>
      <c r="B948" s="653"/>
      <c r="C948" s="653" t="s">
        <v>1288</v>
      </c>
      <c r="D948" s="653" t="s">
        <v>1419</v>
      </c>
      <c r="E948" s="653"/>
      <c r="F948" s="653" t="s">
        <v>52</v>
      </c>
      <c r="G948" s="125" t="s">
        <v>48</v>
      </c>
      <c r="H948" s="653" t="s">
        <v>1276</v>
      </c>
      <c r="I948" s="653"/>
      <c r="J948" s="275">
        <v>1750</v>
      </c>
      <c r="K948" s="275">
        <v>1750</v>
      </c>
      <c r="L948" s="125" t="s">
        <v>56</v>
      </c>
      <c r="M948" s="125" t="s">
        <v>335</v>
      </c>
      <c r="N948" s="125" t="s">
        <v>56</v>
      </c>
      <c r="O948" s="125"/>
      <c r="P948" s="125"/>
      <c r="Q948" s="125"/>
      <c r="R948" s="125"/>
      <c r="S948" s="125"/>
      <c r="T948" s="125"/>
      <c r="U948" s="125"/>
      <c r="V948" s="125"/>
      <c r="W948" s="125"/>
      <c r="X948" s="652"/>
      <c r="Y948" s="652">
        <v>44834</v>
      </c>
      <c r="Z948" s="125" t="s">
        <v>1364</v>
      </c>
      <c r="AA948" s="276" t="s">
        <v>409</v>
      </c>
    </row>
    <row r="949" spans="1:29" s="136" customFormat="1" x14ac:dyDescent="0.2">
      <c r="A949" s="654" t="s">
        <v>1678</v>
      </c>
      <c r="B949" s="653"/>
      <c r="C949" s="653" t="s">
        <v>1280</v>
      </c>
      <c r="D949" s="653" t="s">
        <v>1419</v>
      </c>
      <c r="E949" s="653"/>
      <c r="F949" s="653" t="s">
        <v>52</v>
      </c>
      <c r="G949" s="125" t="s">
        <v>48</v>
      </c>
      <c r="H949" s="653" t="s">
        <v>1276</v>
      </c>
      <c r="I949" s="653"/>
      <c r="J949" s="275">
        <v>1550</v>
      </c>
      <c r="K949" s="275">
        <v>1550</v>
      </c>
      <c r="L949" s="125" t="s">
        <v>56</v>
      </c>
      <c r="M949" s="125" t="s">
        <v>335</v>
      </c>
      <c r="N949" s="125" t="s">
        <v>56</v>
      </c>
      <c r="O949" s="125"/>
      <c r="P949" s="125"/>
      <c r="Q949" s="125"/>
      <c r="R949" s="125"/>
      <c r="S949" s="125"/>
      <c r="T949" s="125"/>
      <c r="U949" s="125"/>
      <c r="V949" s="125"/>
      <c r="W949" s="125"/>
      <c r="X949" s="652"/>
      <c r="Y949" s="652">
        <v>44834</v>
      </c>
      <c r="Z949" s="125" t="s">
        <v>1364</v>
      </c>
      <c r="AA949" s="276" t="s">
        <v>409</v>
      </c>
    </row>
    <row r="950" spans="1:29" s="136" customFormat="1" x14ac:dyDescent="0.2">
      <c r="A950" s="654" t="s">
        <v>1678</v>
      </c>
      <c r="B950" s="653"/>
      <c r="C950" s="653" t="s">
        <v>1287</v>
      </c>
      <c r="D950" s="653" t="s">
        <v>1419</v>
      </c>
      <c r="E950" s="653"/>
      <c r="F950" s="653" t="s">
        <v>52</v>
      </c>
      <c r="G950" s="125" t="s">
        <v>48</v>
      </c>
      <c r="H950" s="653" t="s">
        <v>1276</v>
      </c>
      <c r="I950" s="653"/>
      <c r="J950" s="275">
        <v>1550</v>
      </c>
      <c r="K950" s="275">
        <v>1550</v>
      </c>
      <c r="L950" s="125" t="s">
        <v>56</v>
      </c>
      <c r="M950" s="125" t="s">
        <v>335</v>
      </c>
      <c r="N950" s="125" t="s">
        <v>56</v>
      </c>
      <c r="O950" s="125"/>
      <c r="P950" s="125"/>
      <c r="Q950" s="125"/>
      <c r="R950" s="125"/>
      <c r="S950" s="125"/>
      <c r="T950" s="125"/>
      <c r="U950" s="125"/>
      <c r="V950" s="125"/>
      <c r="W950" s="125"/>
      <c r="X950" s="652"/>
      <c r="Y950" s="652">
        <v>44834</v>
      </c>
      <c r="Z950" s="125" t="s">
        <v>1364</v>
      </c>
      <c r="AA950" s="276" t="s">
        <v>409</v>
      </c>
    </row>
    <row r="951" spans="1:29" s="136" customFormat="1" x14ac:dyDescent="0.2">
      <c r="A951" s="654" t="s">
        <v>1688</v>
      </c>
      <c r="B951" s="653"/>
      <c r="C951" s="653" t="s">
        <v>1287</v>
      </c>
      <c r="D951" s="653" t="s">
        <v>1329</v>
      </c>
      <c r="E951" s="653" t="s">
        <v>1690</v>
      </c>
      <c r="F951" s="653" t="s">
        <v>124</v>
      </c>
      <c r="G951" s="125" t="s">
        <v>50</v>
      </c>
      <c r="H951" s="653" t="s">
        <v>1276</v>
      </c>
      <c r="I951" s="653"/>
      <c r="J951" s="275">
        <v>5500</v>
      </c>
      <c r="K951" s="275">
        <v>5500</v>
      </c>
      <c r="L951" s="125" t="s">
        <v>56</v>
      </c>
      <c r="M951" s="125" t="s">
        <v>335</v>
      </c>
      <c r="N951" s="125" t="s">
        <v>56</v>
      </c>
      <c r="O951" s="125"/>
      <c r="P951" s="125"/>
      <c r="Q951" s="125"/>
      <c r="R951" s="125"/>
      <c r="S951" s="125"/>
      <c r="T951" s="125"/>
      <c r="U951" s="125"/>
      <c r="V951" s="125"/>
      <c r="W951" s="125"/>
      <c r="X951" s="652"/>
      <c r="Y951" s="652">
        <v>44834</v>
      </c>
      <c r="Z951" s="125" t="s">
        <v>1364</v>
      </c>
      <c r="AA951" s="276" t="s">
        <v>409</v>
      </c>
    </row>
    <row r="952" spans="1:29" s="218" customFormat="1" hidden="1" x14ac:dyDescent="0.2">
      <c r="A952" s="522"/>
      <c r="B952" s="517"/>
      <c r="C952" s="517"/>
      <c r="D952" s="517"/>
      <c r="E952" s="517"/>
      <c r="F952" s="517"/>
      <c r="G952" s="519"/>
      <c r="H952" s="517"/>
      <c r="I952" s="520"/>
      <c r="J952" s="520"/>
      <c r="K952" s="520"/>
      <c r="L952" s="519"/>
      <c r="M952" s="519"/>
      <c r="N952" s="519"/>
      <c r="O952" s="327"/>
      <c r="P952" s="327"/>
      <c r="Q952" s="327"/>
      <c r="R952" s="327"/>
      <c r="S952" s="519"/>
      <c r="T952" s="519"/>
      <c r="U952" s="519"/>
      <c r="V952" s="519"/>
      <c r="W952" s="519"/>
      <c r="X952" s="518"/>
      <c r="Y952" s="518"/>
      <c r="Z952" s="519"/>
      <c r="AA952" s="521"/>
    </row>
    <row r="953" spans="1:29" s="218" customFormat="1" hidden="1" x14ac:dyDescent="0.2">
      <c r="A953" s="680"/>
      <c r="B953" s="681"/>
      <c r="C953" s="681"/>
      <c r="D953" s="681"/>
      <c r="E953" s="681"/>
      <c r="F953" s="681"/>
      <c r="G953" s="682"/>
      <c r="H953" s="681"/>
      <c r="I953" s="683"/>
      <c r="J953" s="683"/>
      <c r="K953" s="683"/>
      <c r="L953" s="682"/>
      <c r="M953" s="682"/>
      <c r="N953" s="682"/>
      <c r="O953" s="684"/>
      <c r="P953" s="684"/>
      <c r="Q953" s="684"/>
      <c r="R953" s="684"/>
      <c r="S953" s="682"/>
      <c r="T953" s="682"/>
      <c r="U953" s="682"/>
      <c r="V953" s="682"/>
      <c r="W953" s="682"/>
      <c r="X953" s="685"/>
      <c r="Y953" s="685"/>
      <c r="Z953" s="682"/>
      <c r="AA953" s="686"/>
    </row>
    <row r="954" spans="1:29" s="218" customFormat="1" ht="16.5" hidden="1" thickBot="1" x14ac:dyDescent="0.25">
      <c r="A954" s="523"/>
      <c r="B954" s="524"/>
      <c r="C954" s="524"/>
      <c r="D954" s="524"/>
      <c r="E954" s="524"/>
      <c r="F954" s="524"/>
      <c r="G954" s="525"/>
      <c r="H954" s="524"/>
      <c r="I954" s="526"/>
      <c r="J954" s="526"/>
      <c r="K954" s="526"/>
      <c r="L954" s="525"/>
      <c r="M954" s="525"/>
      <c r="N954" s="525"/>
      <c r="O954" s="525"/>
      <c r="P954" s="525"/>
      <c r="Q954" s="525"/>
      <c r="R954" s="525"/>
      <c r="S954" s="525"/>
      <c r="T954" s="525"/>
      <c r="U954" s="525"/>
      <c r="V954" s="525"/>
      <c r="W954" s="525"/>
      <c r="X954" s="527"/>
      <c r="Y954" s="527"/>
      <c r="Z954" s="525"/>
      <c r="AA954" s="528"/>
    </row>
    <row r="955" spans="1:29" hidden="1" x14ac:dyDescent="0.2">
      <c r="A955" s="529"/>
      <c r="B955" s="529"/>
      <c r="C955" s="529"/>
      <c r="D955" s="529"/>
      <c r="E955" s="529"/>
      <c r="F955" s="529"/>
      <c r="G955" s="514"/>
      <c r="H955" s="514"/>
      <c r="I955" s="514"/>
      <c r="J955" s="514"/>
      <c r="K955" s="514"/>
      <c r="L955" s="514"/>
      <c r="M955" s="514"/>
      <c r="N955" s="514"/>
      <c r="O955" s="323"/>
      <c r="P955" s="531"/>
      <c r="Q955" s="531"/>
      <c r="R955" s="531"/>
      <c r="S955" s="218"/>
      <c r="T955" s="218"/>
      <c r="U955" s="218"/>
      <c r="V955" s="218"/>
      <c r="W955" s="218"/>
      <c r="X955" s="514"/>
    </row>
    <row r="956" spans="1:29" ht="16.5" thickBot="1" x14ac:dyDescent="0.25">
      <c r="A956" s="529"/>
      <c r="B956" s="529"/>
      <c r="C956" s="529"/>
      <c r="D956" s="529"/>
      <c r="E956" s="529"/>
      <c r="F956" s="529"/>
      <c r="G956" s="514"/>
      <c r="H956" s="514"/>
      <c r="I956" s="514"/>
      <c r="J956" s="514"/>
      <c r="K956" s="514"/>
      <c r="L956" s="514"/>
      <c r="M956" s="514"/>
      <c r="N956" s="514"/>
      <c r="O956" s="323"/>
      <c r="P956" s="531"/>
      <c r="Q956" s="531"/>
      <c r="R956" s="531"/>
      <c r="S956" s="218"/>
      <c r="T956" s="218"/>
      <c r="U956" s="218"/>
      <c r="V956" s="218"/>
      <c r="W956" s="218"/>
      <c r="X956" s="514"/>
    </row>
    <row r="957" spans="1:29" ht="16.5" thickBot="1" x14ac:dyDescent="0.25">
      <c r="A957" s="914" t="s">
        <v>306</v>
      </c>
      <c r="B957" s="915"/>
      <c r="C957" s="915"/>
      <c r="D957" s="916"/>
      <c r="E957" s="529"/>
      <c r="F957" s="529"/>
      <c r="G957" s="514"/>
      <c r="H957" s="514"/>
      <c r="I957" s="514"/>
      <c r="J957" s="514"/>
      <c r="K957" s="514"/>
      <c r="L957" s="514"/>
      <c r="M957" s="514"/>
      <c r="N957" s="514"/>
      <c r="O957" s="218"/>
      <c r="P957" s="531"/>
      <c r="Q957" s="531"/>
      <c r="R957" s="531"/>
      <c r="S957" s="486"/>
      <c r="T957" s="486"/>
      <c r="U957" s="486"/>
      <c r="V957" s="486"/>
      <c r="W957" s="531"/>
      <c r="X957" s="514"/>
      <c r="Y957" s="514"/>
    </row>
    <row r="958" spans="1:29" x14ac:dyDescent="0.2">
      <c r="A958" s="905" t="s">
        <v>592</v>
      </c>
      <c r="B958" s="907" t="s">
        <v>593</v>
      </c>
      <c r="C958" s="907" t="s">
        <v>11</v>
      </c>
      <c r="D958" s="907" t="s">
        <v>12</v>
      </c>
      <c r="E958" s="907" t="s">
        <v>13</v>
      </c>
      <c r="F958" s="907" t="s">
        <v>14</v>
      </c>
      <c r="G958" s="907" t="s">
        <v>15</v>
      </c>
      <c r="H958" s="907" t="s">
        <v>16</v>
      </c>
      <c r="I958" s="907">
        <v>20</v>
      </c>
      <c r="J958" s="907">
        <v>40</v>
      </c>
      <c r="K958" s="907" t="s">
        <v>19</v>
      </c>
      <c r="L958" s="909" t="s">
        <v>20</v>
      </c>
      <c r="M958" s="920" t="s">
        <v>28</v>
      </c>
      <c r="N958" s="540" t="s">
        <v>69</v>
      </c>
      <c r="O958" s="534" t="s">
        <v>64</v>
      </c>
      <c r="P958" s="535" t="s">
        <v>65</v>
      </c>
      <c r="Q958" s="401" t="s">
        <v>146</v>
      </c>
      <c r="R958" s="401" t="s">
        <v>71</v>
      </c>
      <c r="S958" s="401"/>
      <c r="T958" s="401"/>
      <c r="U958" s="401"/>
      <c r="V958" s="401"/>
      <c r="W958" s="401"/>
      <c r="X958" s="401"/>
      <c r="Y958" s="401"/>
      <c r="Z958" s="907" t="s">
        <v>22</v>
      </c>
      <c r="AA958" s="907" t="s">
        <v>23</v>
      </c>
      <c r="AB958" s="907" t="s">
        <v>24</v>
      </c>
      <c r="AC958" s="909" t="s">
        <v>349</v>
      </c>
    </row>
    <row r="959" spans="1:29" ht="48" thickBot="1" x14ac:dyDescent="0.25">
      <c r="A959" s="917"/>
      <c r="B959" s="918"/>
      <c r="C959" s="918"/>
      <c r="D959" s="918"/>
      <c r="E959" s="918"/>
      <c r="F959" s="918"/>
      <c r="G959" s="922"/>
      <c r="H959" s="918"/>
      <c r="I959" s="918"/>
      <c r="J959" s="918"/>
      <c r="K959" s="918"/>
      <c r="L959" s="919"/>
      <c r="M959" s="921"/>
      <c r="N959" s="704" t="s">
        <v>70</v>
      </c>
      <c r="O959" s="696" t="s">
        <v>67</v>
      </c>
      <c r="P959" s="536" t="s">
        <v>68</v>
      </c>
      <c r="Q959" s="403" t="s">
        <v>84</v>
      </c>
      <c r="R959" s="402" t="s">
        <v>84</v>
      </c>
      <c r="S959" s="402"/>
      <c r="T959" s="402"/>
      <c r="U959" s="402"/>
      <c r="V959" s="402"/>
      <c r="W959" s="402"/>
      <c r="X959" s="402"/>
      <c r="Y959" s="402"/>
      <c r="Z959" s="922"/>
      <c r="AA959" s="911"/>
      <c r="AB959" s="911"/>
      <c r="AC959" s="910"/>
    </row>
    <row r="960" spans="1:29" s="136" customFormat="1" x14ac:dyDescent="0.2">
      <c r="A960" s="736" t="s">
        <v>1679</v>
      </c>
      <c r="B960" s="618"/>
      <c r="C960" s="618" t="s">
        <v>1686</v>
      </c>
      <c r="D960" s="618" t="s">
        <v>1371</v>
      </c>
      <c r="E960" s="618"/>
      <c r="F960" s="618" t="s">
        <v>52</v>
      </c>
      <c r="G960" s="226" t="s">
        <v>48</v>
      </c>
      <c r="H960" s="618" t="s">
        <v>1276</v>
      </c>
      <c r="I960" s="273" t="s">
        <v>1369</v>
      </c>
      <c r="J960" s="273">
        <v>2720</v>
      </c>
      <c r="K960" s="273">
        <v>2720</v>
      </c>
      <c r="L960" s="737"/>
      <c r="M960" s="125" t="s">
        <v>60</v>
      </c>
      <c r="N960" s="125" t="s">
        <v>139</v>
      </c>
      <c r="O960" s="125" t="s">
        <v>337</v>
      </c>
      <c r="P960" s="274" t="s">
        <v>56</v>
      </c>
      <c r="Q960" s="269"/>
      <c r="R960" s="226"/>
      <c r="S960" s="226"/>
      <c r="T960" s="226"/>
      <c r="U960" s="226"/>
      <c r="V960" s="226"/>
      <c r="W960" s="226"/>
      <c r="X960" s="226"/>
      <c r="Y960" s="226"/>
      <c r="Z960" s="738"/>
      <c r="AA960" s="652">
        <v>44834</v>
      </c>
      <c r="AB960" s="125" t="s">
        <v>1364</v>
      </c>
      <c r="AC960" s="125" t="s">
        <v>409</v>
      </c>
    </row>
    <row r="961" spans="1:29" s="136" customFormat="1" x14ac:dyDescent="0.2">
      <c r="A961" s="21" t="s">
        <v>1679</v>
      </c>
      <c r="B961" s="700"/>
      <c r="C961" s="700" t="s">
        <v>1686</v>
      </c>
      <c r="D961" s="739" t="s">
        <v>1322</v>
      </c>
      <c r="E961" s="700"/>
      <c r="F961" s="700" t="s">
        <v>52</v>
      </c>
      <c r="G961" s="647" t="s">
        <v>48</v>
      </c>
      <c r="H961" s="700" t="s">
        <v>1276</v>
      </c>
      <c r="I961" s="648" t="s">
        <v>1369</v>
      </c>
      <c r="J961" s="648">
        <v>2120</v>
      </c>
      <c r="K961" s="648">
        <v>2120</v>
      </c>
      <c r="L961" s="740"/>
      <c r="M961" s="125" t="s">
        <v>60</v>
      </c>
      <c r="N961" s="125" t="s">
        <v>139</v>
      </c>
      <c r="O961" s="125" t="s">
        <v>337</v>
      </c>
      <c r="P961" s="650" t="s">
        <v>56</v>
      </c>
      <c r="Q961" s="646"/>
      <c r="R961" s="647"/>
      <c r="S961" s="647"/>
      <c r="T961" s="647"/>
      <c r="U961" s="647"/>
      <c r="V961" s="647"/>
      <c r="W961" s="647"/>
      <c r="X961" s="647"/>
      <c r="Y961" s="647"/>
      <c r="Z961" s="703"/>
      <c r="AA961" s="652">
        <v>44834</v>
      </c>
      <c r="AB961" s="125" t="s">
        <v>1364</v>
      </c>
      <c r="AC961" s="125" t="s">
        <v>409</v>
      </c>
    </row>
    <row r="962" spans="1:29" s="136" customFormat="1" x14ac:dyDescent="0.2">
      <c r="A962" s="699" t="s">
        <v>1680</v>
      </c>
      <c r="B962" s="700"/>
      <c r="C962" s="700" t="s">
        <v>1686</v>
      </c>
      <c r="D962" s="653" t="s">
        <v>1371</v>
      </c>
      <c r="E962" s="700"/>
      <c r="F962" s="700" t="s">
        <v>52</v>
      </c>
      <c r="G962" s="647" t="s">
        <v>48</v>
      </c>
      <c r="H962" s="700" t="s">
        <v>1276</v>
      </c>
      <c r="I962" s="648" t="s">
        <v>1369</v>
      </c>
      <c r="J962" s="648">
        <v>2720</v>
      </c>
      <c r="K962" s="648">
        <v>2720</v>
      </c>
      <c r="L962" s="740"/>
      <c r="M962" s="125" t="s">
        <v>60</v>
      </c>
      <c r="N962" s="125" t="s">
        <v>139</v>
      </c>
      <c r="O962" s="125" t="s">
        <v>337</v>
      </c>
      <c r="P962" s="650" t="s">
        <v>56</v>
      </c>
      <c r="Q962" s="646"/>
      <c r="R962" s="647"/>
      <c r="S962" s="647"/>
      <c r="T962" s="647"/>
      <c r="U962" s="647"/>
      <c r="V962" s="647"/>
      <c r="W962" s="647"/>
      <c r="X962" s="647"/>
      <c r="Y962" s="647"/>
      <c r="Z962" s="703"/>
      <c r="AA962" s="652">
        <v>44834</v>
      </c>
      <c r="AB962" s="125" t="s">
        <v>1364</v>
      </c>
      <c r="AC962" s="125" t="s">
        <v>409</v>
      </c>
    </row>
    <row r="963" spans="1:29" s="136" customFormat="1" x14ac:dyDescent="0.2">
      <c r="A963" s="699" t="s">
        <v>1680</v>
      </c>
      <c r="B963" s="700"/>
      <c r="C963" s="700" t="s">
        <v>1686</v>
      </c>
      <c r="D963" s="653" t="s">
        <v>1322</v>
      </c>
      <c r="E963" s="700"/>
      <c r="F963" s="700" t="s">
        <v>52</v>
      </c>
      <c r="G963" s="647" t="s">
        <v>48</v>
      </c>
      <c r="H963" s="700" t="s">
        <v>1276</v>
      </c>
      <c r="I963" s="648" t="s">
        <v>1369</v>
      </c>
      <c r="J963" s="648">
        <v>2120</v>
      </c>
      <c r="K963" s="648">
        <v>2120</v>
      </c>
      <c r="L963" s="740"/>
      <c r="M963" s="125" t="s">
        <v>60</v>
      </c>
      <c r="N963" s="125" t="s">
        <v>139</v>
      </c>
      <c r="O963" s="125" t="s">
        <v>337</v>
      </c>
      <c r="P963" s="650" t="s">
        <v>56</v>
      </c>
      <c r="Q963" s="646"/>
      <c r="R963" s="647"/>
      <c r="S963" s="647"/>
      <c r="T963" s="647"/>
      <c r="U963" s="647"/>
      <c r="V963" s="647"/>
      <c r="W963" s="647"/>
      <c r="X963" s="647"/>
      <c r="Y963" s="647"/>
      <c r="Z963" s="703"/>
      <c r="AA963" s="652">
        <v>44834</v>
      </c>
      <c r="AB963" s="125" t="s">
        <v>1364</v>
      </c>
      <c r="AC963" s="125" t="s">
        <v>409</v>
      </c>
    </row>
    <row r="964" spans="1:29" s="136" customFormat="1" x14ac:dyDescent="0.2">
      <c r="A964" s="699" t="s">
        <v>1681</v>
      </c>
      <c r="B964" s="700"/>
      <c r="C964" s="700" t="s">
        <v>1686</v>
      </c>
      <c r="D964" s="653" t="s">
        <v>1371</v>
      </c>
      <c r="E964" s="700"/>
      <c r="F964" s="700" t="s">
        <v>52</v>
      </c>
      <c r="G964" s="647" t="s">
        <v>48</v>
      </c>
      <c r="H964" s="700" t="s">
        <v>1276</v>
      </c>
      <c r="I964" s="648" t="s">
        <v>1369</v>
      </c>
      <c r="J964" s="648">
        <v>2720</v>
      </c>
      <c r="K964" s="648">
        <v>2720</v>
      </c>
      <c r="L964" s="740"/>
      <c r="M964" s="125" t="s">
        <v>60</v>
      </c>
      <c r="N964" s="125" t="s">
        <v>139</v>
      </c>
      <c r="O964" s="125" t="s">
        <v>337</v>
      </c>
      <c r="P964" s="650" t="s">
        <v>56</v>
      </c>
      <c r="Q964" s="646"/>
      <c r="R964" s="647"/>
      <c r="S964" s="647"/>
      <c r="T964" s="647"/>
      <c r="U964" s="647"/>
      <c r="V964" s="647"/>
      <c r="W964" s="647"/>
      <c r="X964" s="647"/>
      <c r="Y964" s="647"/>
      <c r="Z964" s="703"/>
      <c r="AA964" s="652">
        <v>44834</v>
      </c>
      <c r="AB964" s="125" t="s">
        <v>1364</v>
      </c>
      <c r="AC964" s="125" t="s">
        <v>409</v>
      </c>
    </row>
    <row r="965" spans="1:29" s="136" customFormat="1" x14ac:dyDescent="0.2">
      <c r="A965" s="699" t="s">
        <v>1681</v>
      </c>
      <c r="B965" s="700"/>
      <c r="C965" s="700" t="s">
        <v>1686</v>
      </c>
      <c r="D965" s="653" t="s">
        <v>1322</v>
      </c>
      <c r="E965" s="700"/>
      <c r="F965" s="700" t="s">
        <v>52</v>
      </c>
      <c r="G965" s="647" t="s">
        <v>48</v>
      </c>
      <c r="H965" s="700" t="s">
        <v>1276</v>
      </c>
      <c r="I965" s="648" t="s">
        <v>1369</v>
      </c>
      <c r="J965" s="648">
        <v>2120</v>
      </c>
      <c r="K965" s="648">
        <v>2120</v>
      </c>
      <c r="L965" s="740"/>
      <c r="M965" s="125" t="s">
        <v>60</v>
      </c>
      <c r="N965" s="125" t="s">
        <v>139</v>
      </c>
      <c r="O965" s="125" t="s">
        <v>337</v>
      </c>
      <c r="P965" s="650" t="s">
        <v>56</v>
      </c>
      <c r="Q965" s="646"/>
      <c r="R965" s="647"/>
      <c r="S965" s="647"/>
      <c r="T965" s="647"/>
      <c r="U965" s="647"/>
      <c r="V965" s="647"/>
      <c r="W965" s="647"/>
      <c r="X965" s="647"/>
      <c r="Y965" s="647"/>
      <c r="Z965" s="703"/>
      <c r="AA965" s="652">
        <v>44834</v>
      </c>
      <c r="AB965" s="125" t="s">
        <v>1364</v>
      </c>
      <c r="AC965" s="125" t="s">
        <v>409</v>
      </c>
    </row>
    <row r="966" spans="1:29" s="136" customFormat="1" x14ac:dyDescent="0.2">
      <c r="A966" s="699" t="s">
        <v>1682</v>
      </c>
      <c r="B966" s="700"/>
      <c r="C966" s="700" t="s">
        <v>1686</v>
      </c>
      <c r="D966" s="653" t="s">
        <v>1371</v>
      </c>
      <c r="E966" s="700"/>
      <c r="F966" s="700" t="s">
        <v>52</v>
      </c>
      <c r="G966" s="647" t="s">
        <v>48</v>
      </c>
      <c r="H966" s="700" t="s">
        <v>1276</v>
      </c>
      <c r="I966" s="648" t="s">
        <v>1369</v>
      </c>
      <c r="J966" s="648">
        <v>2720</v>
      </c>
      <c r="K966" s="648">
        <v>2720</v>
      </c>
      <c r="L966" s="740"/>
      <c r="M966" s="125" t="s">
        <v>60</v>
      </c>
      <c r="N966" s="125" t="s">
        <v>139</v>
      </c>
      <c r="O966" s="125" t="s">
        <v>337</v>
      </c>
      <c r="P966" s="650" t="s">
        <v>56</v>
      </c>
      <c r="Q966" s="646"/>
      <c r="R966" s="647"/>
      <c r="S966" s="647"/>
      <c r="T966" s="647"/>
      <c r="U966" s="647"/>
      <c r="V966" s="647"/>
      <c r="W966" s="647"/>
      <c r="X966" s="647"/>
      <c r="Y966" s="647"/>
      <c r="Z966" s="703"/>
      <c r="AA966" s="652">
        <v>44834</v>
      </c>
      <c r="AB966" s="125" t="s">
        <v>1364</v>
      </c>
      <c r="AC966" s="125" t="s">
        <v>409</v>
      </c>
    </row>
    <row r="967" spans="1:29" s="136" customFormat="1" x14ac:dyDescent="0.2">
      <c r="A967" s="699" t="s">
        <v>1682</v>
      </c>
      <c r="B967" s="700"/>
      <c r="C967" s="700" t="s">
        <v>1686</v>
      </c>
      <c r="D967" s="653" t="s">
        <v>1322</v>
      </c>
      <c r="E967" s="700"/>
      <c r="F967" s="700" t="s">
        <v>52</v>
      </c>
      <c r="G967" s="647" t="s">
        <v>48</v>
      </c>
      <c r="H967" s="700" t="s">
        <v>1276</v>
      </c>
      <c r="I967" s="648" t="s">
        <v>1369</v>
      </c>
      <c r="J967" s="648">
        <v>2120</v>
      </c>
      <c r="K967" s="648">
        <v>2120</v>
      </c>
      <c r="L967" s="740"/>
      <c r="M967" s="125" t="s">
        <v>60</v>
      </c>
      <c r="N967" s="125" t="s">
        <v>139</v>
      </c>
      <c r="O967" s="125" t="s">
        <v>337</v>
      </c>
      <c r="P967" s="650" t="s">
        <v>56</v>
      </c>
      <c r="Q967" s="646"/>
      <c r="R967" s="647"/>
      <c r="S967" s="647"/>
      <c r="T967" s="647"/>
      <c r="U967" s="647"/>
      <c r="V967" s="647"/>
      <c r="W967" s="647"/>
      <c r="X967" s="647"/>
      <c r="Y967" s="647"/>
      <c r="Z967" s="703"/>
      <c r="AA967" s="652">
        <v>44834</v>
      </c>
      <c r="AB967" s="125" t="s">
        <v>1364</v>
      </c>
      <c r="AC967" s="125" t="s">
        <v>409</v>
      </c>
    </row>
    <row r="968" spans="1:29" s="136" customFormat="1" hidden="1" x14ac:dyDescent="0.2">
      <c r="A968" s="699"/>
      <c r="B968" s="700"/>
      <c r="C968" s="700"/>
      <c r="D968" s="700"/>
      <c r="E968" s="700"/>
      <c r="F968" s="700"/>
      <c r="G968" s="647"/>
      <c r="H968" s="700"/>
      <c r="I968" s="648"/>
      <c r="J968" s="648"/>
      <c r="K968" s="648"/>
      <c r="L968" s="701"/>
      <c r="M968" s="702"/>
      <c r="N968" s="646"/>
      <c r="O968" s="647"/>
      <c r="P968" s="650"/>
      <c r="Q968" s="646"/>
      <c r="R968" s="647"/>
      <c r="S968" s="647"/>
      <c r="T968" s="647"/>
      <c r="U968" s="647"/>
      <c r="V968" s="647"/>
      <c r="W968" s="647"/>
      <c r="X968" s="647"/>
      <c r="Y968" s="647"/>
      <c r="Z968" s="703"/>
      <c r="AA968" s="703"/>
      <c r="AB968" s="125"/>
      <c r="AC968" s="125"/>
    </row>
    <row r="969" spans="1:29" s="136" customFormat="1" hidden="1" x14ac:dyDescent="0.2">
      <c r="A969" s="699"/>
      <c r="B969" s="700"/>
      <c r="C969" s="700"/>
      <c r="D969" s="700"/>
      <c r="E969" s="700"/>
      <c r="F969" s="700"/>
      <c r="G969" s="647"/>
      <c r="H969" s="700"/>
      <c r="I969" s="648"/>
      <c r="J969" s="648"/>
      <c r="K969" s="648"/>
      <c r="L969" s="701"/>
      <c r="M969" s="702"/>
      <c r="N969" s="646"/>
      <c r="O969" s="647"/>
      <c r="P969" s="650"/>
      <c r="Q969" s="646"/>
      <c r="R969" s="647"/>
      <c r="S969" s="647"/>
      <c r="T969" s="647"/>
      <c r="U969" s="647"/>
      <c r="V969" s="647"/>
      <c r="W969" s="647"/>
      <c r="X969" s="647"/>
      <c r="Y969" s="647"/>
      <c r="Z969" s="703"/>
      <c r="AA969" s="703"/>
      <c r="AB969" s="647"/>
      <c r="AC969" s="650"/>
    </row>
    <row r="970" spans="1:29" s="218" customFormat="1" hidden="1" x14ac:dyDescent="0.2">
      <c r="A970" s="522"/>
      <c r="B970" s="517"/>
      <c r="C970" s="517"/>
      <c r="D970" s="517"/>
      <c r="E970" s="517"/>
      <c r="F970" s="517"/>
      <c r="G970" s="519"/>
      <c r="H970" s="517"/>
      <c r="I970" s="520"/>
      <c r="J970" s="520"/>
      <c r="K970" s="520"/>
      <c r="L970" s="541"/>
      <c r="M970" s="542"/>
      <c r="N970" s="543"/>
      <c r="O970" s="519"/>
      <c r="P970" s="521"/>
      <c r="Q970" s="331"/>
      <c r="R970" s="327"/>
      <c r="S970" s="327"/>
      <c r="T970" s="327"/>
      <c r="U970" s="327"/>
      <c r="V970" s="327"/>
      <c r="W970" s="519"/>
      <c r="X970" s="519"/>
      <c r="Y970" s="519"/>
      <c r="Z970" s="518"/>
      <c r="AA970" s="518"/>
      <c r="AB970" s="519"/>
      <c r="AC970" s="521"/>
    </row>
    <row r="971" spans="1:29" s="218" customFormat="1" hidden="1" x14ac:dyDescent="0.2">
      <c r="A971" s="522"/>
      <c r="B971" s="517"/>
      <c r="C971" s="517"/>
      <c r="D971" s="517"/>
      <c r="E971" s="517"/>
      <c r="F971" s="517"/>
      <c r="G971" s="519"/>
      <c r="H971" s="517"/>
      <c r="I971" s="520"/>
      <c r="J971" s="520"/>
      <c r="K971" s="520"/>
      <c r="L971" s="541"/>
      <c r="M971" s="542"/>
      <c r="N971" s="543"/>
      <c r="O971" s="519"/>
      <c r="P971" s="521"/>
      <c r="Q971" s="331"/>
      <c r="R971" s="327"/>
      <c r="S971" s="327"/>
      <c r="T971" s="327"/>
      <c r="U971" s="327"/>
      <c r="V971" s="327"/>
      <c r="W971" s="519"/>
      <c r="X971" s="519"/>
      <c r="Y971" s="519"/>
      <c r="Z971" s="518"/>
      <c r="AA971" s="518"/>
      <c r="AB971" s="519"/>
      <c r="AC971" s="521"/>
    </row>
    <row r="972" spans="1:29" s="218" customFormat="1" ht="16.5" hidden="1" thickBot="1" x14ac:dyDescent="0.25">
      <c r="A972" s="523"/>
      <c r="B972" s="524"/>
      <c r="C972" s="524"/>
      <c r="D972" s="524"/>
      <c r="E972" s="524"/>
      <c r="F972" s="524"/>
      <c r="G972" s="525"/>
      <c r="H972" s="524"/>
      <c r="I972" s="526"/>
      <c r="J972" s="526"/>
      <c r="K972" s="526"/>
      <c r="L972" s="538"/>
      <c r="M972" s="544"/>
      <c r="N972" s="539"/>
      <c r="O972" s="525"/>
      <c r="P972" s="528"/>
      <c r="Q972" s="539"/>
      <c r="R972" s="525"/>
      <c r="S972" s="525"/>
      <c r="T972" s="525"/>
      <c r="U972" s="525"/>
      <c r="V972" s="525"/>
      <c r="W972" s="525"/>
      <c r="X972" s="525"/>
      <c r="Y972" s="525"/>
      <c r="Z972" s="527"/>
      <c r="AA972" s="527"/>
      <c r="AB972" s="525"/>
      <c r="AC972" s="528"/>
    </row>
    <row r="973" spans="1:29" hidden="1" x14ac:dyDescent="0.2">
      <c r="A973" s="529"/>
      <c r="B973" s="529"/>
      <c r="C973" s="529"/>
      <c r="D973" s="529"/>
      <c r="E973" s="529"/>
      <c r="F973" s="529"/>
      <c r="G973" s="514"/>
      <c r="H973" s="514"/>
      <c r="I973" s="514"/>
      <c r="J973" s="514"/>
      <c r="K973" s="514"/>
      <c r="M973" s="514"/>
      <c r="V973" s="514"/>
      <c r="W973" s="514"/>
    </row>
    <row r="974" spans="1:29" hidden="1" x14ac:dyDescent="0.2">
      <c r="A974" s="529"/>
      <c r="B974" s="529"/>
      <c r="C974" s="529"/>
      <c r="D974" s="529"/>
      <c r="E974" s="529"/>
      <c r="F974" s="514"/>
      <c r="G974" s="514"/>
      <c r="H974" s="514"/>
      <c r="I974" s="514"/>
      <c r="J974" s="514"/>
      <c r="K974" s="530"/>
      <c r="L974" s="514"/>
      <c r="M974" s="514"/>
      <c r="N974" s="514"/>
      <c r="S974" s="514"/>
      <c r="T974" s="514"/>
      <c r="U974" s="514"/>
    </row>
    <row r="975" spans="1:29" ht="16.5" thickBot="1" x14ac:dyDescent="0.25">
      <c r="A975" s="529"/>
      <c r="B975" s="529"/>
      <c r="C975" s="529"/>
      <c r="D975" s="529"/>
      <c r="E975" s="514"/>
      <c r="F975" s="514"/>
      <c r="G975" s="514"/>
      <c r="H975" s="514"/>
      <c r="I975" s="514"/>
      <c r="J975" s="530"/>
      <c r="K975" s="530"/>
      <c r="L975" s="530"/>
      <c r="M975" s="530"/>
      <c r="R975" s="530"/>
    </row>
    <row r="976" spans="1:29" ht="19.5" thickBot="1" x14ac:dyDescent="0.25">
      <c r="A976" s="923" t="s">
        <v>29</v>
      </c>
      <c r="B976" s="924"/>
      <c r="C976" s="925"/>
      <c r="D976" s="529"/>
      <c r="E976" s="529"/>
      <c r="F976" s="514"/>
      <c r="G976" s="514"/>
      <c r="H976" s="514"/>
      <c r="I976" s="514"/>
      <c r="J976" s="514"/>
      <c r="K976" s="530"/>
      <c r="L976" s="530"/>
      <c r="M976" s="530"/>
      <c r="N976" s="530"/>
      <c r="S976" s="530"/>
      <c r="T976" s="530"/>
      <c r="U976" s="530"/>
    </row>
    <row r="977" spans="1:24" ht="16.5" thickBot="1" x14ac:dyDescent="0.25">
      <c r="A977" s="926" t="s">
        <v>590</v>
      </c>
      <c r="B977" s="927"/>
      <c r="C977" s="928"/>
      <c r="D977" s="529"/>
      <c r="E977" s="529"/>
      <c r="F977" s="529"/>
      <c r="G977" s="514"/>
      <c r="H977" s="514"/>
      <c r="I977" s="514"/>
      <c r="J977" s="514"/>
      <c r="K977" s="514"/>
      <c r="L977" s="530"/>
      <c r="N977" s="530"/>
      <c r="O977" s="530"/>
      <c r="V977" s="530"/>
    </row>
    <row r="978" spans="1:24" x14ac:dyDescent="0.2">
      <c r="A978" s="545" t="s">
        <v>30</v>
      </c>
      <c r="B978" s="546"/>
      <c r="C978" s="547" t="s">
        <v>154</v>
      </c>
      <c r="D978" s="548"/>
      <c r="E978" s="548"/>
      <c r="F978" s="549"/>
      <c r="G978" s="549"/>
      <c r="H978" s="548"/>
      <c r="I978" s="549"/>
      <c r="J978" s="548"/>
      <c r="K978" s="550"/>
      <c r="L978" s="551"/>
      <c r="N978" s="530"/>
      <c r="O978" s="530"/>
      <c r="P978" s="530"/>
    </row>
    <row r="979" spans="1:24" x14ac:dyDescent="0.2">
      <c r="A979" s="498" t="s">
        <v>591</v>
      </c>
      <c r="B979" s="552"/>
      <c r="C979" s="552"/>
      <c r="D979" s="553"/>
      <c r="E979" s="553"/>
      <c r="F979" s="554"/>
      <c r="G979" s="554"/>
      <c r="H979" s="553"/>
      <c r="I979" s="554"/>
      <c r="J979" s="553"/>
      <c r="K979" s="555"/>
      <c r="L979" s="556"/>
      <c r="N979" s="530"/>
      <c r="O979" s="530"/>
      <c r="P979" s="530"/>
    </row>
    <row r="980" spans="1:24" x14ac:dyDescent="0.2">
      <c r="A980" s="498" t="s">
        <v>172</v>
      </c>
      <c r="B980" s="552"/>
      <c r="C980" s="552"/>
      <c r="D980" s="553"/>
      <c r="E980" s="553"/>
      <c r="F980" s="554"/>
      <c r="G980" s="554"/>
      <c r="H980" s="553"/>
      <c r="I980" s="554"/>
      <c r="J980" s="553"/>
      <c r="K980" s="555"/>
      <c r="L980" s="556"/>
      <c r="N980" s="530"/>
      <c r="O980" s="530"/>
      <c r="P980" s="530"/>
    </row>
    <row r="981" spans="1:24" x14ac:dyDescent="0.2">
      <c r="A981" s="498" t="s">
        <v>909</v>
      </c>
      <c r="B981" s="552"/>
      <c r="C981" s="552"/>
      <c r="D981" s="553"/>
      <c r="E981" s="553"/>
      <c r="F981" s="554"/>
      <c r="G981" s="554"/>
      <c r="H981" s="553"/>
      <c r="I981" s="554"/>
      <c r="J981" s="553"/>
      <c r="K981" s="555"/>
      <c r="L981" s="556"/>
      <c r="N981" s="530"/>
      <c r="O981" s="530"/>
      <c r="P981" s="530"/>
    </row>
    <row r="982" spans="1:24" ht="16.5" thickBot="1" x14ac:dyDescent="0.25">
      <c r="A982" s="506" t="s">
        <v>910</v>
      </c>
      <c r="B982" s="557"/>
      <c r="C982" s="557"/>
      <c r="D982" s="558"/>
      <c r="E982" s="558"/>
      <c r="F982" s="559"/>
      <c r="G982" s="559"/>
      <c r="H982" s="558"/>
      <c r="I982" s="559"/>
      <c r="J982" s="558"/>
      <c r="K982" s="560"/>
      <c r="L982" s="561"/>
      <c r="N982" s="530"/>
      <c r="O982" s="530"/>
      <c r="P982" s="530"/>
    </row>
    <row r="983" spans="1:24" ht="16.5" thickBot="1" x14ac:dyDescent="0.25">
      <c r="A983" s="562"/>
      <c r="B983" s="469"/>
      <c r="C983" s="530"/>
      <c r="D983" s="529"/>
      <c r="E983" s="529"/>
      <c r="F983" s="529"/>
      <c r="G983" s="529"/>
      <c r="H983" s="514"/>
      <c r="I983" s="514"/>
      <c r="J983" s="514"/>
      <c r="K983" s="514"/>
      <c r="L983" s="514"/>
      <c r="M983" s="530"/>
      <c r="O983" s="530"/>
      <c r="P983" s="530"/>
      <c r="Q983" s="514"/>
    </row>
    <row r="984" spans="1:24" s="515" customFormat="1" ht="48" thickBot="1" x14ac:dyDescent="0.25">
      <c r="A984" s="563" t="s">
        <v>31</v>
      </c>
      <c r="B984" s="929" t="s">
        <v>593</v>
      </c>
      <c r="C984" s="930"/>
      <c r="D984" s="931"/>
      <c r="E984" s="564" t="s">
        <v>11</v>
      </c>
      <c r="F984" s="564" t="s">
        <v>14</v>
      </c>
      <c r="G984" s="564" t="s">
        <v>286</v>
      </c>
      <c r="H984" s="564" t="s">
        <v>32</v>
      </c>
      <c r="I984" s="564" t="s">
        <v>16</v>
      </c>
      <c r="J984" s="564" t="s">
        <v>17</v>
      </c>
      <c r="K984" s="564" t="s">
        <v>18</v>
      </c>
      <c r="L984" s="564" t="s">
        <v>19</v>
      </c>
      <c r="M984" s="564" t="s">
        <v>20</v>
      </c>
      <c r="N984" s="565" t="s">
        <v>122</v>
      </c>
      <c r="O984" s="564" t="s">
        <v>96</v>
      </c>
      <c r="P984" s="566" t="s">
        <v>758</v>
      </c>
    </row>
    <row r="985" spans="1:24" s="136" customFormat="1" x14ac:dyDescent="0.2">
      <c r="A985" s="269" t="s">
        <v>1462</v>
      </c>
      <c r="B985" s="932" t="s">
        <v>1457</v>
      </c>
      <c r="C985" s="933"/>
      <c r="D985" s="933"/>
      <c r="E985" s="226" t="s">
        <v>1463</v>
      </c>
      <c r="F985" s="226" t="s">
        <v>57</v>
      </c>
      <c r="G985" s="226" t="s">
        <v>56</v>
      </c>
      <c r="H985" s="226"/>
      <c r="I985" s="226" t="s">
        <v>1276</v>
      </c>
      <c r="J985" s="273">
        <v>2300</v>
      </c>
      <c r="K985" s="273">
        <v>2500</v>
      </c>
      <c r="L985" s="273">
        <v>2500</v>
      </c>
      <c r="M985" s="299"/>
      <c r="N985" s="21" t="s">
        <v>1390</v>
      </c>
      <c r="O985" s="226" t="s">
        <v>53</v>
      </c>
      <c r="P985" s="274" t="s">
        <v>51</v>
      </c>
      <c r="Q985" s="631"/>
      <c r="R985" s="631"/>
      <c r="S985" s="631"/>
      <c r="T985" s="631"/>
      <c r="U985" s="631"/>
      <c r="V985" s="625"/>
      <c r="W985" s="625"/>
      <c r="X985" s="625"/>
    </row>
    <row r="986" spans="1:24" s="136" customFormat="1" x14ac:dyDescent="0.2">
      <c r="A986" s="646" t="s">
        <v>1462</v>
      </c>
      <c r="B986" s="841" t="s">
        <v>1279</v>
      </c>
      <c r="C986" s="842"/>
      <c r="D986" s="842"/>
      <c r="E986" s="647" t="s">
        <v>1464</v>
      </c>
      <c r="F986" s="647" t="s">
        <v>57</v>
      </c>
      <c r="G986" s="647" t="s">
        <v>56</v>
      </c>
      <c r="H986" s="647"/>
      <c r="I986" s="647" t="s">
        <v>1276</v>
      </c>
      <c r="J986" s="648">
        <v>410</v>
      </c>
      <c r="K986" s="648">
        <v>510</v>
      </c>
      <c r="L986" s="648">
        <v>510</v>
      </c>
      <c r="M986" s="649"/>
      <c r="N986" s="21" t="s">
        <v>1390</v>
      </c>
      <c r="O986" s="647" t="s">
        <v>53</v>
      </c>
      <c r="P986" s="650" t="s">
        <v>51</v>
      </c>
      <c r="Q986" s="631"/>
      <c r="R986" s="631"/>
      <c r="S986" s="631"/>
      <c r="T986" s="631"/>
      <c r="U986" s="631"/>
      <c r="V986" s="625"/>
      <c r="W986" s="625"/>
      <c r="X986" s="625"/>
    </row>
    <row r="987" spans="1:24" s="136" customFormat="1" x14ac:dyDescent="0.2">
      <c r="A987" s="646" t="s">
        <v>1462</v>
      </c>
      <c r="B987" s="841" t="s">
        <v>1458</v>
      </c>
      <c r="C987" s="842"/>
      <c r="D987" s="842"/>
      <c r="E987" s="647" t="s">
        <v>1464</v>
      </c>
      <c r="F987" s="647" t="s">
        <v>57</v>
      </c>
      <c r="G987" s="647" t="s">
        <v>56</v>
      </c>
      <c r="H987" s="647"/>
      <c r="I987" s="647" t="s">
        <v>1276</v>
      </c>
      <c r="J987" s="648">
        <v>870</v>
      </c>
      <c r="K987" s="648">
        <v>1000</v>
      </c>
      <c r="L987" s="648">
        <v>1000</v>
      </c>
      <c r="M987" s="649"/>
      <c r="N987" s="21" t="s">
        <v>1390</v>
      </c>
      <c r="O987" s="647" t="s">
        <v>53</v>
      </c>
      <c r="P987" s="650" t="s">
        <v>51</v>
      </c>
      <c r="Q987" s="631"/>
      <c r="R987" s="631"/>
      <c r="S987" s="631"/>
      <c r="T987" s="631"/>
      <c r="U987" s="631"/>
      <c r="V987" s="625"/>
      <c r="W987" s="625"/>
      <c r="X987" s="625"/>
    </row>
    <row r="988" spans="1:24" s="136" customFormat="1" x14ac:dyDescent="0.2">
      <c r="A988" s="646" t="s">
        <v>1462</v>
      </c>
      <c r="B988" s="841" t="s">
        <v>1459</v>
      </c>
      <c r="C988" s="842"/>
      <c r="D988" s="842"/>
      <c r="E988" s="647" t="s">
        <v>1464</v>
      </c>
      <c r="F988" s="647" t="s">
        <v>59</v>
      </c>
      <c r="G988" s="647" t="s">
        <v>58</v>
      </c>
      <c r="H988" s="647"/>
      <c r="I988" s="647" t="s">
        <v>1276</v>
      </c>
      <c r="J988" s="648">
        <v>2700</v>
      </c>
      <c r="K988" s="648">
        <v>3000</v>
      </c>
      <c r="L988" s="648">
        <v>3000</v>
      </c>
      <c r="M988" s="649"/>
      <c r="N988" s="21" t="s">
        <v>1390</v>
      </c>
      <c r="O988" s="647" t="s">
        <v>53</v>
      </c>
      <c r="P988" s="650" t="s">
        <v>51</v>
      </c>
      <c r="Q988" s="631"/>
      <c r="R988" s="631"/>
      <c r="S988" s="631"/>
      <c r="T988" s="631"/>
      <c r="U988" s="631"/>
      <c r="V988" s="625"/>
      <c r="W988" s="625"/>
      <c r="X988" s="625"/>
    </row>
    <row r="989" spans="1:24" s="136" customFormat="1" x14ac:dyDescent="0.2">
      <c r="A989" s="646" t="s">
        <v>1462</v>
      </c>
      <c r="B989" s="841" t="s">
        <v>1460</v>
      </c>
      <c r="C989" s="842"/>
      <c r="D989" s="842"/>
      <c r="E989" s="647" t="s">
        <v>1464</v>
      </c>
      <c r="F989" s="647" t="s">
        <v>59</v>
      </c>
      <c r="G989" s="647" t="s">
        <v>58</v>
      </c>
      <c r="H989" s="647"/>
      <c r="I989" s="647" t="s">
        <v>1276</v>
      </c>
      <c r="J989" s="648">
        <v>1250</v>
      </c>
      <c r="K989" s="648">
        <v>1350</v>
      </c>
      <c r="L989" s="648">
        <v>1350</v>
      </c>
      <c r="M989" s="649"/>
      <c r="N989" s="21" t="s">
        <v>1390</v>
      </c>
      <c r="O989" s="647" t="s">
        <v>53</v>
      </c>
      <c r="P989" s="650" t="s">
        <v>51</v>
      </c>
      <c r="Q989" s="631"/>
      <c r="R989" s="631"/>
      <c r="S989" s="631"/>
      <c r="T989" s="631"/>
      <c r="U989" s="631"/>
      <c r="V989" s="625"/>
      <c r="W989" s="625"/>
      <c r="X989" s="625"/>
    </row>
    <row r="990" spans="1:24" s="136" customFormat="1" x14ac:dyDescent="0.2">
      <c r="A990" s="646" t="s">
        <v>1462</v>
      </c>
      <c r="B990" s="841" t="s">
        <v>1461</v>
      </c>
      <c r="C990" s="842"/>
      <c r="D990" s="842"/>
      <c r="E990" s="647" t="s">
        <v>1464</v>
      </c>
      <c r="F990" s="647" t="s">
        <v>59</v>
      </c>
      <c r="G990" s="647" t="s">
        <v>58</v>
      </c>
      <c r="H990" s="647"/>
      <c r="I990" s="647" t="s">
        <v>1276</v>
      </c>
      <c r="J990" s="648">
        <v>1250</v>
      </c>
      <c r="K990" s="648">
        <v>1350</v>
      </c>
      <c r="L990" s="648">
        <v>1350</v>
      </c>
      <c r="M990" s="649"/>
      <c r="N990" s="21" t="s">
        <v>1390</v>
      </c>
      <c r="O990" s="647" t="s">
        <v>53</v>
      </c>
      <c r="P990" s="650" t="s">
        <v>51</v>
      </c>
      <c r="Q990" s="631"/>
      <c r="R990" s="631"/>
      <c r="S990" s="631"/>
      <c r="T990" s="631"/>
      <c r="U990" s="631"/>
      <c r="V990" s="625"/>
      <c r="W990" s="625"/>
      <c r="X990" s="625"/>
    </row>
    <row r="991" spans="1:24" s="136" customFormat="1" x14ac:dyDescent="0.2">
      <c r="A991" s="248" t="s">
        <v>1462</v>
      </c>
      <c r="B991" s="841" t="s">
        <v>1457</v>
      </c>
      <c r="C991" s="842"/>
      <c r="D991" s="842"/>
      <c r="E991" s="125" t="s">
        <v>1463</v>
      </c>
      <c r="F991" s="125" t="s">
        <v>57</v>
      </c>
      <c r="G991" s="125" t="s">
        <v>56</v>
      </c>
      <c r="H991" s="125"/>
      <c r="I991" s="125" t="s">
        <v>1276</v>
      </c>
      <c r="J991" s="275">
        <v>2300</v>
      </c>
      <c r="K991" s="275">
        <v>2500</v>
      </c>
      <c r="L991" s="275">
        <v>2500</v>
      </c>
      <c r="M991" s="300"/>
      <c r="N991" s="21" t="s">
        <v>1661</v>
      </c>
      <c r="O991" s="125" t="s">
        <v>53</v>
      </c>
      <c r="P991" s="276" t="s">
        <v>51</v>
      </c>
      <c r="Q991" s="631"/>
      <c r="R991" s="631"/>
      <c r="S991" s="631"/>
      <c r="T991" s="631"/>
      <c r="U991" s="631"/>
      <c r="V991" s="625"/>
      <c r="W991" s="625"/>
      <c r="X991" s="625"/>
    </row>
    <row r="992" spans="1:24" s="136" customFormat="1" x14ac:dyDescent="0.2">
      <c r="A992" s="646" t="s">
        <v>1462</v>
      </c>
      <c r="B992" s="841" t="s">
        <v>1279</v>
      </c>
      <c r="C992" s="842"/>
      <c r="D992" s="842"/>
      <c r="E992" s="647" t="s">
        <v>1464</v>
      </c>
      <c r="F992" s="647" t="s">
        <v>57</v>
      </c>
      <c r="G992" s="647" t="s">
        <v>56</v>
      </c>
      <c r="H992" s="647"/>
      <c r="I992" s="647" t="s">
        <v>1276</v>
      </c>
      <c r="J992" s="648">
        <v>900</v>
      </c>
      <c r="K992" s="648">
        <v>1050</v>
      </c>
      <c r="L992" s="648">
        <v>1050</v>
      </c>
      <c r="M992" s="649"/>
      <c r="N992" s="21" t="s">
        <v>1661</v>
      </c>
      <c r="O992" s="647" t="s">
        <v>53</v>
      </c>
      <c r="P992" s="650" t="s">
        <v>51</v>
      </c>
      <c r="Q992" s="631"/>
      <c r="R992" s="631"/>
      <c r="S992" s="631"/>
      <c r="T992" s="631"/>
      <c r="U992" s="631"/>
      <c r="V992" s="625"/>
      <c r="W992" s="625"/>
      <c r="X992" s="625"/>
    </row>
    <row r="993" spans="1:24" s="136" customFormat="1" x14ac:dyDescent="0.2">
      <c r="A993" s="646" t="s">
        <v>1462</v>
      </c>
      <c r="B993" s="841" t="s">
        <v>1458</v>
      </c>
      <c r="C993" s="842"/>
      <c r="D993" s="842"/>
      <c r="E993" s="647" t="s">
        <v>1464</v>
      </c>
      <c r="F993" s="647" t="s">
        <v>57</v>
      </c>
      <c r="G993" s="647" t="s">
        <v>56</v>
      </c>
      <c r="H993" s="647"/>
      <c r="I993" s="647" t="s">
        <v>1276</v>
      </c>
      <c r="J993" s="648">
        <v>1160</v>
      </c>
      <c r="K993" s="648">
        <v>1340</v>
      </c>
      <c r="L993" s="648">
        <v>1340</v>
      </c>
      <c r="M993" s="649"/>
      <c r="N993" s="21" t="s">
        <v>1661</v>
      </c>
      <c r="O993" s="647" t="s">
        <v>53</v>
      </c>
      <c r="P993" s="650" t="s">
        <v>51</v>
      </c>
      <c r="Q993" s="631"/>
      <c r="R993" s="631"/>
      <c r="S993" s="631"/>
      <c r="T993" s="631"/>
      <c r="U993" s="631"/>
      <c r="V993" s="625"/>
      <c r="W993" s="625"/>
      <c r="X993" s="625"/>
    </row>
    <row r="994" spans="1:24" s="136" customFormat="1" x14ac:dyDescent="0.2">
      <c r="A994" s="646" t="s">
        <v>1462</v>
      </c>
      <c r="B994" s="841" t="s">
        <v>1459</v>
      </c>
      <c r="C994" s="842"/>
      <c r="D994" s="842"/>
      <c r="E994" s="647" t="s">
        <v>1464</v>
      </c>
      <c r="F994" s="647" t="s">
        <v>59</v>
      </c>
      <c r="G994" s="647" t="s">
        <v>58</v>
      </c>
      <c r="H994" s="647"/>
      <c r="I994" s="647" t="s">
        <v>1276</v>
      </c>
      <c r="J994" s="648">
        <v>2700</v>
      </c>
      <c r="K994" s="648">
        <v>3000</v>
      </c>
      <c r="L994" s="648">
        <v>3000</v>
      </c>
      <c r="M994" s="649"/>
      <c r="N994" s="21" t="s">
        <v>1661</v>
      </c>
      <c r="O994" s="647" t="s">
        <v>53</v>
      </c>
      <c r="P994" s="650" t="s">
        <v>51</v>
      </c>
      <c r="Q994" s="631"/>
      <c r="R994" s="631"/>
      <c r="S994" s="631"/>
      <c r="T994" s="631"/>
      <c r="U994" s="631"/>
      <c r="V994" s="625"/>
      <c r="W994" s="625"/>
      <c r="X994" s="625"/>
    </row>
    <row r="995" spans="1:24" s="136" customFormat="1" x14ac:dyDescent="0.2">
      <c r="A995" s="646" t="s">
        <v>1462</v>
      </c>
      <c r="B995" s="841" t="s">
        <v>1460</v>
      </c>
      <c r="C995" s="842"/>
      <c r="D995" s="842"/>
      <c r="E995" s="647" t="s">
        <v>1464</v>
      </c>
      <c r="F995" s="647" t="s">
        <v>59</v>
      </c>
      <c r="G995" s="647" t="s">
        <v>58</v>
      </c>
      <c r="H995" s="647"/>
      <c r="I995" s="647" t="s">
        <v>1276</v>
      </c>
      <c r="J995" s="648">
        <v>1250</v>
      </c>
      <c r="K995" s="648">
        <v>1350</v>
      </c>
      <c r="L995" s="648">
        <v>1350</v>
      </c>
      <c r="M995" s="649"/>
      <c r="N995" s="21" t="s">
        <v>1661</v>
      </c>
      <c r="O995" s="647" t="s">
        <v>53</v>
      </c>
      <c r="P995" s="650" t="s">
        <v>51</v>
      </c>
      <c r="Q995" s="631"/>
      <c r="R995" s="631"/>
      <c r="S995" s="631"/>
      <c r="T995" s="631"/>
      <c r="U995" s="631"/>
      <c r="V995" s="625"/>
      <c r="W995" s="625"/>
      <c r="X995" s="625"/>
    </row>
    <row r="996" spans="1:24" s="136" customFormat="1" x14ac:dyDescent="0.2">
      <c r="A996" s="646" t="s">
        <v>1462</v>
      </c>
      <c r="B996" s="841" t="s">
        <v>1461</v>
      </c>
      <c r="C996" s="842"/>
      <c r="D996" s="842"/>
      <c r="E996" s="647" t="s">
        <v>1464</v>
      </c>
      <c r="F996" s="647" t="s">
        <v>59</v>
      </c>
      <c r="G996" s="647" t="s">
        <v>58</v>
      </c>
      <c r="H996" s="647"/>
      <c r="I996" s="647" t="s">
        <v>1276</v>
      </c>
      <c r="J996" s="648">
        <v>1250</v>
      </c>
      <c r="K996" s="648">
        <v>1350</v>
      </c>
      <c r="L996" s="648">
        <v>1350</v>
      </c>
      <c r="M996" s="649"/>
      <c r="N996" s="21" t="s">
        <v>1661</v>
      </c>
      <c r="O996" s="647" t="s">
        <v>53</v>
      </c>
      <c r="P996" s="650" t="s">
        <v>51</v>
      </c>
      <c r="Q996" s="631"/>
      <c r="R996" s="631"/>
      <c r="S996" s="631"/>
      <c r="T996" s="631"/>
      <c r="U996" s="631"/>
      <c r="V996" s="625"/>
      <c r="W996" s="625"/>
      <c r="X996" s="625"/>
    </row>
    <row r="997" spans="1:24" s="136" customFormat="1" x14ac:dyDescent="0.2">
      <c r="A997" s="646" t="s">
        <v>1462</v>
      </c>
      <c r="B997" s="841" t="s">
        <v>1465</v>
      </c>
      <c r="C997" s="842"/>
      <c r="D997" s="842"/>
      <c r="E997" s="647" t="s">
        <v>1288</v>
      </c>
      <c r="F997" s="647" t="s">
        <v>57</v>
      </c>
      <c r="G997" s="647" t="s">
        <v>56</v>
      </c>
      <c r="H997" s="647"/>
      <c r="I997" s="647" t="s">
        <v>1276</v>
      </c>
      <c r="J997" s="648">
        <v>990</v>
      </c>
      <c r="K997" s="648">
        <v>1430</v>
      </c>
      <c r="L997" s="648">
        <v>1430</v>
      </c>
      <c r="M997" s="649"/>
      <c r="N997" s="651" t="s">
        <v>1662</v>
      </c>
      <c r="O997" s="647" t="s">
        <v>53</v>
      </c>
      <c r="P997" s="650" t="s">
        <v>53</v>
      </c>
      <c r="Q997" s="631"/>
      <c r="R997" s="631"/>
      <c r="S997" s="631"/>
      <c r="T997" s="631"/>
      <c r="U997" s="631"/>
      <c r="V997" s="625"/>
      <c r="W997" s="625"/>
      <c r="X997" s="625"/>
    </row>
    <row r="998" spans="1:24" s="136" customFormat="1" x14ac:dyDescent="0.2">
      <c r="A998" s="646" t="s">
        <v>1462</v>
      </c>
      <c r="B998" s="841" t="s">
        <v>1372</v>
      </c>
      <c r="C998" s="842"/>
      <c r="D998" s="842"/>
      <c r="E998" s="647" t="s">
        <v>1463</v>
      </c>
      <c r="F998" s="647" t="s">
        <v>57</v>
      </c>
      <c r="G998" s="647" t="s">
        <v>56</v>
      </c>
      <c r="H998" s="647"/>
      <c r="I998" s="647" t="s">
        <v>1276</v>
      </c>
      <c r="J998" s="648">
        <v>880</v>
      </c>
      <c r="K998" s="648">
        <v>1110</v>
      </c>
      <c r="L998" s="648">
        <v>1110</v>
      </c>
      <c r="M998" s="649"/>
      <c r="N998" s="651" t="s">
        <v>1663</v>
      </c>
      <c r="O998" s="647" t="s">
        <v>53</v>
      </c>
      <c r="P998" s="650" t="s">
        <v>51</v>
      </c>
      <c r="Q998" s="631"/>
      <c r="R998" s="631"/>
      <c r="S998" s="631"/>
      <c r="T998" s="631"/>
      <c r="U998" s="631"/>
      <c r="V998" s="625"/>
      <c r="W998" s="625"/>
      <c r="X998" s="625"/>
    </row>
    <row r="999" spans="1:24" s="136" customFormat="1" x14ac:dyDescent="0.2">
      <c r="A999" s="646" t="s">
        <v>1462</v>
      </c>
      <c r="B999" s="841" t="s">
        <v>1279</v>
      </c>
      <c r="C999" s="842"/>
      <c r="D999" s="842"/>
      <c r="E999" s="647" t="s">
        <v>1464</v>
      </c>
      <c r="F999" s="647" t="s">
        <v>57</v>
      </c>
      <c r="G999" s="647" t="s">
        <v>56</v>
      </c>
      <c r="H999" s="647"/>
      <c r="I999" s="647" t="s">
        <v>1276</v>
      </c>
      <c r="J999" s="648">
        <v>900</v>
      </c>
      <c r="K999" s="648">
        <v>1050</v>
      </c>
      <c r="L999" s="648">
        <v>1050</v>
      </c>
      <c r="M999" s="649"/>
      <c r="N999" s="651" t="s">
        <v>1663</v>
      </c>
      <c r="O999" s="647" t="s">
        <v>53</v>
      </c>
      <c r="P999" s="650" t="s">
        <v>51</v>
      </c>
      <c r="Q999" s="631"/>
      <c r="R999" s="631"/>
      <c r="S999" s="631"/>
      <c r="T999" s="631"/>
      <c r="U999" s="631"/>
      <c r="V999" s="625"/>
      <c r="W999" s="625"/>
      <c r="X999" s="625"/>
    </row>
    <row r="1000" spans="1:24" s="136" customFormat="1" x14ac:dyDescent="0.2">
      <c r="A1000" s="646" t="s">
        <v>1462</v>
      </c>
      <c r="B1000" s="841" t="s">
        <v>1372</v>
      </c>
      <c r="C1000" s="842"/>
      <c r="D1000" s="842"/>
      <c r="E1000" s="647" t="s">
        <v>1306</v>
      </c>
      <c r="F1000" s="647" t="s">
        <v>57</v>
      </c>
      <c r="G1000" s="647" t="s">
        <v>56</v>
      </c>
      <c r="H1000" s="647"/>
      <c r="I1000" s="647" t="s">
        <v>1276</v>
      </c>
      <c r="J1000" s="648">
        <v>875</v>
      </c>
      <c r="K1000" s="648">
        <v>875</v>
      </c>
      <c r="L1000" s="648"/>
      <c r="M1000" s="649"/>
      <c r="N1000" s="651" t="s">
        <v>1663</v>
      </c>
      <c r="O1000" s="647" t="s">
        <v>53</v>
      </c>
      <c r="P1000" s="650" t="s">
        <v>51</v>
      </c>
      <c r="Q1000" s="631"/>
      <c r="R1000" s="631"/>
      <c r="S1000" s="631"/>
      <c r="T1000" s="631"/>
      <c r="U1000" s="631"/>
      <c r="V1000" s="625"/>
      <c r="W1000" s="625"/>
      <c r="X1000" s="625"/>
    </row>
    <row r="1001" spans="1:24" s="136" customFormat="1" x14ac:dyDescent="0.2">
      <c r="A1001" s="646" t="s">
        <v>1462</v>
      </c>
      <c r="B1001" s="841" t="s">
        <v>1457</v>
      </c>
      <c r="C1001" s="842"/>
      <c r="D1001" s="842"/>
      <c r="E1001" s="647" t="s">
        <v>1677</v>
      </c>
      <c r="F1001" s="647" t="s">
        <v>57</v>
      </c>
      <c r="G1001" s="647" t="s">
        <v>56</v>
      </c>
      <c r="H1001" s="647"/>
      <c r="I1001" s="647" t="s">
        <v>1276</v>
      </c>
      <c r="J1001" s="648">
        <v>1220</v>
      </c>
      <c r="K1001" s="648">
        <v>1480</v>
      </c>
      <c r="L1001" s="648">
        <v>1480</v>
      </c>
      <c r="M1001" s="649"/>
      <c r="N1001" s="651" t="s">
        <v>1390</v>
      </c>
      <c r="O1001" s="647" t="s">
        <v>53</v>
      </c>
      <c r="P1001" s="650" t="s">
        <v>51</v>
      </c>
      <c r="Q1001" s="631"/>
      <c r="R1001" s="631"/>
      <c r="S1001" s="631"/>
      <c r="T1001" s="631"/>
      <c r="U1001" s="631"/>
      <c r="V1001" s="625"/>
      <c r="W1001" s="625"/>
      <c r="X1001" s="625"/>
    </row>
    <row r="1002" spans="1:24" s="136" customFormat="1" x14ac:dyDescent="0.2">
      <c r="A1002" s="646" t="s">
        <v>1462</v>
      </c>
      <c r="B1002" s="841" t="s">
        <v>1466</v>
      </c>
      <c r="C1002" s="842" t="s">
        <v>1466</v>
      </c>
      <c r="D1002" s="842" t="s">
        <v>1466</v>
      </c>
      <c r="E1002" s="647" t="s">
        <v>1288</v>
      </c>
      <c r="F1002" s="647" t="s">
        <v>57</v>
      </c>
      <c r="G1002" s="647" t="s">
        <v>56</v>
      </c>
      <c r="H1002" s="647"/>
      <c r="I1002" s="647" t="s">
        <v>1276</v>
      </c>
      <c r="J1002" s="648">
        <v>550</v>
      </c>
      <c r="K1002" s="648">
        <v>700</v>
      </c>
      <c r="L1002" s="648">
        <v>700</v>
      </c>
      <c r="M1002" s="649"/>
      <c r="N1002" s="651" t="s">
        <v>1678</v>
      </c>
      <c r="O1002" s="647" t="s">
        <v>53</v>
      </c>
      <c r="P1002" s="650" t="s">
        <v>51</v>
      </c>
      <c r="Q1002" s="631"/>
      <c r="R1002" s="631"/>
      <c r="S1002" s="631"/>
      <c r="T1002" s="631"/>
      <c r="U1002" s="631"/>
      <c r="V1002" s="625"/>
      <c r="W1002" s="625"/>
      <c r="X1002" s="625"/>
    </row>
    <row r="1003" spans="1:24" s="136" customFormat="1" x14ac:dyDescent="0.2">
      <c r="A1003" s="646" t="s">
        <v>1462</v>
      </c>
      <c r="B1003" s="841" t="s">
        <v>1467</v>
      </c>
      <c r="C1003" s="842" t="s">
        <v>1467</v>
      </c>
      <c r="D1003" s="842" t="s">
        <v>1467</v>
      </c>
      <c r="E1003" s="647" t="s">
        <v>1288</v>
      </c>
      <c r="F1003" s="647" t="s">
        <v>57</v>
      </c>
      <c r="G1003" s="647" t="s">
        <v>56</v>
      </c>
      <c r="H1003" s="647"/>
      <c r="I1003" s="647" t="s">
        <v>1276</v>
      </c>
      <c r="J1003" s="648">
        <v>610</v>
      </c>
      <c r="K1003" s="648">
        <v>770</v>
      </c>
      <c r="L1003" s="648">
        <v>770</v>
      </c>
      <c r="M1003" s="649"/>
      <c r="N1003" s="651" t="s">
        <v>1678</v>
      </c>
      <c r="O1003" s="647" t="s">
        <v>53</v>
      </c>
      <c r="P1003" s="650" t="s">
        <v>51</v>
      </c>
      <c r="Q1003" s="631"/>
      <c r="R1003" s="631"/>
      <c r="S1003" s="631"/>
      <c r="T1003" s="631"/>
      <c r="U1003" s="631"/>
      <c r="V1003" s="625"/>
      <c r="W1003" s="625"/>
      <c r="X1003" s="625"/>
    </row>
    <row r="1004" spans="1:24" s="136" customFormat="1" x14ac:dyDescent="0.2">
      <c r="A1004" s="646" t="s">
        <v>1462</v>
      </c>
      <c r="B1004" s="841" t="s">
        <v>1468</v>
      </c>
      <c r="C1004" s="842" t="s">
        <v>1468</v>
      </c>
      <c r="D1004" s="842" t="s">
        <v>1468</v>
      </c>
      <c r="E1004" s="647" t="s">
        <v>1288</v>
      </c>
      <c r="F1004" s="647" t="s">
        <v>57</v>
      </c>
      <c r="G1004" s="647" t="s">
        <v>56</v>
      </c>
      <c r="H1004" s="647"/>
      <c r="I1004" s="647" t="s">
        <v>1276</v>
      </c>
      <c r="J1004" s="648">
        <v>780</v>
      </c>
      <c r="K1004" s="648">
        <v>1030</v>
      </c>
      <c r="L1004" s="648">
        <v>1030</v>
      </c>
      <c r="M1004" s="649"/>
      <c r="N1004" s="651" t="s">
        <v>1678</v>
      </c>
      <c r="O1004" s="647" t="s">
        <v>53</v>
      </c>
      <c r="P1004" s="650" t="s">
        <v>51</v>
      </c>
      <c r="Q1004" s="631"/>
      <c r="R1004" s="631"/>
      <c r="S1004" s="631"/>
      <c r="T1004" s="631"/>
      <c r="U1004" s="631"/>
      <c r="V1004" s="625"/>
      <c r="W1004" s="625"/>
      <c r="X1004" s="625"/>
    </row>
    <row r="1005" spans="1:24" s="136" customFormat="1" x14ac:dyDescent="0.2">
      <c r="A1005" s="646" t="s">
        <v>1462</v>
      </c>
      <c r="B1005" s="841" t="s">
        <v>1372</v>
      </c>
      <c r="C1005" s="842" t="s">
        <v>1372</v>
      </c>
      <c r="D1005" s="842" t="s">
        <v>1372</v>
      </c>
      <c r="E1005" s="647" t="s">
        <v>1288</v>
      </c>
      <c r="F1005" s="647" t="s">
        <v>57</v>
      </c>
      <c r="G1005" s="647" t="s">
        <v>56</v>
      </c>
      <c r="H1005" s="647"/>
      <c r="I1005" s="647" t="s">
        <v>1276</v>
      </c>
      <c r="J1005" s="648">
        <v>880</v>
      </c>
      <c r="K1005" s="648">
        <v>1110</v>
      </c>
      <c r="L1005" s="648">
        <v>1110</v>
      </c>
      <c r="M1005" s="649"/>
      <c r="N1005" s="651" t="s">
        <v>1678</v>
      </c>
      <c r="O1005" s="647" t="s">
        <v>53</v>
      </c>
      <c r="P1005" s="650" t="s">
        <v>51</v>
      </c>
      <c r="Q1005" s="631"/>
      <c r="R1005" s="631"/>
      <c r="S1005" s="631"/>
      <c r="T1005" s="631"/>
      <c r="U1005" s="631"/>
      <c r="V1005" s="625"/>
      <c r="W1005" s="625"/>
      <c r="X1005" s="625"/>
    </row>
    <row r="1006" spans="1:24" s="136" customFormat="1" x14ac:dyDescent="0.2">
      <c r="A1006" s="646" t="s">
        <v>1462</v>
      </c>
      <c r="B1006" s="841" t="s">
        <v>1465</v>
      </c>
      <c r="C1006" s="842" t="s">
        <v>1465</v>
      </c>
      <c r="D1006" s="842" t="s">
        <v>1465</v>
      </c>
      <c r="E1006" s="647" t="s">
        <v>1288</v>
      </c>
      <c r="F1006" s="647" t="s">
        <v>57</v>
      </c>
      <c r="G1006" s="647" t="s">
        <v>56</v>
      </c>
      <c r="H1006" s="647"/>
      <c r="I1006" s="647" t="s">
        <v>1276</v>
      </c>
      <c r="J1006" s="648">
        <v>990</v>
      </c>
      <c r="K1006" s="648">
        <v>1430</v>
      </c>
      <c r="L1006" s="648">
        <v>1430</v>
      </c>
      <c r="M1006" s="649"/>
      <c r="N1006" s="651" t="s">
        <v>1678</v>
      </c>
      <c r="O1006" s="647" t="s">
        <v>53</v>
      </c>
      <c r="P1006" s="650" t="s">
        <v>51</v>
      </c>
      <c r="Q1006" s="631"/>
      <c r="R1006" s="631"/>
      <c r="S1006" s="631"/>
      <c r="T1006" s="631"/>
      <c r="U1006" s="631"/>
      <c r="V1006" s="625"/>
      <c r="W1006" s="625"/>
      <c r="X1006" s="625"/>
    </row>
    <row r="1007" spans="1:24" s="136" customFormat="1" x14ac:dyDescent="0.2">
      <c r="A1007" s="646" t="s">
        <v>1462</v>
      </c>
      <c r="B1007" s="841" t="s">
        <v>1469</v>
      </c>
      <c r="C1007" s="842" t="s">
        <v>1469</v>
      </c>
      <c r="D1007" s="842" t="s">
        <v>1469</v>
      </c>
      <c r="E1007" s="647" t="s">
        <v>1280</v>
      </c>
      <c r="F1007" s="647" t="s">
        <v>57</v>
      </c>
      <c r="G1007" s="647" t="s">
        <v>56</v>
      </c>
      <c r="H1007" s="647"/>
      <c r="I1007" s="647" t="s">
        <v>1276</v>
      </c>
      <c r="J1007" s="648">
        <v>1940</v>
      </c>
      <c r="K1007" s="648">
        <v>2730</v>
      </c>
      <c r="L1007" s="648">
        <v>2730</v>
      </c>
      <c r="M1007" s="649"/>
      <c r="N1007" s="651" t="s">
        <v>1678</v>
      </c>
      <c r="O1007" s="647" t="s">
        <v>53</v>
      </c>
      <c r="P1007" s="650" t="s">
        <v>51</v>
      </c>
      <c r="Q1007" s="631"/>
      <c r="R1007" s="631"/>
      <c r="S1007" s="631"/>
      <c r="T1007" s="631"/>
      <c r="U1007" s="631"/>
      <c r="V1007" s="625"/>
      <c r="W1007" s="625"/>
      <c r="X1007" s="625"/>
    </row>
    <row r="1008" spans="1:24" s="136" customFormat="1" x14ac:dyDescent="0.2">
      <c r="A1008" s="646" t="s">
        <v>1462</v>
      </c>
      <c r="B1008" s="841" t="s">
        <v>1470</v>
      </c>
      <c r="C1008" s="842" t="s">
        <v>1470</v>
      </c>
      <c r="D1008" s="842" t="s">
        <v>1470</v>
      </c>
      <c r="E1008" s="647" t="s">
        <v>1280</v>
      </c>
      <c r="F1008" s="647" t="s">
        <v>57</v>
      </c>
      <c r="G1008" s="647" t="s">
        <v>56</v>
      </c>
      <c r="H1008" s="647"/>
      <c r="I1008" s="647" t="s">
        <v>1276</v>
      </c>
      <c r="J1008" s="648">
        <v>920</v>
      </c>
      <c r="K1008" s="648">
        <v>1080</v>
      </c>
      <c r="L1008" s="648">
        <v>1080</v>
      </c>
      <c r="M1008" s="649"/>
      <c r="N1008" s="651" t="s">
        <v>1678</v>
      </c>
      <c r="O1008" s="647" t="s">
        <v>53</v>
      </c>
      <c r="P1008" s="650" t="s">
        <v>51</v>
      </c>
      <c r="Q1008" s="631"/>
      <c r="R1008" s="631"/>
      <c r="S1008" s="631"/>
      <c r="T1008" s="631"/>
      <c r="U1008" s="631"/>
      <c r="V1008" s="625"/>
      <c r="W1008" s="625"/>
      <c r="X1008" s="625"/>
    </row>
    <row r="1009" spans="1:24" s="136" customFormat="1" x14ac:dyDescent="0.2">
      <c r="A1009" s="646" t="s">
        <v>1462</v>
      </c>
      <c r="B1009" s="841" t="s">
        <v>1375</v>
      </c>
      <c r="C1009" s="842" t="s">
        <v>1375</v>
      </c>
      <c r="D1009" s="842" t="s">
        <v>1375</v>
      </c>
      <c r="E1009" s="647" t="s">
        <v>1280</v>
      </c>
      <c r="F1009" s="647" t="s">
        <v>57</v>
      </c>
      <c r="G1009" s="647" t="s">
        <v>56</v>
      </c>
      <c r="H1009" s="647"/>
      <c r="I1009" s="647" t="s">
        <v>1276</v>
      </c>
      <c r="J1009" s="648">
        <v>900</v>
      </c>
      <c r="K1009" s="648">
        <v>1050</v>
      </c>
      <c r="L1009" s="648">
        <v>1050</v>
      </c>
      <c r="M1009" s="649"/>
      <c r="N1009" s="651" t="s">
        <v>1678</v>
      </c>
      <c r="O1009" s="647" t="s">
        <v>53</v>
      </c>
      <c r="P1009" s="650" t="s">
        <v>51</v>
      </c>
      <c r="Q1009" s="631"/>
      <c r="R1009" s="631"/>
      <c r="S1009" s="631"/>
      <c r="T1009" s="631"/>
      <c r="U1009" s="631"/>
      <c r="V1009" s="625"/>
      <c r="W1009" s="625"/>
      <c r="X1009" s="625"/>
    </row>
    <row r="1010" spans="1:24" s="136" customFormat="1" x14ac:dyDescent="0.2">
      <c r="A1010" s="646" t="s">
        <v>1462</v>
      </c>
      <c r="B1010" s="841" t="s">
        <v>1471</v>
      </c>
      <c r="C1010" s="842" t="s">
        <v>1471</v>
      </c>
      <c r="D1010" s="842" t="s">
        <v>1471</v>
      </c>
      <c r="E1010" s="647" t="s">
        <v>1280</v>
      </c>
      <c r="F1010" s="647" t="s">
        <v>57</v>
      </c>
      <c r="G1010" s="647" t="s">
        <v>56</v>
      </c>
      <c r="H1010" s="647"/>
      <c r="I1010" s="647" t="s">
        <v>1276</v>
      </c>
      <c r="J1010" s="648">
        <v>1050</v>
      </c>
      <c r="K1010" s="648">
        <v>1320</v>
      </c>
      <c r="L1010" s="648">
        <v>1320</v>
      </c>
      <c r="M1010" s="649"/>
      <c r="N1010" s="651" t="s">
        <v>1678</v>
      </c>
      <c r="O1010" s="647" t="s">
        <v>53</v>
      </c>
      <c r="P1010" s="650" t="s">
        <v>51</v>
      </c>
      <c r="Q1010" s="631"/>
      <c r="R1010" s="631"/>
      <c r="S1010" s="631"/>
      <c r="T1010" s="631"/>
      <c r="U1010" s="631"/>
      <c r="V1010" s="625"/>
      <c r="W1010" s="625"/>
      <c r="X1010" s="625"/>
    </row>
    <row r="1011" spans="1:24" s="136" customFormat="1" x14ac:dyDescent="0.2">
      <c r="A1011" s="646" t="s">
        <v>1462</v>
      </c>
      <c r="B1011" s="841" t="s">
        <v>1472</v>
      </c>
      <c r="C1011" s="842" t="s">
        <v>1472</v>
      </c>
      <c r="D1011" s="842" t="s">
        <v>1472</v>
      </c>
      <c r="E1011" s="647" t="s">
        <v>1280</v>
      </c>
      <c r="F1011" s="647" t="s">
        <v>57</v>
      </c>
      <c r="G1011" s="647" t="s">
        <v>56</v>
      </c>
      <c r="H1011" s="647"/>
      <c r="I1011" s="647" t="s">
        <v>1276</v>
      </c>
      <c r="J1011" s="648">
        <v>950</v>
      </c>
      <c r="K1011" s="648">
        <v>1090</v>
      </c>
      <c r="L1011" s="648">
        <v>1090</v>
      </c>
      <c r="M1011" s="649"/>
      <c r="N1011" s="651" t="s">
        <v>1678</v>
      </c>
      <c r="O1011" s="647" t="s">
        <v>53</v>
      </c>
      <c r="P1011" s="650" t="s">
        <v>51</v>
      </c>
      <c r="Q1011" s="631"/>
      <c r="R1011" s="631"/>
      <c r="S1011" s="631"/>
      <c r="T1011" s="631"/>
      <c r="U1011" s="631"/>
      <c r="V1011" s="625"/>
      <c r="W1011" s="625"/>
      <c r="X1011" s="625"/>
    </row>
    <row r="1012" spans="1:24" s="136" customFormat="1" x14ac:dyDescent="0.2">
      <c r="A1012" s="646" t="s">
        <v>1462</v>
      </c>
      <c r="B1012" s="841" t="s">
        <v>1473</v>
      </c>
      <c r="C1012" s="842" t="s">
        <v>1473</v>
      </c>
      <c r="D1012" s="842" t="s">
        <v>1473</v>
      </c>
      <c r="E1012" s="647" t="s">
        <v>1280</v>
      </c>
      <c r="F1012" s="647" t="s">
        <v>57</v>
      </c>
      <c r="G1012" s="647" t="s">
        <v>56</v>
      </c>
      <c r="H1012" s="647"/>
      <c r="I1012" s="647" t="s">
        <v>1276</v>
      </c>
      <c r="J1012" s="648">
        <v>990</v>
      </c>
      <c r="K1012" s="648">
        <v>1130</v>
      </c>
      <c r="L1012" s="648">
        <v>1130</v>
      </c>
      <c r="M1012" s="649"/>
      <c r="N1012" s="651" t="s">
        <v>1678</v>
      </c>
      <c r="O1012" s="647" t="s">
        <v>53</v>
      </c>
      <c r="P1012" s="650" t="s">
        <v>51</v>
      </c>
      <c r="Q1012" s="631"/>
      <c r="R1012" s="631"/>
      <c r="S1012" s="631"/>
      <c r="T1012" s="631"/>
      <c r="U1012" s="631"/>
      <c r="V1012" s="625"/>
      <c r="W1012" s="625"/>
      <c r="X1012" s="625"/>
    </row>
    <row r="1013" spans="1:24" s="136" customFormat="1" x14ac:dyDescent="0.2">
      <c r="A1013" s="646" t="s">
        <v>1462</v>
      </c>
      <c r="B1013" s="841" t="s">
        <v>1474</v>
      </c>
      <c r="C1013" s="842" t="s">
        <v>1474</v>
      </c>
      <c r="D1013" s="842" t="s">
        <v>1474</v>
      </c>
      <c r="E1013" s="647" t="s">
        <v>1280</v>
      </c>
      <c r="F1013" s="647" t="s">
        <v>57</v>
      </c>
      <c r="G1013" s="647" t="s">
        <v>56</v>
      </c>
      <c r="H1013" s="647"/>
      <c r="I1013" s="647" t="s">
        <v>1276</v>
      </c>
      <c r="J1013" s="648">
        <v>920</v>
      </c>
      <c r="K1013" s="648">
        <v>1080</v>
      </c>
      <c r="L1013" s="648">
        <v>1080</v>
      </c>
      <c r="M1013" s="649"/>
      <c r="N1013" s="651" t="s">
        <v>1678</v>
      </c>
      <c r="O1013" s="647" t="s">
        <v>53</v>
      </c>
      <c r="P1013" s="650" t="s">
        <v>51</v>
      </c>
      <c r="Q1013" s="631"/>
      <c r="R1013" s="631"/>
      <c r="S1013" s="631"/>
      <c r="T1013" s="631"/>
      <c r="U1013" s="631"/>
      <c r="V1013" s="625"/>
      <c r="W1013" s="625"/>
      <c r="X1013" s="625"/>
    </row>
    <row r="1014" spans="1:24" s="136" customFormat="1" x14ac:dyDescent="0.2">
      <c r="A1014" s="646" t="s">
        <v>1462</v>
      </c>
      <c r="B1014" s="841" t="s">
        <v>1475</v>
      </c>
      <c r="C1014" s="842" t="s">
        <v>1475</v>
      </c>
      <c r="D1014" s="842" t="s">
        <v>1475</v>
      </c>
      <c r="E1014" s="647" t="s">
        <v>1280</v>
      </c>
      <c r="F1014" s="647" t="s">
        <v>57</v>
      </c>
      <c r="G1014" s="647" t="s">
        <v>56</v>
      </c>
      <c r="H1014" s="647"/>
      <c r="I1014" s="647" t="s">
        <v>1276</v>
      </c>
      <c r="J1014" s="648">
        <v>1200</v>
      </c>
      <c r="K1014" s="648">
        <v>1480</v>
      </c>
      <c r="L1014" s="648">
        <v>1480</v>
      </c>
      <c r="M1014" s="649"/>
      <c r="N1014" s="651" t="s">
        <v>1678</v>
      </c>
      <c r="O1014" s="647" t="s">
        <v>53</v>
      </c>
      <c r="P1014" s="650" t="s">
        <v>51</v>
      </c>
      <c r="Q1014" s="631"/>
      <c r="R1014" s="631"/>
      <c r="S1014" s="631"/>
      <c r="T1014" s="631"/>
      <c r="U1014" s="631"/>
      <c r="V1014" s="625"/>
      <c r="W1014" s="625"/>
      <c r="X1014" s="625"/>
    </row>
    <row r="1015" spans="1:24" s="136" customFormat="1" x14ac:dyDescent="0.2">
      <c r="A1015" s="646" t="s">
        <v>1462</v>
      </c>
      <c r="B1015" s="841" t="s">
        <v>1476</v>
      </c>
      <c r="C1015" s="842" t="s">
        <v>1476</v>
      </c>
      <c r="D1015" s="842" t="s">
        <v>1476</v>
      </c>
      <c r="E1015" s="647" t="s">
        <v>1280</v>
      </c>
      <c r="F1015" s="647" t="s">
        <v>57</v>
      </c>
      <c r="G1015" s="647" t="s">
        <v>56</v>
      </c>
      <c r="H1015" s="647"/>
      <c r="I1015" s="647" t="s">
        <v>1276</v>
      </c>
      <c r="J1015" s="648">
        <v>1140</v>
      </c>
      <c r="K1015" s="648">
        <v>1320</v>
      </c>
      <c r="L1015" s="648">
        <v>1320</v>
      </c>
      <c r="M1015" s="649"/>
      <c r="N1015" s="651" t="s">
        <v>1678</v>
      </c>
      <c r="O1015" s="647" t="s">
        <v>53</v>
      </c>
      <c r="P1015" s="650" t="s">
        <v>51</v>
      </c>
      <c r="Q1015" s="631"/>
      <c r="R1015" s="631"/>
      <c r="S1015" s="631"/>
      <c r="T1015" s="631"/>
      <c r="U1015" s="631"/>
      <c r="V1015" s="625"/>
      <c r="W1015" s="625"/>
      <c r="X1015" s="625"/>
    </row>
    <row r="1016" spans="1:24" s="136" customFormat="1" x14ac:dyDescent="0.2">
      <c r="A1016" s="646" t="s">
        <v>1462</v>
      </c>
      <c r="B1016" s="841" t="s">
        <v>1477</v>
      </c>
      <c r="C1016" s="842" t="s">
        <v>1477</v>
      </c>
      <c r="D1016" s="842" t="s">
        <v>1477</v>
      </c>
      <c r="E1016" s="647" t="s">
        <v>1280</v>
      </c>
      <c r="F1016" s="647" t="s">
        <v>57</v>
      </c>
      <c r="G1016" s="647" t="s">
        <v>56</v>
      </c>
      <c r="H1016" s="647"/>
      <c r="I1016" s="647" t="s">
        <v>1276</v>
      </c>
      <c r="J1016" s="648">
        <v>1560</v>
      </c>
      <c r="K1016" s="648">
        <v>1840</v>
      </c>
      <c r="L1016" s="648">
        <v>1840</v>
      </c>
      <c r="M1016" s="649"/>
      <c r="N1016" s="651" t="s">
        <v>1678</v>
      </c>
      <c r="O1016" s="647" t="s">
        <v>53</v>
      </c>
      <c r="P1016" s="650" t="s">
        <v>51</v>
      </c>
      <c r="Q1016" s="631"/>
      <c r="R1016" s="631"/>
      <c r="S1016" s="631"/>
      <c r="T1016" s="631"/>
      <c r="U1016" s="631"/>
      <c r="V1016" s="625"/>
      <c r="W1016" s="625"/>
      <c r="X1016" s="625"/>
    </row>
    <row r="1017" spans="1:24" s="136" customFormat="1" x14ac:dyDescent="0.2">
      <c r="A1017" s="646" t="s">
        <v>1462</v>
      </c>
      <c r="B1017" s="841" t="s">
        <v>1478</v>
      </c>
      <c r="C1017" s="842" t="s">
        <v>1478</v>
      </c>
      <c r="D1017" s="842" t="s">
        <v>1478</v>
      </c>
      <c r="E1017" s="647" t="s">
        <v>1280</v>
      </c>
      <c r="F1017" s="647" t="s">
        <v>57</v>
      </c>
      <c r="G1017" s="647" t="s">
        <v>56</v>
      </c>
      <c r="H1017" s="647"/>
      <c r="I1017" s="647" t="s">
        <v>1276</v>
      </c>
      <c r="J1017" s="648">
        <v>2150</v>
      </c>
      <c r="K1017" s="648">
        <v>2430</v>
      </c>
      <c r="L1017" s="648">
        <v>2430</v>
      </c>
      <c r="M1017" s="649"/>
      <c r="N1017" s="651" t="s">
        <v>1678</v>
      </c>
      <c r="O1017" s="647" t="s">
        <v>53</v>
      </c>
      <c r="P1017" s="650" t="s">
        <v>51</v>
      </c>
      <c r="Q1017" s="631"/>
      <c r="R1017" s="631"/>
      <c r="S1017" s="631"/>
      <c r="T1017" s="631"/>
      <c r="U1017" s="631"/>
      <c r="V1017" s="625"/>
      <c r="W1017" s="625"/>
      <c r="X1017" s="625"/>
    </row>
    <row r="1018" spans="1:24" s="136" customFormat="1" x14ac:dyDescent="0.2">
      <c r="A1018" s="646" t="s">
        <v>1485</v>
      </c>
      <c r="B1018" s="841" t="s">
        <v>1479</v>
      </c>
      <c r="C1018" s="842" t="s">
        <v>1479</v>
      </c>
      <c r="D1018" s="842" t="s">
        <v>1479</v>
      </c>
      <c r="E1018" s="647" t="s">
        <v>1280</v>
      </c>
      <c r="F1018" s="647" t="s">
        <v>57</v>
      </c>
      <c r="G1018" s="647" t="s">
        <v>56</v>
      </c>
      <c r="H1018" s="647"/>
      <c r="I1018" s="647" t="s">
        <v>1276</v>
      </c>
      <c r="J1018" s="648">
        <v>1050</v>
      </c>
      <c r="K1018" s="648">
        <v>1100</v>
      </c>
      <c r="L1018" s="648">
        <v>1100</v>
      </c>
      <c r="M1018" s="649"/>
      <c r="N1018" s="651" t="s">
        <v>1678</v>
      </c>
      <c r="O1018" s="647" t="s">
        <v>53</v>
      </c>
      <c r="P1018" s="650" t="s">
        <v>51</v>
      </c>
      <c r="Q1018" s="631"/>
      <c r="R1018" s="631"/>
      <c r="S1018" s="631"/>
      <c r="T1018" s="631"/>
      <c r="U1018" s="631"/>
      <c r="V1018" s="625"/>
      <c r="W1018" s="625"/>
      <c r="X1018" s="625"/>
    </row>
    <row r="1019" spans="1:24" s="136" customFormat="1" x14ac:dyDescent="0.2">
      <c r="A1019" s="646" t="s">
        <v>1485</v>
      </c>
      <c r="B1019" s="841" t="s">
        <v>1480</v>
      </c>
      <c r="C1019" s="842" t="s">
        <v>1480</v>
      </c>
      <c r="D1019" s="842" t="s">
        <v>1480</v>
      </c>
      <c r="E1019" s="647" t="s">
        <v>1280</v>
      </c>
      <c r="F1019" s="647" t="s">
        <v>57</v>
      </c>
      <c r="G1019" s="647" t="s">
        <v>56</v>
      </c>
      <c r="H1019" s="647"/>
      <c r="I1019" s="647" t="s">
        <v>1276</v>
      </c>
      <c r="J1019" s="648">
        <v>1050</v>
      </c>
      <c r="K1019" s="648">
        <v>1100</v>
      </c>
      <c r="L1019" s="648">
        <v>1100</v>
      </c>
      <c r="M1019" s="649"/>
      <c r="N1019" s="651" t="s">
        <v>1678</v>
      </c>
      <c r="O1019" s="647" t="s">
        <v>53</v>
      </c>
      <c r="P1019" s="650" t="s">
        <v>51</v>
      </c>
      <c r="Q1019" s="631"/>
      <c r="R1019" s="631"/>
      <c r="S1019" s="631"/>
      <c r="T1019" s="631"/>
      <c r="U1019" s="631"/>
      <c r="V1019" s="625"/>
      <c r="W1019" s="625"/>
      <c r="X1019" s="625"/>
    </row>
    <row r="1020" spans="1:24" s="136" customFormat="1" x14ac:dyDescent="0.2">
      <c r="A1020" s="646" t="s">
        <v>1462</v>
      </c>
      <c r="B1020" s="841" t="s">
        <v>1468</v>
      </c>
      <c r="C1020" s="842" t="s">
        <v>1468</v>
      </c>
      <c r="D1020" s="842" t="s">
        <v>1468</v>
      </c>
      <c r="E1020" s="647" t="s">
        <v>1286</v>
      </c>
      <c r="F1020" s="647" t="s">
        <v>57</v>
      </c>
      <c r="G1020" s="647" t="s">
        <v>56</v>
      </c>
      <c r="H1020" s="647"/>
      <c r="I1020" s="647" t="s">
        <v>1276</v>
      </c>
      <c r="J1020" s="648">
        <v>880</v>
      </c>
      <c r="K1020" s="648">
        <v>1080</v>
      </c>
      <c r="L1020" s="648">
        <v>1080</v>
      </c>
      <c r="M1020" s="649"/>
      <c r="N1020" s="651" t="s">
        <v>1678</v>
      </c>
      <c r="O1020" s="647" t="s">
        <v>53</v>
      </c>
      <c r="P1020" s="650" t="s">
        <v>51</v>
      </c>
      <c r="Q1020" s="631"/>
      <c r="R1020" s="631"/>
      <c r="S1020" s="631"/>
      <c r="T1020" s="631"/>
      <c r="U1020" s="631"/>
      <c r="V1020" s="625"/>
      <c r="W1020" s="625"/>
      <c r="X1020" s="625"/>
    </row>
    <row r="1021" spans="1:24" s="136" customFormat="1" x14ac:dyDescent="0.2">
      <c r="A1021" s="646" t="s">
        <v>1462</v>
      </c>
      <c r="B1021" s="841" t="s">
        <v>1481</v>
      </c>
      <c r="C1021" s="842" t="s">
        <v>1481</v>
      </c>
      <c r="D1021" s="842" t="s">
        <v>1481</v>
      </c>
      <c r="E1021" s="647" t="s">
        <v>1286</v>
      </c>
      <c r="F1021" s="647" t="s">
        <v>57</v>
      </c>
      <c r="G1021" s="647" t="s">
        <v>56</v>
      </c>
      <c r="H1021" s="647"/>
      <c r="I1021" s="647" t="s">
        <v>1276</v>
      </c>
      <c r="J1021" s="648">
        <v>880</v>
      </c>
      <c r="K1021" s="648">
        <v>1050</v>
      </c>
      <c r="L1021" s="648">
        <v>1050</v>
      </c>
      <c r="M1021" s="649"/>
      <c r="N1021" s="651" t="s">
        <v>1678</v>
      </c>
      <c r="O1021" s="647" t="s">
        <v>53</v>
      </c>
      <c r="P1021" s="650" t="s">
        <v>51</v>
      </c>
      <c r="Q1021" s="631"/>
      <c r="R1021" s="631"/>
      <c r="S1021" s="631"/>
      <c r="T1021" s="631"/>
      <c r="U1021" s="631"/>
      <c r="V1021" s="625"/>
      <c r="W1021" s="625"/>
      <c r="X1021" s="625"/>
    </row>
    <row r="1022" spans="1:24" s="136" customFormat="1" x14ac:dyDescent="0.2">
      <c r="A1022" s="646" t="s">
        <v>1462</v>
      </c>
      <c r="B1022" s="841" t="s">
        <v>1375</v>
      </c>
      <c r="C1022" s="842" t="s">
        <v>1375</v>
      </c>
      <c r="D1022" s="842" t="s">
        <v>1375</v>
      </c>
      <c r="E1022" s="647" t="s">
        <v>1285</v>
      </c>
      <c r="F1022" s="647" t="s">
        <v>57</v>
      </c>
      <c r="G1022" s="647" t="s">
        <v>56</v>
      </c>
      <c r="H1022" s="647"/>
      <c r="I1022" s="647" t="s">
        <v>1276</v>
      </c>
      <c r="J1022" s="648">
        <v>1680</v>
      </c>
      <c r="K1022" s="648">
        <v>2000</v>
      </c>
      <c r="L1022" s="648">
        <v>2000</v>
      </c>
      <c r="M1022" s="649"/>
      <c r="N1022" s="651" t="s">
        <v>1678</v>
      </c>
      <c r="O1022" s="647" t="s">
        <v>53</v>
      </c>
      <c r="P1022" s="650" t="s">
        <v>51</v>
      </c>
      <c r="Q1022" s="631"/>
      <c r="R1022" s="631"/>
      <c r="S1022" s="631"/>
      <c r="T1022" s="631"/>
      <c r="U1022" s="631"/>
      <c r="V1022" s="625"/>
      <c r="W1022" s="625"/>
      <c r="X1022" s="625"/>
    </row>
    <row r="1023" spans="1:24" s="136" customFormat="1" x14ac:dyDescent="0.2">
      <c r="A1023" s="646" t="s">
        <v>1462</v>
      </c>
      <c r="B1023" s="841" t="s">
        <v>1482</v>
      </c>
      <c r="C1023" s="842" t="s">
        <v>1482</v>
      </c>
      <c r="D1023" s="842" t="s">
        <v>1482</v>
      </c>
      <c r="E1023" s="647" t="s">
        <v>1284</v>
      </c>
      <c r="F1023" s="647" t="s">
        <v>57</v>
      </c>
      <c r="G1023" s="647" t="s">
        <v>56</v>
      </c>
      <c r="H1023" s="647"/>
      <c r="I1023" s="647" t="s">
        <v>1276</v>
      </c>
      <c r="J1023" s="648">
        <v>1288</v>
      </c>
      <c r="K1023" s="648">
        <v>1792</v>
      </c>
      <c r="L1023" s="648">
        <v>1792</v>
      </c>
      <c r="M1023" s="649"/>
      <c r="N1023" s="651" t="s">
        <v>1678</v>
      </c>
      <c r="O1023" s="647" t="s">
        <v>53</v>
      </c>
      <c r="P1023" s="650" t="s">
        <v>51</v>
      </c>
      <c r="Q1023" s="631"/>
      <c r="R1023" s="631"/>
      <c r="S1023" s="631"/>
      <c r="T1023" s="631"/>
      <c r="U1023" s="631"/>
      <c r="V1023" s="625"/>
      <c r="W1023" s="625"/>
      <c r="X1023" s="625"/>
    </row>
    <row r="1024" spans="1:24" s="136" customFormat="1" x14ac:dyDescent="0.2">
      <c r="A1024" s="646" t="s">
        <v>1462</v>
      </c>
      <c r="B1024" s="841" t="s">
        <v>1483</v>
      </c>
      <c r="C1024" s="842" t="s">
        <v>1483</v>
      </c>
      <c r="D1024" s="842" t="s">
        <v>1483</v>
      </c>
      <c r="E1024" s="647" t="s">
        <v>1284</v>
      </c>
      <c r="F1024" s="647" t="s">
        <v>57</v>
      </c>
      <c r="G1024" s="647" t="s">
        <v>56</v>
      </c>
      <c r="H1024" s="647"/>
      <c r="I1024" s="647" t="s">
        <v>1276</v>
      </c>
      <c r="J1024" s="648">
        <v>1360</v>
      </c>
      <c r="K1024" s="648">
        <v>1670</v>
      </c>
      <c r="L1024" s="648">
        <v>1670</v>
      </c>
      <c r="M1024" s="649"/>
      <c r="N1024" s="651" t="s">
        <v>1678</v>
      </c>
      <c r="O1024" s="647" t="s">
        <v>53</v>
      </c>
      <c r="P1024" s="650" t="s">
        <v>51</v>
      </c>
      <c r="Q1024" s="631"/>
      <c r="R1024" s="631"/>
      <c r="S1024" s="631"/>
      <c r="T1024" s="631"/>
      <c r="U1024" s="631"/>
      <c r="V1024" s="625"/>
      <c r="W1024" s="625"/>
      <c r="X1024" s="625"/>
    </row>
    <row r="1025" spans="1:24" s="136" customFormat="1" x14ac:dyDescent="0.2">
      <c r="A1025" s="646" t="s">
        <v>1462</v>
      </c>
      <c r="B1025" s="841" t="s">
        <v>1484</v>
      </c>
      <c r="C1025" s="842" t="s">
        <v>1484</v>
      </c>
      <c r="D1025" s="842" t="s">
        <v>1484</v>
      </c>
      <c r="E1025" s="647" t="s">
        <v>1284</v>
      </c>
      <c r="F1025" s="647" t="s">
        <v>57</v>
      </c>
      <c r="G1025" s="647" t="s">
        <v>56</v>
      </c>
      <c r="H1025" s="647"/>
      <c r="I1025" s="647" t="s">
        <v>1276</v>
      </c>
      <c r="J1025" s="648">
        <v>1820</v>
      </c>
      <c r="K1025" s="648">
        <v>2390</v>
      </c>
      <c r="L1025" s="648">
        <v>2390</v>
      </c>
      <c r="M1025" s="649"/>
      <c r="N1025" s="651" t="s">
        <v>1678</v>
      </c>
      <c r="O1025" s="647" t="s">
        <v>53</v>
      </c>
      <c r="P1025" s="650" t="s">
        <v>51</v>
      </c>
      <c r="Q1025" s="631"/>
      <c r="R1025" s="631"/>
      <c r="S1025" s="631"/>
      <c r="T1025" s="631"/>
      <c r="U1025" s="631"/>
      <c r="V1025" s="625"/>
      <c r="W1025" s="625"/>
      <c r="X1025" s="625"/>
    </row>
    <row r="1026" spans="1:24" s="136" customFormat="1" x14ac:dyDescent="0.2">
      <c r="A1026" s="646" t="s">
        <v>1462</v>
      </c>
      <c r="B1026" s="841" t="s">
        <v>1375</v>
      </c>
      <c r="C1026" s="842" t="s">
        <v>1375</v>
      </c>
      <c r="D1026" s="842" t="s">
        <v>1375</v>
      </c>
      <c r="E1026" s="647" t="s">
        <v>1284</v>
      </c>
      <c r="F1026" s="647" t="s">
        <v>57</v>
      </c>
      <c r="G1026" s="647" t="s">
        <v>56</v>
      </c>
      <c r="H1026" s="647"/>
      <c r="I1026" s="647" t="s">
        <v>1276</v>
      </c>
      <c r="J1026" s="648">
        <v>1450</v>
      </c>
      <c r="K1026" s="648">
        <v>1750</v>
      </c>
      <c r="L1026" s="648">
        <v>1750</v>
      </c>
      <c r="M1026" s="649"/>
      <c r="N1026" s="651" t="s">
        <v>1678</v>
      </c>
      <c r="O1026" s="647" t="s">
        <v>53</v>
      </c>
      <c r="P1026" s="650" t="s">
        <v>51</v>
      </c>
      <c r="Q1026" s="631"/>
      <c r="R1026" s="631"/>
      <c r="S1026" s="631"/>
      <c r="T1026" s="631"/>
      <c r="U1026" s="631"/>
      <c r="V1026" s="625"/>
      <c r="W1026" s="625"/>
      <c r="X1026" s="625"/>
    </row>
    <row r="1027" spans="1:24" s="136" customFormat="1" x14ac:dyDescent="0.2">
      <c r="A1027" s="646" t="s">
        <v>1462</v>
      </c>
      <c r="B1027" s="841" t="s">
        <v>1466</v>
      </c>
      <c r="C1027" s="842" t="s">
        <v>1466</v>
      </c>
      <c r="D1027" s="842" t="s">
        <v>1466</v>
      </c>
      <c r="E1027" s="647" t="s">
        <v>1306</v>
      </c>
      <c r="F1027" s="647" t="s">
        <v>57</v>
      </c>
      <c r="G1027" s="647" t="s">
        <v>56</v>
      </c>
      <c r="H1027" s="647"/>
      <c r="I1027" s="647" t="s">
        <v>1276</v>
      </c>
      <c r="J1027" s="648">
        <v>481</v>
      </c>
      <c r="K1027" s="648">
        <v>556</v>
      </c>
      <c r="L1027" s="648">
        <v>556</v>
      </c>
      <c r="M1027" s="649"/>
      <c r="N1027" s="651" t="s">
        <v>1678</v>
      </c>
      <c r="O1027" s="647" t="s">
        <v>53</v>
      </c>
      <c r="P1027" s="650" t="s">
        <v>51</v>
      </c>
      <c r="Q1027" s="631"/>
      <c r="R1027" s="631"/>
      <c r="S1027" s="631"/>
      <c r="T1027" s="631"/>
      <c r="U1027" s="631"/>
      <c r="V1027" s="625"/>
      <c r="W1027" s="625"/>
      <c r="X1027" s="625"/>
    </row>
    <row r="1028" spans="1:24" s="136" customFormat="1" x14ac:dyDescent="0.2">
      <c r="A1028" s="646" t="s">
        <v>1462</v>
      </c>
      <c r="B1028" s="841" t="s">
        <v>1467</v>
      </c>
      <c r="C1028" s="842" t="s">
        <v>1467</v>
      </c>
      <c r="D1028" s="842" t="s">
        <v>1467</v>
      </c>
      <c r="E1028" s="647" t="s">
        <v>1306</v>
      </c>
      <c r="F1028" s="647" t="s">
        <v>57</v>
      </c>
      <c r="G1028" s="647" t="s">
        <v>56</v>
      </c>
      <c r="H1028" s="647"/>
      <c r="I1028" s="647" t="s">
        <v>1276</v>
      </c>
      <c r="J1028" s="648">
        <v>630</v>
      </c>
      <c r="K1028" s="648">
        <v>790</v>
      </c>
      <c r="L1028" s="648">
        <v>790</v>
      </c>
      <c r="M1028" s="649"/>
      <c r="N1028" s="651" t="s">
        <v>1678</v>
      </c>
      <c r="O1028" s="647" t="s">
        <v>53</v>
      </c>
      <c r="P1028" s="650" t="s">
        <v>51</v>
      </c>
      <c r="Q1028" s="631"/>
      <c r="R1028" s="631"/>
      <c r="S1028" s="631"/>
      <c r="T1028" s="631"/>
      <c r="U1028" s="631"/>
      <c r="V1028" s="625"/>
      <c r="W1028" s="625"/>
      <c r="X1028" s="625"/>
    </row>
    <row r="1029" spans="1:24" s="136" customFormat="1" x14ac:dyDescent="0.2">
      <c r="A1029" s="646" t="s">
        <v>1462</v>
      </c>
      <c r="B1029" s="841" t="s">
        <v>1468</v>
      </c>
      <c r="C1029" s="842" t="s">
        <v>1468</v>
      </c>
      <c r="D1029" s="842" t="s">
        <v>1468</v>
      </c>
      <c r="E1029" s="647" t="s">
        <v>1306</v>
      </c>
      <c r="F1029" s="647" t="s">
        <v>57</v>
      </c>
      <c r="G1029" s="647" t="s">
        <v>56</v>
      </c>
      <c r="H1029" s="647"/>
      <c r="I1029" s="647" t="s">
        <v>1276</v>
      </c>
      <c r="J1029" s="648">
        <v>890</v>
      </c>
      <c r="K1029" s="648">
        <v>1110</v>
      </c>
      <c r="L1029" s="648">
        <v>1110</v>
      </c>
      <c r="M1029" s="649"/>
      <c r="N1029" s="651" t="s">
        <v>1678</v>
      </c>
      <c r="O1029" s="647" t="s">
        <v>53</v>
      </c>
      <c r="P1029" s="650" t="s">
        <v>51</v>
      </c>
      <c r="Q1029" s="631"/>
      <c r="R1029" s="631"/>
      <c r="S1029" s="631"/>
      <c r="T1029" s="631"/>
      <c r="U1029" s="631"/>
      <c r="V1029" s="625"/>
      <c r="W1029" s="625"/>
      <c r="X1029" s="625"/>
    </row>
    <row r="1030" spans="1:24" s="136" customFormat="1" x14ac:dyDescent="0.2">
      <c r="A1030" s="646" t="s">
        <v>1462</v>
      </c>
      <c r="B1030" s="841" t="s">
        <v>1372</v>
      </c>
      <c r="C1030" s="842" t="s">
        <v>1372</v>
      </c>
      <c r="D1030" s="842" t="s">
        <v>1372</v>
      </c>
      <c r="E1030" s="647" t="s">
        <v>1306</v>
      </c>
      <c r="F1030" s="647" t="s">
        <v>57</v>
      </c>
      <c r="G1030" s="647" t="s">
        <v>56</v>
      </c>
      <c r="H1030" s="647"/>
      <c r="I1030" s="647" t="s">
        <v>1276</v>
      </c>
      <c r="J1030" s="648">
        <v>890</v>
      </c>
      <c r="K1030" s="648">
        <v>1120</v>
      </c>
      <c r="L1030" s="648">
        <v>1120</v>
      </c>
      <c r="M1030" s="649"/>
      <c r="N1030" s="651" t="s">
        <v>1678</v>
      </c>
      <c r="O1030" s="647" t="s">
        <v>53</v>
      </c>
      <c r="P1030" s="650" t="s">
        <v>51</v>
      </c>
      <c r="Q1030" s="631"/>
      <c r="R1030" s="631"/>
      <c r="S1030" s="631"/>
      <c r="T1030" s="631"/>
      <c r="U1030" s="631"/>
      <c r="V1030" s="625"/>
      <c r="W1030" s="625"/>
      <c r="X1030" s="625"/>
    </row>
    <row r="1031" spans="1:24" s="136" customFormat="1" x14ac:dyDescent="0.2">
      <c r="A1031" s="646" t="s">
        <v>1462</v>
      </c>
      <c r="B1031" s="841" t="s">
        <v>1465</v>
      </c>
      <c r="C1031" s="842" t="s">
        <v>1465</v>
      </c>
      <c r="D1031" s="842" t="s">
        <v>1465</v>
      </c>
      <c r="E1031" s="647" t="s">
        <v>1306</v>
      </c>
      <c r="F1031" s="647" t="s">
        <v>57</v>
      </c>
      <c r="G1031" s="647" t="s">
        <v>56</v>
      </c>
      <c r="H1031" s="647"/>
      <c r="I1031" s="647" t="s">
        <v>1276</v>
      </c>
      <c r="J1031" s="648">
        <v>816</v>
      </c>
      <c r="K1031" s="648">
        <v>1143</v>
      </c>
      <c r="L1031" s="648">
        <v>1143</v>
      </c>
      <c r="M1031" s="649"/>
      <c r="N1031" s="651" t="s">
        <v>1678</v>
      </c>
      <c r="O1031" s="647" t="s">
        <v>53</v>
      </c>
      <c r="P1031" s="650" t="s">
        <v>51</v>
      </c>
      <c r="Q1031" s="631"/>
      <c r="R1031" s="631"/>
      <c r="S1031" s="631"/>
      <c r="T1031" s="631"/>
      <c r="U1031" s="631"/>
      <c r="V1031" s="625"/>
      <c r="W1031" s="625"/>
      <c r="X1031" s="625"/>
    </row>
    <row r="1032" spans="1:24" s="136" customFormat="1" x14ac:dyDescent="0.2">
      <c r="A1032" s="646" t="s">
        <v>1462</v>
      </c>
      <c r="B1032" s="841" t="s">
        <v>1466</v>
      </c>
      <c r="C1032" s="842" t="s">
        <v>1466</v>
      </c>
      <c r="D1032" s="842" t="s">
        <v>1466</v>
      </c>
      <c r="E1032" s="647" t="s">
        <v>1027</v>
      </c>
      <c r="F1032" s="647" t="s">
        <v>57</v>
      </c>
      <c r="G1032" s="647" t="s">
        <v>56</v>
      </c>
      <c r="H1032" s="647"/>
      <c r="I1032" s="647" t="s">
        <v>1276</v>
      </c>
      <c r="J1032" s="648">
        <v>1100</v>
      </c>
      <c r="K1032" s="648">
        <v>1232</v>
      </c>
      <c r="L1032" s="648">
        <v>1232</v>
      </c>
      <c r="M1032" s="649"/>
      <c r="N1032" s="651" t="s">
        <v>1678</v>
      </c>
      <c r="O1032" s="647" t="s">
        <v>53</v>
      </c>
      <c r="P1032" s="650" t="s">
        <v>51</v>
      </c>
      <c r="Q1032" s="631"/>
      <c r="R1032" s="631"/>
      <c r="S1032" s="631"/>
      <c r="T1032" s="631"/>
      <c r="U1032" s="631"/>
      <c r="V1032" s="625"/>
      <c r="W1032" s="625"/>
      <c r="X1032" s="625"/>
    </row>
    <row r="1033" spans="1:24" s="136" customFormat="1" x14ac:dyDescent="0.2">
      <c r="A1033" s="646" t="s">
        <v>1462</v>
      </c>
      <c r="B1033" s="841" t="s">
        <v>1467</v>
      </c>
      <c r="C1033" s="842" t="s">
        <v>1467</v>
      </c>
      <c r="D1033" s="842" t="s">
        <v>1467</v>
      </c>
      <c r="E1033" s="647" t="s">
        <v>1027</v>
      </c>
      <c r="F1033" s="647" t="s">
        <v>57</v>
      </c>
      <c r="G1033" s="647" t="s">
        <v>56</v>
      </c>
      <c r="H1033" s="647"/>
      <c r="I1033" s="647" t="s">
        <v>1276</v>
      </c>
      <c r="J1033" s="648">
        <v>1220</v>
      </c>
      <c r="K1033" s="648">
        <v>1460</v>
      </c>
      <c r="L1033" s="648">
        <v>1460</v>
      </c>
      <c r="M1033" s="649"/>
      <c r="N1033" s="651" t="s">
        <v>1678</v>
      </c>
      <c r="O1033" s="647" t="s">
        <v>53</v>
      </c>
      <c r="P1033" s="650" t="s">
        <v>51</v>
      </c>
      <c r="Q1033" s="631"/>
      <c r="R1033" s="631"/>
      <c r="S1033" s="631"/>
      <c r="T1033" s="631"/>
      <c r="U1033" s="631"/>
      <c r="V1033" s="625"/>
      <c r="W1033" s="625"/>
      <c r="X1033" s="625"/>
    </row>
    <row r="1034" spans="1:24" s="136" customFormat="1" x14ac:dyDescent="0.2">
      <c r="A1034" s="646" t="s">
        <v>1462</v>
      </c>
      <c r="B1034" s="841" t="s">
        <v>1468</v>
      </c>
      <c r="C1034" s="842" t="s">
        <v>1468</v>
      </c>
      <c r="D1034" s="842" t="s">
        <v>1468</v>
      </c>
      <c r="E1034" s="647" t="s">
        <v>1027</v>
      </c>
      <c r="F1034" s="647" t="s">
        <v>57</v>
      </c>
      <c r="G1034" s="647" t="s">
        <v>56</v>
      </c>
      <c r="H1034" s="647"/>
      <c r="I1034" s="647" t="s">
        <v>1276</v>
      </c>
      <c r="J1034" s="648">
        <v>1340</v>
      </c>
      <c r="K1034" s="648">
        <v>1620</v>
      </c>
      <c r="L1034" s="648">
        <v>1620</v>
      </c>
      <c r="M1034" s="649"/>
      <c r="N1034" s="651" t="s">
        <v>1678</v>
      </c>
      <c r="O1034" s="647" t="s">
        <v>53</v>
      </c>
      <c r="P1034" s="650" t="s">
        <v>51</v>
      </c>
      <c r="Q1034" s="631"/>
      <c r="R1034" s="631"/>
      <c r="S1034" s="631"/>
      <c r="T1034" s="631"/>
      <c r="U1034" s="631"/>
      <c r="V1034" s="625"/>
      <c r="W1034" s="625"/>
      <c r="X1034" s="625"/>
    </row>
    <row r="1035" spans="1:24" s="136" customFormat="1" x14ac:dyDescent="0.2">
      <c r="A1035" s="646" t="s">
        <v>1462</v>
      </c>
      <c r="B1035" s="841" t="s">
        <v>1375</v>
      </c>
      <c r="C1035" s="842" t="s">
        <v>1375</v>
      </c>
      <c r="D1035" s="842" t="s">
        <v>1375</v>
      </c>
      <c r="E1035" s="647" t="s">
        <v>1027</v>
      </c>
      <c r="F1035" s="647" t="s">
        <v>57</v>
      </c>
      <c r="G1035" s="647" t="s">
        <v>56</v>
      </c>
      <c r="H1035" s="647"/>
      <c r="I1035" s="647" t="s">
        <v>1276</v>
      </c>
      <c r="J1035" s="648">
        <v>1705</v>
      </c>
      <c r="K1035" s="648">
        <v>1768</v>
      </c>
      <c r="L1035" s="648">
        <v>1768</v>
      </c>
      <c r="M1035" s="649"/>
      <c r="N1035" s="651" t="s">
        <v>1678</v>
      </c>
      <c r="O1035" s="647" t="s">
        <v>53</v>
      </c>
      <c r="P1035" s="650" t="s">
        <v>51</v>
      </c>
      <c r="Q1035" s="631"/>
      <c r="R1035" s="631"/>
      <c r="S1035" s="631"/>
      <c r="T1035" s="631"/>
      <c r="U1035" s="631"/>
      <c r="V1035" s="625"/>
      <c r="W1035" s="625"/>
      <c r="X1035" s="625"/>
    </row>
    <row r="1036" spans="1:24" s="136" customFormat="1" x14ac:dyDescent="0.2">
      <c r="A1036" s="646" t="s">
        <v>1462</v>
      </c>
      <c r="B1036" s="841" t="s">
        <v>1482</v>
      </c>
      <c r="C1036" s="842" t="s">
        <v>1482</v>
      </c>
      <c r="D1036" s="842" t="s">
        <v>1482</v>
      </c>
      <c r="E1036" s="647" t="s">
        <v>1027</v>
      </c>
      <c r="F1036" s="647" t="s">
        <v>57</v>
      </c>
      <c r="G1036" s="647" t="s">
        <v>56</v>
      </c>
      <c r="H1036" s="647"/>
      <c r="I1036" s="647" t="s">
        <v>1276</v>
      </c>
      <c r="J1036" s="648">
        <v>2565</v>
      </c>
      <c r="K1036" s="648">
        <v>3108</v>
      </c>
      <c r="L1036" s="648">
        <v>3108</v>
      </c>
      <c r="M1036" s="649"/>
      <c r="N1036" s="651" t="s">
        <v>1678</v>
      </c>
      <c r="O1036" s="647" t="s">
        <v>53</v>
      </c>
      <c r="P1036" s="650" t="s">
        <v>51</v>
      </c>
      <c r="Q1036" s="631"/>
      <c r="R1036" s="631"/>
      <c r="S1036" s="631"/>
      <c r="T1036" s="631"/>
      <c r="U1036" s="631"/>
      <c r="V1036" s="625"/>
      <c r="W1036" s="625"/>
      <c r="X1036" s="625"/>
    </row>
    <row r="1037" spans="1:24" s="218" customFormat="1" hidden="1" x14ac:dyDescent="0.2">
      <c r="A1037" s="331"/>
      <c r="B1037" s="843"/>
      <c r="C1037" s="844"/>
      <c r="D1037" s="844"/>
      <c r="E1037" s="537"/>
      <c r="F1037" s="327"/>
      <c r="G1037" s="327"/>
      <c r="H1037" s="327"/>
      <c r="I1037" s="327"/>
      <c r="J1037" s="567"/>
      <c r="K1037" s="520"/>
      <c r="L1037" s="520"/>
      <c r="M1037" s="568"/>
      <c r="N1037" s="516"/>
      <c r="O1037" s="327"/>
      <c r="P1037" s="404"/>
      <c r="Q1037" s="531"/>
      <c r="R1037" s="531"/>
      <c r="S1037" s="531"/>
      <c r="T1037" s="531"/>
      <c r="U1037" s="531"/>
      <c r="V1037" s="323"/>
      <c r="W1037" s="323"/>
      <c r="X1037" s="323"/>
    </row>
    <row r="1038" spans="1:24" s="218" customFormat="1" hidden="1" x14ac:dyDescent="0.2">
      <c r="A1038" s="331"/>
      <c r="B1038" s="843"/>
      <c r="C1038" s="844"/>
      <c r="D1038" s="844"/>
      <c r="E1038" s="537"/>
      <c r="F1038" s="327"/>
      <c r="G1038" s="327"/>
      <c r="H1038" s="327"/>
      <c r="I1038" s="327"/>
      <c r="J1038" s="567"/>
      <c r="K1038" s="520"/>
      <c r="L1038" s="520"/>
      <c r="M1038" s="568"/>
      <c r="N1038" s="516"/>
      <c r="O1038" s="327"/>
      <c r="P1038" s="404"/>
      <c r="Q1038" s="531"/>
      <c r="R1038" s="531"/>
      <c r="S1038" s="531"/>
      <c r="T1038" s="531"/>
      <c r="U1038" s="531"/>
      <c r="V1038" s="323"/>
      <c r="W1038" s="323"/>
      <c r="X1038" s="323"/>
    </row>
    <row r="1039" spans="1:24" s="218" customFormat="1" ht="16.5" hidden="1" thickBot="1" x14ac:dyDescent="0.25">
      <c r="A1039" s="332"/>
      <c r="B1039" s="934"/>
      <c r="C1039" s="935"/>
      <c r="D1039" s="935"/>
      <c r="E1039" s="537"/>
      <c r="F1039" s="328"/>
      <c r="G1039" s="328"/>
      <c r="H1039" s="328"/>
      <c r="I1039" s="328"/>
      <c r="J1039" s="569"/>
      <c r="K1039" s="526"/>
      <c r="L1039" s="526"/>
      <c r="M1039" s="570"/>
      <c r="N1039" s="571"/>
      <c r="O1039" s="525"/>
      <c r="P1039" s="528"/>
      <c r="Q1039" s="531"/>
      <c r="R1039" s="531"/>
      <c r="S1039" s="531"/>
      <c r="T1039" s="531"/>
      <c r="U1039" s="531"/>
      <c r="V1039" s="323"/>
      <c r="W1039" s="323"/>
      <c r="X1039" s="323"/>
    </row>
    <row r="1040" spans="1:24" hidden="1" x14ac:dyDescent="0.2">
      <c r="A1040" s="530"/>
      <c r="B1040" s="530"/>
      <c r="C1040" s="572"/>
      <c r="D1040" s="572"/>
      <c r="E1040" s="530"/>
      <c r="J1040" s="530"/>
      <c r="K1040" s="530"/>
      <c r="L1040" s="530"/>
      <c r="M1040" s="530"/>
      <c r="O1040" s="514"/>
      <c r="P1040" s="514"/>
      <c r="Q1040" s="514"/>
      <c r="R1040" s="514"/>
      <c r="S1040" s="514"/>
      <c r="T1040" s="514"/>
      <c r="U1040" s="514"/>
      <c r="V1040" s="530"/>
      <c r="W1040" s="530"/>
      <c r="X1040" s="530"/>
    </row>
    <row r="1041" spans="1:23" ht="16.5" thickBot="1" x14ac:dyDescent="0.25">
      <c r="A1041" s="529"/>
      <c r="B1041" s="529"/>
      <c r="C1041" s="529"/>
      <c r="D1041" s="529"/>
      <c r="E1041" s="529"/>
      <c r="F1041" s="529"/>
      <c r="G1041" s="529"/>
      <c r="H1041" s="529"/>
      <c r="I1041" s="514"/>
      <c r="J1041" s="514"/>
      <c r="K1041" s="514"/>
      <c r="L1041" s="514"/>
      <c r="M1041" s="514"/>
      <c r="N1041" s="530"/>
      <c r="O1041" s="530"/>
      <c r="P1041" s="530"/>
      <c r="Q1041" s="530"/>
      <c r="R1041" s="530"/>
      <c r="S1041" s="530"/>
      <c r="T1041" s="530"/>
      <c r="U1041" s="530"/>
      <c r="V1041" s="530"/>
      <c r="W1041" s="514"/>
    </row>
    <row r="1042" spans="1:23" ht="19.5" thickBot="1" x14ac:dyDescent="0.25">
      <c r="A1042" s="923" t="s">
        <v>34</v>
      </c>
      <c r="B1042" s="924"/>
      <c r="C1042" s="925"/>
      <c r="D1042" s="573"/>
      <c r="E1042" s="529"/>
      <c r="F1042" s="529"/>
      <c r="G1042" s="529"/>
      <c r="H1042" s="529"/>
      <c r="I1042" s="514"/>
      <c r="J1042" s="514"/>
      <c r="K1042" s="514"/>
      <c r="L1042" s="514"/>
      <c r="M1042" s="514"/>
      <c r="N1042" s="530"/>
      <c r="O1042" s="530"/>
      <c r="P1042" s="530"/>
      <c r="Q1042" s="530"/>
      <c r="R1042" s="530"/>
      <c r="S1042" s="530"/>
      <c r="T1042" s="530"/>
      <c r="U1042" s="530"/>
      <c r="V1042" s="530"/>
      <c r="W1042" s="514"/>
    </row>
    <row r="1043" spans="1:23" ht="16.5" thickBot="1" x14ac:dyDescent="0.25">
      <c r="A1043" s="926" t="s">
        <v>590</v>
      </c>
      <c r="B1043" s="927"/>
      <c r="C1043" s="928"/>
      <c r="D1043" s="466"/>
      <c r="E1043" s="466"/>
      <c r="F1043" s="466"/>
      <c r="G1043" s="466"/>
      <c r="H1043" s="467"/>
      <c r="I1043" s="467"/>
      <c r="J1043" s="466"/>
      <c r="K1043" s="467"/>
      <c r="L1043" s="466"/>
      <c r="M1043" s="514"/>
      <c r="N1043" s="530"/>
      <c r="O1043" s="530"/>
      <c r="P1043" s="530"/>
      <c r="Q1043" s="530"/>
      <c r="R1043" s="530"/>
      <c r="S1043" s="530"/>
      <c r="T1043" s="530"/>
      <c r="U1043" s="530"/>
      <c r="V1043" s="530"/>
      <c r="W1043" s="514"/>
    </row>
    <row r="1044" spans="1:23" x14ac:dyDescent="0.2">
      <c r="A1044" s="545" t="s">
        <v>30</v>
      </c>
      <c r="B1044" s="491"/>
      <c r="C1044" s="547" t="s">
        <v>154</v>
      </c>
      <c r="D1044" s="547"/>
      <c r="E1044" s="548"/>
      <c r="F1044" s="548"/>
      <c r="G1044" s="548"/>
      <c r="H1044" s="549"/>
      <c r="I1044" s="549"/>
      <c r="J1044" s="548"/>
      <c r="K1044" s="549"/>
      <c r="L1044" s="574"/>
      <c r="M1044" s="514"/>
      <c r="N1044" s="530"/>
      <c r="O1044" s="530"/>
      <c r="P1044" s="530"/>
      <c r="Q1044" s="530"/>
      <c r="R1044" s="530"/>
      <c r="S1044" s="530"/>
      <c r="T1044" s="530"/>
      <c r="U1044" s="530"/>
      <c r="V1044" s="530"/>
      <c r="W1044" s="514"/>
    </row>
    <row r="1045" spans="1:23" x14ac:dyDescent="0.2">
      <c r="A1045" s="498" t="s">
        <v>35</v>
      </c>
      <c r="B1045" s="553"/>
      <c r="C1045" s="553"/>
      <c r="D1045" s="553"/>
      <c r="E1045" s="553"/>
      <c r="F1045" s="553"/>
      <c r="G1045" s="553"/>
      <c r="H1045" s="554"/>
      <c r="I1045" s="554"/>
      <c r="J1045" s="553"/>
      <c r="K1045" s="554"/>
      <c r="L1045" s="575"/>
      <c r="M1045" s="514"/>
      <c r="N1045" s="530"/>
      <c r="O1045" s="530"/>
      <c r="P1045" s="530"/>
      <c r="Q1045" s="530"/>
      <c r="R1045" s="530"/>
      <c r="S1045" s="530"/>
      <c r="T1045" s="530"/>
      <c r="U1045" s="530"/>
      <c r="V1045" s="530"/>
      <c r="W1045" s="514"/>
    </row>
    <row r="1046" spans="1:23" x14ac:dyDescent="0.2">
      <c r="A1046" s="498" t="s">
        <v>173</v>
      </c>
      <c r="B1046" s="553"/>
      <c r="C1046" s="553"/>
      <c r="D1046" s="553"/>
      <c r="E1046" s="553"/>
      <c r="F1046" s="553"/>
      <c r="G1046" s="553"/>
      <c r="H1046" s="554"/>
      <c r="I1046" s="554"/>
      <c r="J1046" s="553"/>
      <c r="K1046" s="554"/>
      <c r="L1046" s="575"/>
      <c r="M1046" s="514"/>
      <c r="N1046" s="530"/>
      <c r="O1046" s="530"/>
      <c r="P1046" s="530"/>
      <c r="Q1046" s="530"/>
      <c r="R1046" s="530"/>
      <c r="S1046" s="530"/>
      <c r="T1046" s="530"/>
      <c r="U1046" s="530"/>
      <c r="V1046" s="530"/>
      <c r="W1046" s="514"/>
    </row>
    <row r="1047" spans="1:23" x14ac:dyDescent="0.2">
      <c r="A1047" s="498" t="s">
        <v>909</v>
      </c>
      <c r="B1047" s="553"/>
      <c r="C1047" s="553"/>
      <c r="D1047" s="553"/>
      <c r="E1047" s="553"/>
      <c r="F1047" s="553"/>
      <c r="G1047" s="553"/>
      <c r="H1047" s="554"/>
      <c r="I1047" s="554"/>
      <c r="J1047" s="553"/>
      <c r="K1047" s="554"/>
      <c r="L1047" s="575"/>
      <c r="M1047" s="514"/>
      <c r="N1047" s="530"/>
      <c r="O1047" s="530"/>
      <c r="P1047" s="530"/>
      <c r="Q1047" s="530"/>
      <c r="R1047" s="530"/>
      <c r="S1047" s="530"/>
      <c r="T1047" s="530"/>
      <c r="U1047" s="530"/>
      <c r="V1047" s="530"/>
      <c r="W1047" s="514"/>
    </row>
    <row r="1048" spans="1:23" ht="16.5" thickBot="1" x14ac:dyDescent="0.25">
      <c r="A1048" s="506" t="s">
        <v>910</v>
      </c>
      <c r="B1048" s="558"/>
      <c r="C1048" s="558"/>
      <c r="D1048" s="558"/>
      <c r="E1048" s="558"/>
      <c r="F1048" s="558"/>
      <c r="G1048" s="558"/>
      <c r="H1048" s="559"/>
      <c r="I1048" s="559"/>
      <c r="J1048" s="558"/>
      <c r="K1048" s="559"/>
      <c r="L1048" s="576"/>
      <c r="M1048" s="514"/>
      <c r="N1048" s="530"/>
      <c r="O1048" s="530"/>
      <c r="P1048" s="530"/>
      <c r="Q1048" s="530"/>
      <c r="R1048" s="530"/>
      <c r="S1048" s="530"/>
      <c r="T1048" s="530"/>
      <c r="U1048" s="530"/>
      <c r="V1048" s="530"/>
      <c r="W1048" s="514"/>
    </row>
    <row r="1049" spans="1:23" ht="16.5" thickBot="1" x14ac:dyDescent="0.25">
      <c r="A1049" s="577"/>
      <c r="E1049" s="466"/>
      <c r="F1049" s="466"/>
      <c r="G1049" s="466"/>
      <c r="H1049" s="467"/>
      <c r="I1049" s="469"/>
      <c r="J1049" s="466"/>
      <c r="K1049" s="467"/>
      <c r="L1049" s="466"/>
      <c r="M1049" s="514"/>
      <c r="N1049" s="530"/>
      <c r="O1049" s="530"/>
      <c r="P1049" s="530"/>
      <c r="Q1049" s="530"/>
      <c r="R1049" s="514"/>
      <c r="V1049" s="578"/>
      <c r="W1049" s="578"/>
    </row>
    <row r="1050" spans="1:23" s="515" customFormat="1" ht="32.25" thickBot="1" x14ac:dyDescent="0.25">
      <c r="A1050" s="563" t="s">
        <v>31</v>
      </c>
      <c r="B1050" s="929" t="s">
        <v>13</v>
      </c>
      <c r="C1050" s="930"/>
      <c r="D1050" s="931"/>
      <c r="E1050" s="564" t="s">
        <v>12</v>
      </c>
      <c r="F1050" s="564" t="s">
        <v>14</v>
      </c>
      <c r="G1050" s="564" t="s">
        <v>275</v>
      </c>
      <c r="H1050" s="564" t="s">
        <v>32</v>
      </c>
      <c r="I1050" s="564" t="s">
        <v>16</v>
      </c>
      <c r="J1050" s="564" t="s">
        <v>17</v>
      </c>
      <c r="K1050" s="564" t="s">
        <v>18</v>
      </c>
      <c r="L1050" s="564" t="s">
        <v>19</v>
      </c>
      <c r="M1050" s="564" t="s">
        <v>20</v>
      </c>
      <c r="N1050" s="579" t="s">
        <v>122</v>
      </c>
      <c r="O1050" s="564" t="s">
        <v>94</v>
      </c>
      <c r="P1050" s="566" t="s">
        <v>756</v>
      </c>
      <c r="W1050" s="580"/>
    </row>
    <row r="1051" spans="1:23" s="136" customFormat="1" x14ac:dyDescent="0.2">
      <c r="A1051" s="248" t="s">
        <v>1501</v>
      </c>
      <c r="B1051" s="841" t="s">
        <v>1491</v>
      </c>
      <c r="C1051" s="842" t="s">
        <v>1491</v>
      </c>
      <c r="D1051" s="842" t="s">
        <v>1491</v>
      </c>
      <c r="E1051" s="125" t="s">
        <v>1320</v>
      </c>
      <c r="F1051" s="125" t="s">
        <v>513</v>
      </c>
      <c r="G1051" s="125" t="s">
        <v>58</v>
      </c>
      <c r="H1051" s="125"/>
      <c r="I1051" s="125" t="s">
        <v>1276</v>
      </c>
      <c r="J1051" s="697">
        <v>944.5</v>
      </c>
      <c r="K1051" s="697">
        <v>944.5</v>
      </c>
      <c r="L1051" s="697">
        <v>944.5</v>
      </c>
      <c r="M1051" s="698"/>
      <c r="N1051" s="651" t="s">
        <v>1678</v>
      </c>
      <c r="O1051" s="125" t="s">
        <v>53</v>
      </c>
      <c r="P1051" s="276" t="s">
        <v>51</v>
      </c>
      <c r="Q1051" s="625"/>
      <c r="R1051" s="625"/>
      <c r="S1051" s="625"/>
      <c r="T1051" s="625"/>
      <c r="U1051" s="625"/>
      <c r="V1051" s="625"/>
      <c r="W1051" s="631"/>
    </row>
    <row r="1052" spans="1:23" s="136" customFormat="1" x14ac:dyDescent="0.2">
      <c r="A1052" s="248" t="s">
        <v>1501</v>
      </c>
      <c r="B1052" s="841" t="s">
        <v>1494</v>
      </c>
      <c r="C1052" s="842" t="s">
        <v>1494</v>
      </c>
      <c r="D1052" s="842" t="s">
        <v>1494</v>
      </c>
      <c r="E1052" s="125" t="s">
        <v>1320</v>
      </c>
      <c r="F1052" s="125" t="s">
        <v>513</v>
      </c>
      <c r="G1052" s="125" t="s">
        <v>58</v>
      </c>
      <c r="H1052" s="125"/>
      <c r="I1052" s="125" t="s">
        <v>1276</v>
      </c>
      <c r="J1052" s="697">
        <v>978.38</v>
      </c>
      <c r="K1052" s="697">
        <v>978.38</v>
      </c>
      <c r="L1052" s="697">
        <v>978.38</v>
      </c>
      <c r="M1052" s="698"/>
      <c r="N1052" s="651" t="s">
        <v>1678</v>
      </c>
      <c r="O1052" s="125" t="s">
        <v>53</v>
      </c>
      <c r="P1052" s="276" t="s">
        <v>51</v>
      </c>
      <c r="Q1052" s="625"/>
      <c r="R1052" s="625"/>
      <c r="S1052" s="625"/>
      <c r="T1052" s="625"/>
      <c r="U1052" s="625"/>
      <c r="V1052" s="625"/>
      <c r="W1052" s="631"/>
    </row>
    <row r="1053" spans="1:23" s="136" customFormat="1" x14ac:dyDescent="0.2">
      <c r="A1053" s="248" t="s">
        <v>1501</v>
      </c>
      <c r="B1053" s="841" t="s">
        <v>1489</v>
      </c>
      <c r="C1053" s="842" t="s">
        <v>1489</v>
      </c>
      <c r="D1053" s="842" t="s">
        <v>1489</v>
      </c>
      <c r="E1053" s="125" t="s">
        <v>1320</v>
      </c>
      <c r="F1053" s="125" t="s">
        <v>513</v>
      </c>
      <c r="G1053" s="125" t="s">
        <v>58</v>
      </c>
      <c r="H1053" s="125"/>
      <c r="I1053" s="125" t="s">
        <v>1276</v>
      </c>
      <c r="J1053" s="697">
        <v>854.3</v>
      </c>
      <c r="K1053" s="697">
        <v>854.3</v>
      </c>
      <c r="L1053" s="697">
        <v>854.3</v>
      </c>
      <c r="M1053" s="698"/>
      <c r="N1053" s="651" t="s">
        <v>1678</v>
      </c>
      <c r="O1053" s="125" t="s">
        <v>53</v>
      </c>
      <c r="P1053" s="276" t="s">
        <v>51</v>
      </c>
      <c r="Q1053" s="625"/>
      <c r="R1053" s="625"/>
      <c r="S1053" s="625"/>
      <c r="T1053" s="625"/>
      <c r="U1053" s="625"/>
      <c r="V1053" s="625"/>
      <c r="W1053" s="631"/>
    </row>
    <row r="1054" spans="1:23" s="136" customFormat="1" x14ac:dyDescent="0.2">
      <c r="A1054" s="248" t="s">
        <v>1501</v>
      </c>
      <c r="B1054" s="841" t="s">
        <v>1491</v>
      </c>
      <c r="C1054" s="842" t="s">
        <v>1491</v>
      </c>
      <c r="D1054" s="842" t="s">
        <v>1491</v>
      </c>
      <c r="E1054" s="125" t="s">
        <v>1510</v>
      </c>
      <c r="F1054" s="125" t="s">
        <v>513</v>
      </c>
      <c r="G1054" s="125" t="s">
        <v>58</v>
      </c>
      <c r="H1054" s="125"/>
      <c r="I1054" s="125" t="s">
        <v>1276</v>
      </c>
      <c r="J1054" s="697">
        <v>974.75</v>
      </c>
      <c r="K1054" s="697">
        <v>974.75</v>
      </c>
      <c r="L1054" s="697">
        <v>974.75</v>
      </c>
      <c r="M1054" s="698"/>
      <c r="N1054" s="651" t="s">
        <v>1678</v>
      </c>
      <c r="O1054" s="125" t="s">
        <v>53</v>
      </c>
      <c r="P1054" s="276" t="s">
        <v>51</v>
      </c>
      <c r="Q1054" s="625"/>
      <c r="R1054" s="625"/>
      <c r="S1054" s="625"/>
      <c r="T1054" s="625"/>
      <c r="U1054" s="625"/>
      <c r="V1054" s="625"/>
      <c r="W1054" s="631"/>
    </row>
    <row r="1055" spans="1:23" s="136" customFormat="1" x14ac:dyDescent="0.2">
      <c r="A1055" s="248" t="s">
        <v>1501</v>
      </c>
      <c r="B1055" s="841" t="s">
        <v>1494</v>
      </c>
      <c r="C1055" s="842" t="s">
        <v>1494</v>
      </c>
      <c r="D1055" s="842" t="s">
        <v>1494</v>
      </c>
      <c r="E1055" s="125" t="s">
        <v>1510</v>
      </c>
      <c r="F1055" s="125" t="s">
        <v>513</v>
      </c>
      <c r="G1055" s="125" t="s">
        <v>58</v>
      </c>
      <c r="H1055" s="125"/>
      <c r="I1055" s="125" t="s">
        <v>1276</v>
      </c>
      <c r="J1055" s="697">
        <v>980.8</v>
      </c>
      <c r="K1055" s="697">
        <v>980.8</v>
      </c>
      <c r="L1055" s="697">
        <v>980.8</v>
      </c>
      <c r="M1055" s="698"/>
      <c r="N1055" s="651" t="s">
        <v>1678</v>
      </c>
      <c r="O1055" s="125" t="s">
        <v>53</v>
      </c>
      <c r="P1055" s="276" t="s">
        <v>51</v>
      </c>
      <c r="Q1055" s="625"/>
      <c r="R1055" s="625"/>
      <c r="S1055" s="625"/>
      <c r="T1055" s="625"/>
      <c r="U1055" s="625"/>
      <c r="V1055" s="625"/>
      <c r="W1055" s="631"/>
    </row>
    <row r="1056" spans="1:23" s="136" customFormat="1" x14ac:dyDescent="0.2">
      <c r="A1056" s="248" t="s">
        <v>1501</v>
      </c>
      <c r="B1056" s="841" t="s">
        <v>1489</v>
      </c>
      <c r="C1056" s="842" t="s">
        <v>1489</v>
      </c>
      <c r="D1056" s="842" t="s">
        <v>1489</v>
      </c>
      <c r="E1056" s="125" t="s">
        <v>1510</v>
      </c>
      <c r="F1056" s="125" t="s">
        <v>513</v>
      </c>
      <c r="G1056" s="125" t="s">
        <v>58</v>
      </c>
      <c r="H1056" s="125"/>
      <c r="I1056" s="125" t="s">
        <v>1276</v>
      </c>
      <c r="J1056" s="697">
        <v>975.3</v>
      </c>
      <c r="K1056" s="697">
        <v>975.3</v>
      </c>
      <c r="L1056" s="697">
        <v>975.3</v>
      </c>
      <c r="M1056" s="698"/>
      <c r="N1056" s="651" t="s">
        <v>1678</v>
      </c>
      <c r="O1056" s="125" t="s">
        <v>53</v>
      </c>
      <c r="P1056" s="276" t="s">
        <v>51</v>
      </c>
      <c r="Q1056" s="625"/>
      <c r="R1056" s="625"/>
      <c r="S1056" s="625"/>
      <c r="T1056" s="625"/>
      <c r="U1056" s="625"/>
      <c r="V1056" s="625"/>
      <c r="W1056" s="631"/>
    </row>
    <row r="1057" spans="1:23" s="136" customFormat="1" x14ac:dyDescent="0.2">
      <c r="A1057" s="248" t="s">
        <v>1503</v>
      </c>
      <c r="B1057" s="841" t="s">
        <v>1492</v>
      </c>
      <c r="C1057" s="842" t="s">
        <v>1492</v>
      </c>
      <c r="D1057" s="842" t="s">
        <v>1492</v>
      </c>
      <c r="E1057" s="125" t="s">
        <v>1351</v>
      </c>
      <c r="F1057" s="125" t="s">
        <v>513</v>
      </c>
      <c r="G1057" s="125" t="s">
        <v>58</v>
      </c>
      <c r="H1057" s="125"/>
      <c r="I1057" s="125" t="s">
        <v>1276</v>
      </c>
      <c r="J1057" s="697">
        <v>864</v>
      </c>
      <c r="K1057" s="697">
        <v>864</v>
      </c>
      <c r="L1057" s="697">
        <v>864</v>
      </c>
      <c r="M1057" s="698"/>
      <c r="N1057" s="651" t="s">
        <v>1678</v>
      </c>
      <c r="O1057" s="125" t="s">
        <v>53</v>
      </c>
      <c r="P1057" s="276" t="s">
        <v>51</v>
      </c>
      <c r="Q1057" s="625"/>
      <c r="R1057" s="625"/>
      <c r="S1057" s="625"/>
      <c r="T1057" s="625"/>
      <c r="U1057" s="625"/>
      <c r="V1057" s="625"/>
      <c r="W1057" s="631"/>
    </row>
    <row r="1058" spans="1:23" s="136" customFormat="1" x14ac:dyDescent="0.2">
      <c r="A1058" s="248" t="s">
        <v>1503</v>
      </c>
      <c r="B1058" s="841" t="s">
        <v>1493</v>
      </c>
      <c r="C1058" s="842" t="s">
        <v>1493</v>
      </c>
      <c r="D1058" s="842" t="s">
        <v>1493</v>
      </c>
      <c r="E1058" s="125" t="s">
        <v>1351</v>
      </c>
      <c r="F1058" s="125" t="s">
        <v>513</v>
      </c>
      <c r="G1058" s="125" t="s">
        <v>58</v>
      </c>
      <c r="H1058" s="125"/>
      <c r="I1058" s="125" t="s">
        <v>1276</v>
      </c>
      <c r="J1058" s="697">
        <v>864</v>
      </c>
      <c r="K1058" s="697">
        <v>864</v>
      </c>
      <c r="L1058" s="697">
        <v>864</v>
      </c>
      <c r="M1058" s="698"/>
      <c r="N1058" s="651" t="s">
        <v>1678</v>
      </c>
      <c r="O1058" s="125" t="s">
        <v>53</v>
      </c>
      <c r="P1058" s="276" t="s">
        <v>51</v>
      </c>
      <c r="Q1058" s="625"/>
      <c r="R1058" s="625"/>
      <c r="S1058" s="625"/>
      <c r="T1058" s="625"/>
      <c r="U1058" s="625"/>
      <c r="V1058" s="625"/>
      <c r="W1058" s="631"/>
    </row>
    <row r="1059" spans="1:23" s="136" customFormat="1" x14ac:dyDescent="0.2">
      <c r="A1059" s="248" t="s">
        <v>1503</v>
      </c>
      <c r="B1059" s="841" t="s">
        <v>1492</v>
      </c>
      <c r="C1059" s="842" t="s">
        <v>1492</v>
      </c>
      <c r="D1059" s="842" t="s">
        <v>1492</v>
      </c>
      <c r="E1059" s="125" t="s">
        <v>1509</v>
      </c>
      <c r="F1059" s="125" t="s">
        <v>513</v>
      </c>
      <c r="G1059" s="125" t="s">
        <v>58</v>
      </c>
      <c r="H1059" s="125"/>
      <c r="I1059" s="125" t="s">
        <v>1276</v>
      </c>
      <c r="J1059" s="697">
        <v>1689</v>
      </c>
      <c r="K1059" s="697">
        <v>1689</v>
      </c>
      <c r="L1059" s="697">
        <v>1689</v>
      </c>
      <c r="M1059" s="698"/>
      <c r="N1059" s="651" t="s">
        <v>1678</v>
      </c>
      <c r="O1059" s="125" t="s">
        <v>53</v>
      </c>
      <c r="P1059" s="276" t="s">
        <v>51</v>
      </c>
      <c r="Q1059" s="625"/>
      <c r="R1059" s="625"/>
      <c r="S1059" s="625"/>
      <c r="T1059" s="625"/>
      <c r="U1059" s="625"/>
      <c r="V1059" s="625"/>
      <c r="W1059" s="631"/>
    </row>
    <row r="1060" spans="1:23" s="136" customFormat="1" x14ac:dyDescent="0.2">
      <c r="A1060" s="248" t="s">
        <v>1503</v>
      </c>
      <c r="B1060" s="841" t="s">
        <v>1493</v>
      </c>
      <c r="C1060" s="842" t="s">
        <v>1493</v>
      </c>
      <c r="D1060" s="842" t="s">
        <v>1493</v>
      </c>
      <c r="E1060" s="125" t="s">
        <v>1509</v>
      </c>
      <c r="F1060" s="125" t="s">
        <v>513</v>
      </c>
      <c r="G1060" s="125" t="s">
        <v>58</v>
      </c>
      <c r="H1060" s="125"/>
      <c r="I1060" s="125" t="s">
        <v>1276</v>
      </c>
      <c r="J1060" s="697">
        <v>1868.8059999999998</v>
      </c>
      <c r="K1060" s="697">
        <v>1868.8059999999998</v>
      </c>
      <c r="L1060" s="697">
        <v>1868.8059999999998</v>
      </c>
      <c r="M1060" s="698"/>
      <c r="N1060" s="651" t="s">
        <v>1678</v>
      </c>
      <c r="O1060" s="125" t="s">
        <v>53</v>
      </c>
      <c r="P1060" s="276" t="s">
        <v>51</v>
      </c>
      <c r="Q1060" s="625"/>
      <c r="R1060" s="625"/>
      <c r="S1060" s="625"/>
      <c r="T1060" s="625"/>
      <c r="U1060" s="625"/>
      <c r="V1060" s="625"/>
      <c r="W1060" s="631"/>
    </row>
    <row r="1061" spans="1:23" s="136" customFormat="1" x14ac:dyDescent="0.2">
      <c r="A1061" s="248" t="s">
        <v>1502</v>
      </c>
      <c r="B1061" s="841" t="s">
        <v>1495</v>
      </c>
      <c r="C1061" s="842" t="s">
        <v>1495</v>
      </c>
      <c r="D1061" s="842" t="s">
        <v>1495</v>
      </c>
      <c r="E1061" s="125" t="s">
        <v>1509</v>
      </c>
      <c r="F1061" s="125" t="s">
        <v>513</v>
      </c>
      <c r="G1061" s="125" t="s">
        <v>58</v>
      </c>
      <c r="H1061" s="125"/>
      <c r="I1061" s="125" t="s">
        <v>1276</v>
      </c>
      <c r="J1061" s="697">
        <v>1441.5549999999998</v>
      </c>
      <c r="K1061" s="697">
        <v>1441.5549999999998</v>
      </c>
      <c r="L1061" s="697">
        <v>1441.5549999999998</v>
      </c>
      <c r="M1061" s="698"/>
      <c r="N1061" s="651" t="s">
        <v>1678</v>
      </c>
      <c r="O1061" s="125" t="s">
        <v>53</v>
      </c>
      <c r="P1061" s="276" t="s">
        <v>51</v>
      </c>
      <c r="Q1061" s="625"/>
      <c r="R1061" s="625"/>
      <c r="S1061" s="625"/>
      <c r="T1061" s="625"/>
      <c r="U1061" s="625"/>
      <c r="V1061" s="625"/>
      <c r="W1061" s="631"/>
    </row>
    <row r="1062" spans="1:23" s="136" customFormat="1" x14ac:dyDescent="0.2">
      <c r="A1062" s="248" t="s">
        <v>1502</v>
      </c>
      <c r="B1062" s="841" t="s">
        <v>1496</v>
      </c>
      <c r="C1062" s="842" t="s">
        <v>1496</v>
      </c>
      <c r="D1062" s="842" t="s">
        <v>1496</v>
      </c>
      <c r="E1062" s="125" t="s">
        <v>1509</v>
      </c>
      <c r="F1062" s="125" t="s">
        <v>513</v>
      </c>
      <c r="G1062" s="125" t="s">
        <v>58</v>
      </c>
      <c r="H1062" s="125"/>
      <c r="I1062" s="125" t="s">
        <v>1276</v>
      </c>
      <c r="J1062" s="697">
        <v>1374.4</v>
      </c>
      <c r="K1062" s="697">
        <v>1374.4</v>
      </c>
      <c r="L1062" s="697">
        <v>1374.4</v>
      </c>
      <c r="M1062" s="698"/>
      <c r="N1062" s="651" t="s">
        <v>1678</v>
      </c>
      <c r="O1062" s="125" t="s">
        <v>53</v>
      </c>
      <c r="P1062" s="276" t="s">
        <v>51</v>
      </c>
      <c r="Q1062" s="625"/>
      <c r="R1062" s="625"/>
      <c r="S1062" s="625"/>
      <c r="T1062" s="625"/>
      <c r="U1062" s="625"/>
      <c r="V1062" s="625"/>
      <c r="W1062" s="631"/>
    </row>
    <row r="1063" spans="1:23" s="136" customFormat="1" x14ac:dyDescent="0.2">
      <c r="A1063" s="248" t="s">
        <v>1502</v>
      </c>
      <c r="B1063" s="841" t="s">
        <v>1490</v>
      </c>
      <c r="C1063" s="842" t="s">
        <v>1490</v>
      </c>
      <c r="D1063" s="842" t="s">
        <v>1490</v>
      </c>
      <c r="E1063" s="125" t="s">
        <v>1509</v>
      </c>
      <c r="F1063" s="125" t="s">
        <v>513</v>
      </c>
      <c r="G1063" s="125" t="s">
        <v>58</v>
      </c>
      <c r="H1063" s="125"/>
      <c r="I1063" s="125" t="s">
        <v>1276</v>
      </c>
      <c r="J1063" s="697">
        <v>993.58879999999999</v>
      </c>
      <c r="K1063" s="697">
        <v>993.58879999999999</v>
      </c>
      <c r="L1063" s="697">
        <v>993.58879999999999</v>
      </c>
      <c r="M1063" s="698"/>
      <c r="N1063" s="651" t="s">
        <v>1678</v>
      </c>
      <c r="O1063" s="125" t="s">
        <v>53</v>
      </c>
      <c r="P1063" s="276" t="s">
        <v>51</v>
      </c>
      <c r="Q1063" s="625"/>
      <c r="R1063" s="625"/>
      <c r="S1063" s="625"/>
      <c r="T1063" s="625"/>
      <c r="U1063" s="625"/>
      <c r="V1063" s="625"/>
      <c r="W1063" s="631"/>
    </row>
    <row r="1064" spans="1:23" s="136" customFormat="1" x14ac:dyDescent="0.2">
      <c r="A1064" s="248" t="s">
        <v>1502</v>
      </c>
      <c r="B1064" s="841" t="s">
        <v>1497</v>
      </c>
      <c r="C1064" s="842" t="s">
        <v>1497</v>
      </c>
      <c r="D1064" s="842" t="s">
        <v>1497</v>
      </c>
      <c r="E1064" s="125" t="s">
        <v>1509</v>
      </c>
      <c r="F1064" s="125" t="s">
        <v>513</v>
      </c>
      <c r="G1064" s="125" t="s">
        <v>58</v>
      </c>
      <c r="H1064" s="125"/>
      <c r="I1064" s="125" t="s">
        <v>1276</v>
      </c>
      <c r="J1064" s="697">
        <v>1407.8928000000001</v>
      </c>
      <c r="K1064" s="697">
        <v>1407.8928000000001</v>
      </c>
      <c r="L1064" s="697">
        <v>1407.8928000000001</v>
      </c>
      <c r="M1064" s="698"/>
      <c r="N1064" s="651" t="s">
        <v>1678</v>
      </c>
      <c r="O1064" s="125" t="s">
        <v>53</v>
      </c>
      <c r="P1064" s="276" t="s">
        <v>51</v>
      </c>
      <c r="Q1064" s="625"/>
      <c r="R1064" s="625"/>
      <c r="S1064" s="625"/>
      <c r="T1064" s="625"/>
      <c r="U1064" s="625"/>
      <c r="V1064" s="625"/>
      <c r="W1064" s="631"/>
    </row>
    <row r="1065" spans="1:23" s="136" customFormat="1" x14ac:dyDescent="0.2">
      <c r="A1065" s="248" t="s">
        <v>1502</v>
      </c>
      <c r="B1065" s="841" t="s">
        <v>1495</v>
      </c>
      <c r="C1065" s="842" t="s">
        <v>1495</v>
      </c>
      <c r="D1065" s="842" t="s">
        <v>1495</v>
      </c>
      <c r="E1065" s="125" t="s">
        <v>1330</v>
      </c>
      <c r="F1065" s="125" t="s">
        <v>513</v>
      </c>
      <c r="G1065" s="125" t="s">
        <v>58</v>
      </c>
      <c r="H1065" s="125"/>
      <c r="I1065" s="125" t="s">
        <v>1276</v>
      </c>
      <c r="J1065" s="697">
        <v>1117.8800000000001</v>
      </c>
      <c r="K1065" s="697">
        <v>1117.8800000000001</v>
      </c>
      <c r="L1065" s="697">
        <v>1117.8800000000001</v>
      </c>
      <c r="M1065" s="698"/>
      <c r="N1065" s="651" t="s">
        <v>1678</v>
      </c>
      <c r="O1065" s="125" t="s">
        <v>53</v>
      </c>
      <c r="P1065" s="276" t="s">
        <v>51</v>
      </c>
      <c r="Q1065" s="625"/>
      <c r="R1065" s="625"/>
      <c r="S1065" s="625"/>
      <c r="T1065" s="625"/>
      <c r="U1065" s="625"/>
      <c r="V1065" s="625"/>
      <c r="W1065" s="631"/>
    </row>
    <row r="1066" spans="1:23" s="136" customFormat="1" x14ac:dyDescent="0.2">
      <c r="A1066" s="248" t="s">
        <v>1502</v>
      </c>
      <c r="B1066" s="841" t="s">
        <v>1496</v>
      </c>
      <c r="C1066" s="842" t="s">
        <v>1496</v>
      </c>
      <c r="D1066" s="842" t="s">
        <v>1496</v>
      </c>
      <c r="E1066" s="125" t="s">
        <v>1330</v>
      </c>
      <c r="F1066" s="125" t="s">
        <v>513</v>
      </c>
      <c r="G1066" s="125" t="s">
        <v>58</v>
      </c>
      <c r="H1066" s="125"/>
      <c r="I1066" s="125" t="s">
        <v>1276</v>
      </c>
      <c r="J1066" s="697">
        <v>1117.8800000000001</v>
      </c>
      <c r="K1066" s="697">
        <v>1117.8800000000001</v>
      </c>
      <c r="L1066" s="697">
        <v>1117.8800000000001</v>
      </c>
      <c r="M1066" s="698"/>
      <c r="N1066" s="651" t="s">
        <v>1678</v>
      </c>
      <c r="O1066" s="125" t="s">
        <v>53</v>
      </c>
      <c r="P1066" s="276" t="s">
        <v>51</v>
      </c>
      <c r="Q1066" s="625"/>
      <c r="R1066" s="625"/>
      <c r="S1066" s="625"/>
      <c r="T1066" s="625"/>
      <c r="U1066" s="625"/>
      <c r="V1066" s="625"/>
      <c r="W1066" s="631"/>
    </row>
    <row r="1067" spans="1:23" s="136" customFormat="1" x14ac:dyDescent="0.2">
      <c r="A1067" s="248" t="s">
        <v>1502</v>
      </c>
      <c r="B1067" s="841" t="s">
        <v>1490</v>
      </c>
      <c r="C1067" s="842" t="s">
        <v>1490</v>
      </c>
      <c r="D1067" s="842" t="s">
        <v>1490</v>
      </c>
      <c r="E1067" s="125" t="s">
        <v>1330</v>
      </c>
      <c r="F1067" s="125" t="s">
        <v>513</v>
      </c>
      <c r="G1067" s="125" t="s">
        <v>58</v>
      </c>
      <c r="H1067" s="125"/>
      <c r="I1067" s="125" t="s">
        <v>1276</v>
      </c>
      <c r="J1067" s="697">
        <v>1881.7529999999999</v>
      </c>
      <c r="K1067" s="697">
        <v>1881.7529999999999</v>
      </c>
      <c r="L1067" s="697">
        <v>1881.7529999999999</v>
      </c>
      <c r="M1067" s="698"/>
      <c r="N1067" s="651" t="s">
        <v>1678</v>
      </c>
      <c r="O1067" s="125" t="s">
        <v>53</v>
      </c>
      <c r="P1067" s="276" t="s">
        <v>51</v>
      </c>
      <c r="Q1067" s="625"/>
      <c r="R1067" s="625"/>
      <c r="S1067" s="625"/>
      <c r="T1067" s="625"/>
      <c r="U1067" s="625"/>
      <c r="V1067" s="625"/>
      <c r="W1067" s="631"/>
    </row>
    <row r="1068" spans="1:23" s="136" customFormat="1" x14ac:dyDescent="0.2">
      <c r="A1068" s="248" t="s">
        <v>1502</v>
      </c>
      <c r="B1068" s="841" t="s">
        <v>1497</v>
      </c>
      <c r="C1068" s="842" t="s">
        <v>1497</v>
      </c>
      <c r="D1068" s="842" t="s">
        <v>1497</v>
      </c>
      <c r="E1068" s="125" t="s">
        <v>1330</v>
      </c>
      <c r="F1068" s="125" t="s">
        <v>513</v>
      </c>
      <c r="G1068" s="125" t="s">
        <v>58</v>
      </c>
      <c r="H1068" s="125"/>
      <c r="I1068" s="125" t="s">
        <v>1276</v>
      </c>
      <c r="J1068" s="697">
        <v>1117.8800000000001</v>
      </c>
      <c r="K1068" s="697">
        <v>1117.8800000000001</v>
      </c>
      <c r="L1068" s="697">
        <v>1117.8800000000001</v>
      </c>
      <c r="M1068" s="698"/>
      <c r="N1068" s="651" t="s">
        <v>1678</v>
      </c>
      <c r="O1068" s="125" t="s">
        <v>53</v>
      </c>
      <c r="P1068" s="276" t="s">
        <v>51</v>
      </c>
      <c r="Q1068" s="625"/>
      <c r="R1068" s="625"/>
      <c r="S1068" s="625"/>
      <c r="T1068" s="625"/>
      <c r="U1068" s="625"/>
      <c r="V1068" s="625"/>
      <c r="W1068" s="631"/>
    </row>
    <row r="1069" spans="1:23" s="136" customFormat="1" x14ac:dyDescent="0.2">
      <c r="A1069" s="248" t="s">
        <v>1500</v>
      </c>
      <c r="B1069" s="841" t="s">
        <v>1488</v>
      </c>
      <c r="C1069" s="842" t="s">
        <v>1488</v>
      </c>
      <c r="D1069" s="842" t="s">
        <v>1488</v>
      </c>
      <c r="E1069" s="125" t="s">
        <v>1351</v>
      </c>
      <c r="F1069" s="125" t="s">
        <v>513</v>
      </c>
      <c r="G1069" s="125" t="s">
        <v>58</v>
      </c>
      <c r="H1069" s="125"/>
      <c r="I1069" s="125" t="s">
        <v>1276</v>
      </c>
      <c r="J1069" s="697">
        <v>2526.0203000000001</v>
      </c>
      <c r="K1069" s="697">
        <v>2526.0203000000001</v>
      </c>
      <c r="L1069" s="697">
        <v>2526.0203000000001</v>
      </c>
      <c r="M1069" s="698"/>
      <c r="N1069" s="651" t="s">
        <v>1678</v>
      </c>
      <c r="O1069" s="125" t="s">
        <v>53</v>
      </c>
      <c r="P1069" s="276" t="s">
        <v>51</v>
      </c>
      <c r="Q1069" s="625"/>
      <c r="R1069" s="625"/>
      <c r="S1069" s="625"/>
      <c r="T1069" s="625"/>
      <c r="U1069" s="625"/>
      <c r="V1069" s="625"/>
      <c r="W1069" s="631"/>
    </row>
    <row r="1070" spans="1:23" s="136" customFormat="1" x14ac:dyDescent="0.2">
      <c r="A1070" s="248" t="s">
        <v>1500</v>
      </c>
      <c r="B1070" s="841" t="s">
        <v>1499</v>
      </c>
      <c r="C1070" s="842" t="s">
        <v>1499</v>
      </c>
      <c r="D1070" s="842" t="s">
        <v>1499</v>
      </c>
      <c r="E1070" s="125" t="s">
        <v>1351</v>
      </c>
      <c r="F1070" s="125" t="s">
        <v>513</v>
      </c>
      <c r="G1070" s="125" t="s">
        <v>58</v>
      </c>
      <c r="H1070" s="125"/>
      <c r="I1070" s="125" t="s">
        <v>1276</v>
      </c>
      <c r="J1070" s="697">
        <v>3225.1583000000001</v>
      </c>
      <c r="K1070" s="697">
        <v>3225.1583000000001</v>
      </c>
      <c r="L1070" s="697">
        <v>3225.1583000000001</v>
      </c>
      <c r="M1070" s="698"/>
      <c r="N1070" s="651" t="s">
        <v>1678</v>
      </c>
      <c r="O1070" s="125" t="s">
        <v>53</v>
      </c>
      <c r="P1070" s="276" t="s">
        <v>51</v>
      </c>
      <c r="Q1070" s="625"/>
      <c r="R1070" s="625"/>
      <c r="S1070" s="625"/>
      <c r="T1070" s="625"/>
      <c r="U1070" s="625"/>
      <c r="V1070" s="625"/>
      <c r="W1070" s="631"/>
    </row>
    <row r="1071" spans="1:23" s="136" customFormat="1" x14ac:dyDescent="0.2">
      <c r="A1071" s="248" t="s">
        <v>1500</v>
      </c>
      <c r="B1071" s="841" t="s">
        <v>1488</v>
      </c>
      <c r="C1071" s="842" t="s">
        <v>1488</v>
      </c>
      <c r="D1071" s="842" t="s">
        <v>1488</v>
      </c>
      <c r="E1071" s="125" t="s">
        <v>1332</v>
      </c>
      <c r="F1071" s="125" t="s">
        <v>513</v>
      </c>
      <c r="G1071" s="125" t="s">
        <v>58</v>
      </c>
      <c r="H1071" s="125"/>
      <c r="I1071" s="125" t="s">
        <v>1276</v>
      </c>
      <c r="J1071" s="697">
        <v>769.05</v>
      </c>
      <c r="K1071" s="697">
        <v>769.05</v>
      </c>
      <c r="L1071" s="697">
        <v>769.05</v>
      </c>
      <c r="M1071" s="698"/>
      <c r="N1071" s="651" t="s">
        <v>1678</v>
      </c>
      <c r="O1071" s="125" t="s">
        <v>53</v>
      </c>
      <c r="P1071" s="276" t="s">
        <v>51</v>
      </c>
      <c r="Q1071" s="625"/>
      <c r="R1071" s="625"/>
      <c r="S1071" s="625"/>
      <c r="T1071" s="625"/>
      <c r="U1071" s="625"/>
      <c r="V1071" s="625"/>
      <c r="W1071" s="631"/>
    </row>
    <row r="1072" spans="1:23" s="136" customFormat="1" x14ac:dyDescent="0.2">
      <c r="A1072" s="248" t="s">
        <v>1500</v>
      </c>
      <c r="B1072" s="841" t="s">
        <v>1499</v>
      </c>
      <c r="C1072" s="842" t="s">
        <v>1499</v>
      </c>
      <c r="D1072" s="842" t="s">
        <v>1499</v>
      </c>
      <c r="E1072" s="125" t="s">
        <v>1332</v>
      </c>
      <c r="F1072" s="125" t="s">
        <v>513</v>
      </c>
      <c r="G1072" s="125" t="s">
        <v>58</v>
      </c>
      <c r="H1072" s="125"/>
      <c r="I1072" s="125" t="s">
        <v>1276</v>
      </c>
      <c r="J1072" s="697">
        <v>1655.8590000000002</v>
      </c>
      <c r="K1072" s="697">
        <v>1655.8590000000002</v>
      </c>
      <c r="L1072" s="697">
        <v>1655.8590000000002</v>
      </c>
      <c r="M1072" s="698"/>
      <c r="N1072" s="651" t="s">
        <v>1678</v>
      </c>
      <c r="O1072" s="125" t="s">
        <v>53</v>
      </c>
      <c r="P1072" s="276" t="s">
        <v>51</v>
      </c>
      <c r="Q1072" s="625"/>
      <c r="R1072" s="625"/>
      <c r="S1072" s="625"/>
      <c r="T1072" s="625"/>
      <c r="U1072" s="625"/>
      <c r="V1072" s="625"/>
      <c r="W1072" s="631"/>
    </row>
    <row r="1073" spans="1:23" s="136" customFormat="1" x14ac:dyDescent="0.2">
      <c r="A1073" s="248" t="s">
        <v>1504</v>
      </c>
      <c r="B1073" s="841" t="s">
        <v>1498</v>
      </c>
      <c r="C1073" s="842" t="s">
        <v>1498</v>
      </c>
      <c r="D1073" s="842" t="s">
        <v>1498</v>
      </c>
      <c r="E1073" s="125" t="s">
        <v>1347</v>
      </c>
      <c r="F1073" s="125" t="s">
        <v>513</v>
      </c>
      <c r="G1073" s="125" t="s">
        <v>58</v>
      </c>
      <c r="H1073" s="125"/>
      <c r="I1073" s="125" t="s">
        <v>1276</v>
      </c>
      <c r="J1073" s="697">
        <v>959.31039999999996</v>
      </c>
      <c r="K1073" s="697">
        <v>959.31039999999996</v>
      </c>
      <c r="L1073" s="697">
        <v>959.31039999999996</v>
      </c>
      <c r="M1073" s="698"/>
      <c r="N1073" s="651" t="s">
        <v>1678</v>
      </c>
      <c r="O1073" s="125" t="s">
        <v>53</v>
      </c>
      <c r="P1073" s="276" t="s">
        <v>51</v>
      </c>
      <c r="Q1073" s="625"/>
      <c r="R1073" s="625"/>
      <c r="S1073" s="625"/>
      <c r="T1073" s="625"/>
      <c r="U1073" s="625"/>
      <c r="V1073" s="625"/>
      <c r="W1073" s="631"/>
    </row>
    <row r="1074" spans="1:23" s="136" customFormat="1" x14ac:dyDescent="0.2">
      <c r="A1074" s="248" t="s">
        <v>1504</v>
      </c>
      <c r="B1074" s="841" t="s">
        <v>1498</v>
      </c>
      <c r="C1074" s="842" t="s">
        <v>1498</v>
      </c>
      <c r="D1074" s="842" t="s">
        <v>1498</v>
      </c>
      <c r="E1074" s="125" t="s">
        <v>1351</v>
      </c>
      <c r="F1074" s="125" t="s">
        <v>513</v>
      </c>
      <c r="G1074" s="125" t="s">
        <v>58</v>
      </c>
      <c r="H1074" s="125"/>
      <c r="I1074" s="125" t="s">
        <v>1276</v>
      </c>
      <c r="J1074" s="697">
        <v>2410</v>
      </c>
      <c r="K1074" s="697">
        <v>2410</v>
      </c>
      <c r="L1074" s="697">
        <v>2410</v>
      </c>
      <c r="M1074" s="698"/>
      <c r="N1074" s="651" t="s">
        <v>1678</v>
      </c>
      <c r="O1074" s="125" t="s">
        <v>53</v>
      </c>
      <c r="P1074" s="276" t="s">
        <v>51</v>
      </c>
      <c r="Q1074" s="625"/>
      <c r="R1074" s="625"/>
      <c r="S1074" s="625"/>
      <c r="T1074" s="625"/>
      <c r="U1074" s="625"/>
      <c r="V1074" s="625"/>
      <c r="W1074" s="631"/>
    </row>
    <row r="1075" spans="1:23" s="136" customFormat="1" x14ac:dyDescent="0.2">
      <c r="A1075" s="248" t="s">
        <v>97</v>
      </c>
      <c r="B1075" s="841" t="s">
        <v>1486</v>
      </c>
      <c r="C1075" s="842" t="s">
        <v>1486</v>
      </c>
      <c r="D1075" s="842" t="s">
        <v>1486</v>
      </c>
      <c r="E1075" s="125" t="s">
        <v>1507</v>
      </c>
      <c r="F1075" s="125" t="s">
        <v>513</v>
      </c>
      <c r="G1075" s="125" t="s">
        <v>58</v>
      </c>
      <c r="H1075" s="125"/>
      <c r="I1075" s="125" t="s">
        <v>1276</v>
      </c>
      <c r="J1075" s="697">
        <v>475</v>
      </c>
      <c r="K1075" s="697">
        <v>500</v>
      </c>
      <c r="L1075" s="697">
        <v>500</v>
      </c>
      <c r="M1075" s="698"/>
      <c r="N1075" s="651" t="s">
        <v>1678</v>
      </c>
      <c r="O1075" s="125" t="s">
        <v>53</v>
      </c>
      <c r="P1075" s="276" t="s">
        <v>51</v>
      </c>
      <c r="Q1075" s="625"/>
      <c r="R1075" s="625"/>
      <c r="S1075" s="625"/>
      <c r="T1075" s="625"/>
      <c r="U1075" s="625"/>
      <c r="V1075" s="625"/>
      <c r="W1075" s="631"/>
    </row>
    <row r="1076" spans="1:23" s="136" customFormat="1" x14ac:dyDescent="0.2">
      <c r="A1076" s="248" t="s">
        <v>97</v>
      </c>
      <c r="B1076" s="841" t="s">
        <v>1487</v>
      </c>
      <c r="C1076" s="842" t="s">
        <v>1487</v>
      </c>
      <c r="D1076" s="842" t="s">
        <v>1487</v>
      </c>
      <c r="E1076" s="125" t="s">
        <v>1507</v>
      </c>
      <c r="F1076" s="125" t="s">
        <v>513</v>
      </c>
      <c r="G1076" s="125" t="s">
        <v>58</v>
      </c>
      <c r="H1076" s="125"/>
      <c r="I1076" s="125" t="s">
        <v>1276</v>
      </c>
      <c r="J1076" s="697">
        <v>325</v>
      </c>
      <c r="K1076" s="697">
        <v>350</v>
      </c>
      <c r="L1076" s="697">
        <v>350</v>
      </c>
      <c r="M1076" s="698"/>
      <c r="N1076" s="651" t="s">
        <v>1678</v>
      </c>
      <c r="O1076" s="125" t="s">
        <v>53</v>
      </c>
      <c r="P1076" s="276" t="s">
        <v>51</v>
      </c>
      <c r="Q1076" s="625"/>
      <c r="R1076" s="625"/>
      <c r="S1076" s="625"/>
      <c r="T1076" s="625"/>
      <c r="U1076" s="625"/>
      <c r="V1076" s="625"/>
      <c r="W1076" s="631"/>
    </row>
    <row r="1077" spans="1:23" s="136" customFormat="1" x14ac:dyDescent="0.2">
      <c r="A1077" s="248" t="s">
        <v>97</v>
      </c>
      <c r="B1077" s="841" t="s">
        <v>1486</v>
      </c>
      <c r="C1077" s="842" t="s">
        <v>1486</v>
      </c>
      <c r="D1077" s="842" t="s">
        <v>1486</v>
      </c>
      <c r="E1077" s="125" t="s">
        <v>1508</v>
      </c>
      <c r="F1077" s="125" t="s">
        <v>513</v>
      </c>
      <c r="G1077" s="125" t="s">
        <v>58</v>
      </c>
      <c r="H1077" s="125"/>
      <c r="I1077" s="125" t="s">
        <v>1276</v>
      </c>
      <c r="J1077" s="697">
        <v>225</v>
      </c>
      <c r="K1077" s="697">
        <v>342</v>
      </c>
      <c r="L1077" s="697">
        <v>342</v>
      </c>
      <c r="M1077" s="698"/>
      <c r="N1077" s="651" t="s">
        <v>1678</v>
      </c>
      <c r="O1077" s="125" t="s">
        <v>53</v>
      </c>
      <c r="P1077" s="276" t="s">
        <v>51</v>
      </c>
      <c r="Q1077" s="625"/>
      <c r="R1077" s="625"/>
      <c r="S1077" s="625"/>
      <c r="T1077" s="625"/>
      <c r="U1077" s="625"/>
      <c r="V1077" s="625"/>
      <c r="W1077" s="631"/>
    </row>
    <row r="1078" spans="1:23" s="136" customFormat="1" x14ac:dyDescent="0.2">
      <c r="A1078" s="248" t="s">
        <v>97</v>
      </c>
      <c r="B1078" s="841" t="s">
        <v>1487</v>
      </c>
      <c r="C1078" s="842" t="s">
        <v>1487</v>
      </c>
      <c r="D1078" s="842" t="s">
        <v>1487</v>
      </c>
      <c r="E1078" s="125" t="s">
        <v>1508</v>
      </c>
      <c r="F1078" s="125" t="s">
        <v>513</v>
      </c>
      <c r="G1078" s="125" t="s">
        <v>58</v>
      </c>
      <c r="H1078" s="125"/>
      <c r="I1078" s="125" t="s">
        <v>1276</v>
      </c>
      <c r="J1078" s="697">
        <v>475</v>
      </c>
      <c r="K1078" s="697">
        <v>500</v>
      </c>
      <c r="L1078" s="697">
        <v>500</v>
      </c>
      <c r="M1078" s="698"/>
      <c r="N1078" s="651" t="s">
        <v>1678</v>
      </c>
      <c r="O1078" s="125" t="s">
        <v>53</v>
      </c>
      <c r="P1078" s="276" t="s">
        <v>51</v>
      </c>
      <c r="Q1078" s="625"/>
      <c r="R1078" s="625"/>
      <c r="S1078" s="625"/>
      <c r="T1078" s="625"/>
      <c r="U1078" s="625"/>
      <c r="V1078" s="625"/>
      <c r="W1078" s="631"/>
    </row>
    <row r="1079" spans="1:23" s="218" customFormat="1" hidden="1" x14ac:dyDescent="0.2">
      <c r="A1079" s="331"/>
      <c r="B1079" s="843"/>
      <c r="C1079" s="844"/>
      <c r="D1079" s="844"/>
      <c r="E1079" s="327"/>
      <c r="F1079" s="327"/>
      <c r="G1079" s="327"/>
      <c r="H1079" s="327"/>
      <c r="I1079" s="327"/>
      <c r="J1079" s="520"/>
      <c r="K1079" s="520"/>
      <c r="L1079" s="520"/>
      <c r="M1079" s="520"/>
      <c r="N1079" s="516"/>
      <c r="O1079" s="327"/>
      <c r="P1079" s="404"/>
      <c r="Q1079" s="323"/>
      <c r="R1079" s="323"/>
      <c r="S1079" s="323"/>
      <c r="T1079" s="323"/>
      <c r="U1079" s="323"/>
      <c r="V1079" s="323"/>
      <c r="W1079" s="531"/>
    </row>
    <row r="1080" spans="1:23" s="218" customFormat="1" hidden="1" x14ac:dyDescent="0.2">
      <c r="A1080" s="331"/>
      <c r="B1080" s="843"/>
      <c r="C1080" s="844"/>
      <c r="D1080" s="844"/>
      <c r="E1080" s="327"/>
      <c r="F1080" s="327"/>
      <c r="G1080" s="327"/>
      <c r="H1080" s="327"/>
      <c r="I1080" s="327"/>
      <c r="J1080" s="520"/>
      <c r="K1080" s="520"/>
      <c r="L1080" s="520"/>
      <c r="M1080" s="520"/>
      <c r="N1080" s="516"/>
      <c r="O1080" s="327"/>
      <c r="P1080" s="404"/>
      <c r="Q1080" s="323"/>
      <c r="R1080" s="323"/>
      <c r="S1080" s="323"/>
      <c r="T1080" s="323"/>
      <c r="U1080" s="323"/>
      <c r="V1080" s="323"/>
      <c r="W1080" s="531"/>
    </row>
    <row r="1081" spans="1:23" s="218" customFormat="1" ht="16.5" hidden="1" thickBot="1" x14ac:dyDescent="0.25">
      <c r="A1081" s="332"/>
      <c r="B1081" s="934"/>
      <c r="C1081" s="935"/>
      <c r="D1081" s="935"/>
      <c r="E1081" s="328"/>
      <c r="F1081" s="328"/>
      <c r="G1081" s="328"/>
      <c r="H1081" s="328"/>
      <c r="I1081" s="328"/>
      <c r="J1081" s="526"/>
      <c r="K1081" s="526"/>
      <c r="L1081" s="526"/>
      <c r="M1081" s="526"/>
      <c r="N1081" s="571"/>
      <c r="O1081" s="525"/>
      <c r="P1081" s="528"/>
      <c r="Q1081" s="323"/>
      <c r="R1081" s="323"/>
      <c r="S1081" s="323"/>
      <c r="T1081" s="323"/>
      <c r="U1081" s="323"/>
      <c r="V1081" s="323"/>
      <c r="W1081" s="531"/>
    </row>
    <row r="1082" spans="1:23" ht="16.5" thickBot="1" x14ac:dyDescent="0.25">
      <c r="A1082" s="529"/>
      <c r="B1082" s="529"/>
      <c r="C1082" s="529"/>
      <c r="D1082" s="529"/>
      <c r="E1082" s="529"/>
      <c r="F1082" s="529"/>
      <c r="G1082" s="529"/>
      <c r="H1082" s="514"/>
      <c r="I1082" s="514"/>
      <c r="J1082" s="514"/>
      <c r="K1082" s="514"/>
      <c r="L1082" s="514"/>
      <c r="M1082" s="530"/>
      <c r="N1082" s="530"/>
      <c r="O1082" s="530"/>
      <c r="P1082" s="530"/>
      <c r="Q1082" s="530"/>
      <c r="R1082" s="530"/>
      <c r="S1082" s="530"/>
      <c r="T1082" s="530"/>
      <c r="U1082" s="530"/>
      <c r="V1082" s="514"/>
    </row>
    <row r="1083" spans="1:23" ht="16.5" thickBot="1" x14ac:dyDescent="0.25">
      <c r="A1083" s="914" t="s">
        <v>36</v>
      </c>
      <c r="B1083" s="945"/>
      <c r="C1083" s="945"/>
      <c r="D1083" s="945"/>
      <c r="E1083" s="945"/>
      <c r="F1083" s="945"/>
      <c r="G1083" s="945"/>
      <c r="H1083" s="945"/>
      <c r="I1083" s="946"/>
      <c r="K1083" s="514"/>
      <c r="L1083" s="530"/>
      <c r="M1083" s="530"/>
      <c r="N1083" s="530"/>
      <c r="O1083" s="530"/>
      <c r="P1083" s="530"/>
      <c r="Q1083" s="530"/>
      <c r="R1083" s="530"/>
      <c r="S1083" s="514"/>
      <c r="T1083" s="514"/>
      <c r="U1083" s="514"/>
    </row>
    <row r="1084" spans="1:23" ht="16.5" thickBot="1" x14ac:dyDescent="0.25">
      <c r="A1084" s="947" t="s">
        <v>37</v>
      </c>
      <c r="B1084" s="948"/>
      <c r="C1084" s="948"/>
      <c r="D1084" s="948"/>
      <c r="E1084" s="948"/>
      <c r="F1084" s="948"/>
      <c r="G1084" s="948"/>
      <c r="H1084" s="948"/>
      <c r="I1084" s="949"/>
      <c r="J1084" s="467"/>
      <c r="K1084" s="514"/>
      <c r="L1084" s="530"/>
      <c r="M1084" s="530"/>
      <c r="N1084" s="530"/>
      <c r="O1084" s="530"/>
      <c r="P1084" s="530"/>
      <c r="Q1084" s="530"/>
      <c r="R1084" s="530"/>
      <c r="S1084" s="514"/>
      <c r="T1084" s="514"/>
      <c r="U1084" s="514"/>
    </row>
    <row r="1085" spans="1:23" s="301" customFormat="1" ht="16.5" thickBot="1" x14ac:dyDescent="0.25">
      <c r="A1085" s="642" t="s">
        <v>295</v>
      </c>
      <c r="B1085" s="950" t="s">
        <v>1025</v>
      </c>
      <c r="C1085" s="951"/>
      <c r="D1085" s="951"/>
      <c r="E1085" s="951"/>
      <c r="F1085" s="951"/>
      <c r="G1085" s="951"/>
      <c r="H1085" s="951"/>
      <c r="I1085" s="952"/>
      <c r="J1085" s="643"/>
      <c r="K1085" s="644"/>
      <c r="L1085" s="645"/>
      <c r="M1085" s="645"/>
      <c r="N1085" s="645"/>
      <c r="O1085" s="645"/>
      <c r="P1085" s="645"/>
      <c r="Q1085" s="645"/>
      <c r="R1085" s="645"/>
      <c r="S1085" s="644"/>
      <c r="T1085" s="644"/>
      <c r="U1085" s="644"/>
    </row>
    <row r="1086" spans="1:23" ht="16.5" thickBot="1" x14ac:dyDescent="0.25">
      <c r="A1086" s="577"/>
      <c r="J1086" s="530"/>
      <c r="K1086" s="514"/>
      <c r="L1086" s="530"/>
      <c r="M1086" s="530"/>
      <c r="N1086" s="530"/>
      <c r="O1086" s="530"/>
      <c r="P1086" s="530"/>
      <c r="Q1086" s="514"/>
    </row>
    <row r="1087" spans="1:23" ht="16.5" thickBot="1" x14ac:dyDescent="0.25">
      <c r="A1087" s="953" t="s">
        <v>213</v>
      </c>
      <c r="B1087" s="954"/>
      <c r="C1087" s="954"/>
      <c r="D1087" s="954"/>
      <c r="E1087" s="954"/>
      <c r="F1087" s="954"/>
      <c r="G1087" s="954"/>
      <c r="H1087" s="955" t="s">
        <v>225</v>
      </c>
      <c r="I1087" s="936" t="s">
        <v>592</v>
      </c>
      <c r="J1087" s="936" t="s">
        <v>214</v>
      </c>
      <c r="K1087" s="936" t="s">
        <v>23</v>
      </c>
      <c r="L1087" s="936" t="s">
        <v>301</v>
      </c>
      <c r="M1087" s="939" t="s">
        <v>83</v>
      </c>
      <c r="N1087" s="530"/>
      <c r="O1087" s="514"/>
      <c r="Q1087" s="578"/>
      <c r="R1087" s="578"/>
    </row>
    <row r="1088" spans="1:23" s="468" customFormat="1" ht="16.5" thickBot="1" x14ac:dyDescent="0.25">
      <c r="A1088" s="942" t="s">
        <v>829</v>
      </c>
      <c r="B1088" s="943"/>
      <c r="C1088" s="943"/>
      <c r="D1088" s="943"/>
      <c r="E1088" s="943"/>
      <c r="F1088" s="943"/>
      <c r="G1088" s="944"/>
      <c r="H1088" s="956"/>
      <c r="I1088" s="937"/>
      <c r="J1088" s="937"/>
      <c r="K1088" s="937"/>
      <c r="L1088" s="937"/>
      <c r="M1088" s="940"/>
      <c r="N1088" s="582"/>
      <c r="O1088" s="582"/>
      <c r="P1088" s="582"/>
      <c r="Q1088" s="582"/>
      <c r="R1088" s="582"/>
    </row>
    <row r="1089" spans="1:18" s="468" customFormat="1" ht="16.5" thickBot="1" x14ac:dyDescent="0.25">
      <c r="A1089" s="942" t="s">
        <v>350</v>
      </c>
      <c r="B1089" s="943"/>
      <c r="C1089" s="943"/>
      <c r="D1089" s="943"/>
      <c r="E1089" s="943"/>
      <c r="F1089" s="943"/>
      <c r="G1089" s="944"/>
      <c r="H1089" s="957"/>
      <c r="I1089" s="938"/>
      <c r="J1089" s="938"/>
      <c r="K1089" s="938"/>
      <c r="L1089" s="938"/>
      <c r="M1089" s="941"/>
      <c r="N1089" s="582"/>
      <c r="O1089" s="582"/>
      <c r="P1089" s="582"/>
      <c r="Q1089" s="582"/>
      <c r="R1089" s="582"/>
    </row>
    <row r="1090" spans="1:18" s="136" customFormat="1" x14ac:dyDescent="0.2">
      <c r="A1090" s="628" t="s">
        <v>233</v>
      </c>
      <c r="B1090" s="959" t="str">
        <f>IF($A1090="","",VLOOKUP($A1090,Listes!$A$3:$C$194,2,FALSE))</f>
        <v>Bunker Adjustment Factor</v>
      </c>
      <c r="C1090" s="960"/>
      <c r="D1090" s="960"/>
      <c r="E1090" s="961" t="s">
        <v>51</v>
      </c>
      <c r="F1090" s="961"/>
      <c r="G1090" s="961"/>
      <c r="H1090" s="712"/>
      <c r="I1090" s="629"/>
      <c r="J1090" s="629"/>
      <c r="K1090" s="629"/>
      <c r="L1090" s="629"/>
      <c r="M1090" s="630"/>
      <c r="N1090" s="625"/>
      <c r="O1090" s="625"/>
      <c r="P1090" s="625"/>
      <c r="Q1090" s="625"/>
      <c r="R1090" s="631"/>
    </row>
    <row r="1091" spans="1:18" s="136" customFormat="1" x14ac:dyDescent="0.2">
      <c r="A1091" s="632" t="s">
        <v>953</v>
      </c>
      <c r="B1091" s="958" t="str">
        <f>IF($A1091="","",VLOOKUP($A1091,Listes!$A$3:$C$194,2,FALSE))</f>
        <v>Bunker Recovery Charge</v>
      </c>
      <c r="C1091" s="841"/>
      <c r="D1091" s="841"/>
      <c r="E1091" s="880" t="s">
        <v>53</v>
      </c>
      <c r="F1091" s="880"/>
      <c r="G1091" s="880"/>
      <c r="H1091" s="708"/>
      <c r="I1091" s="633"/>
      <c r="J1091" s="633"/>
      <c r="K1091" s="633"/>
      <c r="L1091" s="633"/>
      <c r="M1091" s="634"/>
      <c r="N1091" s="625"/>
      <c r="O1091" s="625"/>
      <c r="P1091" s="625"/>
      <c r="Q1091" s="625"/>
      <c r="R1091" s="631"/>
    </row>
    <row r="1092" spans="1:18" s="136" customFormat="1" x14ac:dyDescent="0.2">
      <c r="A1092" s="632" t="s">
        <v>1216</v>
      </c>
      <c r="B1092" s="958" t="str">
        <f>IF($A1092="","",VLOOKUP($A1092,Listes!$A$3:$C$194,2,FALSE))</f>
        <v>Export BL Documentation Fee - Brazil only</v>
      </c>
      <c r="C1092" s="841"/>
      <c r="D1092" s="841"/>
      <c r="E1092" s="880" t="s">
        <v>51</v>
      </c>
      <c r="F1092" s="880"/>
      <c r="G1092" s="880"/>
      <c r="H1092" s="708"/>
      <c r="I1092" s="633"/>
      <c r="J1092" s="633"/>
      <c r="K1092" s="633"/>
      <c r="L1092" s="633"/>
      <c r="M1092" s="634"/>
      <c r="N1092" s="625"/>
      <c r="O1092" s="625"/>
      <c r="P1092" s="625"/>
      <c r="Q1092" s="625"/>
      <c r="R1092" s="631"/>
    </row>
    <row r="1093" spans="1:18" s="136" customFormat="1" x14ac:dyDescent="0.2">
      <c r="A1093" s="632" t="s">
        <v>1217</v>
      </c>
      <c r="B1093" s="958" t="str">
        <f>IF($A1093="","",VLOOKUP($A1093,Listes!$A$3:$C$194,2,FALSE))</f>
        <v>Import BL Documentation Fee - Brazil only</v>
      </c>
      <c r="C1093" s="841"/>
      <c r="D1093" s="841"/>
      <c r="E1093" s="880" t="s">
        <v>51</v>
      </c>
      <c r="F1093" s="880"/>
      <c r="G1093" s="880"/>
      <c r="H1093" s="708"/>
      <c r="I1093" s="633"/>
      <c r="J1093" s="633"/>
      <c r="K1093" s="633"/>
      <c r="L1093" s="633"/>
      <c r="M1093" s="634"/>
      <c r="N1093" s="625"/>
      <c r="O1093" s="625"/>
      <c r="P1093" s="625"/>
      <c r="Q1093" s="625"/>
      <c r="R1093" s="631"/>
    </row>
    <row r="1094" spans="1:18" s="136" customFormat="1" x14ac:dyDescent="0.2">
      <c r="A1094" s="632" t="s">
        <v>531</v>
      </c>
      <c r="B1094" s="958" t="str">
        <f>IF($A1094="","",VLOOKUP($A1094,Listes!$A$3:$C$194,2,FALSE))</f>
        <v>Cargo Facility Charge</v>
      </c>
      <c r="C1094" s="841"/>
      <c r="D1094" s="841"/>
      <c r="E1094" s="880" t="s">
        <v>53</v>
      </c>
      <c r="F1094" s="880"/>
      <c r="G1094" s="880"/>
      <c r="H1094" s="708"/>
      <c r="I1094" s="633"/>
      <c r="J1094" s="633"/>
      <c r="K1094" s="633"/>
      <c r="L1094" s="633"/>
      <c r="M1094" s="634"/>
      <c r="N1094" s="625"/>
      <c r="O1094" s="625"/>
      <c r="P1094" s="625"/>
      <c r="Q1094" s="625"/>
      <c r="R1094" s="631"/>
    </row>
    <row r="1095" spans="1:18" s="136" customFormat="1" x14ac:dyDescent="0.2">
      <c r="A1095" s="632" t="s">
        <v>1227</v>
      </c>
      <c r="B1095" s="958" t="str">
        <f>IF($A1095="","",VLOOKUP($A1095,Listes!$A$3:$C$194,2,FALSE))</f>
        <v>Container Cleaning Surcharge Destination</v>
      </c>
      <c r="C1095" s="841"/>
      <c r="D1095" s="841"/>
      <c r="E1095" s="880" t="s">
        <v>51</v>
      </c>
      <c r="F1095" s="880"/>
      <c r="G1095" s="880"/>
      <c r="H1095" s="708"/>
      <c r="I1095" s="633"/>
      <c r="J1095" s="633"/>
      <c r="K1095" s="633"/>
      <c r="L1095" s="633"/>
      <c r="M1095" s="634"/>
      <c r="N1095" s="625"/>
      <c r="O1095" s="625"/>
      <c r="P1095" s="625"/>
      <c r="Q1095" s="625"/>
      <c r="R1095" s="631"/>
    </row>
    <row r="1096" spans="1:18" s="136" customFormat="1" x14ac:dyDescent="0.2">
      <c r="A1096" s="632" t="s">
        <v>1229</v>
      </c>
      <c r="B1096" s="958" t="str">
        <f>IF($A1096="","",VLOOKUP($A1096,Listes!$A$3:$C$194,2,FALSE))</f>
        <v>Container Cleaning Surcharge Origin</v>
      </c>
      <c r="C1096" s="841"/>
      <c r="D1096" s="841"/>
      <c r="E1096" s="880" t="s">
        <v>51</v>
      </c>
      <c r="F1096" s="880"/>
      <c r="G1096" s="880"/>
      <c r="H1096" s="708"/>
      <c r="I1096" s="633"/>
      <c r="J1096" s="633"/>
      <c r="K1096" s="633"/>
      <c r="L1096" s="633"/>
      <c r="M1096" s="634"/>
      <c r="N1096" s="625"/>
      <c r="O1096" s="625"/>
      <c r="P1096" s="625"/>
      <c r="Q1096" s="625"/>
      <c r="R1096" s="631"/>
    </row>
    <row r="1097" spans="1:18" s="136" customFormat="1" x14ac:dyDescent="0.2">
      <c r="A1097" s="632" t="s">
        <v>999</v>
      </c>
      <c r="B1097" s="958" t="str">
        <f>IF($A1097="","",VLOOKUP($A1097,Listes!$A$3:$C$194,2,FALSE))</f>
        <v>Chassis Administration Fee Pre-Carriage</v>
      </c>
      <c r="C1097" s="841"/>
      <c r="D1097" s="841"/>
      <c r="E1097" s="880" t="s">
        <v>51</v>
      </c>
      <c r="F1097" s="880"/>
      <c r="G1097" s="880"/>
      <c r="H1097" s="708"/>
      <c r="I1097" s="633"/>
      <c r="J1097" s="633"/>
      <c r="K1097" s="633"/>
      <c r="L1097" s="633"/>
      <c r="M1097" s="634"/>
      <c r="N1097" s="625"/>
      <c r="O1097" s="625"/>
      <c r="P1097" s="625"/>
      <c r="Q1097" s="625"/>
      <c r="R1097" s="631"/>
    </row>
    <row r="1098" spans="1:18" s="136" customFormat="1" x14ac:dyDescent="0.2">
      <c r="A1098" s="632" t="s">
        <v>525</v>
      </c>
      <c r="B1098" s="958" t="str">
        <f>IF($A1098="","",VLOOKUP($A1098,Listes!$A$3:$C$194,2,FALSE))</f>
        <v>Chassis Provision Charge</v>
      </c>
      <c r="C1098" s="841"/>
      <c r="D1098" s="841"/>
      <c r="E1098" s="880" t="s">
        <v>51</v>
      </c>
      <c r="F1098" s="880"/>
      <c r="G1098" s="880"/>
      <c r="H1098" s="708"/>
      <c r="I1098" s="633"/>
      <c r="J1098" s="633"/>
      <c r="K1098" s="633"/>
      <c r="L1098" s="633"/>
      <c r="M1098" s="634"/>
      <c r="N1098" s="625"/>
      <c r="O1098" s="625"/>
      <c r="P1098" s="625"/>
      <c r="Q1098" s="625"/>
      <c r="R1098" s="631"/>
    </row>
    <row r="1099" spans="1:18" s="136" customFormat="1" x14ac:dyDescent="0.2">
      <c r="A1099" s="632" t="s">
        <v>262</v>
      </c>
      <c r="B1099" s="958" t="str">
        <f>IF($A1099="","",VLOOKUP($A1099,Listes!$A$3:$C$194,2,FALSE))</f>
        <v>Carrier Security Charge</v>
      </c>
      <c r="C1099" s="841"/>
      <c r="D1099" s="841"/>
      <c r="E1099" s="880" t="s">
        <v>53</v>
      </c>
      <c r="F1099" s="880"/>
      <c r="G1099" s="880"/>
      <c r="H1099" s="708"/>
      <c r="I1099" s="633"/>
      <c r="J1099" s="633"/>
      <c r="K1099" s="633"/>
      <c r="L1099" s="633"/>
      <c r="M1099" s="634"/>
      <c r="N1099" s="625"/>
      <c r="O1099" s="625"/>
      <c r="P1099" s="625"/>
      <c r="Q1099" s="625"/>
      <c r="R1099" s="631"/>
    </row>
    <row r="1100" spans="1:18" s="136" customFormat="1" x14ac:dyDescent="0.2">
      <c r="A1100" s="632" t="s">
        <v>1157</v>
      </c>
      <c r="B1100" s="958" t="str">
        <f>IF($A1100="","",VLOOKUP($A1100,Listes!$A$3:$C$194,2,FALSE))</f>
        <v>Container Maintenance Charge Destination</v>
      </c>
      <c r="C1100" s="841"/>
      <c r="D1100" s="841"/>
      <c r="E1100" s="880" t="s">
        <v>53</v>
      </c>
      <c r="F1100" s="880"/>
      <c r="G1100" s="880"/>
      <c r="H1100" s="708"/>
      <c r="I1100" s="633"/>
      <c r="J1100" s="633"/>
      <c r="K1100" s="633"/>
      <c r="L1100" s="633"/>
      <c r="M1100" s="634"/>
      <c r="N1100" s="625"/>
      <c r="O1100" s="625"/>
      <c r="P1100" s="625"/>
      <c r="Q1100" s="625"/>
      <c r="R1100" s="631"/>
    </row>
    <row r="1101" spans="1:18" s="136" customFormat="1" x14ac:dyDescent="0.2">
      <c r="A1101" s="632" t="s">
        <v>201</v>
      </c>
      <c r="B1101" s="958" t="str">
        <f>IF($A1101="","",VLOOKUP($A1101,Listes!$A$3:$C$194,2,FALSE))</f>
        <v>Container Inspection Fee/Survey Fee</v>
      </c>
      <c r="C1101" s="841"/>
      <c r="D1101" s="841"/>
      <c r="E1101" s="880" t="s">
        <v>53</v>
      </c>
      <c r="F1101" s="880"/>
      <c r="G1101" s="880"/>
      <c r="H1101" s="708"/>
      <c r="I1101" s="633"/>
      <c r="J1101" s="633"/>
      <c r="K1101" s="633"/>
      <c r="L1101" s="633"/>
      <c r="M1101" s="634"/>
      <c r="N1101" s="625"/>
      <c r="O1101" s="625"/>
      <c r="P1101" s="625"/>
      <c r="Q1101" s="625"/>
      <c r="R1101" s="631"/>
    </row>
    <row r="1102" spans="1:18" s="136" customFormat="1" x14ac:dyDescent="0.2">
      <c r="A1102" s="632" t="s">
        <v>311</v>
      </c>
      <c r="B1102" s="958" t="str">
        <f>IF($A1102="","",VLOOKUP($A1102,Listes!$A$3:$C$194,2,FALSE))</f>
        <v>Chassis Usage Charge (Carrier-haulage)</v>
      </c>
      <c r="C1102" s="841"/>
      <c r="D1102" s="841"/>
      <c r="E1102" s="880" t="s">
        <v>53</v>
      </c>
      <c r="F1102" s="880"/>
      <c r="G1102" s="880"/>
      <c r="H1102" s="708"/>
      <c r="I1102" s="633"/>
      <c r="J1102" s="633"/>
      <c r="K1102" s="633"/>
      <c r="L1102" s="633" t="s">
        <v>484</v>
      </c>
      <c r="M1102" s="634"/>
      <c r="N1102" s="625"/>
      <c r="O1102" s="625"/>
      <c r="P1102" s="625"/>
      <c r="Q1102" s="625"/>
      <c r="R1102" s="631"/>
    </row>
    <row r="1103" spans="1:18" s="136" customFormat="1" x14ac:dyDescent="0.2">
      <c r="A1103" s="632" t="s">
        <v>311</v>
      </c>
      <c r="B1103" s="958" t="str">
        <f>IF($A1103="","",VLOOKUP($A1103,Listes!$A$3:$C$194,2,FALSE))</f>
        <v>Chassis Usage Charge (Carrier-haulage)</v>
      </c>
      <c r="C1103" s="841"/>
      <c r="D1103" s="841"/>
      <c r="E1103" s="880" t="s">
        <v>51</v>
      </c>
      <c r="F1103" s="880"/>
      <c r="G1103" s="880"/>
      <c r="H1103" s="708"/>
      <c r="I1103" s="633"/>
      <c r="J1103" s="633"/>
      <c r="K1103" s="633"/>
      <c r="L1103" s="633" t="s">
        <v>534</v>
      </c>
      <c r="M1103" s="634"/>
      <c r="N1103" s="625"/>
      <c r="O1103" s="625"/>
      <c r="P1103" s="625"/>
      <c r="Q1103" s="625"/>
      <c r="R1103" s="631"/>
    </row>
    <row r="1104" spans="1:18" s="136" customFormat="1" x14ac:dyDescent="0.2">
      <c r="A1104" s="632" t="s">
        <v>311</v>
      </c>
      <c r="B1104" s="958" t="str">
        <f>IF($A1104="","",VLOOKUP($A1104,Listes!$A$3:$C$194,2,FALSE))</f>
        <v>Chassis Usage Charge (Carrier-haulage)</v>
      </c>
      <c r="C1104" s="841"/>
      <c r="D1104" s="841"/>
      <c r="E1104" s="880" t="s">
        <v>51</v>
      </c>
      <c r="F1104" s="880"/>
      <c r="G1104" s="880"/>
      <c r="H1104" s="708"/>
      <c r="I1104" s="633"/>
      <c r="J1104" s="633"/>
      <c r="K1104" s="633"/>
      <c r="L1104" s="633" t="s">
        <v>486</v>
      </c>
      <c r="M1104" s="634"/>
      <c r="N1104" s="625"/>
      <c r="O1104" s="625"/>
      <c r="P1104" s="625"/>
      <c r="Q1104" s="625"/>
      <c r="R1104" s="631"/>
    </row>
    <row r="1105" spans="1:18" s="136" customFormat="1" x14ac:dyDescent="0.2">
      <c r="A1105" s="632" t="s">
        <v>311</v>
      </c>
      <c r="B1105" s="958" t="str">
        <f>IF($A1105="","",VLOOKUP($A1105,Listes!$A$3:$C$194,2,FALSE))</f>
        <v>Chassis Usage Charge (Carrier-haulage)</v>
      </c>
      <c r="C1105" s="841"/>
      <c r="D1105" s="841"/>
      <c r="E1105" s="880" t="s">
        <v>53</v>
      </c>
      <c r="F1105" s="880"/>
      <c r="G1105" s="880"/>
      <c r="H1105" s="708"/>
      <c r="I1105" s="633"/>
      <c r="J1105" s="633"/>
      <c r="K1105" s="633"/>
      <c r="L1105" s="633" t="s">
        <v>472</v>
      </c>
      <c r="M1105" s="634"/>
      <c r="N1105" s="625"/>
      <c r="O1105" s="625"/>
      <c r="P1105" s="625"/>
      <c r="Q1105" s="625"/>
      <c r="R1105" s="631"/>
    </row>
    <row r="1106" spans="1:18" s="136" customFormat="1" x14ac:dyDescent="0.2">
      <c r="A1106" s="632" t="s">
        <v>311</v>
      </c>
      <c r="B1106" s="958" t="str">
        <f>IF($A1106="","",VLOOKUP($A1106,Listes!$A$3:$C$194,2,FALSE))</f>
        <v>Chassis Usage Charge (Carrier-haulage)</v>
      </c>
      <c r="C1106" s="841"/>
      <c r="D1106" s="841"/>
      <c r="E1106" s="880" t="s">
        <v>51</v>
      </c>
      <c r="F1106" s="880"/>
      <c r="G1106" s="880"/>
      <c r="H1106" s="708"/>
      <c r="I1106" s="633"/>
      <c r="J1106" s="633"/>
      <c r="K1106" s="633"/>
      <c r="L1106" s="633" t="s">
        <v>485</v>
      </c>
      <c r="M1106" s="634"/>
      <c r="N1106" s="625"/>
      <c r="O1106" s="625"/>
      <c r="P1106" s="625"/>
      <c r="Q1106" s="625"/>
      <c r="R1106" s="631"/>
    </row>
    <row r="1107" spans="1:18" s="136" customFormat="1" x14ac:dyDescent="0.2">
      <c r="A1107" s="632" t="s">
        <v>311</v>
      </c>
      <c r="B1107" s="958" t="str">
        <f>IF($A1107="","",VLOOKUP($A1107,Listes!$A$3:$C$194,2,FALSE))</f>
        <v>Chassis Usage Charge (Carrier-haulage)</v>
      </c>
      <c r="C1107" s="841"/>
      <c r="D1107" s="841"/>
      <c r="E1107" s="880" t="s">
        <v>53</v>
      </c>
      <c r="F1107" s="880"/>
      <c r="G1107" s="880"/>
      <c r="H1107" s="708"/>
      <c r="I1107" s="633"/>
      <c r="J1107" s="633"/>
      <c r="K1107" s="633"/>
      <c r="L1107" s="633" t="s">
        <v>483</v>
      </c>
      <c r="M1107" s="634"/>
      <c r="N1107" s="625"/>
      <c r="O1107" s="625"/>
      <c r="P1107" s="625"/>
      <c r="Q1107" s="625"/>
      <c r="R1107" s="631"/>
    </row>
    <row r="1108" spans="1:18" s="136" customFormat="1" x14ac:dyDescent="0.2">
      <c r="A1108" s="632" t="s">
        <v>229</v>
      </c>
      <c r="B1108" s="958" t="str">
        <f>IF($A1108="","",VLOOKUP($A1108,Listes!$A$3:$C$194,2,FALSE))</f>
        <v>Destination THC / Destination Receiving Charge</v>
      </c>
      <c r="C1108" s="841"/>
      <c r="D1108" s="841"/>
      <c r="E1108" s="880" t="s">
        <v>51</v>
      </c>
      <c r="F1108" s="880"/>
      <c r="G1108" s="880"/>
      <c r="H1108" s="708"/>
      <c r="I1108" s="633"/>
      <c r="J1108" s="633"/>
      <c r="K1108" s="633"/>
      <c r="L1108" s="633"/>
      <c r="M1108" s="634"/>
      <c r="N1108" s="625"/>
      <c r="O1108" s="625"/>
      <c r="P1108" s="625"/>
      <c r="Q1108" s="625"/>
      <c r="R1108" s="631"/>
    </row>
    <row r="1109" spans="1:18" s="136" customFormat="1" x14ac:dyDescent="0.2">
      <c r="A1109" s="632" t="s">
        <v>229</v>
      </c>
      <c r="B1109" s="958" t="str">
        <f>IF($A1109="","",VLOOKUP($A1109,Listes!$A$3:$C$194,2,FALSE))</f>
        <v>Destination THC / Destination Receiving Charge</v>
      </c>
      <c r="C1109" s="841"/>
      <c r="D1109" s="841"/>
      <c r="E1109" s="880" t="s">
        <v>53</v>
      </c>
      <c r="F1109" s="880"/>
      <c r="G1109" s="880"/>
      <c r="H1109" s="708"/>
      <c r="I1109" s="633"/>
      <c r="J1109" s="633"/>
      <c r="K1109" s="633"/>
      <c r="L1109" s="633" t="s">
        <v>1355</v>
      </c>
      <c r="M1109" s="634"/>
      <c r="N1109" s="625"/>
      <c r="O1109" s="625"/>
      <c r="P1109" s="625"/>
      <c r="Q1109" s="625"/>
      <c r="R1109" s="631"/>
    </row>
    <row r="1110" spans="1:18" s="136" customFormat="1" x14ac:dyDescent="0.2">
      <c r="A1110" s="632" t="s">
        <v>229</v>
      </c>
      <c r="B1110" s="958" t="str">
        <f>IF($A1110="","",VLOOKUP($A1110,Listes!$A$3:$C$194,2,FALSE))</f>
        <v>Destination THC / Destination Receiving Charge</v>
      </c>
      <c r="C1110" s="841"/>
      <c r="D1110" s="841"/>
      <c r="E1110" s="880" t="s">
        <v>53</v>
      </c>
      <c r="F1110" s="880"/>
      <c r="G1110" s="880"/>
      <c r="H1110" s="708"/>
      <c r="I1110" s="633"/>
      <c r="J1110" s="633"/>
      <c r="K1110" s="633"/>
      <c r="L1110" s="633" t="s">
        <v>1356</v>
      </c>
      <c r="M1110" s="634"/>
      <c r="N1110" s="625"/>
      <c r="O1110" s="625"/>
      <c r="P1110" s="625"/>
      <c r="Q1110" s="625"/>
      <c r="R1110" s="631"/>
    </row>
    <row r="1111" spans="1:18" s="136" customFormat="1" x14ac:dyDescent="0.2">
      <c r="A1111" s="632" t="s">
        <v>229</v>
      </c>
      <c r="B1111" s="958" t="str">
        <f>IF($A1111="","",VLOOKUP($A1111,Listes!$A$3:$C$194,2,FALSE))</f>
        <v>Destination THC / Destination Receiving Charge</v>
      </c>
      <c r="C1111" s="841"/>
      <c r="D1111" s="841"/>
      <c r="E1111" s="880" t="s">
        <v>53</v>
      </c>
      <c r="F1111" s="880"/>
      <c r="G1111" s="880"/>
      <c r="H1111" s="708"/>
      <c r="I1111" s="633"/>
      <c r="J1111" s="633"/>
      <c r="K1111" s="633"/>
      <c r="L1111" s="633" t="s">
        <v>1357</v>
      </c>
      <c r="M1111" s="634"/>
      <c r="N1111" s="625"/>
      <c r="O1111" s="625"/>
      <c r="P1111" s="625"/>
      <c r="Q1111" s="625"/>
      <c r="R1111" s="631"/>
    </row>
    <row r="1112" spans="1:18" s="136" customFormat="1" x14ac:dyDescent="0.2">
      <c r="A1112" s="632" t="s">
        <v>229</v>
      </c>
      <c r="B1112" s="958" t="str">
        <f>IF($A1112="","",VLOOKUP($A1112,Listes!$A$3:$C$194,2,FALSE))</f>
        <v>Destination THC / Destination Receiving Charge</v>
      </c>
      <c r="C1112" s="841"/>
      <c r="D1112" s="841"/>
      <c r="E1112" s="880" t="s">
        <v>53</v>
      </c>
      <c r="F1112" s="880"/>
      <c r="G1112" s="880"/>
      <c r="H1112" s="708"/>
      <c r="I1112" s="633"/>
      <c r="J1112" s="633"/>
      <c r="K1112" s="633"/>
      <c r="L1112" s="633" t="s">
        <v>1358</v>
      </c>
      <c r="M1112" s="634"/>
      <c r="N1112" s="625"/>
      <c r="O1112" s="625"/>
      <c r="P1112" s="625"/>
      <c r="Q1112" s="625"/>
      <c r="R1112" s="631"/>
    </row>
    <row r="1113" spans="1:18" s="136" customFormat="1" x14ac:dyDescent="0.2">
      <c r="A1113" s="632" t="s">
        <v>229</v>
      </c>
      <c r="B1113" s="958" t="str">
        <f>IF($A1113="","",VLOOKUP($A1113,Listes!$A$3:$C$194,2,FALSE))</f>
        <v>Destination THC / Destination Receiving Charge</v>
      </c>
      <c r="C1113" s="841"/>
      <c r="D1113" s="841"/>
      <c r="E1113" s="880" t="s">
        <v>53</v>
      </c>
      <c r="F1113" s="880"/>
      <c r="G1113" s="880"/>
      <c r="H1113" s="708"/>
      <c r="I1113" s="633"/>
      <c r="J1113" s="633"/>
      <c r="K1113" s="633"/>
      <c r="L1113" s="633" t="s">
        <v>1359</v>
      </c>
      <c r="M1113" s="634"/>
      <c r="N1113" s="625"/>
      <c r="O1113" s="625"/>
      <c r="P1113" s="625"/>
      <c r="Q1113" s="625"/>
      <c r="R1113" s="631"/>
    </row>
    <row r="1114" spans="1:18" s="136" customFormat="1" x14ac:dyDescent="0.2">
      <c r="A1114" s="632" t="s">
        <v>229</v>
      </c>
      <c r="B1114" s="958" t="str">
        <f>IF($A1114="","",VLOOKUP($A1114,Listes!$A$3:$C$194,2,FALSE))</f>
        <v>Destination THC / Destination Receiving Charge</v>
      </c>
      <c r="C1114" s="841"/>
      <c r="D1114" s="841"/>
      <c r="E1114" s="880" t="s">
        <v>53</v>
      </c>
      <c r="F1114" s="880"/>
      <c r="G1114" s="880"/>
      <c r="H1114" s="708"/>
      <c r="I1114" s="633"/>
      <c r="J1114" s="633"/>
      <c r="K1114" s="633"/>
      <c r="L1114" s="633" t="s">
        <v>1360</v>
      </c>
      <c r="M1114" s="634"/>
      <c r="N1114" s="625"/>
      <c r="O1114" s="625"/>
      <c r="P1114" s="625"/>
      <c r="Q1114" s="625"/>
      <c r="R1114" s="631"/>
    </row>
    <row r="1115" spans="1:18" s="136" customFormat="1" x14ac:dyDescent="0.2">
      <c r="A1115" s="632" t="s">
        <v>977</v>
      </c>
      <c r="B1115" s="958" t="str">
        <f>IF($A1115="","",VLOOKUP($A1115,Listes!$A$3:$C$194,2,FALSE))</f>
        <v>Equipment Imbalance Surcharge at Origin</v>
      </c>
      <c r="C1115" s="841"/>
      <c r="D1115" s="841"/>
      <c r="E1115" s="880" t="s">
        <v>51</v>
      </c>
      <c r="F1115" s="880"/>
      <c r="G1115" s="880"/>
      <c r="H1115" s="708"/>
      <c r="I1115" s="633"/>
      <c r="J1115" s="633"/>
      <c r="K1115" s="633"/>
      <c r="L1115" s="633"/>
      <c r="M1115" s="634"/>
      <c r="N1115" s="625"/>
      <c r="O1115" s="625"/>
      <c r="P1115" s="625"/>
      <c r="Q1115" s="625"/>
      <c r="R1115" s="631"/>
    </row>
    <row r="1116" spans="1:18" s="136" customFormat="1" x14ac:dyDescent="0.2">
      <c r="A1116" s="632" t="s">
        <v>978</v>
      </c>
      <c r="B1116" s="958" t="str">
        <f>IF($A1116="","",VLOOKUP($A1116,Listes!$A$3:$C$194,2,FALSE))</f>
        <v>Equipment Imbalance Surcharge at Destination</v>
      </c>
      <c r="C1116" s="841"/>
      <c r="D1116" s="841"/>
      <c r="E1116" s="880" t="s">
        <v>53</v>
      </c>
      <c r="F1116" s="880"/>
      <c r="G1116" s="880"/>
      <c r="H1116" s="708"/>
      <c r="I1116" s="633"/>
      <c r="J1116" s="633"/>
      <c r="K1116" s="633"/>
      <c r="L1116" s="633"/>
      <c r="M1116" s="634"/>
      <c r="N1116" s="625"/>
      <c r="O1116" s="625"/>
      <c r="P1116" s="625"/>
      <c r="Q1116" s="625"/>
      <c r="R1116" s="631"/>
    </row>
    <row r="1117" spans="1:18" s="136" customFormat="1" ht="31.5" x14ac:dyDescent="0.2">
      <c r="A1117" s="632" t="s">
        <v>474</v>
      </c>
      <c r="B1117" s="958" t="str">
        <f>IF($A1117="","",VLOOKUP($A1117,Listes!$A$3:$C$194,2,FALSE))</f>
        <v>Emergency Low Water Surcharge</v>
      </c>
      <c r="C1117" s="841"/>
      <c r="D1117" s="841"/>
      <c r="E1117" s="880" t="s">
        <v>53</v>
      </c>
      <c r="F1117" s="880"/>
      <c r="G1117" s="880"/>
      <c r="H1117" s="708"/>
      <c r="I1117" s="633"/>
      <c r="J1117" s="633"/>
      <c r="K1117" s="633"/>
      <c r="L1117" s="633"/>
      <c r="M1117" s="634"/>
      <c r="N1117" s="625"/>
      <c r="O1117" s="625"/>
      <c r="P1117" s="625"/>
      <c r="Q1117" s="625"/>
      <c r="R1117" s="631"/>
    </row>
    <row r="1118" spans="1:18" s="136" customFormat="1" ht="31.5" x14ac:dyDescent="0.2">
      <c r="A1118" s="632" t="s">
        <v>464</v>
      </c>
      <c r="B1118" s="958" t="str">
        <f>IF($A1118="","",VLOOKUP($A1118,Listes!$A$3:$C$194,2,FALSE))</f>
        <v>Emergency Terminal Congestion Surcharge / Emergency Port Surcharge</v>
      </c>
      <c r="C1118" s="841"/>
      <c r="D1118" s="841"/>
      <c r="E1118" s="880" t="s">
        <v>53</v>
      </c>
      <c r="F1118" s="880"/>
      <c r="G1118" s="880"/>
      <c r="H1118" s="708"/>
      <c r="I1118" s="633"/>
      <c r="J1118" s="633"/>
      <c r="K1118" s="633"/>
      <c r="L1118" s="633"/>
      <c r="M1118" s="634"/>
      <c r="N1118" s="625"/>
      <c r="O1118" s="625"/>
      <c r="P1118" s="625"/>
      <c r="Q1118" s="625"/>
      <c r="R1118" s="631"/>
    </row>
    <row r="1119" spans="1:18" s="136" customFormat="1" x14ac:dyDescent="0.2">
      <c r="A1119" s="632" t="s">
        <v>584</v>
      </c>
      <c r="B1119" s="958" t="str">
        <f>IF($A1119="","",VLOOKUP($A1119,Listes!$A$3:$C$194,2,FALSE))</f>
        <v>Emergency Revenue Charge</v>
      </c>
      <c r="C1119" s="841"/>
      <c r="D1119" s="841"/>
      <c r="E1119" s="880" t="s">
        <v>53</v>
      </c>
      <c r="F1119" s="880"/>
      <c r="G1119" s="880"/>
      <c r="H1119" s="708" t="s">
        <v>1512</v>
      </c>
      <c r="I1119" s="633"/>
      <c r="J1119" s="633"/>
      <c r="K1119" s="633"/>
      <c r="L1119" s="633"/>
      <c r="M1119" s="634"/>
      <c r="N1119" s="625"/>
      <c r="O1119" s="625"/>
      <c r="P1119" s="625"/>
      <c r="Q1119" s="625"/>
      <c r="R1119" s="631"/>
    </row>
    <row r="1120" spans="1:18" s="136" customFormat="1" x14ac:dyDescent="0.2">
      <c r="A1120" s="632" t="s">
        <v>1010</v>
      </c>
      <c r="B1120" s="958" t="str">
        <f>IF($A1120="","",VLOOKUP($A1120,Listes!$A$3:$C$194,2,FALSE))</f>
        <v>Extra Risk Surcharge (Destination)</v>
      </c>
      <c r="C1120" s="841"/>
      <c r="D1120" s="841"/>
      <c r="E1120" s="880" t="s">
        <v>53</v>
      </c>
      <c r="F1120" s="880"/>
      <c r="G1120" s="880"/>
      <c r="H1120" s="708"/>
      <c r="I1120" s="633"/>
      <c r="J1120" s="633"/>
      <c r="K1120" s="633"/>
      <c r="L1120" s="633"/>
      <c r="M1120" s="634"/>
      <c r="N1120" s="625"/>
      <c r="O1120" s="625"/>
      <c r="P1120" s="625"/>
      <c r="Q1120" s="625"/>
      <c r="R1120" s="631"/>
    </row>
    <row r="1121" spans="1:18" s="136" customFormat="1" x14ac:dyDescent="0.2">
      <c r="A1121" s="632" t="s">
        <v>818</v>
      </c>
      <c r="B1121" s="958" t="str">
        <f>IF($A1121="","",VLOOKUP($A1121,Listes!$A$3:$C$194,2,FALSE))</f>
        <v>Export Documentation Fees - Carrier</v>
      </c>
      <c r="C1121" s="841"/>
      <c r="D1121" s="841"/>
      <c r="E1121" s="880" t="s">
        <v>53</v>
      </c>
      <c r="F1121" s="880"/>
      <c r="G1121" s="880"/>
      <c r="H1121" s="708"/>
      <c r="I1121" s="633"/>
      <c r="J1121" s="633"/>
      <c r="K1121" s="633"/>
      <c r="L1121" s="633"/>
      <c r="M1121" s="634"/>
      <c r="N1121" s="625"/>
      <c r="O1121" s="625"/>
      <c r="P1121" s="625"/>
      <c r="Q1121" s="625"/>
      <c r="R1121" s="631"/>
    </row>
    <row r="1122" spans="1:18" s="136" customFormat="1" x14ac:dyDescent="0.2">
      <c r="A1122" s="632" t="s">
        <v>798</v>
      </c>
      <c r="B1122" s="958" t="str">
        <f>IF($A1122="","",VLOOKUP($A1122,Listes!$A$3:$C$194,2,FALSE))</f>
        <v>Export Declaration Surcharge</v>
      </c>
      <c r="C1122" s="841"/>
      <c r="D1122" s="841"/>
      <c r="E1122" s="880" t="s">
        <v>53</v>
      </c>
      <c r="F1122" s="880"/>
      <c r="G1122" s="880"/>
      <c r="H1122" s="708"/>
      <c r="I1122" s="633"/>
      <c r="J1122" s="633"/>
      <c r="K1122" s="633"/>
      <c r="L1122" s="633"/>
      <c r="M1122" s="634"/>
      <c r="N1122" s="625"/>
      <c r="O1122" s="625"/>
      <c r="P1122" s="625"/>
      <c r="Q1122" s="625"/>
      <c r="R1122" s="631"/>
    </row>
    <row r="1123" spans="1:18" s="136" customFormat="1" x14ac:dyDescent="0.2">
      <c r="A1123" s="632" t="s">
        <v>82</v>
      </c>
      <c r="B1123" s="958" t="str">
        <f>IF($A1123="","",VLOOKUP($A1123,Listes!$A$3:$C$194,2,FALSE))</f>
        <v>General Rate Increase</v>
      </c>
      <c r="C1123" s="841"/>
      <c r="D1123" s="841"/>
      <c r="E1123" s="880" t="s">
        <v>51</v>
      </c>
      <c r="F1123" s="880"/>
      <c r="G1123" s="880"/>
      <c r="H1123" s="708"/>
      <c r="I1123" s="633"/>
      <c r="J1123" s="633"/>
      <c r="K1123" s="633"/>
      <c r="L1123" s="633"/>
      <c r="M1123" s="634"/>
      <c r="N1123" s="625"/>
      <c r="O1123" s="625"/>
      <c r="P1123" s="625"/>
      <c r="Q1123" s="625"/>
      <c r="R1123" s="631"/>
    </row>
    <row r="1124" spans="1:18" s="136" customFormat="1" x14ac:dyDescent="0.2">
      <c r="A1124" s="632" t="s">
        <v>259</v>
      </c>
      <c r="B1124" s="958" t="str">
        <f>IF($A1124="","",VLOOKUP($A1124,Listes!$A$3:$C$194,2,FALSE))</f>
        <v>Hazardous Fees (Ocean)</v>
      </c>
      <c r="C1124" s="841"/>
      <c r="D1124" s="841"/>
      <c r="E1124" s="880" t="s">
        <v>51</v>
      </c>
      <c r="F1124" s="880"/>
      <c r="G1124" s="880"/>
      <c r="H1124" s="708"/>
      <c r="I1124" s="633"/>
      <c r="J1124" s="633"/>
      <c r="K1124" s="633"/>
      <c r="L1124" s="633"/>
      <c r="M1124" s="634"/>
      <c r="N1124" s="625"/>
      <c r="O1124" s="625"/>
      <c r="P1124" s="625"/>
      <c r="Q1124" s="625"/>
      <c r="R1124" s="631"/>
    </row>
    <row r="1125" spans="1:18" s="136" customFormat="1" x14ac:dyDescent="0.2">
      <c r="A1125" s="632" t="s">
        <v>259</v>
      </c>
      <c r="B1125" s="958" t="str">
        <f>IF($A1125="","",VLOOKUP($A1125,Listes!$A$3:$C$194,2,FALSE))</f>
        <v>Hazardous Fees (Ocean)</v>
      </c>
      <c r="C1125" s="841"/>
      <c r="D1125" s="841"/>
      <c r="E1125" s="880" t="s">
        <v>1511</v>
      </c>
      <c r="F1125" s="880"/>
      <c r="G1125" s="880"/>
      <c r="H1125" s="708"/>
      <c r="I1125" s="633" t="s">
        <v>1368</v>
      </c>
      <c r="J1125" s="633"/>
      <c r="K1125" s="633"/>
      <c r="L1125" s="633"/>
      <c r="M1125" s="634"/>
      <c r="N1125" s="625"/>
      <c r="O1125" s="625"/>
      <c r="P1125" s="625"/>
      <c r="Q1125" s="625"/>
      <c r="R1125" s="631"/>
    </row>
    <row r="1126" spans="1:18" s="136" customFormat="1" x14ac:dyDescent="0.2">
      <c r="A1126" s="632" t="s">
        <v>309</v>
      </c>
      <c r="B1126" s="958" t="str">
        <f>IF($A1126="","",VLOOKUP($A1126,Listes!$A$3:$C$194,2,FALSE))</f>
        <v>Precarriage from Inland Container Depot TO POL</v>
      </c>
      <c r="C1126" s="841"/>
      <c r="D1126" s="841"/>
      <c r="E1126" s="880" t="s">
        <v>53</v>
      </c>
      <c r="F1126" s="880"/>
      <c r="G1126" s="880"/>
      <c r="H1126" s="708"/>
      <c r="I1126" s="633"/>
      <c r="J1126" s="633"/>
      <c r="K1126" s="633"/>
      <c r="L1126" s="633"/>
      <c r="M1126" s="634"/>
      <c r="N1126" s="625"/>
      <c r="O1126" s="625"/>
      <c r="P1126" s="625"/>
      <c r="Q1126" s="625"/>
      <c r="R1126" s="631"/>
    </row>
    <row r="1127" spans="1:18" s="136" customFormat="1" x14ac:dyDescent="0.2">
      <c r="A1127" s="632" t="s">
        <v>836</v>
      </c>
      <c r="B1127" s="958" t="str">
        <f>IF($A1127="","",VLOOKUP($A1127,Listes!$A$3:$C$194,2,FALSE))</f>
        <v xml:space="preserve">Intermodal Door Precarriage Additional for </v>
      </c>
      <c r="C1127" s="841"/>
      <c r="D1127" s="841"/>
      <c r="E1127" s="880" t="s">
        <v>53</v>
      </c>
      <c r="F1127" s="880"/>
      <c r="G1127" s="880"/>
      <c r="H1127" s="708"/>
      <c r="I1127" s="633"/>
      <c r="J1127" s="633"/>
      <c r="K1127" s="633"/>
      <c r="L1127" s="633"/>
      <c r="M1127" s="634"/>
      <c r="N1127" s="625"/>
      <c r="O1127" s="625"/>
      <c r="P1127" s="625"/>
      <c r="Q1127" s="625"/>
      <c r="R1127" s="631"/>
    </row>
    <row r="1128" spans="1:18" s="136" customFormat="1" ht="31.5" x14ac:dyDescent="0.2">
      <c r="A1128" s="632" t="s">
        <v>96</v>
      </c>
      <c r="B1128" s="958" t="str">
        <f>IF($A1128="","",VLOOKUP($A1128,Listes!$A$3:$C$194,2,FALSE))</f>
        <v xml:space="preserve">Precarriage Inland Fuel Charge </v>
      </c>
      <c r="C1128" s="841"/>
      <c r="D1128" s="841"/>
      <c r="E1128" s="880" t="s">
        <v>51</v>
      </c>
      <c r="F1128" s="880"/>
      <c r="G1128" s="880"/>
      <c r="H1128" s="708"/>
      <c r="I1128" s="633"/>
      <c r="J1128" s="633"/>
      <c r="K1128" s="633"/>
      <c r="L1128" s="633"/>
      <c r="M1128" s="634"/>
      <c r="N1128" s="625"/>
      <c r="O1128" s="625"/>
      <c r="P1128" s="625"/>
      <c r="Q1128" s="625"/>
      <c r="R1128" s="631"/>
    </row>
    <row r="1129" spans="1:18" s="136" customFormat="1" x14ac:dyDescent="0.2">
      <c r="A1129" s="632" t="s">
        <v>198</v>
      </c>
      <c r="B1129" s="958" t="str">
        <f>IF($A1129="","",VLOOKUP($A1129,Listes!$A$3:$C$194,2,FALSE))</f>
        <v>Low Sulfur Surcharge</v>
      </c>
      <c r="C1129" s="841"/>
      <c r="D1129" s="841"/>
      <c r="E1129" s="880" t="s">
        <v>53</v>
      </c>
      <c r="F1129" s="880"/>
      <c r="G1129" s="880"/>
      <c r="H1129" s="708"/>
      <c r="I1129" s="633"/>
      <c r="J1129" s="633"/>
      <c r="K1129" s="633"/>
      <c r="L1129" s="633"/>
      <c r="M1129" s="634"/>
      <c r="N1129" s="625"/>
      <c r="O1129" s="625"/>
      <c r="P1129" s="625"/>
      <c r="Q1129" s="625"/>
      <c r="R1129" s="631"/>
    </row>
    <row r="1130" spans="1:18" s="136" customFormat="1" x14ac:dyDescent="0.2">
      <c r="A1130" s="632" t="s">
        <v>107</v>
      </c>
      <c r="B1130" s="958" t="str">
        <f>IF($A1130="","",VLOOKUP($A1130,Listes!$A$3:$C$194,2,FALSE))</f>
        <v>Lift-On Lift-Off Charges Destination</v>
      </c>
      <c r="C1130" s="841"/>
      <c r="D1130" s="841"/>
      <c r="E1130" s="880" t="s">
        <v>53</v>
      </c>
      <c r="F1130" s="880"/>
      <c r="G1130" s="880"/>
      <c r="H1130" s="708"/>
      <c r="I1130" s="633"/>
      <c r="J1130" s="633"/>
      <c r="K1130" s="633"/>
      <c r="L1130" s="633"/>
      <c r="M1130" s="634"/>
      <c r="N1130" s="625"/>
      <c r="O1130" s="625"/>
      <c r="P1130" s="625"/>
      <c r="Q1130" s="625"/>
      <c r="R1130" s="631"/>
    </row>
    <row r="1131" spans="1:18" s="136" customFormat="1" x14ac:dyDescent="0.2">
      <c r="A1131" s="632" t="s">
        <v>1020</v>
      </c>
      <c r="B1131" s="958" t="str">
        <f>IF($A1131="","",VLOOKUP($A1131,Listes!$A$3:$C$194,2,FALSE))</f>
        <v>Low Sulfur Surcharge IMO2020</v>
      </c>
      <c r="C1131" s="841"/>
      <c r="D1131" s="841"/>
      <c r="E1131" s="880" t="s">
        <v>53</v>
      </c>
      <c r="F1131" s="880"/>
      <c r="G1131" s="880"/>
      <c r="H1131" s="708"/>
      <c r="I1131" s="633"/>
      <c r="J1131" s="633"/>
      <c r="K1131" s="633"/>
      <c r="L1131" s="633"/>
      <c r="M1131" s="634"/>
      <c r="N1131" s="625"/>
      <c r="O1131" s="625"/>
      <c r="P1131" s="625"/>
      <c r="Q1131" s="625"/>
      <c r="R1131" s="631"/>
    </row>
    <row r="1132" spans="1:18" s="136" customFormat="1" ht="31.5" x14ac:dyDescent="0.2">
      <c r="A1132" s="632" t="s">
        <v>477</v>
      </c>
      <c r="B1132" s="958" t="str">
        <f>IF($A1132="","",VLOOKUP($A1132,Listes!$A$3:$C$194,2,FALSE))</f>
        <v>Inland Hazardous Charge Oncarriage</v>
      </c>
      <c r="C1132" s="841"/>
      <c r="D1132" s="841"/>
      <c r="E1132" s="880" t="s">
        <v>51</v>
      </c>
      <c r="F1132" s="880"/>
      <c r="G1132" s="880"/>
      <c r="H1132" s="708"/>
      <c r="I1132" s="633"/>
      <c r="J1132" s="633"/>
      <c r="K1132" s="633"/>
      <c r="L1132" s="633"/>
      <c r="M1132" s="634"/>
      <c r="N1132" s="625"/>
      <c r="O1132" s="625"/>
      <c r="P1132" s="625"/>
      <c r="Q1132" s="625"/>
      <c r="R1132" s="631"/>
    </row>
    <row r="1133" spans="1:18" s="136" customFormat="1" x14ac:dyDescent="0.2">
      <c r="A1133" s="632" t="s">
        <v>89</v>
      </c>
      <c r="B1133" s="958" t="str">
        <f>IF($A1133="","",VLOOKUP($A1133,Listes!$A$3:$C$194,2,FALSE))</f>
        <v>Origin THC / Origin Receiving Charge</v>
      </c>
      <c r="C1133" s="841"/>
      <c r="D1133" s="841"/>
      <c r="E1133" s="880" t="s">
        <v>53</v>
      </c>
      <c r="F1133" s="880"/>
      <c r="G1133" s="880"/>
      <c r="H1133" s="708"/>
      <c r="I1133" s="633"/>
      <c r="J1133" s="633"/>
      <c r="K1133" s="633"/>
      <c r="L1133" s="633"/>
      <c r="M1133" s="634"/>
      <c r="N1133" s="625"/>
      <c r="O1133" s="625"/>
      <c r="P1133" s="625"/>
      <c r="Q1133" s="625"/>
      <c r="R1133" s="631"/>
    </row>
    <row r="1134" spans="1:18" s="136" customFormat="1" x14ac:dyDescent="0.2">
      <c r="A1134" s="632" t="s">
        <v>819</v>
      </c>
      <c r="B1134" s="958" t="str">
        <f>IF($A1134="","",VLOOKUP($A1134,Listes!$A$3:$C$194,2,FALSE))</f>
        <v>On-Carriage Haulage</v>
      </c>
      <c r="C1134" s="841"/>
      <c r="D1134" s="841"/>
      <c r="E1134" s="880" t="s">
        <v>53</v>
      </c>
      <c r="F1134" s="880"/>
      <c r="G1134" s="880"/>
      <c r="H1134" s="708"/>
      <c r="I1134" s="633"/>
      <c r="J1134" s="633"/>
      <c r="K1134" s="633"/>
      <c r="L1134" s="633"/>
      <c r="M1134" s="634"/>
      <c r="N1134" s="625"/>
      <c r="O1134" s="625"/>
      <c r="P1134" s="625"/>
      <c r="Q1134" s="625"/>
      <c r="R1134" s="631"/>
    </row>
    <row r="1135" spans="1:18" s="136" customFormat="1" x14ac:dyDescent="0.2">
      <c r="A1135" s="632" t="s">
        <v>1152</v>
      </c>
      <c r="B1135" s="962" t="str">
        <f>IF($A1135="","",VLOOKUP($A1135,Listes!$A$3:$C$194,2,FALSE))</f>
        <v>Panama Canal Adj Factor</v>
      </c>
      <c r="C1135" s="963"/>
      <c r="D1135" s="964"/>
      <c r="E1135" s="965" t="s">
        <v>51</v>
      </c>
      <c r="F1135" s="966"/>
      <c r="G1135" s="967"/>
      <c r="H1135" s="708"/>
      <c r="I1135" s="633"/>
      <c r="J1135" s="633"/>
      <c r="K1135" s="633"/>
      <c r="L1135" s="633"/>
      <c r="M1135" s="634"/>
      <c r="N1135" s="625"/>
      <c r="O1135" s="625"/>
      <c r="P1135" s="625"/>
      <c r="Q1135" s="625"/>
      <c r="R1135" s="631"/>
    </row>
    <row r="1136" spans="1:18" s="136" customFormat="1" ht="31.5" x14ac:dyDescent="0.2">
      <c r="A1136" s="632" t="s">
        <v>209</v>
      </c>
      <c r="B1136" s="958" t="str">
        <f>IF($A1136="","",VLOOKUP($A1136,Listes!$A$3:$C$194,2,FALSE))</f>
        <v>Panama Canal Lock Improvement Surcharge</v>
      </c>
      <c r="C1136" s="841"/>
      <c r="D1136" s="841"/>
      <c r="E1136" s="880" t="s">
        <v>53</v>
      </c>
      <c r="F1136" s="880"/>
      <c r="G1136" s="880"/>
      <c r="H1136" s="708"/>
      <c r="I1136" s="633"/>
      <c r="J1136" s="633"/>
      <c r="K1136" s="633"/>
      <c r="L1136" s="633"/>
      <c r="M1136" s="634"/>
      <c r="N1136" s="625"/>
      <c r="O1136" s="625"/>
      <c r="P1136" s="625"/>
      <c r="Q1136" s="625"/>
      <c r="R1136" s="631"/>
    </row>
    <row r="1137" spans="1:18" s="136" customFormat="1" x14ac:dyDescent="0.2">
      <c r="A1137" s="632" t="s">
        <v>762</v>
      </c>
      <c r="B1137" s="958" t="str">
        <f>IF($A1137="","",VLOOKUP($A1137,Listes!$A$3:$C$194,2,FALSE))</f>
        <v>Port License Fee / Port Taxes NOS</v>
      </c>
      <c r="C1137" s="841"/>
      <c r="D1137" s="841"/>
      <c r="E1137" s="880" t="s">
        <v>53</v>
      </c>
      <c r="F1137" s="880"/>
      <c r="G1137" s="880"/>
      <c r="H1137" s="708"/>
      <c r="I1137" s="633"/>
      <c r="J1137" s="633"/>
      <c r="K1137" s="633"/>
      <c r="L1137" s="633" t="s">
        <v>802</v>
      </c>
      <c r="M1137" s="634"/>
      <c r="N1137" s="625"/>
      <c r="O1137" s="625"/>
      <c r="P1137" s="625"/>
      <c r="Q1137" s="625"/>
      <c r="R1137" s="631"/>
    </row>
    <row r="1138" spans="1:18" s="136" customFormat="1" x14ac:dyDescent="0.2">
      <c r="A1138" s="632" t="s">
        <v>959</v>
      </c>
      <c r="B1138" s="958" t="str">
        <f>IF($A1138="","",VLOOKUP($A1138,Listes!$A$3:$C$194,2,FALSE))</f>
        <v>Pre-Carriage Emergency Inland Fuel Surcharge</v>
      </c>
      <c r="C1138" s="841"/>
      <c r="D1138" s="841"/>
      <c r="E1138" s="880" t="s">
        <v>51</v>
      </c>
      <c r="F1138" s="880"/>
      <c r="G1138" s="880"/>
      <c r="H1138" s="708"/>
      <c r="I1138" s="633"/>
      <c r="J1138" s="633"/>
      <c r="K1138" s="633"/>
      <c r="L1138" s="633"/>
      <c r="M1138" s="634"/>
      <c r="N1138" s="625"/>
      <c r="O1138" s="625"/>
      <c r="P1138" s="625"/>
      <c r="Q1138" s="625"/>
      <c r="R1138" s="631"/>
    </row>
    <row r="1139" spans="1:18" s="136" customFormat="1" ht="31.5" x14ac:dyDescent="0.2">
      <c r="A1139" s="632" t="s">
        <v>946</v>
      </c>
      <c r="B1139" s="958" t="str">
        <f>IF($A1139="","",VLOOKUP($A1139,Listes!$A$3:$C$194,2,FALSE))</f>
        <v>Pre-Carriage Emergency Intermodal Surcharge</v>
      </c>
      <c r="C1139" s="841"/>
      <c r="D1139" s="841"/>
      <c r="E1139" s="880" t="s">
        <v>51</v>
      </c>
      <c r="F1139" s="880"/>
      <c r="G1139" s="880"/>
      <c r="H1139" s="708"/>
      <c r="I1139" s="633"/>
      <c r="J1139" s="633"/>
      <c r="K1139" s="633"/>
      <c r="L1139" s="633"/>
      <c r="M1139" s="634"/>
      <c r="N1139" s="625"/>
      <c r="O1139" s="625"/>
      <c r="P1139" s="625"/>
      <c r="Q1139" s="625"/>
      <c r="R1139" s="631"/>
    </row>
    <row r="1140" spans="1:18" s="136" customFormat="1" ht="31.5" x14ac:dyDescent="0.2">
      <c r="A1140" s="632" t="s">
        <v>946</v>
      </c>
      <c r="B1140" s="958" t="str">
        <f>IF($A1140="","",VLOOKUP($A1140,Listes!$A$3:$C$194,2,FALSE))</f>
        <v>Pre-Carriage Emergency Intermodal Surcharge</v>
      </c>
      <c r="C1140" s="841"/>
      <c r="D1140" s="841"/>
      <c r="E1140" s="880" t="s">
        <v>53</v>
      </c>
      <c r="F1140" s="880"/>
      <c r="G1140" s="880"/>
      <c r="H1140" s="708"/>
      <c r="I1140" s="633"/>
      <c r="J1140" s="633"/>
      <c r="K1140" s="633"/>
      <c r="L1140" s="633" t="s">
        <v>1280</v>
      </c>
      <c r="M1140" s="634"/>
      <c r="N1140" s="625"/>
      <c r="O1140" s="625"/>
      <c r="P1140" s="625"/>
      <c r="Q1140" s="625"/>
      <c r="R1140" s="631"/>
    </row>
    <row r="1141" spans="1:18" s="136" customFormat="1" ht="31.5" x14ac:dyDescent="0.2">
      <c r="A1141" s="632" t="s">
        <v>946</v>
      </c>
      <c r="B1141" s="958" t="str">
        <f>IF($A1141="","",VLOOKUP($A1141,Listes!$A$3:$C$194,2,FALSE))</f>
        <v>Pre-Carriage Emergency Intermodal Surcharge</v>
      </c>
      <c r="C1141" s="841"/>
      <c r="D1141" s="841"/>
      <c r="E1141" s="880" t="s">
        <v>53</v>
      </c>
      <c r="F1141" s="880"/>
      <c r="G1141" s="880"/>
      <c r="H1141" s="708"/>
      <c r="I1141" s="633"/>
      <c r="J1141" s="633"/>
      <c r="K1141" s="633"/>
      <c r="L1141" s="633" t="s">
        <v>1304</v>
      </c>
      <c r="M1141" s="634"/>
      <c r="N1141" s="625"/>
      <c r="O1141" s="625"/>
      <c r="P1141" s="625"/>
      <c r="Q1141" s="625"/>
      <c r="R1141" s="631"/>
    </row>
    <row r="1142" spans="1:18" s="136" customFormat="1" ht="31.5" x14ac:dyDescent="0.2">
      <c r="A1142" s="632" t="s">
        <v>946</v>
      </c>
      <c r="B1142" s="958" t="str">
        <f>IF($A1142="","",VLOOKUP($A1142,Listes!$A$3:$C$194,2,FALSE))</f>
        <v>Pre-Carriage Emergency Intermodal Surcharge</v>
      </c>
      <c r="C1142" s="841"/>
      <c r="D1142" s="841"/>
      <c r="E1142" s="880" t="s">
        <v>53</v>
      </c>
      <c r="F1142" s="880"/>
      <c r="G1142" s="880"/>
      <c r="H1142" s="708"/>
      <c r="I1142" s="633"/>
      <c r="J1142" s="633"/>
      <c r="K1142" s="633"/>
      <c r="L1142" s="633" t="s">
        <v>1306</v>
      </c>
      <c r="M1142" s="634"/>
      <c r="N1142" s="625"/>
      <c r="O1142" s="625"/>
      <c r="P1142" s="625"/>
      <c r="Q1142" s="625"/>
      <c r="R1142" s="631"/>
    </row>
    <row r="1143" spans="1:18" s="136" customFormat="1" ht="31.5" x14ac:dyDescent="0.2">
      <c r="A1143" s="632" t="s">
        <v>946</v>
      </c>
      <c r="B1143" s="958" t="str">
        <f>IF($A1143="","",VLOOKUP($A1143,Listes!$A$3:$C$194,2,FALSE))</f>
        <v>Pre-Carriage Emergency Intermodal Surcharge</v>
      </c>
      <c r="C1143" s="841"/>
      <c r="D1143" s="841"/>
      <c r="E1143" s="880" t="s">
        <v>53</v>
      </c>
      <c r="F1143" s="880"/>
      <c r="G1143" s="880"/>
      <c r="H1143" s="708"/>
      <c r="I1143" s="633"/>
      <c r="J1143" s="633"/>
      <c r="K1143" s="633"/>
      <c r="L1143" s="633" t="s">
        <v>1288</v>
      </c>
      <c r="M1143" s="634"/>
      <c r="N1143" s="625"/>
      <c r="O1143" s="625"/>
      <c r="P1143" s="625"/>
      <c r="Q1143" s="625"/>
      <c r="R1143" s="631"/>
    </row>
    <row r="1144" spans="1:18" s="136" customFormat="1" ht="31.5" x14ac:dyDescent="0.2">
      <c r="A1144" s="632" t="s">
        <v>946</v>
      </c>
      <c r="B1144" s="958" t="str">
        <f>IF($A1144="","",VLOOKUP($A1144,Listes!$A$3:$C$194,2,FALSE))</f>
        <v>Pre-Carriage Emergency Intermodal Surcharge</v>
      </c>
      <c r="C1144" s="841"/>
      <c r="D1144" s="841"/>
      <c r="E1144" s="880" t="s">
        <v>53</v>
      </c>
      <c r="F1144" s="880"/>
      <c r="G1144" s="880"/>
      <c r="H1144" s="708"/>
      <c r="I1144" s="633"/>
      <c r="J1144" s="633"/>
      <c r="K1144" s="633"/>
      <c r="L1144" s="633" t="s">
        <v>1287</v>
      </c>
      <c r="M1144" s="634"/>
      <c r="N1144" s="625"/>
      <c r="O1144" s="625"/>
      <c r="P1144" s="625"/>
      <c r="Q1144" s="625"/>
      <c r="R1144" s="631"/>
    </row>
    <row r="1145" spans="1:18" s="136" customFormat="1" ht="31.5" x14ac:dyDescent="0.2">
      <c r="A1145" s="632" t="s">
        <v>946</v>
      </c>
      <c r="B1145" s="958" t="str">
        <f>IF($A1145="","",VLOOKUP($A1145,Listes!$A$3:$C$194,2,FALSE))</f>
        <v>Pre-Carriage Emergency Intermodal Surcharge</v>
      </c>
      <c r="C1145" s="841"/>
      <c r="D1145" s="841"/>
      <c r="E1145" s="880" t="s">
        <v>53</v>
      </c>
      <c r="F1145" s="880"/>
      <c r="G1145" s="880"/>
      <c r="H1145" s="708"/>
      <c r="I1145" s="633"/>
      <c r="J1145" s="633"/>
      <c r="K1145" s="633"/>
      <c r="L1145" s="633" t="s">
        <v>1027</v>
      </c>
      <c r="M1145" s="634"/>
      <c r="N1145" s="625"/>
      <c r="O1145" s="625"/>
      <c r="P1145" s="625"/>
      <c r="Q1145" s="625"/>
      <c r="R1145" s="631"/>
    </row>
    <row r="1146" spans="1:18" s="136" customFormat="1" ht="31.5" x14ac:dyDescent="0.2">
      <c r="A1146" s="632" t="s">
        <v>480</v>
      </c>
      <c r="B1146" s="958" t="str">
        <f>IF($A1146="","",VLOOKUP($A1146,Listes!$A$3:$C$194,2,FALSE))</f>
        <v>Inland Hazardous Charge Precarriage</v>
      </c>
      <c r="C1146" s="841"/>
      <c r="D1146" s="841"/>
      <c r="E1146" s="880" t="s">
        <v>51</v>
      </c>
      <c r="F1146" s="880"/>
      <c r="G1146" s="880"/>
      <c r="H1146" s="708"/>
      <c r="I1146" s="633"/>
      <c r="J1146" s="633"/>
      <c r="K1146" s="633"/>
      <c r="L1146" s="633"/>
      <c r="M1146" s="634"/>
      <c r="N1146" s="625"/>
      <c r="O1146" s="625"/>
      <c r="P1146" s="625"/>
      <c r="Q1146" s="625"/>
      <c r="R1146" s="631"/>
    </row>
    <row r="1147" spans="1:18" s="136" customFormat="1" x14ac:dyDescent="0.2">
      <c r="A1147" s="632" t="s">
        <v>770</v>
      </c>
      <c r="B1147" s="958" t="str">
        <f>IF($A1147="","",VLOOKUP($A1147,Listes!$A$3:$C$194,2,FALSE))</f>
        <v>Port Service Charge / Port Additional Surcharge Destination</v>
      </c>
      <c r="C1147" s="841"/>
      <c r="D1147" s="841"/>
      <c r="E1147" s="880" t="s">
        <v>53</v>
      </c>
      <c r="F1147" s="880"/>
      <c r="G1147" s="880"/>
      <c r="H1147" s="708"/>
      <c r="I1147" s="633"/>
      <c r="J1147" s="633"/>
      <c r="K1147" s="633"/>
      <c r="L1147" s="633" t="s">
        <v>800</v>
      </c>
      <c r="M1147" s="634"/>
      <c r="N1147" s="625"/>
      <c r="O1147" s="625"/>
      <c r="P1147" s="625"/>
      <c r="Q1147" s="625"/>
      <c r="R1147" s="631"/>
    </row>
    <row r="1148" spans="1:18" s="136" customFormat="1" x14ac:dyDescent="0.2">
      <c r="A1148" s="632" t="s">
        <v>770</v>
      </c>
      <c r="B1148" s="958" t="str">
        <f>IF($A1148="","",VLOOKUP($A1148,Listes!$A$3:$C$194,2,FALSE))</f>
        <v>Port Service Charge / Port Additional Surcharge Destination</v>
      </c>
      <c r="C1148" s="841"/>
      <c r="D1148" s="841"/>
      <c r="E1148" s="880" t="s">
        <v>53</v>
      </c>
      <c r="F1148" s="880"/>
      <c r="G1148" s="880"/>
      <c r="H1148" s="708"/>
      <c r="I1148" s="633"/>
      <c r="J1148" s="633"/>
      <c r="K1148" s="633"/>
      <c r="L1148" s="633" t="s">
        <v>801</v>
      </c>
      <c r="M1148" s="634"/>
      <c r="N1148" s="625"/>
      <c r="O1148" s="625"/>
      <c r="P1148" s="625"/>
      <c r="Q1148" s="625"/>
      <c r="R1148" s="631"/>
    </row>
    <row r="1149" spans="1:18" s="136" customFormat="1" x14ac:dyDescent="0.2">
      <c r="A1149" s="632" t="s">
        <v>770</v>
      </c>
      <c r="B1149" s="958" t="str">
        <f>IF($A1149="","",VLOOKUP($A1149,Listes!$A$3:$C$194,2,FALSE))</f>
        <v>Port Service Charge / Port Additional Surcharge Destination</v>
      </c>
      <c r="C1149" s="841"/>
      <c r="D1149" s="841"/>
      <c r="E1149" s="880" t="s">
        <v>53</v>
      </c>
      <c r="F1149" s="880"/>
      <c r="G1149" s="880"/>
      <c r="H1149" s="708"/>
      <c r="I1149" s="633"/>
      <c r="J1149" s="633"/>
      <c r="K1149" s="633"/>
      <c r="L1149" s="633" t="s">
        <v>1291</v>
      </c>
      <c r="M1149" s="634"/>
      <c r="N1149" s="625"/>
      <c r="O1149" s="625"/>
      <c r="P1149" s="625"/>
      <c r="Q1149" s="625"/>
      <c r="R1149" s="631"/>
    </row>
    <row r="1150" spans="1:18" s="136" customFormat="1" x14ac:dyDescent="0.2">
      <c r="A1150" s="635" t="s">
        <v>770</v>
      </c>
      <c r="B1150" s="841" t="str">
        <f>IF($A1150="","",VLOOKUP($A1150,Listes!$A$3:$C$194,2,FALSE))</f>
        <v>Port Service Charge / Port Additional Surcharge Destination</v>
      </c>
      <c r="C1150" s="841"/>
      <c r="D1150" s="841"/>
      <c r="E1150" s="880" t="s">
        <v>53</v>
      </c>
      <c r="F1150" s="880"/>
      <c r="G1150" s="880"/>
      <c r="H1150" s="708"/>
      <c r="I1150" s="633"/>
      <c r="J1150" s="633"/>
      <c r="K1150" s="633"/>
      <c r="L1150" s="633" t="s">
        <v>1513</v>
      </c>
      <c r="M1150" s="634"/>
      <c r="N1150" s="625"/>
      <c r="O1150" s="625"/>
      <c r="P1150" s="625"/>
      <c r="Q1150" s="625"/>
      <c r="R1150" s="631"/>
    </row>
    <row r="1151" spans="1:18" s="136" customFormat="1" x14ac:dyDescent="0.2">
      <c r="A1151" s="635" t="s">
        <v>770</v>
      </c>
      <c r="B1151" s="841" t="str">
        <f>IF($A1151="","",VLOOKUP($A1151,Listes!$A$3:$C$194,2,FALSE))</f>
        <v>Port Service Charge / Port Additional Surcharge Destination</v>
      </c>
      <c r="C1151" s="841"/>
      <c r="D1151" s="841"/>
      <c r="E1151" s="880" t="s">
        <v>53</v>
      </c>
      <c r="F1151" s="880"/>
      <c r="G1151" s="880"/>
      <c r="H1151" s="708"/>
      <c r="I1151" s="633"/>
      <c r="J1151" s="633"/>
      <c r="K1151" s="633"/>
      <c r="L1151" s="633" t="s">
        <v>472</v>
      </c>
      <c r="M1151" s="634"/>
      <c r="N1151" s="625"/>
      <c r="O1151" s="625"/>
      <c r="P1151" s="625"/>
      <c r="Q1151" s="625"/>
      <c r="R1151" s="631"/>
    </row>
    <row r="1152" spans="1:18" s="136" customFormat="1" x14ac:dyDescent="0.2">
      <c r="A1152" s="632" t="s">
        <v>87</v>
      </c>
      <c r="B1152" s="958" t="str">
        <f>IF($A1152="","",VLOOKUP($A1152,Listes!$A$3:$C$194,2,FALSE))</f>
        <v>Peak Season</v>
      </c>
      <c r="C1152" s="841"/>
      <c r="D1152" s="841"/>
      <c r="E1152" s="880" t="s">
        <v>51</v>
      </c>
      <c r="F1152" s="880"/>
      <c r="G1152" s="880"/>
      <c r="H1152" s="708"/>
      <c r="I1152" s="633"/>
      <c r="J1152" s="633"/>
      <c r="K1152" s="633"/>
      <c r="L1152" s="633"/>
      <c r="M1152" s="634"/>
      <c r="N1152" s="625"/>
      <c r="O1152" s="625"/>
      <c r="P1152" s="625"/>
      <c r="Q1152" s="625"/>
      <c r="R1152" s="631"/>
    </row>
    <row r="1153" spans="1:18" s="136" customFormat="1" x14ac:dyDescent="0.2">
      <c r="A1153" s="632" t="s">
        <v>766</v>
      </c>
      <c r="B1153" s="958" t="str">
        <f>IF($A1153="","",VLOOKUP($A1153,Listes!$A$3:$C$194,2,FALSE))</f>
        <v>Reefer PTI</v>
      </c>
      <c r="C1153" s="841"/>
      <c r="D1153" s="841"/>
      <c r="E1153" s="880" t="s">
        <v>51</v>
      </c>
      <c r="F1153" s="880"/>
      <c r="G1153" s="880"/>
      <c r="H1153" s="708"/>
      <c r="I1153" s="633"/>
      <c r="J1153" s="633"/>
      <c r="K1153" s="633"/>
      <c r="L1153" s="633"/>
      <c r="M1153" s="634"/>
      <c r="N1153" s="625"/>
      <c r="O1153" s="625"/>
      <c r="P1153" s="625"/>
      <c r="Q1153" s="625"/>
      <c r="R1153" s="631"/>
    </row>
    <row r="1154" spans="1:18" s="136" customFormat="1" x14ac:dyDescent="0.2">
      <c r="A1154" s="636" t="s">
        <v>290</v>
      </c>
      <c r="B1154" s="958" t="str">
        <f>IF($A1154="","",VLOOKUP($A1154,Listes!$A$3:$C$194,2,FALSE))</f>
        <v>River plate &amp; EIF Surcharge / Congo River Surcharge</v>
      </c>
      <c r="C1154" s="841"/>
      <c r="D1154" s="841"/>
      <c r="E1154" s="880" t="s">
        <v>53</v>
      </c>
      <c r="F1154" s="880"/>
      <c r="G1154" s="880"/>
      <c r="H1154" s="709"/>
      <c r="I1154" s="637"/>
      <c r="J1154" s="637"/>
      <c r="K1154" s="637"/>
      <c r="L1154" s="637"/>
      <c r="M1154" s="638"/>
      <c r="N1154" s="625"/>
      <c r="O1154" s="625"/>
      <c r="P1154" s="625"/>
      <c r="Q1154" s="625"/>
      <c r="R1154" s="631"/>
    </row>
    <row r="1155" spans="1:18" s="136" customFormat="1" x14ac:dyDescent="0.2">
      <c r="A1155" s="636" t="s">
        <v>691</v>
      </c>
      <c r="B1155" s="958" t="str">
        <f>IF($A1155="","",VLOOKUP($A1155,Listes!$A$3:$C$194,2,FALSE))</f>
        <v>Rate Restoration Initiative</v>
      </c>
      <c r="C1155" s="841"/>
      <c r="D1155" s="841"/>
      <c r="E1155" s="880" t="s">
        <v>53</v>
      </c>
      <c r="F1155" s="880"/>
      <c r="G1155" s="880"/>
      <c r="H1155" s="709"/>
      <c r="I1155" s="637"/>
      <c r="J1155" s="637"/>
      <c r="K1155" s="637"/>
      <c r="L1155" s="637"/>
      <c r="M1155" s="638"/>
      <c r="N1155" s="625"/>
      <c r="O1155" s="625"/>
      <c r="P1155" s="625"/>
      <c r="Q1155" s="625"/>
      <c r="R1155" s="631"/>
    </row>
    <row r="1156" spans="1:18" s="136" customFormat="1" x14ac:dyDescent="0.2">
      <c r="A1156" s="636" t="s">
        <v>752</v>
      </c>
      <c r="B1156" s="958" t="str">
        <f>IF($A1156="","",VLOOKUP($A1156,Listes!$A$3:$C$194,2,FALSE))</f>
        <v>Rate Restoration Initiative 3</v>
      </c>
      <c r="C1156" s="841"/>
      <c r="D1156" s="841"/>
      <c r="E1156" s="880" t="s">
        <v>53</v>
      </c>
      <c r="F1156" s="880"/>
      <c r="G1156" s="880"/>
      <c r="H1156" s="709"/>
      <c r="I1156" s="637"/>
      <c r="J1156" s="637"/>
      <c r="K1156" s="637"/>
      <c r="L1156" s="637"/>
      <c r="M1156" s="638"/>
      <c r="N1156" s="625"/>
      <c r="O1156" s="625"/>
      <c r="P1156" s="625"/>
      <c r="Q1156" s="625"/>
      <c r="R1156" s="631"/>
    </row>
    <row r="1157" spans="1:18" s="136" customFormat="1" x14ac:dyDescent="0.2">
      <c r="A1157" s="635" t="s">
        <v>805</v>
      </c>
      <c r="B1157" s="841" t="str">
        <f>IF($A1157="","",VLOOKUP($A1157,Listes!$A$3:$C$194,2,FALSE))</f>
        <v>Rate Restoration Initiative 4</v>
      </c>
      <c r="C1157" s="841"/>
      <c r="D1157" s="841"/>
      <c r="E1157" s="880" t="s">
        <v>53</v>
      </c>
      <c r="F1157" s="880"/>
      <c r="G1157" s="880"/>
      <c r="H1157" s="708" t="s">
        <v>204</v>
      </c>
      <c r="I1157" s="633"/>
      <c r="J1157" s="633"/>
      <c r="K1157" s="633"/>
      <c r="L1157" s="633"/>
      <c r="M1157" s="634"/>
      <c r="N1157" s="625"/>
      <c r="O1157" s="625"/>
      <c r="P1157" s="625"/>
      <c r="Q1157" s="625"/>
      <c r="R1157" s="631"/>
    </row>
    <row r="1158" spans="1:18" s="136" customFormat="1" x14ac:dyDescent="0.2">
      <c r="A1158" s="635" t="s">
        <v>277</v>
      </c>
      <c r="B1158" s="841" t="str">
        <f>IF($A1158="","",VLOOKUP($A1158,Listes!$A$3:$C$194,2,FALSE))</f>
        <v>Destination Terminal Security Charge</v>
      </c>
      <c r="C1158" s="841"/>
      <c r="D1158" s="841"/>
      <c r="E1158" s="880" t="s">
        <v>53</v>
      </c>
      <c r="F1158" s="880"/>
      <c r="G1158" s="880"/>
      <c r="H1158" s="708"/>
      <c r="I1158" s="633"/>
      <c r="J1158" s="633"/>
      <c r="K1158" s="633"/>
      <c r="L1158" s="633"/>
      <c r="M1158" s="634"/>
      <c r="N1158" s="625"/>
      <c r="O1158" s="625"/>
      <c r="P1158" s="625"/>
      <c r="Q1158" s="625"/>
      <c r="R1158" s="631"/>
    </row>
    <row r="1159" spans="1:18" s="136" customFormat="1" x14ac:dyDescent="0.2">
      <c r="A1159" s="636" t="s">
        <v>276</v>
      </c>
      <c r="B1159" s="958" t="str">
        <f>IF($A1159="","",VLOOKUP($A1159,Listes!$A$3:$C$194,2,FALSE))</f>
        <v>Origin Terminal Security Charge</v>
      </c>
      <c r="C1159" s="841"/>
      <c r="D1159" s="841"/>
      <c r="E1159" s="880" t="s">
        <v>53</v>
      </c>
      <c r="F1159" s="880"/>
      <c r="G1159" s="880"/>
      <c r="H1159" s="709"/>
      <c r="I1159" s="637"/>
      <c r="J1159" s="637"/>
      <c r="K1159" s="637"/>
      <c r="L1159" s="637"/>
      <c r="M1159" s="638"/>
      <c r="N1159" s="625"/>
      <c r="O1159" s="625"/>
      <c r="P1159" s="625"/>
      <c r="Q1159" s="625"/>
      <c r="R1159" s="631"/>
    </row>
    <row r="1160" spans="1:18" s="136" customFormat="1" x14ac:dyDescent="0.2">
      <c r="A1160" s="636" t="s">
        <v>469</v>
      </c>
      <c r="B1160" s="958" t="str">
        <f>IF($A1160="","",VLOOKUP($A1160,Listes!$A$3:$C$194,2,FALSE))</f>
        <v>Shipper Owned Container Surcharge</v>
      </c>
      <c r="C1160" s="841"/>
      <c r="D1160" s="841"/>
      <c r="E1160" s="880" t="s">
        <v>51</v>
      </c>
      <c r="F1160" s="880"/>
      <c r="G1160" s="880"/>
      <c r="H1160" s="709"/>
      <c r="I1160" s="637"/>
      <c r="J1160" s="637"/>
      <c r="K1160" s="637"/>
      <c r="L1160" s="637"/>
      <c r="M1160" s="638"/>
      <c r="N1160" s="625"/>
      <c r="O1160" s="625"/>
      <c r="P1160" s="625"/>
      <c r="Q1160" s="625"/>
      <c r="R1160" s="631"/>
    </row>
    <row r="1161" spans="1:18" s="136" customFormat="1" x14ac:dyDescent="0.2">
      <c r="A1161" s="636" t="s">
        <v>951</v>
      </c>
      <c r="B1161" s="958" t="str">
        <f>IF($A1161="","",VLOOKUP($A1161,Listes!$A$3:$C$194,2,FALSE))</f>
        <v>Terminal Gate In Fee</v>
      </c>
      <c r="C1161" s="841"/>
      <c r="D1161" s="841"/>
      <c r="E1161" s="880" t="s">
        <v>53</v>
      </c>
      <c r="F1161" s="880"/>
      <c r="G1161" s="880"/>
      <c r="H1161" s="709"/>
      <c r="I1161" s="637"/>
      <c r="J1161" s="637"/>
      <c r="K1161" s="637"/>
      <c r="L1161" s="637"/>
      <c r="M1161" s="638"/>
      <c r="N1161" s="625"/>
      <c r="O1161" s="625"/>
      <c r="P1161" s="625"/>
      <c r="Q1161" s="625"/>
      <c r="R1161" s="631"/>
    </row>
    <row r="1162" spans="1:18" s="136" customFormat="1" x14ac:dyDescent="0.2">
      <c r="A1162" s="632" t="s">
        <v>1224</v>
      </c>
      <c r="B1162" s="958" t="str">
        <f>IF($A1162="","",VLOOKUP($A1162,Listes!$A$3:$C$194,2,FALSE))</f>
        <v>Terminal Gate Out Fee</v>
      </c>
      <c r="C1162" s="841"/>
      <c r="D1162" s="841"/>
      <c r="E1162" s="880" t="s">
        <v>53</v>
      </c>
      <c r="F1162" s="880"/>
      <c r="G1162" s="880"/>
      <c r="H1162" s="708"/>
      <c r="I1162" s="633"/>
      <c r="J1162" s="633"/>
      <c r="K1162" s="633"/>
      <c r="L1162" s="633"/>
      <c r="M1162" s="634"/>
      <c r="N1162" s="625"/>
      <c r="O1162" s="625"/>
      <c r="P1162" s="625"/>
      <c r="Q1162" s="625"/>
      <c r="R1162" s="631"/>
    </row>
    <row r="1163" spans="1:18" s="136" customFormat="1" ht="31.5" x14ac:dyDescent="0.2">
      <c r="A1163" s="636" t="s">
        <v>365</v>
      </c>
      <c r="B1163" s="962" t="str">
        <f>IF($A1163="","",VLOOKUP($A1163,Listes!$A$3:$C$194,2,FALSE))</f>
        <v>Tri-Axle / Super Chassis Precarriage Surcharge</v>
      </c>
      <c r="C1163" s="963"/>
      <c r="D1163" s="964"/>
      <c r="E1163" s="965" t="s">
        <v>51</v>
      </c>
      <c r="F1163" s="966"/>
      <c r="G1163" s="967"/>
      <c r="H1163" s="709"/>
      <c r="I1163" s="637"/>
      <c r="J1163" s="637"/>
      <c r="K1163" s="637"/>
      <c r="L1163" s="637"/>
      <c r="M1163" s="638"/>
      <c r="N1163" s="625"/>
      <c r="O1163" s="625"/>
      <c r="P1163" s="625"/>
      <c r="Q1163" s="625"/>
      <c r="R1163" s="631"/>
    </row>
    <row r="1164" spans="1:18" s="136" customFormat="1" x14ac:dyDescent="0.2">
      <c r="A1164" s="636" t="s">
        <v>695</v>
      </c>
      <c r="B1164" s="958" t="str">
        <f>IF($A1164="","",VLOOKUP($A1164,Listes!$A$3:$C$194,2,FALSE))</f>
        <v>Wharfage (Destination)</v>
      </c>
      <c r="C1164" s="841"/>
      <c r="D1164" s="841"/>
      <c r="E1164" s="880" t="s">
        <v>53</v>
      </c>
      <c r="F1164" s="880"/>
      <c r="G1164" s="880"/>
      <c r="H1164" s="709"/>
      <c r="I1164" s="637"/>
      <c r="J1164" s="637"/>
      <c r="K1164" s="637"/>
      <c r="L1164" s="637"/>
      <c r="M1164" s="638"/>
      <c r="N1164" s="625"/>
      <c r="O1164" s="625"/>
      <c r="P1164" s="625"/>
      <c r="Q1164" s="625"/>
      <c r="R1164" s="631"/>
    </row>
    <row r="1165" spans="1:18" s="136" customFormat="1" x14ac:dyDescent="0.2">
      <c r="A1165" s="636" t="s">
        <v>777</v>
      </c>
      <c r="B1165" s="958" t="str">
        <f>IF($A1165="","",VLOOKUP($A1165,Listes!$A$3:$C$194,2,FALSE))</f>
        <v>Wharfage (Origin)</v>
      </c>
      <c r="C1165" s="841"/>
      <c r="D1165" s="841"/>
      <c r="E1165" s="880" t="s">
        <v>53</v>
      </c>
      <c r="F1165" s="880"/>
      <c r="G1165" s="880"/>
      <c r="H1165" s="709"/>
      <c r="I1165" s="637"/>
      <c r="J1165" s="637"/>
      <c r="K1165" s="637"/>
      <c r="L1165" s="637"/>
      <c r="M1165" s="638"/>
      <c r="N1165" s="625"/>
      <c r="O1165" s="625"/>
      <c r="P1165" s="625"/>
      <c r="Q1165" s="625"/>
      <c r="R1165" s="631"/>
    </row>
    <row r="1166" spans="1:18" s="136" customFormat="1" ht="16.5" thickBot="1" x14ac:dyDescent="0.25">
      <c r="A1166" s="639" t="s">
        <v>814</v>
      </c>
      <c r="B1166" s="968" t="str">
        <f>IF($A1166="","",VLOOKUP($A1166,Listes!$A$3:$C$194,2,FALSE))</f>
        <v>Scanning by Customs, incl other examination charges</v>
      </c>
      <c r="C1166" s="969"/>
      <c r="D1166" s="969"/>
      <c r="E1166" s="970" t="s">
        <v>51</v>
      </c>
      <c r="F1166" s="970"/>
      <c r="G1166" s="970"/>
      <c r="H1166" s="713"/>
      <c r="I1166" s="640"/>
      <c r="J1166" s="640"/>
      <c r="K1166" s="640"/>
      <c r="L1166" s="640"/>
      <c r="M1166" s="641"/>
      <c r="N1166" s="625"/>
      <c r="O1166" s="625"/>
      <c r="P1166" s="625"/>
      <c r="Q1166" s="625"/>
      <c r="R1166" s="631"/>
    </row>
    <row r="1167" spans="1:18" ht="16.5" thickBot="1" x14ac:dyDescent="0.25">
      <c r="A1167" s="971" t="s">
        <v>215</v>
      </c>
      <c r="B1167" s="972"/>
      <c r="C1167" s="972"/>
      <c r="D1167" s="972"/>
      <c r="E1167" s="973"/>
      <c r="F1167" s="973"/>
      <c r="G1167" s="973"/>
      <c r="H1167" s="973"/>
      <c r="I1167" s="974"/>
      <c r="K1167" s="514"/>
      <c r="L1167" s="530"/>
      <c r="M1167" s="530"/>
      <c r="N1167" s="530"/>
      <c r="O1167" s="530"/>
      <c r="P1167" s="530"/>
      <c r="Q1167" s="514"/>
    </row>
    <row r="1168" spans="1:18" ht="16.5" thickBot="1" x14ac:dyDescent="0.25">
      <c r="A1168" s="975" t="s">
        <v>565</v>
      </c>
      <c r="B1168" s="976"/>
      <c r="C1168" s="976"/>
      <c r="D1168" s="976"/>
      <c r="E1168" s="976"/>
      <c r="F1168" s="976"/>
      <c r="G1168" s="976"/>
      <c r="H1168" s="976"/>
      <c r="I1168" s="977"/>
      <c r="K1168" s="530"/>
      <c r="L1168" s="530"/>
      <c r="M1168" s="530"/>
      <c r="N1168" s="530"/>
      <c r="O1168" s="514"/>
    </row>
    <row r="1169" spans="1:23" hidden="1" x14ac:dyDescent="0.2">
      <c r="A1169" s="469"/>
      <c r="B1169" s="469"/>
      <c r="C1169" s="583"/>
      <c r="D1169" s="466"/>
      <c r="E1169" s="467"/>
      <c r="F1169" s="467"/>
      <c r="G1169" s="467"/>
      <c r="H1169" s="467"/>
      <c r="I1169" s="467"/>
      <c r="J1169" s="466"/>
      <c r="L1169" s="514"/>
      <c r="M1169" s="530"/>
      <c r="N1169" s="530"/>
      <c r="O1169" s="530"/>
      <c r="P1169" s="530"/>
      <c r="Q1169" s="530"/>
      <c r="R1169" s="514"/>
    </row>
    <row r="1170" spans="1:23" hidden="1" x14ac:dyDescent="0.2">
      <c r="A1170" s="985" t="s">
        <v>499</v>
      </c>
      <c r="B1170" s="986"/>
      <c r="C1170" s="986"/>
      <c r="D1170" s="986"/>
      <c r="E1170" s="987" t="s">
        <v>287</v>
      </c>
      <c r="F1170" s="987">
        <v>20</v>
      </c>
      <c r="G1170" s="987">
        <v>40</v>
      </c>
      <c r="H1170" s="987" t="s">
        <v>19</v>
      </c>
      <c r="I1170" s="987" t="s">
        <v>20</v>
      </c>
      <c r="J1170" s="978" t="s">
        <v>296</v>
      </c>
      <c r="K1170" s="978" t="s">
        <v>33</v>
      </c>
      <c r="L1170" s="980" t="s">
        <v>216</v>
      </c>
      <c r="M1170" s="466"/>
      <c r="N1170" s="530"/>
      <c r="O1170" s="530"/>
      <c r="P1170" s="530"/>
      <c r="Q1170" s="530"/>
      <c r="R1170" s="530"/>
      <c r="S1170" s="530"/>
      <c r="T1170" s="530"/>
      <c r="U1170" s="530"/>
    </row>
    <row r="1171" spans="1:23" hidden="1" x14ac:dyDescent="0.2">
      <c r="A1171" s="584" t="s">
        <v>217</v>
      </c>
      <c r="B1171" s="585" t="s">
        <v>11</v>
      </c>
      <c r="C1171" s="585" t="s">
        <v>12</v>
      </c>
      <c r="D1171" s="585" t="s">
        <v>218</v>
      </c>
      <c r="E1171" s="979"/>
      <c r="F1171" s="979"/>
      <c r="G1171" s="979"/>
      <c r="H1171" s="979"/>
      <c r="I1171" s="979"/>
      <c r="J1171" s="979"/>
      <c r="K1171" s="979"/>
      <c r="L1171" s="981"/>
      <c r="M1171" s="466"/>
      <c r="N1171" s="530"/>
      <c r="O1171" s="530"/>
      <c r="P1171" s="530"/>
      <c r="Q1171" s="530"/>
      <c r="R1171" s="530"/>
      <c r="S1171" s="530"/>
      <c r="T1171" s="530"/>
      <c r="U1171" s="530"/>
    </row>
    <row r="1172" spans="1:23" s="136" customFormat="1" hidden="1" x14ac:dyDescent="0.2">
      <c r="A1172" s="710"/>
      <c r="B1172" s="706"/>
      <c r="C1172" s="706"/>
      <c r="D1172" s="706"/>
      <c r="E1172" s="706"/>
      <c r="F1172" s="275"/>
      <c r="G1172" s="275"/>
      <c r="H1172" s="275"/>
      <c r="I1172" s="275"/>
      <c r="J1172" s="706"/>
      <c r="K1172" s="21"/>
      <c r="L1172" s="626"/>
      <c r="M1172" s="627"/>
      <c r="N1172" s="625"/>
      <c r="O1172" s="625"/>
      <c r="P1172" s="625"/>
      <c r="Q1172" s="625"/>
      <c r="R1172" s="625"/>
      <c r="S1172" s="625"/>
      <c r="T1172" s="625"/>
      <c r="U1172" s="625"/>
    </row>
    <row r="1173" spans="1:23" s="218" customFormat="1" hidden="1" x14ac:dyDescent="0.2">
      <c r="A1173" s="464"/>
      <c r="B1173" s="462"/>
      <c r="C1173" s="462"/>
      <c r="D1173" s="462"/>
      <c r="E1173" s="462"/>
      <c r="F1173" s="520"/>
      <c r="G1173" s="520"/>
      <c r="H1173" s="520"/>
      <c r="I1173" s="520"/>
      <c r="J1173" s="461"/>
      <c r="K1173" s="516"/>
      <c r="L1173" s="586"/>
      <c r="M1173" s="323"/>
      <c r="N1173" s="323"/>
      <c r="O1173" s="323"/>
      <c r="P1173" s="323"/>
      <c r="Q1173" s="323"/>
      <c r="R1173" s="323"/>
      <c r="S1173" s="323"/>
      <c r="T1173" s="323"/>
      <c r="U1173" s="323"/>
    </row>
    <row r="1174" spans="1:23" s="218" customFormat="1" hidden="1" x14ac:dyDescent="0.2">
      <c r="A1174" s="464"/>
      <c r="B1174" s="462"/>
      <c r="C1174" s="462"/>
      <c r="D1174" s="462"/>
      <c r="E1174" s="462"/>
      <c r="F1174" s="520"/>
      <c r="G1174" s="520"/>
      <c r="H1174" s="520"/>
      <c r="I1174" s="520"/>
      <c r="J1174" s="461"/>
      <c r="K1174" s="516"/>
      <c r="L1174" s="586"/>
      <c r="M1174" s="323"/>
      <c r="N1174" s="323"/>
      <c r="O1174" s="323"/>
      <c r="P1174" s="323"/>
      <c r="Q1174" s="323"/>
      <c r="R1174" s="323"/>
      <c r="S1174" s="323"/>
      <c r="T1174" s="323"/>
      <c r="U1174" s="323"/>
    </row>
    <row r="1175" spans="1:23" s="218" customFormat="1" ht="16.5" hidden="1" thickBot="1" x14ac:dyDescent="0.25">
      <c r="A1175" s="587"/>
      <c r="B1175" s="463"/>
      <c r="C1175" s="463"/>
      <c r="D1175" s="463"/>
      <c r="E1175" s="463"/>
      <c r="F1175" s="526"/>
      <c r="G1175" s="526"/>
      <c r="H1175" s="526"/>
      <c r="I1175" s="526"/>
      <c r="J1175" s="322"/>
      <c r="K1175" s="571"/>
      <c r="L1175" s="588"/>
      <c r="M1175" s="323"/>
      <c r="N1175" s="323"/>
      <c r="O1175" s="323"/>
      <c r="P1175" s="323"/>
      <c r="Q1175" s="323"/>
      <c r="R1175" s="323"/>
      <c r="S1175" s="323"/>
      <c r="T1175" s="323"/>
      <c r="U1175" s="323"/>
    </row>
    <row r="1176" spans="1:23" s="218" customFormat="1" hidden="1" x14ac:dyDescent="0.2">
      <c r="A1176" s="581"/>
      <c r="B1176" s="589"/>
      <c r="C1176" s="589"/>
      <c r="D1176" s="589"/>
      <c r="E1176" s="589"/>
      <c r="F1176" s="589"/>
      <c r="G1176" s="589"/>
      <c r="H1176" s="589"/>
      <c r="I1176" s="589"/>
      <c r="J1176" s="581"/>
      <c r="K1176" s="581"/>
      <c r="L1176" s="590"/>
      <c r="M1176" s="323"/>
      <c r="N1176" s="323"/>
      <c r="O1176" s="323"/>
      <c r="P1176" s="323"/>
      <c r="Q1176" s="323"/>
      <c r="R1176" s="323"/>
      <c r="S1176" s="323"/>
      <c r="T1176" s="323"/>
      <c r="U1176" s="323"/>
    </row>
    <row r="1177" spans="1:23" hidden="1" x14ac:dyDescent="0.2">
      <c r="A1177" s="982" t="s">
        <v>564</v>
      </c>
      <c r="B1177" s="983"/>
      <c r="C1177" s="983"/>
      <c r="D1177" s="983"/>
      <c r="E1177" s="983" t="s">
        <v>287</v>
      </c>
      <c r="F1177" s="983">
        <v>20</v>
      </c>
      <c r="G1177" s="983">
        <v>40</v>
      </c>
      <c r="H1177" s="983" t="s">
        <v>19</v>
      </c>
      <c r="I1177" s="983" t="s">
        <v>20</v>
      </c>
      <c r="J1177" s="984" t="s">
        <v>296</v>
      </c>
      <c r="K1177" s="984" t="s">
        <v>33</v>
      </c>
      <c r="L1177" s="992" t="s">
        <v>216</v>
      </c>
      <c r="M1177" s="992" t="s">
        <v>23</v>
      </c>
      <c r="O1177" s="514"/>
      <c r="P1177" s="530"/>
      <c r="Q1177" s="530"/>
      <c r="R1177" s="530"/>
      <c r="S1177" s="530"/>
      <c r="T1177" s="530"/>
      <c r="U1177" s="530"/>
      <c r="V1177" s="530"/>
      <c r="W1177" s="530"/>
    </row>
    <row r="1178" spans="1:23" hidden="1" x14ac:dyDescent="0.2">
      <c r="A1178" s="591" t="s">
        <v>217</v>
      </c>
      <c r="B1178" s="591" t="s">
        <v>11</v>
      </c>
      <c r="C1178" s="591" t="s">
        <v>12</v>
      </c>
      <c r="D1178" s="591" t="s">
        <v>218</v>
      </c>
      <c r="E1178" s="983"/>
      <c r="F1178" s="983"/>
      <c r="G1178" s="983"/>
      <c r="H1178" s="983"/>
      <c r="I1178" s="983"/>
      <c r="J1178" s="983"/>
      <c r="K1178" s="983"/>
      <c r="L1178" s="992"/>
      <c r="M1178" s="992"/>
      <c r="O1178" s="514"/>
      <c r="P1178" s="530"/>
      <c r="Q1178" s="530"/>
      <c r="R1178" s="530"/>
      <c r="S1178" s="530"/>
      <c r="T1178" s="530"/>
      <c r="U1178" s="530"/>
      <c r="V1178" s="530"/>
      <c r="W1178" s="530"/>
    </row>
    <row r="1179" spans="1:23" s="218" customFormat="1" hidden="1" x14ac:dyDescent="0.2">
      <c r="A1179" s="592"/>
      <c r="B1179" s="593"/>
      <c r="C1179" s="593"/>
      <c r="D1179" s="593"/>
      <c r="E1179" s="593"/>
      <c r="F1179" s="594"/>
      <c r="G1179" s="594"/>
      <c r="H1179" s="594"/>
      <c r="I1179" s="594"/>
      <c r="J1179" s="592"/>
      <c r="K1179" s="595"/>
      <c r="L1179" s="596"/>
      <c r="M1179" s="596"/>
      <c r="O1179" s="531"/>
      <c r="P1179" s="323"/>
      <c r="Q1179" s="323"/>
      <c r="R1179" s="323"/>
      <c r="S1179" s="323"/>
      <c r="T1179" s="323"/>
      <c r="U1179" s="323"/>
      <c r="V1179" s="323"/>
      <c r="W1179" s="323"/>
    </row>
    <row r="1180" spans="1:23" s="218" customFormat="1" hidden="1" x14ac:dyDescent="0.2">
      <c r="A1180" s="592"/>
      <c r="B1180" s="593"/>
      <c r="C1180" s="593"/>
      <c r="D1180" s="593"/>
      <c r="E1180" s="593"/>
      <c r="F1180" s="594"/>
      <c r="G1180" s="594"/>
      <c r="H1180" s="594"/>
      <c r="I1180" s="594"/>
      <c r="J1180" s="592"/>
      <c r="K1180" s="595"/>
      <c r="L1180" s="596"/>
      <c r="M1180" s="596"/>
      <c r="O1180" s="531"/>
      <c r="P1180" s="323"/>
      <c r="Q1180" s="323"/>
      <c r="R1180" s="323"/>
      <c r="S1180" s="323"/>
      <c r="T1180" s="323"/>
      <c r="U1180" s="323"/>
      <c r="V1180" s="323"/>
      <c r="W1180" s="323"/>
    </row>
    <row r="1181" spans="1:23" s="218" customFormat="1" hidden="1" x14ac:dyDescent="0.2">
      <c r="A1181" s="592"/>
      <c r="B1181" s="593"/>
      <c r="C1181" s="593"/>
      <c r="D1181" s="593"/>
      <c r="E1181" s="593"/>
      <c r="F1181" s="594"/>
      <c r="G1181" s="594"/>
      <c r="H1181" s="594"/>
      <c r="I1181" s="594"/>
      <c r="J1181" s="592"/>
      <c r="K1181" s="595"/>
      <c r="L1181" s="596"/>
      <c r="M1181" s="596"/>
      <c r="O1181" s="531"/>
      <c r="P1181" s="323"/>
      <c r="Q1181" s="323"/>
      <c r="R1181" s="323"/>
      <c r="S1181" s="323"/>
      <c r="T1181" s="323"/>
      <c r="U1181" s="323"/>
      <c r="V1181" s="323"/>
      <c r="W1181" s="323"/>
    </row>
    <row r="1182" spans="1:23" s="218" customFormat="1" hidden="1" x14ac:dyDescent="0.2">
      <c r="A1182" s="592"/>
      <c r="B1182" s="593"/>
      <c r="C1182" s="593"/>
      <c r="D1182" s="593"/>
      <c r="E1182" s="593"/>
      <c r="F1182" s="594"/>
      <c r="G1182" s="594"/>
      <c r="H1182" s="594"/>
      <c r="I1182" s="594"/>
      <c r="J1182" s="592"/>
      <c r="K1182" s="595"/>
      <c r="L1182" s="597"/>
      <c r="M1182" s="597"/>
      <c r="N1182" s="323"/>
      <c r="O1182" s="531"/>
      <c r="P1182" s="323"/>
      <c r="Q1182" s="323"/>
      <c r="R1182" s="323"/>
      <c r="S1182" s="323"/>
      <c r="T1182" s="323"/>
      <c r="U1182" s="323"/>
      <c r="V1182" s="323"/>
      <c r="W1182" s="323"/>
    </row>
    <row r="1183" spans="1:23" hidden="1" x14ac:dyDescent="0.2">
      <c r="B1183" s="572"/>
      <c r="C1183" s="572"/>
      <c r="D1183" s="572"/>
      <c r="E1183" s="572"/>
      <c r="F1183" s="467"/>
      <c r="G1183" s="572"/>
      <c r="H1183" s="515"/>
      <c r="I1183" s="515"/>
      <c r="J1183" s="530"/>
      <c r="K1183" s="514"/>
      <c r="L1183" s="530"/>
      <c r="M1183" s="530"/>
      <c r="N1183" s="530"/>
      <c r="O1183" s="530"/>
      <c r="P1183" s="530"/>
      <c r="Q1183" s="530"/>
    </row>
    <row r="1184" spans="1:23" ht="16.5" thickBot="1" x14ac:dyDescent="0.25">
      <c r="A1184" s="577"/>
      <c r="B1184" s="598"/>
      <c r="C1184" s="599"/>
      <c r="D1184" s="599"/>
      <c r="J1184" s="467"/>
      <c r="K1184" s="514"/>
      <c r="L1184" s="530"/>
      <c r="M1184" s="530"/>
      <c r="N1184" s="530"/>
      <c r="O1184" s="530"/>
      <c r="P1184" s="530"/>
      <c r="Q1184" s="530"/>
      <c r="R1184" s="530"/>
      <c r="S1184" s="514"/>
      <c r="T1184" s="514"/>
      <c r="U1184" s="514"/>
    </row>
    <row r="1185" spans="1:21" ht="16.5" thickBot="1" x14ac:dyDescent="0.25">
      <c r="A1185" s="914" t="s">
        <v>219</v>
      </c>
      <c r="B1185" s="945"/>
      <c r="C1185" s="945"/>
      <c r="D1185" s="945"/>
      <c r="E1185" s="946"/>
      <c r="J1185" s="467"/>
      <c r="K1185" s="514"/>
      <c r="L1185" s="530"/>
      <c r="M1185" s="530"/>
      <c r="N1185" s="530"/>
      <c r="O1185" s="530"/>
      <c r="P1185" s="530"/>
      <c r="Q1185" s="530"/>
      <c r="R1185" s="530"/>
      <c r="S1185" s="514"/>
      <c r="T1185" s="514"/>
      <c r="U1185" s="514"/>
    </row>
    <row r="1186" spans="1:21" ht="16.5" thickBot="1" x14ac:dyDescent="0.25">
      <c r="A1186" s="583"/>
      <c r="F1186" s="467"/>
      <c r="G1186" s="465"/>
      <c r="H1186" s="466"/>
      <c r="I1186" s="467"/>
      <c r="J1186" s="467"/>
      <c r="K1186" s="514"/>
      <c r="L1186" s="530"/>
      <c r="M1186" s="530"/>
      <c r="N1186" s="530"/>
      <c r="O1186" s="530"/>
      <c r="P1186" s="530"/>
      <c r="Q1186" s="530"/>
      <c r="R1186" s="530"/>
      <c r="S1186" s="514"/>
      <c r="T1186" s="514"/>
      <c r="U1186" s="514"/>
    </row>
    <row r="1187" spans="1:21" ht="16.5" thickBot="1" x14ac:dyDescent="0.25">
      <c r="A1187" s="993" t="s">
        <v>220</v>
      </c>
      <c r="B1187" s="994"/>
      <c r="C1187" s="994"/>
      <c r="D1187" s="994"/>
      <c r="E1187" s="994"/>
      <c r="F1187" s="995"/>
      <c r="G1187" s="465"/>
      <c r="H1187" s="466"/>
      <c r="I1187" s="467"/>
      <c r="J1187" s="467"/>
      <c r="K1187" s="514"/>
      <c r="L1187" s="530"/>
      <c r="M1187" s="530"/>
      <c r="N1187" s="530"/>
      <c r="O1187" s="530"/>
      <c r="P1187" s="530"/>
      <c r="Q1187" s="530"/>
      <c r="R1187" s="530"/>
      <c r="S1187" s="514"/>
      <c r="T1187" s="514"/>
      <c r="U1187" s="514"/>
    </row>
    <row r="1188" spans="1:21" x14ac:dyDescent="0.2">
      <c r="A1188" s="845" t="s">
        <v>221</v>
      </c>
      <c r="B1188" s="996"/>
      <c r="C1188" s="996"/>
      <c r="D1188" s="996"/>
      <c r="E1188" s="996"/>
      <c r="F1188" s="846"/>
      <c r="G1188" s="465"/>
      <c r="H1188" s="600"/>
      <c r="I1188" s="467"/>
      <c r="J1188" s="467"/>
      <c r="K1188" s="514"/>
      <c r="L1188" s="530"/>
      <c r="M1188" s="530"/>
      <c r="N1188" s="530"/>
      <c r="O1188" s="530"/>
      <c r="P1188" s="530"/>
      <c r="Q1188" s="530"/>
      <c r="R1188" s="530"/>
      <c r="S1188" s="514"/>
      <c r="T1188" s="514"/>
      <c r="U1188" s="514"/>
    </row>
    <row r="1189" spans="1:21" ht="16.5" thickBot="1" x14ac:dyDescent="0.25">
      <c r="A1189" s="988" t="s">
        <v>222</v>
      </c>
      <c r="B1189" s="976"/>
      <c r="C1189" s="976"/>
      <c r="D1189" s="976"/>
      <c r="E1189" s="976"/>
      <c r="F1189" s="977"/>
    </row>
    <row r="1190" spans="1:21" x14ac:dyDescent="0.2">
      <c r="A1190" s="601" t="s">
        <v>223</v>
      </c>
      <c r="B1190" s="473" t="s">
        <v>224</v>
      </c>
      <c r="C1190" s="602" t="s">
        <v>225</v>
      </c>
      <c r="D1190" s="603" t="s">
        <v>226</v>
      </c>
      <c r="E1190" s="530"/>
      <c r="H1190" s="465"/>
      <c r="I1190" s="465"/>
    </row>
    <row r="1191" spans="1:21" s="136" customFormat="1" x14ac:dyDescent="0.2">
      <c r="A1191" s="622"/>
      <c r="B1191" s="623" t="s">
        <v>341</v>
      </c>
      <c r="C1191" s="707" t="s">
        <v>414</v>
      </c>
      <c r="D1191" s="624">
        <v>1</v>
      </c>
      <c r="E1191" s="625"/>
      <c r="F1191" s="625"/>
      <c r="G1191" s="625"/>
    </row>
    <row r="1192" spans="1:21" s="136" customFormat="1" x14ac:dyDescent="0.2">
      <c r="A1192" s="622"/>
      <c r="B1192" s="623" t="s">
        <v>341</v>
      </c>
      <c r="C1192" s="707" t="s">
        <v>415</v>
      </c>
      <c r="D1192" s="624">
        <v>1.2</v>
      </c>
      <c r="E1192" s="625"/>
      <c r="F1192" s="625"/>
      <c r="G1192" s="625"/>
    </row>
    <row r="1193" spans="1:21" s="218" customFormat="1" ht="16.5" hidden="1" thickBot="1" x14ac:dyDescent="0.25">
      <c r="A1193" s="207"/>
      <c r="B1193" s="208"/>
      <c r="C1193" s="209"/>
      <c r="D1193" s="210"/>
      <c r="E1193" s="323"/>
      <c r="F1193" s="323"/>
      <c r="G1193" s="323"/>
    </row>
    <row r="1194" spans="1:21" ht="16.5" thickBot="1" x14ac:dyDescent="0.25"/>
    <row r="1195" spans="1:21" ht="16.5" thickBot="1" x14ac:dyDescent="0.25">
      <c r="A1195" s="914" t="s">
        <v>227</v>
      </c>
      <c r="B1195" s="945"/>
      <c r="C1195" s="945"/>
      <c r="D1195" s="945"/>
      <c r="E1195" s="945"/>
      <c r="F1195" s="945"/>
      <c r="G1195" s="945"/>
      <c r="H1195" s="945"/>
      <c r="I1195" s="946"/>
      <c r="K1195" s="514"/>
      <c r="L1195" s="530"/>
      <c r="M1195" s="530"/>
      <c r="N1195" s="530"/>
      <c r="O1195" s="530"/>
      <c r="P1195" s="530"/>
      <c r="Q1195" s="530"/>
      <c r="R1195" s="530"/>
      <c r="S1195" s="514"/>
      <c r="T1195" s="514"/>
      <c r="U1195" s="514"/>
    </row>
    <row r="1196" spans="1:21" ht="16.5" thickBot="1" x14ac:dyDescent="0.25">
      <c r="A1196" s="604" t="s">
        <v>228</v>
      </c>
      <c r="B1196" s="605"/>
      <c r="C1196" s="499"/>
      <c r="D1196" s="499"/>
      <c r="E1196" s="499"/>
      <c r="F1196" s="499"/>
      <c r="G1196" s="554"/>
      <c r="H1196" s="606"/>
      <c r="I1196" s="607"/>
      <c r="J1196" s="467"/>
      <c r="K1196" s="514"/>
      <c r="L1196" s="530"/>
      <c r="M1196" s="530"/>
      <c r="N1196" s="530"/>
      <c r="O1196" s="530"/>
      <c r="P1196" s="530"/>
      <c r="Q1196" s="530"/>
      <c r="R1196" s="530"/>
      <c r="S1196" s="514"/>
      <c r="T1196" s="514"/>
      <c r="U1196" s="514"/>
    </row>
    <row r="1197" spans="1:21" s="136" customFormat="1" x14ac:dyDescent="0.2">
      <c r="A1197" s="621" t="s">
        <v>467</v>
      </c>
      <c r="B1197" s="989" t="s">
        <v>1515</v>
      </c>
      <c r="C1197" s="990"/>
      <c r="D1197" s="990"/>
      <c r="E1197" s="990"/>
      <c r="F1197" s="990"/>
      <c r="G1197" s="990"/>
      <c r="H1197" s="990"/>
      <c r="I1197" s="991"/>
    </row>
    <row r="1198" spans="1:21" s="136" customFormat="1" ht="16.5" thickBot="1" x14ac:dyDescent="0.25">
      <c r="A1198" s="621" t="s">
        <v>1675</v>
      </c>
      <c r="B1198" s="1005" t="s">
        <v>1676</v>
      </c>
      <c r="C1198" s="1006"/>
      <c r="D1198" s="1006"/>
      <c r="E1198" s="1006"/>
      <c r="F1198" s="1006"/>
      <c r="G1198" s="1006"/>
      <c r="H1198" s="1006"/>
      <c r="I1198" s="1007"/>
    </row>
    <row r="1199" spans="1:21" s="136" customFormat="1" hidden="1" x14ac:dyDescent="0.2">
      <c r="A1199" s="621"/>
      <c r="B1199" s="677"/>
      <c r="C1199" s="678"/>
      <c r="D1199" s="678"/>
      <c r="E1199" s="678"/>
      <c r="F1199" s="678"/>
      <c r="G1199" s="678"/>
      <c r="H1199" s="678"/>
      <c r="I1199" s="679"/>
    </row>
    <row r="1200" spans="1:21" s="136" customFormat="1" hidden="1" x14ac:dyDescent="0.2">
      <c r="A1200" s="621"/>
      <c r="B1200" s="677"/>
      <c r="C1200" s="678"/>
      <c r="D1200" s="678"/>
      <c r="E1200" s="678"/>
      <c r="F1200" s="678"/>
      <c r="G1200" s="678"/>
      <c r="H1200" s="678"/>
      <c r="I1200" s="679"/>
    </row>
    <row r="1201" spans="1:14" s="136" customFormat="1" hidden="1" x14ac:dyDescent="0.2">
      <c r="A1201" s="621"/>
      <c r="B1201" s="677"/>
      <c r="C1201" s="678"/>
      <c r="D1201" s="678"/>
      <c r="E1201" s="678"/>
      <c r="F1201" s="678"/>
      <c r="G1201" s="678"/>
      <c r="H1201" s="678"/>
      <c r="I1201" s="679"/>
    </row>
    <row r="1202" spans="1:14" s="136" customFormat="1" hidden="1" x14ac:dyDescent="0.2">
      <c r="A1202" s="621"/>
      <c r="B1202" s="677"/>
      <c r="C1202" s="678"/>
      <c r="D1202" s="678"/>
      <c r="E1202" s="678"/>
      <c r="F1202" s="678"/>
      <c r="G1202" s="678"/>
      <c r="H1202" s="678"/>
      <c r="I1202" s="679"/>
    </row>
    <row r="1203" spans="1:14" s="218" customFormat="1" hidden="1" x14ac:dyDescent="0.2">
      <c r="A1203" s="281"/>
      <c r="B1203" s="997"/>
      <c r="C1203" s="870"/>
      <c r="D1203" s="870"/>
      <c r="E1203" s="870"/>
      <c r="F1203" s="870"/>
      <c r="G1203" s="870"/>
      <c r="H1203" s="870"/>
      <c r="I1203" s="871"/>
    </row>
    <row r="1204" spans="1:14" s="218" customFormat="1" hidden="1" x14ac:dyDescent="0.2">
      <c r="A1204" s="281"/>
      <c r="B1204" s="997"/>
      <c r="C1204" s="870"/>
      <c r="D1204" s="870"/>
      <c r="E1204" s="870"/>
      <c r="F1204" s="870"/>
      <c r="G1204" s="870"/>
      <c r="H1204" s="870"/>
      <c r="I1204" s="871"/>
    </row>
    <row r="1205" spans="1:14" s="218" customFormat="1" hidden="1" x14ac:dyDescent="0.2">
      <c r="A1205" s="281"/>
      <c r="B1205" s="997"/>
      <c r="C1205" s="870"/>
      <c r="D1205" s="870"/>
      <c r="E1205" s="870"/>
      <c r="F1205" s="870"/>
      <c r="G1205" s="870"/>
      <c r="H1205" s="870"/>
      <c r="I1205" s="871"/>
    </row>
    <row r="1206" spans="1:14" s="218" customFormat="1" ht="16.5" hidden="1" thickBot="1" x14ac:dyDescent="0.25">
      <c r="A1206" s="282"/>
      <c r="B1206" s="998"/>
      <c r="C1206" s="999"/>
      <c r="D1206" s="999"/>
      <c r="E1206" s="999"/>
      <c r="F1206" s="999"/>
      <c r="G1206" s="999"/>
      <c r="H1206" s="999"/>
      <c r="I1206" s="1000"/>
    </row>
    <row r="1207" spans="1:14" hidden="1" x14ac:dyDescent="0.2"/>
    <row r="1208" spans="1:14" s="218" customFormat="1" hidden="1" x14ac:dyDescent="0.2">
      <c r="F1208" s="323"/>
      <c r="G1208" s="323"/>
      <c r="H1208" s="323"/>
      <c r="I1208" s="323"/>
    </row>
    <row r="1209" spans="1:14" s="218" customFormat="1" ht="16.5" hidden="1" thickBot="1" x14ac:dyDescent="0.25">
      <c r="F1209" s="323"/>
      <c r="G1209" s="323"/>
      <c r="H1209" s="323"/>
      <c r="I1209" s="323"/>
    </row>
    <row r="1210" spans="1:14" s="218" customFormat="1" ht="16.5" thickBot="1" x14ac:dyDescent="0.25">
      <c r="A1210" s="993" t="s">
        <v>3</v>
      </c>
      <c r="B1210" s="1001"/>
      <c r="F1210" s="323"/>
      <c r="G1210" s="323"/>
      <c r="H1210" s="323"/>
      <c r="I1210" s="323"/>
    </row>
    <row r="1211" spans="1:14" s="608" customFormat="1" ht="16.5" thickBot="1" x14ac:dyDescent="0.25">
      <c r="A1211" s="324"/>
      <c r="B1211" s="324"/>
      <c r="F1211" s="609"/>
      <c r="G1211" s="609"/>
      <c r="H1211" s="609"/>
      <c r="I1211" s="609"/>
    </row>
    <row r="1212" spans="1:14" s="218" customFormat="1" ht="16.5" thickBot="1" x14ac:dyDescent="0.25">
      <c r="A1212" s="926" t="s">
        <v>2</v>
      </c>
      <c r="B1212" s="927"/>
      <c r="C1212" s="927"/>
      <c r="D1212" s="927"/>
      <c r="E1212" s="927"/>
      <c r="F1212" s="927"/>
      <c r="G1212" s="928"/>
      <c r="H1212" s="323"/>
      <c r="I1212" s="323"/>
    </row>
    <row r="1213" spans="1:14" s="608" customFormat="1" ht="16.5" thickBot="1" x14ac:dyDescent="0.25">
      <c r="A1213" s="324"/>
      <c r="B1213" s="324"/>
      <c r="C1213" s="324"/>
      <c r="D1213" s="324"/>
      <c r="E1213" s="324"/>
      <c r="F1213" s="324"/>
      <c r="G1213" s="324"/>
      <c r="H1213" s="609"/>
      <c r="I1213" s="609"/>
    </row>
    <row r="1214" spans="1:14" s="218" customFormat="1" ht="16.5" thickBot="1" x14ac:dyDescent="0.25">
      <c r="A1214" s="1002" t="s">
        <v>1</v>
      </c>
      <c r="B1214" s="1003"/>
      <c r="C1214" s="1003"/>
      <c r="D1214" s="1003"/>
      <c r="E1214" s="1004"/>
      <c r="F1214" s="325"/>
      <c r="G1214" s="325"/>
      <c r="H1214" s="323"/>
      <c r="I1214" s="323"/>
    </row>
    <row r="1215" spans="1:14" s="218" customFormat="1" x14ac:dyDescent="0.2">
      <c r="A1215" s="1010" t="s">
        <v>592</v>
      </c>
      <c r="B1215" s="1012" t="s">
        <v>830</v>
      </c>
      <c r="C1215" s="936" t="s">
        <v>0</v>
      </c>
      <c r="D1215" s="936" t="s">
        <v>575</v>
      </c>
      <c r="E1215" s="1012" t="s">
        <v>831</v>
      </c>
      <c r="F1215" s="936" t="s">
        <v>433</v>
      </c>
      <c r="G1215" s="936" t="s">
        <v>418</v>
      </c>
      <c r="H1215" s="936" t="s">
        <v>593</v>
      </c>
      <c r="I1215" s="936" t="s">
        <v>11</v>
      </c>
      <c r="J1215" s="936" t="s">
        <v>12</v>
      </c>
      <c r="K1215" s="936" t="s">
        <v>13</v>
      </c>
      <c r="L1215" s="936" t="s">
        <v>446</v>
      </c>
      <c r="M1215" s="936" t="s">
        <v>576</v>
      </c>
      <c r="N1215" s="939"/>
    </row>
    <row r="1216" spans="1:14" s="218" customFormat="1" ht="16.5" thickBot="1" x14ac:dyDescent="0.25">
      <c r="A1216" s="1011"/>
      <c r="B1216" s="1013"/>
      <c r="C1216" s="938"/>
      <c r="D1216" s="938"/>
      <c r="E1216" s="1013"/>
      <c r="F1216" s="938"/>
      <c r="G1216" s="938"/>
      <c r="H1216" s="938"/>
      <c r="I1216" s="938"/>
      <c r="J1216" s="938"/>
      <c r="K1216" s="938"/>
      <c r="L1216" s="938"/>
      <c r="M1216" s="938"/>
      <c r="N1216" s="941"/>
    </row>
    <row r="1217" spans="1:14" s="136" customFormat="1" x14ac:dyDescent="0.2">
      <c r="A1217" s="248" t="s">
        <v>1367</v>
      </c>
      <c r="B1217" s="125" t="s">
        <v>321</v>
      </c>
      <c r="C1217" s="705" t="s">
        <v>7</v>
      </c>
      <c r="D1217" s="125">
        <v>20</v>
      </c>
      <c r="E1217" s="125" t="s">
        <v>421</v>
      </c>
      <c r="F1217" s="125" t="s">
        <v>426</v>
      </c>
      <c r="G1217" s="125" t="s">
        <v>1369</v>
      </c>
      <c r="H1217" s="125" t="s">
        <v>1369</v>
      </c>
      <c r="I1217" s="125" t="s">
        <v>1369</v>
      </c>
      <c r="J1217" s="125" t="s">
        <v>1439</v>
      </c>
      <c r="K1217" s="125"/>
      <c r="L1217" s="620"/>
      <c r="M1217" s="714"/>
      <c r="N1217" s="715"/>
    </row>
    <row r="1218" spans="1:14" s="136" customFormat="1" x14ac:dyDescent="0.2">
      <c r="A1218" s="248" t="s">
        <v>1367</v>
      </c>
      <c r="B1218" s="125" t="s">
        <v>321</v>
      </c>
      <c r="C1218" s="705" t="s">
        <v>7</v>
      </c>
      <c r="D1218" s="125">
        <v>20</v>
      </c>
      <c r="E1218" s="125" t="s">
        <v>421</v>
      </c>
      <c r="F1218" s="125" t="s">
        <v>426</v>
      </c>
      <c r="G1218" s="125" t="s">
        <v>1369</v>
      </c>
      <c r="H1218" s="125" t="s">
        <v>1369</v>
      </c>
      <c r="I1218" s="125" t="s">
        <v>1369</v>
      </c>
      <c r="J1218" s="125" t="s">
        <v>1400</v>
      </c>
      <c r="K1218" s="125"/>
      <c r="L1218" s="620"/>
      <c r="M1218" s="714"/>
      <c r="N1218" s="715"/>
    </row>
    <row r="1219" spans="1:14" s="136" customFormat="1" x14ac:dyDescent="0.2">
      <c r="A1219" s="248" t="s">
        <v>1367</v>
      </c>
      <c r="B1219" s="125" t="s">
        <v>321</v>
      </c>
      <c r="C1219" s="705" t="s">
        <v>7</v>
      </c>
      <c r="D1219" s="125">
        <v>20</v>
      </c>
      <c r="E1219" s="125" t="s">
        <v>421</v>
      </c>
      <c r="F1219" s="125" t="s">
        <v>426</v>
      </c>
      <c r="G1219" s="125" t="s">
        <v>1369</v>
      </c>
      <c r="H1219" s="125" t="s">
        <v>1369</v>
      </c>
      <c r="I1219" s="125" t="s">
        <v>1369</v>
      </c>
      <c r="J1219" s="125" t="s">
        <v>1437</v>
      </c>
      <c r="K1219" s="125"/>
      <c r="L1219" s="620"/>
      <c r="M1219" s="714"/>
      <c r="N1219" s="715"/>
    </row>
    <row r="1220" spans="1:14" s="136" customFormat="1" x14ac:dyDescent="0.2">
      <c r="A1220" s="248" t="s">
        <v>1367</v>
      </c>
      <c r="B1220" s="125" t="s">
        <v>321</v>
      </c>
      <c r="C1220" s="705" t="s">
        <v>7</v>
      </c>
      <c r="D1220" s="125">
        <v>20</v>
      </c>
      <c r="E1220" s="125" t="s">
        <v>421</v>
      </c>
      <c r="F1220" s="125" t="s">
        <v>426</v>
      </c>
      <c r="G1220" s="125" t="s">
        <v>1369</v>
      </c>
      <c r="H1220" s="125" t="s">
        <v>1369</v>
      </c>
      <c r="I1220" s="125" t="s">
        <v>1369</v>
      </c>
      <c r="J1220" s="125" t="s">
        <v>1644</v>
      </c>
      <c r="K1220" s="125"/>
      <c r="L1220" s="620"/>
      <c r="M1220" s="714"/>
      <c r="N1220" s="715"/>
    </row>
    <row r="1221" spans="1:14" s="136" customFormat="1" x14ac:dyDescent="0.2">
      <c r="A1221" s="248" t="s">
        <v>1367</v>
      </c>
      <c r="B1221" s="125" t="s">
        <v>321</v>
      </c>
      <c r="C1221" s="705" t="s">
        <v>7</v>
      </c>
      <c r="D1221" s="125">
        <v>20</v>
      </c>
      <c r="E1221" s="125" t="s">
        <v>421</v>
      </c>
      <c r="F1221" s="125" t="s">
        <v>426</v>
      </c>
      <c r="G1221" s="125" t="s">
        <v>1369</v>
      </c>
      <c r="H1221" s="125" t="s">
        <v>1369</v>
      </c>
      <c r="I1221" s="125" t="s">
        <v>1369</v>
      </c>
      <c r="J1221" s="125" t="s">
        <v>1409</v>
      </c>
      <c r="K1221" s="125"/>
      <c r="L1221" s="620"/>
      <c r="M1221" s="714"/>
      <c r="N1221" s="715"/>
    </row>
    <row r="1222" spans="1:14" s="136" customFormat="1" x14ac:dyDescent="0.2">
      <c r="A1222" s="248" t="s">
        <v>1367</v>
      </c>
      <c r="B1222" s="125" t="s">
        <v>321</v>
      </c>
      <c r="C1222" s="705" t="s">
        <v>7</v>
      </c>
      <c r="D1222" s="125">
        <v>20</v>
      </c>
      <c r="E1222" s="125" t="s">
        <v>421</v>
      </c>
      <c r="F1222" s="125" t="s">
        <v>426</v>
      </c>
      <c r="G1222" s="125" t="s">
        <v>1369</v>
      </c>
      <c r="H1222" s="125" t="s">
        <v>1369</v>
      </c>
      <c r="I1222" s="125" t="s">
        <v>1369</v>
      </c>
      <c r="J1222" s="125" t="s">
        <v>1275</v>
      </c>
      <c r="K1222" s="125"/>
      <c r="L1222" s="620"/>
      <c r="M1222" s="714"/>
      <c r="N1222" s="715"/>
    </row>
    <row r="1223" spans="1:14" s="136" customFormat="1" x14ac:dyDescent="0.2">
      <c r="A1223" s="248" t="s">
        <v>1367</v>
      </c>
      <c r="B1223" s="125" t="s">
        <v>321</v>
      </c>
      <c r="C1223" s="705" t="s">
        <v>7</v>
      </c>
      <c r="D1223" s="125">
        <v>20</v>
      </c>
      <c r="E1223" s="125" t="s">
        <v>421</v>
      </c>
      <c r="F1223" s="125" t="s">
        <v>426</v>
      </c>
      <c r="G1223" s="125" t="s">
        <v>1369</v>
      </c>
      <c r="H1223" s="125" t="s">
        <v>1369</v>
      </c>
      <c r="I1223" s="125" t="s">
        <v>1369</v>
      </c>
      <c r="J1223" s="125" t="s">
        <v>1317</v>
      </c>
      <c r="K1223" s="125"/>
      <c r="L1223" s="620"/>
      <c r="M1223" s="714"/>
      <c r="N1223" s="715"/>
    </row>
    <row r="1224" spans="1:14" s="136" customFormat="1" x14ac:dyDescent="0.2">
      <c r="A1224" s="248" t="s">
        <v>1390</v>
      </c>
      <c r="B1224" s="125" t="s">
        <v>321</v>
      </c>
      <c r="C1224" s="705" t="s">
        <v>7</v>
      </c>
      <c r="D1224" s="125">
        <v>21</v>
      </c>
      <c r="E1224" s="125" t="s">
        <v>421</v>
      </c>
      <c r="F1224" s="125" t="s">
        <v>426</v>
      </c>
      <c r="G1224" s="125"/>
      <c r="H1224" s="125"/>
      <c r="I1224" s="125"/>
      <c r="J1224" s="125" t="s">
        <v>1322</v>
      </c>
      <c r="K1224" s="125"/>
      <c r="L1224" s="620"/>
      <c r="M1224" s="714"/>
      <c r="N1224" s="715"/>
    </row>
    <row r="1225" spans="1:14" s="136" customFormat="1" x14ac:dyDescent="0.2">
      <c r="A1225" s="248" t="s">
        <v>1390</v>
      </c>
      <c r="B1225" s="125" t="s">
        <v>321</v>
      </c>
      <c r="C1225" s="705" t="s">
        <v>7</v>
      </c>
      <c r="D1225" s="125">
        <v>21</v>
      </c>
      <c r="E1225" s="125" t="s">
        <v>421</v>
      </c>
      <c r="F1225" s="125" t="s">
        <v>426</v>
      </c>
      <c r="G1225" s="125"/>
      <c r="H1225" s="125"/>
      <c r="I1225" s="125"/>
      <c r="J1225" s="125" t="s">
        <v>1323</v>
      </c>
      <c r="K1225" s="125"/>
      <c r="L1225" s="620"/>
      <c r="M1225" s="714"/>
      <c r="N1225" s="715"/>
    </row>
    <row r="1226" spans="1:14" s="136" customFormat="1" x14ac:dyDescent="0.2">
      <c r="A1226" s="248" t="s">
        <v>1368</v>
      </c>
      <c r="B1226" s="125" t="s">
        <v>321</v>
      </c>
      <c r="C1226" s="705" t="s">
        <v>7</v>
      </c>
      <c r="D1226" s="125">
        <v>14</v>
      </c>
      <c r="E1226" s="125" t="s">
        <v>421</v>
      </c>
      <c r="F1226" s="125" t="s">
        <v>426</v>
      </c>
      <c r="G1226" s="125"/>
      <c r="H1226" s="125"/>
      <c r="I1226" s="125"/>
      <c r="J1226" s="125" t="s">
        <v>1275</v>
      </c>
      <c r="K1226" s="125"/>
      <c r="L1226" s="620"/>
      <c r="M1226" s="714"/>
      <c r="N1226" s="715"/>
    </row>
    <row r="1227" spans="1:14" s="136" customFormat="1" x14ac:dyDescent="0.2">
      <c r="A1227" s="248" t="s">
        <v>1368</v>
      </c>
      <c r="B1227" s="125" t="s">
        <v>321</v>
      </c>
      <c r="C1227" s="705" t="s">
        <v>7</v>
      </c>
      <c r="D1227" s="125">
        <v>14</v>
      </c>
      <c r="E1227" s="125" t="s">
        <v>421</v>
      </c>
      <c r="F1227" s="125" t="s">
        <v>426</v>
      </c>
      <c r="G1227" s="125"/>
      <c r="H1227" s="125"/>
      <c r="I1227" s="125"/>
      <c r="J1227" s="125" t="s">
        <v>1278</v>
      </c>
      <c r="K1227" s="125"/>
      <c r="L1227" s="620"/>
      <c r="M1227" s="714"/>
      <c r="N1227" s="715"/>
    </row>
    <row r="1228" spans="1:14" s="136" customFormat="1" x14ac:dyDescent="0.2">
      <c r="A1228" s="248" t="s">
        <v>1373</v>
      </c>
      <c r="B1228" s="125" t="s">
        <v>321</v>
      </c>
      <c r="C1228" s="705" t="s">
        <v>7</v>
      </c>
      <c r="D1228" s="125">
        <v>10</v>
      </c>
      <c r="E1228" s="125" t="s">
        <v>421</v>
      </c>
      <c r="F1228" s="125" t="s">
        <v>57</v>
      </c>
      <c r="G1228" s="125" t="s">
        <v>428</v>
      </c>
      <c r="H1228" s="125"/>
      <c r="I1228" s="125"/>
      <c r="J1228" s="125" t="s">
        <v>1509</v>
      </c>
      <c r="K1228" s="125"/>
      <c r="L1228" s="620" t="s">
        <v>1645</v>
      </c>
      <c r="M1228" s="714"/>
      <c r="N1228" s="715"/>
    </row>
    <row r="1229" spans="1:14" s="136" customFormat="1" x14ac:dyDescent="0.2">
      <c r="A1229" s="248" t="s">
        <v>1661</v>
      </c>
      <c r="B1229" s="125" t="s">
        <v>321</v>
      </c>
      <c r="C1229" s="705" t="s">
        <v>7</v>
      </c>
      <c r="D1229" s="125">
        <v>21</v>
      </c>
      <c r="E1229" s="125" t="s">
        <v>421</v>
      </c>
      <c r="F1229" s="125" t="s">
        <v>426</v>
      </c>
      <c r="G1229" s="125"/>
      <c r="H1229" s="125"/>
      <c r="I1229" s="125"/>
      <c r="J1229" s="125" t="s">
        <v>1322</v>
      </c>
      <c r="K1229" s="125"/>
      <c r="L1229" s="620"/>
      <c r="M1229" s="714"/>
      <c r="N1229" s="687"/>
    </row>
    <row r="1230" spans="1:14" s="136" customFormat="1" x14ac:dyDescent="0.2">
      <c r="A1230" s="248" t="s">
        <v>1661</v>
      </c>
      <c r="B1230" s="125" t="s">
        <v>321</v>
      </c>
      <c r="C1230" s="705" t="s">
        <v>7</v>
      </c>
      <c r="D1230" s="125">
        <v>21</v>
      </c>
      <c r="E1230" s="125" t="s">
        <v>421</v>
      </c>
      <c r="F1230" s="125" t="s">
        <v>426</v>
      </c>
      <c r="G1230" s="125"/>
      <c r="H1230" s="125"/>
      <c r="I1230" s="125"/>
      <c r="J1230" s="125" t="s">
        <v>1323</v>
      </c>
      <c r="K1230" s="125"/>
      <c r="L1230" s="620"/>
      <c r="M1230" s="714"/>
      <c r="N1230" s="687"/>
    </row>
    <row r="1231" spans="1:14" s="136" customFormat="1" x14ac:dyDescent="0.2">
      <c r="A1231" s="248" t="s">
        <v>1663</v>
      </c>
      <c r="B1231" s="125" t="s">
        <v>321</v>
      </c>
      <c r="C1231" s="705" t="s">
        <v>7</v>
      </c>
      <c r="D1231" s="125">
        <v>14</v>
      </c>
      <c r="E1231" s="125" t="s">
        <v>421</v>
      </c>
      <c r="F1231" s="125" t="s">
        <v>426</v>
      </c>
      <c r="G1231" s="125"/>
      <c r="H1231" s="125"/>
      <c r="I1231" s="125"/>
      <c r="J1231" s="125" t="s">
        <v>1351</v>
      </c>
      <c r="K1231" s="125"/>
      <c r="L1231" s="620"/>
      <c r="M1231" s="714"/>
      <c r="N1231" s="687"/>
    </row>
    <row r="1232" spans="1:14" s="136" customFormat="1" x14ac:dyDescent="0.2">
      <c r="A1232" s="248" t="s">
        <v>1663</v>
      </c>
      <c r="B1232" s="125" t="s">
        <v>321</v>
      </c>
      <c r="C1232" s="705" t="s">
        <v>7</v>
      </c>
      <c r="D1232" s="125">
        <v>14</v>
      </c>
      <c r="E1232" s="125" t="s">
        <v>421</v>
      </c>
      <c r="F1232" s="125" t="s">
        <v>426</v>
      </c>
      <c r="G1232" s="125"/>
      <c r="H1232" s="125"/>
      <c r="I1232" s="125"/>
      <c r="J1232" s="125" t="s">
        <v>1293</v>
      </c>
      <c r="K1232" s="125"/>
      <c r="L1232" s="620"/>
      <c r="M1232" s="714"/>
      <c r="N1232" s="687"/>
    </row>
    <row r="1233" spans="1:14" s="136" customFormat="1" x14ac:dyDescent="0.2">
      <c r="A1233" s="248" t="s">
        <v>1663</v>
      </c>
      <c r="B1233" s="125" t="s">
        <v>321</v>
      </c>
      <c r="C1233" s="705" t="s">
        <v>7</v>
      </c>
      <c r="D1233" s="125">
        <v>14</v>
      </c>
      <c r="E1233" s="125" t="s">
        <v>421</v>
      </c>
      <c r="F1233" s="125" t="s">
        <v>426</v>
      </c>
      <c r="G1233" s="125"/>
      <c r="H1233" s="125"/>
      <c r="I1233" s="125"/>
      <c r="J1233" s="125" t="s">
        <v>1281</v>
      </c>
      <c r="K1233" s="125"/>
      <c r="L1233" s="620"/>
      <c r="M1233" s="714"/>
      <c r="N1233" s="687"/>
    </row>
    <row r="1234" spans="1:14" s="136" customFormat="1" x14ac:dyDescent="0.2">
      <c r="A1234" s="248" t="s">
        <v>1663</v>
      </c>
      <c r="B1234" s="125" t="s">
        <v>321</v>
      </c>
      <c r="C1234" s="705" t="s">
        <v>7</v>
      </c>
      <c r="D1234" s="125">
        <v>14</v>
      </c>
      <c r="E1234" s="125" t="s">
        <v>421</v>
      </c>
      <c r="F1234" s="125" t="s">
        <v>426</v>
      </c>
      <c r="G1234" s="125"/>
      <c r="H1234" s="125"/>
      <c r="I1234" s="125"/>
      <c r="J1234" s="125" t="s">
        <v>1317</v>
      </c>
      <c r="K1234" s="125"/>
      <c r="L1234" s="620"/>
      <c r="M1234" s="714"/>
      <c r="N1234" s="687"/>
    </row>
    <row r="1235" spans="1:14" s="136" customFormat="1" x14ac:dyDescent="0.2">
      <c r="A1235" s="248" t="s">
        <v>1663</v>
      </c>
      <c r="B1235" s="125" t="s">
        <v>321</v>
      </c>
      <c r="C1235" s="705" t="s">
        <v>7</v>
      </c>
      <c r="D1235" s="125">
        <v>14</v>
      </c>
      <c r="E1235" s="125" t="s">
        <v>421</v>
      </c>
      <c r="F1235" s="125" t="s">
        <v>426</v>
      </c>
      <c r="G1235" s="125"/>
      <c r="H1235" s="125"/>
      <c r="I1235" s="125"/>
      <c r="J1235" s="125" t="s">
        <v>1322</v>
      </c>
      <c r="K1235" s="125"/>
      <c r="L1235" s="620"/>
      <c r="M1235" s="714"/>
      <c r="N1235" s="687"/>
    </row>
    <row r="1236" spans="1:14" s="136" customFormat="1" x14ac:dyDescent="0.2">
      <c r="A1236" s="248" t="s">
        <v>1663</v>
      </c>
      <c r="B1236" s="125" t="s">
        <v>321</v>
      </c>
      <c r="C1236" s="705" t="s">
        <v>7</v>
      </c>
      <c r="D1236" s="125">
        <v>14</v>
      </c>
      <c r="E1236" s="125" t="s">
        <v>421</v>
      </c>
      <c r="F1236" s="125" t="s">
        <v>426</v>
      </c>
      <c r="G1236" s="125"/>
      <c r="H1236" s="125"/>
      <c r="I1236" s="125"/>
      <c r="J1236" s="125" t="s">
        <v>1380</v>
      </c>
      <c r="K1236" s="125"/>
      <c r="L1236" s="620"/>
      <c r="M1236" s="714"/>
      <c r="N1236" s="687"/>
    </row>
    <row r="1237" spans="1:14" s="136" customFormat="1" x14ac:dyDescent="0.2">
      <c r="A1237" s="248" t="s">
        <v>1663</v>
      </c>
      <c r="B1237" s="125" t="s">
        <v>321</v>
      </c>
      <c r="C1237" s="705" t="s">
        <v>7</v>
      </c>
      <c r="D1237" s="125">
        <v>14</v>
      </c>
      <c r="E1237" s="125" t="s">
        <v>421</v>
      </c>
      <c r="F1237" s="125" t="s">
        <v>426</v>
      </c>
      <c r="G1237" s="125"/>
      <c r="H1237" s="125"/>
      <c r="I1237" s="125"/>
      <c r="J1237" s="125" t="s">
        <v>1377</v>
      </c>
      <c r="K1237" s="125"/>
      <c r="L1237" s="620"/>
      <c r="M1237" s="714"/>
      <c r="N1237" s="687"/>
    </row>
    <row r="1238" spans="1:14" s="136" customFormat="1" x14ac:dyDescent="0.2">
      <c r="A1238" s="248" t="s">
        <v>1663</v>
      </c>
      <c r="B1238" s="125" t="s">
        <v>321</v>
      </c>
      <c r="C1238" s="705" t="s">
        <v>7</v>
      </c>
      <c r="D1238" s="125">
        <v>14</v>
      </c>
      <c r="E1238" s="125" t="s">
        <v>421</v>
      </c>
      <c r="F1238" s="125" t="s">
        <v>426</v>
      </c>
      <c r="G1238" s="125"/>
      <c r="H1238" s="125"/>
      <c r="I1238" s="125"/>
      <c r="J1238" s="125" t="s">
        <v>1381</v>
      </c>
      <c r="K1238" s="125"/>
      <c r="L1238" s="620"/>
      <c r="M1238" s="714"/>
      <c r="N1238" s="687"/>
    </row>
    <row r="1239" spans="1:14" s="136" customFormat="1" x14ac:dyDescent="0.2">
      <c r="A1239" s="248" t="s">
        <v>1663</v>
      </c>
      <c r="B1239" s="125" t="s">
        <v>321</v>
      </c>
      <c r="C1239" s="705" t="s">
        <v>7</v>
      </c>
      <c r="D1239" s="125">
        <v>14</v>
      </c>
      <c r="E1239" s="125" t="s">
        <v>421</v>
      </c>
      <c r="F1239" s="125" t="s">
        <v>426</v>
      </c>
      <c r="G1239" s="125"/>
      <c r="H1239" s="125"/>
      <c r="I1239" s="125"/>
      <c r="J1239" s="125" t="s">
        <v>1336</v>
      </c>
      <c r="K1239" s="125"/>
      <c r="L1239" s="620"/>
      <c r="M1239" s="714"/>
      <c r="N1239" s="687"/>
    </row>
    <row r="1240" spans="1:14" s="136" customFormat="1" x14ac:dyDescent="0.2">
      <c r="A1240" s="248" t="s">
        <v>1663</v>
      </c>
      <c r="B1240" s="125" t="s">
        <v>321</v>
      </c>
      <c r="C1240" s="705" t="s">
        <v>7</v>
      </c>
      <c r="D1240" s="125">
        <v>14</v>
      </c>
      <c r="E1240" s="125" t="s">
        <v>421</v>
      </c>
      <c r="F1240" s="125" t="s">
        <v>426</v>
      </c>
      <c r="G1240" s="125"/>
      <c r="H1240" s="125"/>
      <c r="I1240" s="125"/>
      <c r="J1240" s="125" t="s">
        <v>1349</v>
      </c>
      <c r="K1240" s="125"/>
      <c r="L1240" s="620"/>
      <c r="M1240" s="714"/>
      <c r="N1240" s="687"/>
    </row>
    <row r="1241" spans="1:14" s="136" customFormat="1" x14ac:dyDescent="0.2">
      <c r="A1241" s="248" t="s">
        <v>1663</v>
      </c>
      <c r="B1241" s="125" t="s">
        <v>321</v>
      </c>
      <c r="C1241" s="705" t="s">
        <v>7</v>
      </c>
      <c r="D1241" s="125">
        <v>14</v>
      </c>
      <c r="E1241" s="125" t="s">
        <v>421</v>
      </c>
      <c r="F1241" s="125" t="s">
        <v>426</v>
      </c>
      <c r="G1241" s="125"/>
      <c r="H1241" s="125"/>
      <c r="I1241" s="125"/>
      <c r="J1241" s="125" t="s">
        <v>1354</v>
      </c>
      <c r="K1241" s="125"/>
      <c r="L1241" s="620"/>
      <c r="M1241" s="714"/>
      <c r="N1241" s="687"/>
    </row>
    <row r="1242" spans="1:14" s="136" customFormat="1" x14ac:dyDescent="0.2">
      <c r="A1242" s="248" t="s">
        <v>1663</v>
      </c>
      <c r="B1242" s="125" t="s">
        <v>321</v>
      </c>
      <c r="C1242" s="705" t="s">
        <v>7</v>
      </c>
      <c r="D1242" s="125">
        <v>14</v>
      </c>
      <c r="E1242" s="125" t="s">
        <v>421</v>
      </c>
      <c r="F1242" s="125" t="s">
        <v>426</v>
      </c>
      <c r="G1242" s="125"/>
      <c r="H1242" s="125"/>
      <c r="I1242" s="125"/>
      <c r="J1242" s="125" t="s">
        <v>1299</v>
      </c>
      <c r="K1242" s="125"/>
      <c r="L1242" s="620"/>
      <c r="M1242" s="714"/>
      <c r="N1242" s="687"/>
    </row>
    <row r="1243" spans="1:14" s="136" customFormat="1" x14ac:dyDescent="0.2">
      <c r="A1243" s="248" t="s">
        <v>1663</v>
      </c>
      <c r="B1243" s="125" t="s">
        <v>321</v>
      </c>
      <c r="C1243" s="705" t="s">
        <v>7</v>
      </c>
      <c r="D1243" s="125">
        <v>14</v>
      </c>
      <c r="E1243" s="125" t="s">
        <v>421</v>
      </c>
      <c r="F1243" s="125" t="s">
        <v>426</v>
      </c>
      <c r="G1243" s="125"/>
      <c r="H1243" s="125"/>
      <c r="I1243" s="125"/>
      <c r="J1243" s="125" t="s">
        <v>1301</v>
      </c>
      <c r="K1243" s="125"/>
      <c r="L1243" s="620"/>
      <c r="M1243" s="714"/>
      <c r="N1243" s="687"/>
    </row>
    <row r="1244" spans="1:14" s="136" customFormat="1" x14ac:dyDescent="0.2">
      <c r="A1244" s="248" t="s">
        <v>1663</v>
      </c>
      <c r="B1244" s="125" t="s">
        <v>321</v>
      </c>
      <c r="C1244" s="705" t="s">
        <v>7</v>
      </c>
      <c r="D1244" s="125">
        <v>14</v>
      </c>
      <c r="E1244" s="125" t="s">
        <v>421</v>
      </c>
      <c r="F1244" s="125" t="s">
        <v>426</v>
      </c>
      <c r="G1244" s="125"/>
      <c r="H1244" s="125"/>
      <c r="I1244" s="125"/>
      <c r="J1244" s="125" t="s">
        <v>1353</v>
      </c>
      <c r="K1244" s="125"/>
      <c r="L1244" s="620"/>
      <c r="M1244" s="714"/>
      <c r="N1244" s="687"/>
    </row>
    <row r="1245" spans="1:14" s="136" customFormat="1" x14ac:dyDescent="0.2">
      <c r="A1245" s="248" t="s">
        <v>1663</v>
      </c>
      <c r="B1245" s="125" t="s">
        <v>321</v>
      </c>
      <c r="C1245" s="705" t="s">
        <v>7</v>
      </c>
      <c r="D1245" s="125">
        <v>14</v>
      </c>
      <c r="E1245" s="125" t="s">
        <v>421</v>
      </c>
      <c r="F1245" s="125" t="s">
        <v>426</v>
      </c>
      <c r="G1245" s="125"/>
      <c r="H1245" s="125"/>
      <c r="I1245" s="125"/>
      <c r="J1245" s="125" t="s">
        <v>1352</v>
      </c>
      <c r="K1245" s="125"/>
      <c r="L1245" s="620"/>
      <c r="M1245" s="714"/>
      <c r="N1245" s="687"/>
    </row>
    <row r="1246" spans="1:14" s="136" customFormat="1" x14ac:dyDescent="0.2">
      <c r="A1246" s="248" t="s">
        <v>1663</v>
      </c>
      <c r="B1246" s="125" t="s">
        <v>321</v>
      </c>
      <c r="C1246" s="705" t="s">
        <v>7</v>
      </c>
      <c r="D1246" s="125">
        <v>14</v>
      </c>
      <c r="E1246" s="125" t="s">
        <v>421</v>
      </c>
      <c r="F1246" s="125" t="s">
        <v>426</v>
      </c>
      <c r="G1246" s="125"/>
      <c r="H1246" s="125"/>
      <c r="I1246" s="125"/>
      <c r="J1246" s="125" t="s">
        <v>1329</v>
      </c>
      <c r="K1246" s="125"/>
      <c r="L1246" s="620"/>
      <c r="M1246" s="714"/>
      <c r="N1246" s="687"/>
    </row>
    <row r="1247" spans="1:14" s="136" customFormat="1" x14ac:dyDescent="0.2">
      <c r="A1247" s="248" t="s">
        <v>1663</v>
      </c>
      <c r="B1247" s="125" t="s">
        <v>321</v>
      </c>
      <c r="C1247" s="705" t="s">
        <v>7</v>
      </c>
      <c r="D1247" s="125">
        <v>14</v>
      </c>
      <c r="E1247" s="125" t="s">
        <v>421</v>
      </c>
      <c r="F1247" s="125" t="s">
        <v>426</v>
      </c>
      <c r="G1247" s="125"/>
      <c r="H1247" s="125"/>
      <c r="I1247" s="125"/>
      <c r="J1247" s="125" t="s">
        <v>1360</v>
      </c>
      <c r="K1247" s="125"/>
      <c r="L1247" s="620"/>
      <c r="M1247" s="714"/>
      <c r="N1247" s="687"/>
    </row>
    <row r="1248" spans="1:14" s="136" customFormat="1" x14ac:dyDescent="0.2">
      <c r="A1248" s="248" t="s">
        <v>1663</v>
      </c>
      <c r="B1248" s="125" t="s">
        <v>321</v>
      </c>
      <c r="C1248" s="705" t="s">
        <v>7</v>
      </c>
      <c r="D1248" s="125">
        <v>14</v>
      </c>
      <c r="E1248" s="125" t="s">
        <v>421</v>
      </c>
      <c r="F1248" s="125" t="s">
        <v>426</v>
      </c>
      <c r="G1248" s="125"/>
      <c r="H1248" s="125"/>
      <c r="I1248" s="125"/>
      <c r="J1248" s="125" t="s">
        <v>1332</v>
      </c>
      <c r="K1248" s="125"/>
      <c r="L1248" s="620"/>
      <c r="M1248" s="714"/>
      <c r="N1248" s="687"/>
    </row>
    <row r="1249" spans="1:14" s="136" customFormat="1" x14ac:dyDescent="0.2">
      <c r="A1249" s="248" t="s">
        <v>1663</v>
      </c>
      <c r="B1249" s="125" t="s">
        <v>321</v>
      </c>
      <c r="C1249" s="705" t="s">
        <v>7</v>
      </c>
      <c r="D1249" s="125">
        <v>14</v>
      </c>
      <c r="E1249" s="125" t="s">
        <v>421</v>
      </c>
      <c r="F1249" s="125" t="s">
        <v>426</v>
      </c>
      <c r="G1249" s="125"/>
      <c r="H1249" s="125"/>
      <c r="I1249" s="125"/>
      <c r="J1249" s="125" t="s">
        <v>1321</v>
      </c>
      <c r="K1249" s="125"/>
      <c r="L1249" s="620"/>
      <c r="M1249" s="714"/>
      <c r="N1249" s="687"/>
    </row>
    <row r="1250" spans="1:14" s="136" customFormat="1" x14ac:dyDescent="0.2">
      <c r="A1250" s="248" t="s">
        <v>1663</v>
      </c>
      <c r="B1250" s="125" t="s">
        <v>321</v>
      </c>
      <c r="C1250" s="705" t="s">
        <v>7</v>
      </c>
      <c r="D1250" s="125">
        <v>14</v>
      </c>
      <c r="E1250" s="125" t="s">
        <v>421</v>
      </c>
      <c r="F1250" s="125" t="s">
        <v>426</v>
      </c>
      <c r="G1250" s="125"/>
      <c r="H1250" s="125"/>
      <c r="I1250" s="125"/>
      <c r="J1250" s="125" t="s">
        <v>1282</v>
      </c>
      <c r="K1250" s="125"/>
      <c r="L1250" s="620"/>
      <c r="M1250" s="714"/>
      <c r="N1250" s="687"/>
    </row>
    <row r="1251" spans="1:14" s="136" customFormat="1" x14ac:dyDescent="0.2">
      <c r="A1251" s="248" t="s">
        <v>1663</v>
      </c>
      <c r="B1251" s="125" t="s">
        <v>321</v>
      </c>
      <c r="C1251" s="705" t="s">
        <v>7</v>
      </c>
      <c r="D1251" s="125">
        <v>14</v>
      </c>
      <c r="E1251" s="125" t="s">
        <v>421</v>
      </c>
      <c r="F1251" s="125" t="s">
        <v>426</v>
      </c>
      <c r="G1251" s="125"/>
      <c r="H1251" s="125"/>
      <c r="I1251" s="125"/>
      <c r="J1251" s="125" t="s">
        <v>1305</v>
      </c>
      <c r="K1251" s="125"/>
      <c r="L1251" s="620"/>
      <c r="M1251" s="714"/>
      <c r="N1251" s="687"/>
    </row>
    <row r="1252" spans="1:14" s="136" customFormat="1" x14ac:dyDescent="0.2">
      <c r="A1252" s="248" t="s">
        <v>1663</v>
      </c>
      <c r="B1252" s="125" t="s">
        <v>321</v>
      </c>
      <c r="C1252" s="705" t="s">
        <v>7</v>
      </c>
      <c r="D1252" s="125">
        <v>14</v>
      </c>
      <c r="E1252" s="125" t="s">
        <v>421</v>
      </c>
      <c r="F1252" s="125" t="s">
        <v>426</v>
      </c>
      <c r="G1252" s="125"/>
      <c r="H1252" s="125"/>
      <c r="I1252" s="125"/>
      <c r="J1252" s="125" t="s">
        <v>1345</v>
      </c>
      <c r="K1252" s="125"/>
      <c r="L1252" s="620"/>
      <c r="M1252" s="714"/>
      <c r="N1252" s="687"/>
    </row>
    <row r="1253" spans="1:14" s="136" customFormat="1" x14ac:dyDescent="0.2">
      <c r="A1253" s="248" t="s">
        <v>1663</v>
      </c>
      <c r="B1253" s="125" t="s">
        <v>321</v>
      </c>
      <c r="C1253" s="705" t="s">
        <v>7</v>
      </c>
      <c r="D1253" s="125">
        <v>14</v>
      </c>
      <c r="E1253" s="125" t="s">
        <v>421</v>
      </c>
      <c r="F1253" s="125" t="s">
        <v>426</v>
      </c>
      <c r="G1253" s="125"/>
      <c r="H1253" s="125"/>
      <c r="I1253" s="125"/>
      <c r="J1253" s="125" t="s">
        <v>1345</v>
      </c>
      <c r="K1253" s="125"/>
      <c r="L1253" s="620"/>
      <c r="M1253" s="714"/>
      <c r="N1253" s="687"/>
    </row>
    <row r="1254" spans="1:14" s="136" customFormat="1" x14ac:dyDescent="0.2">
      <c r="A1254" s="248" t="s">
        <v>1679</v>
      </c>
      <c r="B1254" s="125" t="s">
        <v>321</v>
      </c>
      <c r="C1254" s="705" t="s">
        <v>7</v>
      </c>
      <c r="D1254" s="125">
        <v>18</v>
      </c>
      <c r="E1254" s="125" t="s">
        <v>421</v>
      </c>
      <c r="F1254" s="125" t="s">
        <v>426</v>
      </c>
      <c r="G1254" s="125"/>
      <c r="H1254" s="125"/>
      <c r="I1254" s="125"/>
      <c r="J1254" s="125" t="s">
        <v>1322</v>
      </c>
      <c r="K1254" s="125"/>
      <c r="L1254" s="620"/>
      <c r="M1254" s="714"/>
      <c r="N1254" s="687"/>
    </row>
    <row r="1255" spans="1:14" s="136" customFormat="1" x14ac:dyDescent="0.2">
      <c r="A1255" s="248" t="s">
        <v>1679</v>
      </c>
      <c r="B1255" s="125" t="s">
        <v>321</v>
      </c>
      <c r="C1255" s="705" t="s">
        <v>7</v>
      </c>
      <c r="D1255" s="125">
        <v>18</v>
      </c>
      <c r="E1255" s="125" t="s">
        <v>421</v>
      </c>
      <c r="F1255" s="125" t="s">
        <v>426</v>
      </c>
      <c r="G1255" s="125"/>
      <c r="H1255" s="125"/>
      <c r="I1255" s="125"/>
      <c r="J1255" s="125" t="s">
        <v>1317</v>
      </c>
      <c r="K1255" s="125"/>
      <c r="L1255" s="620"/>
      <c r="M1255" s="714"/>
      <c r="N1255" s="687"/>
    </row>
    <row r="1256" spans="1:14" s="136" customFormat="1" x14ac:dyDescent="0.2">
      <c r="A1256" s="248" t="s">
        <v>1679</v>
      </c>
      <c r="B1256" s="125" t="s">
        <v>321</v>
      </c>
      <c r="C1256" s="705" t="s">
        <v>7</v>
      </c>
      <c r="D1256" s="125">
        <v>18</v>
      </c>
      <c r="E1256" s="125" t="s">
        <v>421</v>
      </c>
      <c r="F1256" s="125" t="s">
        <v>426</v>
      </c>
      <c r="G1256" s="125"/>
      <c r="H1256" s="125"/>
      <c r="I1256" s="125"/>
      <c r="J1256" s="125" t="s">
        <v>1332</v>
      </c>
      <c r="K1256" s="125"/>
      <c r="L1256" s="620"/>
      <c r="M1256" s="714"/>
      <c r="N1256" s="687"/>
    </row>
    <row r="1257" spans="1:14" s="136" customFormat="1" x14ac:dyDescent="0.2">
      <c r="A1257" s="248" t="s">
        <v>1679</v>
      </c>
      <c r="B1257" s="125" t="s">
        <v>321</v>
      </c>
      <c r="C1257" s="705" t="s">
        <v>7</v>
      </c>
      <c r="D1257" s="125">
        <v>18</v>
      </c>
      <c r="E1257" s="125" t="s">
        <v>421</v>
      </c>
      <c r="F1257" s="125" t="s">
        <v>426</v>
      </c>
      <c r="G1257" s="125"/>
      <c r="H1257" s="125"/>
      <c r="I1257" s="125"/>
      <c r="J1257" s="125" t="s">
        <v>1347</v>
      </c>
      <c r="K1257" s="125"/>
      <c r="L1257" s="620"/>
      <c r="M1257" s="714"/>
      <c r="N1257" s="687"/>
    </row>
    <row r="1258" spans="1:14" s="136" customFormat="1" x14ac:dyDescent="0.2">
      <c r="A1258" s="248" t="s">
        <v>1679</v>
      </c>
      <c r="B1258" s="125" t="s">
        <v>321</v>
      </c>
      <c r="C1258" s="705" t="s">
        <v>7</v>
      </c>
      <c r="D1258" s="125">
        <v>18</v>
      </c>
      <c r="E1258" s="125" t="s">
        <v>421</v>
      </c>
      <c r="F1258" s="125" t="s">
        <v>426</v>
      </c>
      <c r="G1258" s="125"/>
      <c r="H1258" s="125"/>
      <c r="I1258" s="125"/>
      <c r="J1258" s="125" t="s">
        <v>1351</v>
      </c>
      <c r="K1258" s="125"/>
      <c r="L1258" s="620"/>
      <c r="M1258" s="714"/>
      <c r="N1258" s="687"/>
    </row>
    <row r="1259" spans="1:14" s="136" customFormat="1" x14ac:dyDescent="0.2">
      <c r="A1259" s="248" t="s">
        <v>1680</v>
      </c>
      <c r="B1259" s="125" t="s">
        <v>321</v>
      </c>
      <c r="C1259" s="705" t="s">
        <v>7</v>
      </c>
      <c r="D1259" s="125">
        <v>18</v>
      </c>
      <c r="E1259" s="125" t="s">
        <v>421</v>
      </c>
      <c r="F1259" s="125" t="s">
        <v>426</v>
      </c>
      <c r="G1259" s="125"/>
      <c r="H1259" s="125"/>
      <c r="I1259" s="125"/>
      <c r="J1259" s="125" t="s">
        <v>1322</v>
      </c>
      <c r="K1259" s="125"/>
      <c r="L1259" s="620"/>
      <c r="M1259" s="714"/>
      <c r="N1259" s="687"/>
    </row>
    <row r="1260" spans="1:14" s="136" customFormat="1" x14ac:dyDescent="0.2">
      <c r="A1260" s="248" t="s">
        <v>1680</v>
      </c>
      <c r="B1260" s="125" t="s">
        <v>321</v>
      </c>
      <c r="C1260" s="705" t="s">
        <v>7</v>
      </c>
      <c r="D1260" s="125">
        <v>18</v>
      </c>
      <c r="E1260" s="125" t="s">
        <v>421</v>
      </c>
      <c r="F1260" s="125" t="s">
        <v>426</v>
      </c>
      <c r="G1260" s="125"/>
      <c r="H1260" s="125"/>
      <c r="I1260" s="125"/>
      <c r="J1260" s="125" t="s">
        <v>1317</v>
      </c>
      <c r="K1260" s="125"/>
      <c r="L1260" s="620"/>
      <c r="M1260" s="714"/>
      <c r="N1260" s="687"/>
    </row>
    <row r="1261" spans="1:14" s="136" customFormat="1" x14ac:dyDescent="0.2">
      <c r="A1261" s="248" t="s">
        <v>1680</v>
      </c>
      <c r="B1261" s="125" t="s">
        <v>321</v>
      </c>
      <c r="C1261" s="705" t="s">
        <v>7</v>
      </c>
      <c r="D1261" s="125">
        <v>18</v>
      </c>
      <c r="E1261" s="125" t="s">
        <v>421</v>
      </c>
      <c r="F1261" s="125" t="s">
        <v>426</v>
      </c>
      <c r="G1261" s="125"/>
      <c r="H1261" s="125"/>
      <c r="I1261" s="125"/>
      <c r="J1261" s="125" t="s">
        <v>1332</v>
      </c>
      <c r="K1261" s="125"/>
      <c r="L1261" s="620"/>
      <c r="M1261" s="714"/>
      <c r="N1261" s="687"/>
    </row>
    <row r="1262" spans="1:14" s="136" customFormat="1" x14ac:dyDescent="0.2">
      <c r="A1262" s="248" t="s">
        <v>1680</v>
      </c>
      <c r="B1262" s="125" t="s">
        <v>321</v>
      </c>
      <c r="C1262" s="705" t="s">
        <v>7</v>
      </c>
      <c r="D1262" s="125">
        <v>18</v>
      </c>
      <c r="E1262" s="125" t="s">
        <v>421</v>
      </c>
      <c r="F1262" s="125" t="s">
        <v>426</v>
      </c>
      <c r="G1262" s="125"/>
      <c r="H1262" s="125"/>
      <c r="I1262" s="125"/>
      <c r="J1262" s="125" t="s">
        <v>1347</v>
      </c>
      <c r="K1262" s="125"/>
      <c r="L1262" s="620"/>
      <c r="M1262" s="714"/>
      <c r="N1262" s="687"/>
    </row>
    <row r="1263" spans="1:14" s="136" customFormat="1" x14ac:dyDescent="0.2">
      <c r="A1263" s="248" t="s">
        <v>1680</v>
      </c>
      <c r="B1263" s="125" t="s">
        <v>321</v>
      </c>
      <c r="C1263" s="705" t="s">
        <v>7</v>
      </c>
      <c r="D1263" s="125">
        <v>18</v>
      </c>
      <c r="E1263" s="125" t="s">
        <v>421</v>
      </c>
      <c r="F1263" s="125" t="s">
        <v>426</v>
      </c>
      <c r="G1263" s="125"/>
      <c r="H1263" s="125"/>
      <c r="I1263" s="125"/>
      <c r="J1263" s="125" t="s">
        <v>1351</v>
      </c>
      <c r="K1263" s="125"/>
      <c r="L1263" s="620"/>
      <c r="M1263" s="714"/>
      <c r="N1263" s="687"/>
    </row>
    <row r="1264" spans="1:14" s="136" customFormat="1" x14ac:dyDescent="0.2">
      <c r="A1264" s="248" t="s">
        <v>1681</v>
      </c>
      <c r="B1264" s="125" t="s">
        <v>321</v>
      </c>
      <c r="C1264" s="705" t="s">
        <v>7</v>
      </c>
      <c r="D1264" s="125">
        <v>18</v>
      </c>
      <c r="E1264" s="125" t="s">
        <v>421</v>
      </c>
      <c r="F1264" s="125" t="s">
        <v>426</v>
      </c>
      <c r="G1264" s="125"/>
      <c r="H1264" s="125"/>
      <c r="I1264" s="125"/>
      <c r="J1264" s="125" t="s">
        <v>1322</v>
      </c>
      <c r="K1264" s="125"/>
      <c r="L1264" s="620"/>
      <c r="M1264" s="714"/>
      <c r="N1264" s="687"/>
    </row>
    <row r="1265" spans="1:14" s="136" customFormat="1" x14ac:dyDescent="0.2">
      <c r="A1265" s="248" t="s">
        <v>1681</v>
      </c>
      <c r="B1265" s="125" t="s">
        <v>321</v>
      </c>
      <c r="C1265" s="705" t="s">
        <v>7</v>
      </c>
      <c r="D1265" s="125">
        <v>18</v>
      </c>
      <c r="E1265" s="125" t="s">
        <v>421</v>
      </c>
      <c r="F1265" s="125" t="s">
        <v>426</v>
      </c>
      <c r="G1265" s="125"/>
      <c r="H1265" s="125"/>
      <c r="I1265" s="125"/>
      <c r="J1265" s="125" t="s">
        <v>1317</v>
      </c>
      <c r="K1265" s="125"/>
      <c r="L1265" s="620"/>
      <c r="M1265" s="714"/>
      <c r="N1265" s="687"/>
    </row>
    <row r="1266" spans="1:14" s="136" customFormat="1" x14ac:dyDescent="0.2">
      <c r="A1266" s="248" t="s">
        <v>1681</v>
      </c>
      <c r="B1266" s="125" t="s">
        <v>321</v>
      </c>
      <c r="C1266" s="705" t="s">
        <v>7</v>
      </c>
      <c r="D1266" s="125">
        <v>18</v>
      </c>
      <c r="E1266" s="125" t="s">
        <v>421</v>
      </c>
      <c r="F1266" s="125" t="s">
        <v>426</v>
      </c>
      <c r="G1266" s="125"/>
      <c r="H1266" s="125"/>
      <c r="I1266" s="125"/>
      <c r="J1266" s="125" t="s">
        <v>1332</v>
      </c>
      <c r="K1266" s="125"/>
      <c r="L1266" s="620"/>
      <c r="M1266" s="714"/>
      <c r="N1266" s="687"/>
    </row>
    <row r="1267" spans="1:14" s="136" customFormat="1" x14ac:dyDescent="0.2">
      <c r="A1267" s="248" t="s">
        <v>1681</v>
      </c>
      <c r="B1267" s="125" t="s">
        <v>321</v>
      </c>
      <c r="C1267" s="705" t="s">
        <v>7</v>
      </c>
      <c r="D1267" s="125">
        <v>18</v>
      </c>
      <c r="E1267" s="125" t="s">
        <v>421</v>
      </c>
      <c r="F1267" s="125" t="s">
        <v>426</v>
      </c>
      <c r="G1267" s="125"/>
      <c r="H1267" s="125"/>
      <c r="I1267" s="125"/>
      <c r="J1267" s="125" t="s">
        <v>1347</v>
      </c>
      <c r="K1267" s="125"/>
      <c r="L1267" s="620"/>
      <c r="M1267" s="714"/>
      <c r="N1267" s="687"/>
    </row>
    <row r="1268" spans="1:14" s="136" customFormat="1" x14ac:dyDescent="0.2">
      <c r="A1268" s="248" t="s">
        <v>1681</v>
      </c>
      <c r="B1268" s="125" t="s">
        <v>321</v>
      </c>
      <c r="C1268" s="705" t="s">
        <v>7</v>
      </c>
      <c r="D1268" s="125">
        <v>18</v>
      </c>
      <c r="E1268" s="125" t="s">
        <v>421</v>
      </c>
      <c r="F1268" s="125" t="s">
        <v>426</v>
      </c>
      <c r="G1268" s="125"/>
      <c r="H1268" s="125"/>
      <c r="I1268" s="125"/>
      <c r="J1268" s="125" t="s">
        <v>1351</v>
      </c>
      <c r="K1268" s="125"/>
      <c r="L1268" s="620"/>
      <c r="M1268" s="714"/>
      <c r="N1268" s="687"/>
    </row>
    <row r="1269" spans="1:14" s="136" customFormat="1" x14ac:dyDescent="0.2">
      <c r="A1269" s="248" t="s">
        <v>1682</v>
      </c>
      <c r="B1269" s="125" t="s">
        <v>321</v>
      </c>
      <c r="C1269" s="705" t="s">
        <v>7</v>
      </c>
      <c r="D1269" s="125">
        <v>18</v>
      </c>
      <c r="E1269" s="125" t="s">
        <v>421</v>
      </c>
      <c r="F1269" s="125" t="s">
        <v>426</v>
      </c>
      <c r="G1269" s="125"/>
      <c r="H1269" s="125"/>
      <c r="I1269" s="125"/>
      <c r="J1269" s="125" t="s">
        <v>1322</v>
      </c>
      <c r="K1269" s="125"/>
      <c r="L1269" s="620"/>
      <c r="M1269" s="714"/>
      <c r="N1269" s="687"/>
    </row>
    <row r="1270" spans="1:14" s="136" customFormat="1" x14ac:dyDescent="0.2">
      <c r="A1270" s="248" t="s">
        <v>1682</v>
      </c>
      <c r="B1270" s="125" t="s">
        <v>321</v>
      </c>
      <c r="C1270" s="705" t="s">
        <v>7</v>
      </c>
      <c r="D1270" s="125">
        <v>18</v>
      </c>
      <c r="E1270" s="125" t="s">
        <v>421</v>
      </c>
      <c r="F1270" s="125" t="s">
        <v>426</v>
      </c>
      <c r="G1270" s="125"/>
      <c r="H1270" s="125"/>
      <c r="I1270" s="125"/>
      <c r="J1270" s="125" t="s">
        <v>1317</v>
      </c>
      <c r="K1270" s="125"/>
      <c r="L1270" s="620"/>
      <c r="M1270" s="714"/>
      <c r="N1270" s="687"/>
    </row>
    <row r="1271" spans="1:14" s="136" customFormat="1" x14ac:dyDescent="0.2">
      <c r="A1271" s="248" t="s">
        <v>1682</v>
      </c>
      <c r="B1271" s="125" t="s">
        <v>321</v>
      </c>
      <c r="C1271" s="705" t="s">
        <v>7</v>
      </c>
      <c r="D1271" s="125">
        <v>18</v>
      </c>
      <c r="E1271" s="125" t="s">
        <v>421</v>
      </c>
      <c r="F1271" s="125" t="s">
        <v>426</v>
      </c>
      <c r="G1271" s="125"/>
      <c r="H1271" s="125"/>
      <c r="I1271" s="125"/>
      <c r="J1271" s="125" t="s">
        <v>1332</v>
      </c>
      <c r="K1271" s="125"/>
      <c r="L1271" s="620"/>
      <c r="M1271" s="714"/>
      <c r="N1271" s="687"/>
    </row>
    <row r="1272" spans="1:14" s="136" customFormat="1" x14ac:dyDescent="0.2">
      <c r="A1272" s="248" t="s">
        <v>1682</v>
      </c>
      <c r="B1272" s="125" t="s">
        <v>321</v>
      </c>
      <c r="C1272" s="705" t="s">
        <v>7</v>
      </c>
      <c r="D1272" s="125">
        <v>18</v>
      </c>
      <c r="E1272" s="125" t="s">
        <v>421</v>
      </c>
      <c r="F1272" s="125" t="s">
        <v>426</v>
      </c>
      <c r="G1272" s="125"/>
      <c r="H1272" s="125"/>
      <c r="I1272" s="125"/>
      <c r="J1272" s="125" t="s">
        <v>1347</v>
      </c>
      <c r="K1272" s="125"/>
      <c r="L1272" s="620"/>
      <c r="M1272" s="714"/>
      <c r="N1272" s="687"/>
    </row>
    <row r="1273" spans="1:14" s="136" customFormat="1" x14ac:dyDescent="0.2">
      <c r="A1273" s="248" t="s">
        <v>1682</v>
      </c>
      <c r="B1273" s="125" t="s">
        <v>321</v>
      </c>
      <c r="C1273" s="705" t="s">
        <v>7</v>
      </c>
      <c r="D1273" s="125">
        <v>18</v>
      </c>
      <c r="E1273" s="125" t="s">
        <v>421</v>
      </c>
      <c r="F1273" s="125" t="s">
        <v>426</v>
      </c>
      <c r="G1273" s="125"/>
      <c r="H1273" s="125"/>
      <c r="I1273" s="125"/>
      <c r="J1273" s="125" t="s">
        <v>1351</v>
      </c>
      <c r="K1273" s="125"/>
      <c r="L1273" s="620"/>
      <c r="M1273" s="714"/>
      <c r="N1273" s="687"/>
    </row>
    <row r="1274" spans="1:14" s="136" customFormat="1" x14ac:dyDescent="0.2">
      <c r="A1274" s="248" t="s">
        <v>1679</v>
      </c>
      <c r="B1274" s="125" t="s">
        <v>320</v>
      </c>
      <c r="C1274" s="705" t="s">
        <v>6</v>
      </c>
      <c r="D1274" s="125">
        <v>14</v>
      </c>
      <c r="E1274" s="125" t="s">
        <v>421</v>
      </c>
      <c r="F1274" s="125" t="s">
        <v>426</v>
      </c>
      <c r="G1274" s="125"/>
      <c r="H1274" s="125"/>
      <c r="I1274" s="125" t="s">
        <v>1686</v>
      </c>
      <c r="J1274" s="125"/>
      <c r="K1274" s="125"/>
      <c r="L1274" s="620" t="s">
        <v>1667</v>
      </c>
      <c r="M1274" s="714"/>
      <c r="N1274" s="687"/>
    </row>
    <row r="1275" spans="1:14" s="136" customFormat="1" x14ac:dyDescent="0.2">
      <c r="A1275" s="248" t="s">
        <v>1680</v>
      </c>
      <c r="B1275" s="125" t="s">
        <v>320</v>
      </c>
      <c r="C1275" s="705" t="s">
        <v>6</v>
      </c>
      <c r="D1275" s="125">
        <v>14</v>
      </c>
      <c r="E1275" s="125" t="s">
        <v>421</v>
      </c>
      <c r="F1275" s="125" t="s">
        <v>426</v>
      </c>
      <c r="G1275" s="125"/>
      <c r="H1275" s="125"/>
      <c r="I1275" s="125" t="s">
        <v>1686</v>
      </c>
      <c r="J1275" s="125"/>
      <c r="K1275" s="125"/>
      <c r="L1275" s="620" t="s">
        <v>1667</v>
      </c>
      <c r="M1275" s="714"/>
      <c r="N1275" s="687"/>
    </row>
    <row r="1276" spans="1:14" s="136" customFormat="1" x14ac:dyDescent="0.2">
      <c r="A1276" s="248" t="s">
        <v>1681</v>
      </c>
      <c r="B1276" s="125" t="s">
        <v>320</v>
      </c>
      <c r="C1276" s="705" t="s">
        <v>6</v>
      </c>
      <c r="D1276" s="125">
        <v>14</v>
      </c>
      <c r="E1276" s="125" t="s">
        <v>421</v>
      </c>
      <c r="F1276" s="125" t="s">
        <v>426</v>
      </c>
      <c r="G1276" s="125"/>
      <c r="H1276" s="125"/>
      <c r="I1276" s="125" t="s">
        <v>1686</v>
      </c>
      <c r="J1276" s="125"/>
      <c r="K1276" s="125"/>
      <c r="L1276" s="620" t="s">
        <v>1667</v>
      </c>
      <c r="M1276" s="714"/>
      <c r="N1276" s="687"/>
    </row>
    <row r="1277" spans="1:14" s="136" customFormat="1" x14ac:dyDescent="0.2">
      <c r="A1277" s="248" t="s">
        <v>1682</v>
      </c>
      <c r="B1277" s="125" t="s">
        <v>320</v>
      </c>
      <c r="C1277" s="705" t="s">
        <v>6</v>
      </c>
      <c r="D1277" s="125">
        <v>14</v>
      </c>
      <c r="E1277" s="125" t="s">
        <v>421</v>
      </c>
      <c r="F1277" s="125" t="s">
        <v>426</v>
      </c>
      <c r="G1277" s="125"/>
      <c r="H1277" s="125"/>
      <c r="I1277" s="125" t="s">
        <v>1686</v>
      </c>
      <c r="J1277" s="125"/>
      <c r="K1277" s="125"/>
      <c r="L1277" s="620" t="s">
        <v>1667</v>
      </c>
      <c r="M1277" s="714"/>
      <c r="N1277" s="687"/>
    </row>
    <row r="1278" spans="1:14" s="136" customFormat="1" ht="31.5" x14ac:dyDescent="0.2">
      <c r="A1278" s="689" t="s">
        <v>1664</v>
      </c>
      <c r="B1278" s="647" t="s">
        <v>320</v>
      </c>
      <c r="C1278" s="690" t="s">
        <v>8</v>
      </c>
      <c r="D1278" s="647">
        <v>5</v>
      </c>
      <c r="E1278" s="647" t="s">
        <v>422</v>
      </c>
      <c r="F1278" s="647" t="s">
        <v>426</v>
      </c>
      <c r="G1278" s="647"/>
      <c r="H1278" s="647"/>
      <c r="I1278" s="647" t="s">
        <v>1284</v>
      </c>
      <c r="J1278" s="647"/>
      <c r="K1278" s="647"/>
      <c r="L1278" s="691" t="s">
        <v>1667</v>
      </c>
      <c r="M1278" s="692"/>
      <c r="N1278" s="688"/>
    </row>
    <row r="1279" spans="1:14" s="136" customFormat="1" x14ac:dyDescent="0.2">
      <c r="A1279" s="689" t="s">
        <v>1664</v>
      </c>
      <c r="B1279" s="647" t="s">
        <v>320</v>
      </c>
      <c r="C1279" s="690" t="s">
        <v>6</v>
      </c>
      <c r="D1279" s="647">
        <v>4</v>
      </c>
      <c r="E1279" s="647" t="s">
        <v>422</v>
      </c>
      <c r="F1279" s="647" t="s">
        <v>426</v>
      </c>
      <c r="G1279" s="647"/>
      <c r="H1279" s="647"/>
      <c r="I1279" s="647" t="s">
        <v>1284</v>
      </c>
      <c r="J1279" s="647"/>
      <c r="K1279" s="647"/>
      <c r="L1279" s="691" t="s">
        <v>1667</v>
      </c>
      <c r="M1279" s="692"/>
      <c r="N1279" s="688"/>
    </row>
    <row r="1280" spans="1:14" s="136" customFormat="1" x14ac:dyDescent="0.2">
      <c r="A1280" s="689" t="s">
        <v>1664</v>
      </c>
      <c r="B1280" s="647" t="s">
        <v>321</v>
      </c>
      <c r="C1280" s="690" t="s">
        <v>7</v>
      </c>
      <c r="D1280" s="647">
        <v>10</v>
      </c>
      <c r="E1280" s="647" t="s">
        <v>421</v>
      </c>
      <c r="F1280" s="647" t="s">
        <v>426</v>
      </c>
      <c r="G1280" s="647"/>
      <c r="H1280" s="647"/>
      <c r="I1280" s="647"/>
      <c r="J1280" s="647" t="s">
        <v>1305</v>
      </c>
      <c r="K1280" s="647"/>
      <c r="L1280" s="691" t="s">
        <v>1668</v>
      </c>
      <c r="M1280" s="692"/>
      <c r="N1280" s="688"/>
    </row>
    <row r="1281" spans="1:14" s="136" customFormat="1" x14ac:dyDescent="0.2">
      <c r="A1281" s="689" t="s">
        <v>1664</v>
      </c>
      <c r="B1281" s="647" t="s">
        <v>321</v>
      </c>
      <c r="C1281" s="690" t="s">
        <v>7</v>
      </c>
      <c r="D1281" s="647">
        <v>7</v>
      </c>
      <c r="E1281" s="647" t="s">
        <v>421</v>
      </c>
      <c r="F1281" s="647" t="s">
        <v>426</v>
      </c>
      <c r="G1281" s="647"/>
      <c r="H1281" s="647"/>
      <c r="I1281" s="647"/>
      <c r="J1281" s="647" t="s">
        <v>1281</v>
      </c>
      <c r="K1281" s="647"/>
      <c r="L1281" s="691" t="s">
        <v>1669</v>
      </c>
      <c r="M1281" s="692"/>
      <c r="N1281" s="688"/>
    </row>
    <row r="1282" spans="1:14" s="136" customFormat="1" x14ac:dyDescent="0.2">
      <c r="A1282" s="689" t="s">
        <v>1664</v>
      </c>
      <c r="B1282" s="647" t="s">
        <v>321</v>
      </c>
      <c r="C1282" s="690" t="s">
        <v>7</v>
      </c>
      <c r="D1282" s="647">
        <v>10</v>
      </c>
      <c r="E1282" s="647" t="s">
        <v>421</v>
      </c>
      <c r="F1282" s="647" t="s">
        <v>426</v>
      </c>
      <c r="G1282" s="647"/>
      <c r="H1282" s="647"/>
      <c r="I1282" s="647"/>
      <c r="J1282" s="647" t="s">
        <v>1315</v>
      </c>
      <c r="K1282" s="647"/>
      <c r="L1282" s="691" t="s">
        <v>1670</v>
      </c>
      <c r="M1282" s="692"/>
      <c r="N1282" s="688"/>
    </row>
    <row r="1283" spans="1:14" s="136" customFormat="1" x14ac:dyDescent="0.2">
      <c r="A1283" s="689" t="s">
        <v>1664</v>
      </c>
      <c r="B1283" s="647" t="s">
        <v>321</v>
      </c>
      <c r="C1283" s="690" t="s">
        <v>7</v>
      </c>
      <c r="D1283" s="647">
        <v>6</v>
      </c>
      <c r="E1283" s="647" t="s">
        <v>421</v>
      </c>
      <c r="F1283" s="647" t="s">
        <v>426</v>
      </c>
      <c r="G1283" s="647"/>
      <c r="H1283" s="647"/>
      <c r="I1283" s="647"/>
      <c r="J1283" s="647" t="s">
        <v>1354</v>
      </c>
      <c r="K1283" s="647"/>
      <c r="L1283" s="691" t="s">
        <v>1671</v>
      </c>
      <c r="M1283" s="692"/>
      <c r="N1283" s="688"/>
    </row>
    <row r="1284" spans="1:14" s="136" customFormat="1" x14ac:dyDescent="0.2">
      <c r="A1284" s="689" t="s">
        <v>1664</v>
      </c>
      <c r="B1284" s="647" t="s">
        <v>321</v>
      </c>
      <c r="C1284" s="690" t="s">
        <v>7</v>
      </c>
      <c r="D1284" s="647">
        <v>8</v>
      </c>
      <c r="E1284" s="647" t="s">
        <v>421</v>
      </c>
      <c r="F1284" s="647" t="s">
        <v>426</v>
      </c>
      <c r="G1284" s="647"/>
      <c r="H1284" s="647"/>
      <c r="I1284" s="647"/>
      <c r="J1284" s="647" t="s">
        <v>1506</v>
      </c>
      <c r="K1284" s="647"/>
      <c r="L1284" s="691" t="s">
        <v>1672</v>
      </c>
      <c r="M1284" s="692"/>
      <c r="N1284" s="688"/>
    </row>
    <row r="1285" spans="1:14" s="136" customFormat="1" x14ac:dyDescent="0.2">
      <c r="A1285" s="689" t="s">
        <v>1664</v>
      </c>
      <c r="B1285" s="647" t="s">
        <v>321</v>
      </c>
      <c r="C1285" s="690" t="s">
        <v>7</v>
      </c>
      <c r="D1285" s="647">
        <v>7</v>
      </c>
      <c r="E1285" s="647" t="s">
        <v>421</v>
      </c>
      <c r="F1285" s="647" t="s">
        <v>426</v>
      </c>
      <c r="G1285" s="647"/>
      <c r="H1285" s="647"/>
      <c r="I1285" s="647"/>
      <c r="J1285" s="647" t="s">
        <v>1322</v>
      </c>
      <c r="K1285" s="647"/>
      <c r="L1285" s="691" t="s">
        <v>1673</v>
      </c>
      <c r="M1285" s="692"/>
      <c r="N1285" s="688"/>
    </row>
    <row r="1286" spans="1:14" s="136" customFormat="1" x14ac:dyDescent="0.2">
      <c r="A1286" s="689" t="s">
        <v>1664</v>
      </c>
      <c r="B1286" s="647" t="s">
        <v>321</v>
      </c>
      <c r="C1286" s="690" t="s">
        <v>7</v>
      </c>
      <c r="D1286" s="647">
        <v>10</v>
      </c>
      <c r="E1286" s="647" t="s">
        <v>421</v>
      </c>
      <c r="F1286" s="647" t="s">
        <v>426</v>
      </c>
      <c r="G1286" s="647"/>
      <c r="H1286" s="647"/>
      <c r="I1286" s="647"/>
      <c r="J1286" s="647" t="s">
        <v>1509</v>
      </c>
      <c r="K1286" s="647"/>
      <c r="L1286" s="691" t="s">
        <v>1645</v>
      </c>
      <c r="M1286" s="692"/>
      <c r="N1286" s="688"/>
    </row>
    <row r="1287" spans="1:14" s="136" customFormat="1" x14ac:dyDescent="0.2">
      <c r="A1287" s="689" t="s">
        <v>1664</v>
      </c>
      <c r="B1287" s="647" t="s">
        <v>321</v>
      </c>
      <c r="C1287" s="690" t="s">
        <v>7</v>
      </c>
      <c r="D1287" s="647">
        <v>9</v>
      </c>
      <c r="E1287" s="647" t="s">
        <v>421</v>
      </c>
      <c r="F1287" s="647" t="s">
        <v>426</v>
      </c>
      <c r="G1287" s="647"/>
      <c r="H1287" s="647"/>
      <c r="I1287" s="647"/>
      <c r="J1287" s="647" t="s">
        <v>1351</v>
      </c>
      <c r="K1287" s="647"/>
      <c r="L1287" s="691" t="s">
        <v>1674</v>
      </c>
      <c r="M1287" s="692"/>
      <c r="N1287" s="688"/>
    </row>
    <row r="1288" spans="1:14" s="136" customFormat="1" x14ac:dyDescent="0.2">
      <c r="A1288" s="651" t="s">
        <v>1678</v>
      </c>
      <c r="B1288" s="125" t="s">
        <v>321</v>
      </c>
      <c r="C1288" s="705" t="s">
        <v>7</v>
      </c>
      <c r="D1288" s="125">
        <v>15</v>
      </c>
      <c r="E1288" s="125" t="s">
        <v>421</v>
      </c>
      <c r="F1288" s="125" t="s">
        <v>426</v>
      </c>
      <c r="G1288" s="125" t="s">
        <v>1369</v>
      </c>
      <c r="H1288" s="125" t="s">
        <v>1369</v>
      </c>
      <c r="I1288" s="125" t="s">
        <v>1288</v>
      </c>
      <c r="J1288" s="125" t="s">
        <v>1360</v>
      </c>
      <c r="K1288" s="125"/>
      <c r="L1288" s="620"/>
      <c r="M1288" s="714"/>
      <c r="N1288" s="687"/>
    </row>
    <row r="1289" spans="1:14" s="136" customFormat="1" x14ac:dyDescent="0.2">
      <c r="A1289" s="651" t="s">
        <v>1678</v>
      </c>
      <c r="B1289" s="125" t="s">
        <v>321</v>
      </c>
      <c r="C1289" s="705" t="s">
        <v>7</v>
      </c>
      <c r="D1289" s="125">
        <v>15</v>
      </c>
      <c r="E1289" s="125" t="s">
        <v>421</v>
      </c>
      <c r="F1289" s="125" t="s">
        <v>57</v>
      </c>
      <c r="G1289" s="125"/>
      <c r="H1289" s="125"/>
      <c r="I1289" s="125"/>
      <c r="J1289" s="125" t="s">
        <v>1316</v>
      </c>
      <c r="K1289" s="125"/>
      <c r="L1289" s="620"/>
      <c r="M1289" s="714"/>
      <c r="N1289" s="687"/>
    </row>
    <row r="1290" spans="1:14" s="136" customFormat="1" x14ac:dyDescent="0.2">
      <c r="A1290" s="651" t="s">
        <v>1678</v>
      </c>
      <c r="B1290" s="125" t="s">
        <v>321</v>
      </c>
      <c r="C1290" s="705" t="s">
        <v>7</v>
      </c>
      <c r="D1290" s="125">
        <v>15</v>
      </c>
      <c r="E1290" s="125" t="s">
        <v>421</v>
      </c>
      <c r="F1290" s="125" t="s">
        <v>57</v>
      </c>
      <c r="G1290" s="125"/>
      <c r="H1290" s="125"/>
      <c r="I1290" s="125"/>
      <c r="J1290" s="125" t="s">
        <v>1281</v>
      </c>
      <c r="K1290" s="125"/>
      <c r="L1290" s="620"/>
      <c r="M1290" s="714"/>
      <c r="N1290" s="687"/>
    </row>
    <row r="1291" spans="1:14" s="136" customFormat="1" x14ac:dyDescent="0.2">
      <c r="A1291" s="651" t="s">
        <v>1678</v>
      </c>
      <c r="B1291" s="125" t="s">
        <v>321</v>
      </c>
      <c r="C1291" s="705" t="s">
        <v>7</v>
      </c>
      <c r="D1291" s="125">
        <v>20</v>
      </c>
      <c r="E1291" s="125" t="s">
        <v>421</v>
      </c>
      <c r="F1291" s="125" t="s">
        <v>57</v>
      </c>
      <c r="G1291" s="125"/>
      <c r="H1291" s="125"/>
      <c r="I1291" s="125"/>
      <c r="J1291" s="125" t="s">
        <v>1295</v>
      </c>
      <c r="K1291" s="125"/>
      <c r="L1291" s="620"/>
      <c r="M1291" s="714"/>
      <c r="N1291" s="687"/>
    </row>
    <row r="1292" spans="1:14" s="136" customFormat="1" x14ac:dyDescent="0.2">
      <c r="A1292" s="651" t="s">
        <v>1678</v>
      </c>
      <c r="B1292" s="125" t="s">
        <v>321</v>
      </c>
      <c r="C1292" s="705" t="s">
        <v>7</v>
      </c>
      <c r="D1292" s="125">
        <v>15</v>
      </c>
      <c r="E1292" s="125" t="s">
        <v>421</v>
      </c>
      <c r="F1292" s="125" t="s">
        <v>57</v>
      </c>
      <c r="G1292" s="125"/>
      <c r="H1292" s="125"/>
      <c r="I1292" s="125"/>
      <c r="J1292" s="125" t="s">
        <v>1506</v>
      </c>
      <c r="K1292" s="125"/>
      <c r="L1292" s="620"/>
      <c r="M1292" s="714"/>
      <c r="N1292" s="687"/>
    </row>
    <row r="1293" spans="1:14" s="136" customFormat="1" x14ac:dyDescent="0.2">
      <c r="A1293" s="651" t="s">
        <v>1678</v>
      </c>
      <c r="B1293" s="125" t="s">
        <v>321</v>
      </c>
      <c r="C1293" s="705" t="s">
        <v>7</v>
      </c>
      <c r="D1293" s="125">
        <v>20</v>
      </c>
      <c r="E1293" s="125" t="s">
        <v>421</v>
      </c>
      <c r="F1293" s="125" t="s">
        <v>57</v>
      </c>
      <c r="G1293" s="125"/>
      <c r="H1293" s="125"/>
      <c r="I1293" s="125"/>
      <c r="J1293" s="125" t="s">
        <v>1641</v>
      </c>
      <c r="K1293" s="125"/>
      <c r="L1293" s="620"/>
      <c r="M1293" s="714"/>
      <c r="N1293" s="687"/>
    </row>
    <row r="1294" spans="1:14" s="136" customFormat="1" x14ac:dyDescent="0.2">
      <c r="A1294" s="651" t="s">
        <v>1678</v>
      </c>
      <c r="B1294" s="125" t="s">
        <v>321</v>
      </c>
      <c r="C1294" s="705" t="s">
        <v>7</v>
      </c>
      <c r="D1294" s="125">
        <v>20</v>
      </c>
      <c r="E1294" s="125" t="s">
        <v>421</v>
      </c>
      <c r="F1294" s="125" t="s">
        <v>57</v>
      </c>
      <c r="G1294" s="125"/>
      <c r="H1294" s="125"/>
      <c r="I1294" s="125"/>
      <c r="J1294" s="125" t="s">
        <v>1381</v>
      </c>
      <c r="K1294" s="125"/>
      <c r="L1294" s="620"/>
      <c r="M1294" s="714"/>
      <c r="N1294" s="687"/>
    </row>
    <row r="1295" spans="1:14" s="136" customFormat="1" x14ac:dyDescent="0.2">
      <c r="A1295" s="651" t="s">
        <v>1678</v>
      </c>
      <c r="B1295" s="125" t="s">
        <v>321</v>
      </c>
      <c r="C1295" s="705" t="s">
        <v>7</v>
      </c>
      <c r="D1295" s="125">
        <v>20</v>
      </c>
      <c r="E1295" s="125" t="s">
        <v>421</v>
      </c>
      <c r="F1295" s="125" t="s">
        <v>57</v>
      </c>
      <c r="G1295" s="125"/>
      <c r="H1295" s="125"/>
      <c r="I1295" s="125"/>
      <c r="J1295" s="125" t="s">
        <v>1298</v>
      </c>
      <c r="K1295" s="125"/>
      <c r="L1295" s="620"/>
      <c r="M1295" s="714"/>
      <c r="N1295" s="687"/>
    </row>
    <row r="1296" spans="1:14" s="136" customFormat="1" x14ac:dyDescent="0.2">
      <c r="A1296" s="651" t="s">
        <v>1678</v>
      </c>
      <c r="B1296" s="125" t="s">
        <v>321</v>
      </c>
      <c r="C1296" s="705" t="s">
        <v>7</v>
      </c>
      <c r="D1296" s="125">
        <v>15</v>
      </c>
      <c r="E1296" s="125" t="s">
        <v>421</v>
      </c>
      <c r="F1296" s="125" t="s">
        <v>57</v>
      </c>
      <c r="G1296" s="125"/>
      <c r="H1296" s="125"/>
      <c r="I1296" s="125"/>
      <c r="J1296" s="125" t="s">
        <v>1642</v>
      </c>
      <c r="K1296" s="125"/>
      <c r="L1296" s="620"/>
      <c r="M1296" s="714"/>
      <c r="N1296" s="687"/>
    </row>
    <row r="1297" spans="1:14" s="136" customFormat="1" x14ac:dyDescent="0.2">
      <c r="A1297" s="651" t="s">
        <v>1678</v>
      </c>
      <c r="B1297" s="125" t="s">
        <v>321</v>
      </c>
      <c r="C1297" s="705" t="s">
        <v>7</v>
      </c>
      <c r="D1297" s="125">
        <v>20</v>
      </c>
      <c r="E1297" s="125" t="s">
        <v>421</v>
      </c>
      <c r="F1297" s="125" t="s">
        <v>57</v>
      </c>
      <c r="G1297" s="125"/>
      <c r="H1297" s="125"/>
      <c r="I1297" s="125"/>
      <c r="J1297" s="125" t="s">
        <v>1301</v>
      </c>
      <c r="K1297" s="125"/>
      <c r="L1297" s="620"/>
      <c r="M1297" s="714"/>
      <c r="N1297" s="687"/>
    </row>
    <row r="1298" spans="1:14" s="136" customFormat="1" x14ac:dyDescent="0.2">
      <c r="A1298" s="651" t="s">
        <v>1678</v>
      </c>
      <c r="B1298" s="125" t="s">
        <v>321</v>
      </c>
      <c r="C1298" s="705" t="s">
        <v>7</v>
      </c>
      <c r="D1298" s="125">
        <v>18</v>
      </c>
      <c r="E1298" s="125" t="s">
        <v>421</v>
      </c>
      <c r="F1298" s="125" t="s">
        <v>57</v>
      </c>
      <c r="G1298" s="125"/>
      <c r="H1298" s="125"/>
      <c r="I1298" s="125"/>
      <c r="J1298" s="125" t="s">
        <v>1509</v>
      </c>
      <c r="K1298" s="125"/>
      <c r="L1298" s="620"/>
      <c r="M1298" s="714"/>
      <c r="N1298" s="687"/>
    </row>
    <row r="1299" spans="1:14" s="136" customFormat="1" x14ac:dyDescent="0.2">
      <c r="A1299" s="651" t="s">
        <v>1678</v>
      </c>
      <c r="B1299" s="125" t="s">
        <v>321</v>
      </c>
      <c r="C1299" s="705" t="s">
        <v>7</v>
      </c>
      <c r="D1299" s="125">
        <v>18</v>
      </c>
      <c r="E1299" s="125" t="s">
        <v>421</v>
      </c>
      <c r="F1299" s="125" t="s">
        <v>57</v>
      </c>
      <c r="G1299" s="125"/>
      <c r="H1299" s="125"/>
      <c r="I1299" s="125"/>
      <c r="J1299" s="125" t="s">
        <v>1332</v>
      </c>
      <c r="K1299" s="125"/>
      <c r="L1299" s="620"/>
      <c r="M1299" s="714"/>
      <c r="N1299" s="687"/>
    </row>
    <row r="1300" spans="1:14" s="136" customFormat="1" x14ac:dyDescent="0.2">
      <c r="A1300" s="651" t="s">
        <v>1678</v>
      </c>
      <c r="B1300" s="125" t="s">
        <v>321</v>
      </c>
      <c r="C1300" s="705" t="s">
        <v>7</v>
      </c>
      <c r="D1300" s="125">
        <v>14</v>
      </c>
      <c r="E1300" s="125" t="s">
        <v>421</v>
      </c>
      <c r="F1300" s="125" t="s">
        <v>57</v>
      </c>
      <c r="G1300" s="125"/>
      <c r="H1300" s="125"/>
      <c r="I1300" s="125"/>
      <c r="J1300" s="125" t="s">
        <v>1321</v>
      </c>
      <c r="K1300" s="125"/>
      <c r="L1300" s="620"/>
      <c r="M1300" s="714"/>
      <c r="N1300" s="687"/>
    </row>
    <row r="1301" spans="1:14" s="136" customFormat="1" x14ac:dyDescent="0.2">
      <c r="A1301" s="651" t="s">
        <v>1678</v>
      </c>
      <c r="B1301" s="125" t="s">
        <v>321</v>
      </c>
      <c r="C1301" s="705" t="s">
        <v>7</v>
      </c>
      <c r="D1301" s="125">
        <v>15</v>
      </c>
      <c r="E1301" s="125" t="s">
        <v>421</v>
      </c>
      <c r="F1301" s="125" t="s">
        <v>57</v>
      </c>
      <c r="G1301" s="125"/>
      <c r="H1301" s="125"/>
      <c r="I1301" s="125"/>
      <c r="J1301" s="125" t="s">
        <v>1282</v>
      </c>
      <c r="K1301" s="125"/>
      <c r="L1301" s="620"/>
      <c r="M1301" s="714"/>
      <c r="N1301" s="687"/>
    </row>
    <row r="1302" spans="1:14" s="136" customFormat="1" x14ac:dyDescent="0.2">
      <c r="A1302" s="651" t="s">
        <v>1678</v>
      </c>
      <c r="B1302" s="125" t="s">
        <v>321</v>
      </c>
      <c r="C1302" s="705" t="s">
        <v>7</v>
      </c>
      <c r="D1302" s="125">
        <v>21</v>
      </c>
      <c r="E1302" s="125" t="s">
        <v>421</v>
      </c>
      <c r="F1302" s="125" t="s">
        <v>57</v>
      </c>
      <c r="G1302" s="125"/>
      <c r="H1302" s="125"/>
      <c r="I1302" s="125"/>
      <c r="J1302" s="125" t="s">
        <v>1305</v>
      </c>
      <c r="K1302" s="125"/>
      <c r="L1302" s="620"/>
      <c r="M1302" s="714"/>
      <c r="N1302" s="687"/>
    </row>
    <row r="1303" spans="1:14" s="136" customFormat="1" x14ac:dyDescent="0.2">
      <c r="A1303" s="651" t="s">
        <v>1678</v>
      </c>
      <c r="B1303" s="125" t="s">
        <v>321</v>
      </c>
      <c r="C1303" s="705" t="s">
        <v>7</v>
      </c>
      <c r="D1303" s="125">
        <v>20</v>
      </c>
      <c r="E1303" s="125" t="s">
        <v>421</v>
      </c>
      <c r="F1303" s="125" t="s">
        <v>57</v>
      </c>
      <c r="G1303" s="125"/>
      <c r="H1303" s="125"/>
      <c r="I1303" s="125"/>
      <c r="J1303" s="125" t="s">
        <v>1643</v>
      </c>
      <c r="K1303" s="125"/>
      <c r="L1303" s="620"/>
      <c r="M1303" s="714"/>
      <c r="N1303" s="687"/>
    </row>
    <row r="1304" spans="1:14" s="136" customFormat="1" ht="16.5" thickBot="1" x14ac:dyDescent="0.25">
      <c r="A1304" s="651" t="s">
        <v>1678</v>
      </c>
      <c r="B1304" s="125" t="s">
        <v>321</v>
      </c>
      <c r="C1304" s="705" t="s">
        <v>7</v>
      </c>
      <c r="D1304" s="125">
        <v>20</v>
      </c>
      <c r="E1304" s="125" t="s">
        <v>421</v>
      </c>
      <c r="F1304" s="125" t="s">
        <v>57</v>
      </c>
      <c r="G1304" s="125"/>
      <c r="H1304" s="125"/>
      <c r="I1304" s="125"/>
      <c r="J1304" s="125" t="s">
        <v>1309</v>
      </c>
      <c r="K1304" s="125"/>
      <c r="L1304" s="620"/>
      <c r="M1304" s="714"/>
      <c r="N1304" s="687"/>
    </row>
    <row r="1305" spans="1:14" s="136" customFormat="1" x14ac:dyDescent="0.2">
      <c r="A1305" s="269" t="s">
        <v>4</v>
      </c>
      <c r="B1305" s="226" t="s">
        <v>321</v>
      </c>
      <c r="C1305" s="711" t="s">
        <v>7</v>
      </c>
      <c r="D1305" s="226">
        <v>21</v>
      </c>
      <c r="E1305" s="226" t="s">
        <v>421</v>
      </c>
      <c r="F1305" s="226" t="s">
        <v>426</v>
      </c>
      <c r="G1305" s="226" t="s">
        <v>1369</v>
      </c>
      <c r="H1305" s="226" t="s">
        <v>1369</v>
      </c>
      <c r="I1305" s="226" t="s">
        <v>1369</v>
      </c>
      <c r="J1305" s="226" t="s">
        <v>1305</v>
      </c>
      <c r="K1305" s="226"/>
      <c r="L1305" s="619"/>
      <c r="M1305" s="1014"/>
      <c r="N1305" s="1015"/>
    </row>
    <row r="1306" spans="1:14" s="136" customFormat="1" x14ac:dyDescent="0.2">
      <c r="A1306" s="248" t="s">
        <v>4</v>
      </c>
      <c r="B1306" s="125" t="s">
        <v>321</v>
      </c>
      <c r="C1306" s="705" t="s">
        <v>7</v>
      </c>
      <c r="D1306" s="125">
        <v>20</v>
      </c>
      <c r="E1306" s="125" t="s">
        <v>421</v>
      </c>
      <c r="F1306" s="125" t="s">
        <v>426</v>
      </c>
      <c r="G1306" s="125" t="s">
        <v>1369</v>
      </c>
      <c r="H1306" s="125" t="s">
        <v>1369</v>
      </c>
      <c r="I1306" s="125" t="s">
        <v>1369</v>
      </c>
      <c r="J1306" s="125" t="s">
        <v>1381</v>
      </c>
      <c r="K1306" s="125"/>
      <c r="L1306" s="620"/>
      <c r="M1306" s="1016"/>
      <c r="N1306" s="1017"/>
    </row>
    <row r="1307" spans="1:14" s="136" customFormat="1" x14ac:dyDescent="0.2">
      <c r="A1307" s="248" t="s">
        <v>4</v>
      </c>
      <c r="B1307" s="125" t="s">
        <v>321</v>
      </c>
      <c r="C1307" s="705" t="s">
        <v>7</v>
      </c>
      <c r="D1307" s="125">
        <v>20</v>
      </c>
      <c r="E1307" s="125" t="s">
        <v>421</v>
      </c>
      <c r="F1307" s="125" t="s">
        <v>426</v>
      </c>
      <c r="G1307" s="125" t="s">
        <v>1369</v>
      </c>
      <c r="H1307" s="125" t="s">
        <v>1369</v>
      </c>
      <c r="I1307" s="125" t="s">
        <v>1369</v>
      </c>
      <c r="J1307" s="125" t="s">
        <v>1634</v>
      </c>
      <c r="K1307" s="125"/>
      <c r="L1307" s="620"/>
      <c r="M1307" s="714"/>
      <c r="N1307" s="715"/>
    </row>
    <row r="1308" spans="1:14" s="136" customFormat="1" x14ac:dyDescent="0.2">
      <c r="A1308" s="248" t="s">
        <v>4</v>
      </c>
      <c r="B1308" s="125" t="s">
        <v>321</v>
      </c>
      <c r="C1308" s="705" t="s">
        <v>7</v>
      </c>
      <c r="D1308" s="125">
        <v>21</v>
      </c>
      <c r="E1308" s="125" t="s">
        <v>421</v>
      </c>
      <c r="F1308" s="125" t="s">
        <v>426</v>
      </c>
      <c r="G1308" s="125" t="s">
        <v>1369</v>
      </c>
      <c r="H1308" s="125" t="s">
        <v>1369</v>
      </c>
      <c r="I1308" s="125" t="s">
        <v>1369</v>
      </c>
      <c r="J1308" s="125" t="s">
        <v>1404</v>
      </c>
      <c r="K1308" s="125"/>
      <c r="L1308" s="620"/>
      <c r="M1308" s="714"/>
      <c r="N1308" s="715"/>
    </row>
    <row r="1309" spans="1:14" s="136" customFormat="1" x14ac:dyDescent="0.2">
      <c r="A1309" s="248" t="s">
        <v>4</v>
      </c>
      <c r="B1309" s="125" t="s">
        <v>321</v>
      </c>
      <c r="C1309" s="705" t="s">
        <v>7</v>
      </c>
      <c r="D1309" s="125">
        <v>20</v>
      </c>
      <c r="E1309" s="125" t="s">
        <v>421</v>
      </c>
      <c r="F1309" s="125" t="s">
        <v>426</v>
      </c>
      <c r="G1309" s="125" t="s">
        <v>1369</v>
      </c>
      <c r="H1309" s="125" t="s">
        <v>1369</v>
      </c>
      <c r="I1309" s="125" t="s">
        <v>1369</v>
      </c>
      <c r="J1309" s="125" t="s">
        <v>1303</v>
      </c>
      <c r="K1309" s="125"/>
      <c r="L1309" s="620"/>
      <c r="M1309" s="714"/>
      <c r="N1309" s="715"/>
    </row>
    <row r="1310" spans="1:14" s="136" customFormat="1" x14ac:dyDescent="0.2">
      <c r="A1310" s="248" t="s">
        <v>4</v>
      </c>
      <c r="B1310" s="125" t="s">
        <v>321</v>
      </c>
      <c r="C1310" s="705" t="s">
        <v>7</v>
      </c>
      <c r="D1310" s="125">
        <v>20</v>
      </c>
      <c r="E1310" s="125" t="s">
        <v>421</v>
      </c>
      <c r="F1310" s="125" t="s">
        <v>426</v>
      </c>
      <c r="G1310" s="125" t="s">
        <v>1369</v>
      </c>
      <c r="H1310" s="125" t="s">
        <v>1369</v>
      </c>
      <c r="I1310" s="125" t="s">
        <v>1369</v>
      </c>
      <c r="J1310" s="125" t="s">
        <v>1308</v>
      </c>
      <c r="K1310" s="125"/>
      <c r="L1310" s="620"/>
      <c r="M1310" s="714"/>
      <c r="N1310" s="715"/>
    </row>
    <row r="1311" spans="1:14" s="136" customFormat="1" x14ac:dyDescent="0.2">
      <c r="A1311" s="248" t="s">
        <v>4</v>
      </c>
      <c r="B1311" s="125" t="s">
        <v>321</v>
      </c>
      <c r="C1311" s="705" t="s">
        <v>7</v>
      </c>
      <c r="D1311" s="125">
        <v>20</v>
      </c>
      <c r="E1311" s="125" t="s">
        <v>421</v>
      </c>
      <c r="F1311" s="125" t="s">
        <v>426</v>
      </c>
      <c r="G1311" s="125" t="s">
        <v>1369</v>
      </c>
      <c r="H1311" s="125" t="s">
        <v>1369</v>
      </c>
      <c r="I1311" s="125" t="s">
        <v>1369</v>
      </c>
      <c r="J1311" s="125" t="s">
        <v>1295</v>
      </c>
      <c r="K1311" s="125"/>
      <c r="L1311" s="620"/>
      <c r="M1311" s="714"/>
      <c r="N1311" s="715"/>
    </row>
    <row r="1312" spans="1:14" s="136" customFormat="1" x14ac:dyDescent="0.2">
      <c r="A1312" s="248" t="s">
        <v>4</v>
      </c>
      <c r="B1312" s="125" t="s">
        <v>321</v>
      </c>
      <c r="C1312" s="705" t="s">
        <v>7</v>
      </c>
      <c r="D1312" s="125">
        <v>20</v>
      </c>
      <c r="E1312" s="125" t="s">
        <v>421</v>
      </c>
      <c r="F1312" s="125" t="s">
        <v>426</v>
      </c>
      <c r="G1312" s="125" t="s">
        <v>1369</v>
      </c>
      <c r="H1312" s="125" t="s">
        <v>1369</v>
      </c>
      <c r="I1312" s="125" t="s">
        <v>1369</v>
      </c>
      <c r="J1312" s="125" t="s">
        <v>1297</v>
      </c>
      <c r="K1312" s="125"/>
      <c r="L1312" s="620"/>
      <c r="M1312" s="714"/>
      <c r="N1312" s="715"/>
    </row>
    <row r="1313" spans="1:14" s="136" customFormat="1" x14ac:dyDescent="0.2">
      <c r="A1313" s="248" t="s">
        <v>4</v>
      </c>
      <c r="B1313" s="125" t="s">
        <v>321</v>
      </c>
      <c r="C1313" s="705" t="s">
        <v>7</v>
      </c>
      <c r="D1313" s="125">
        <v>20</v>
      </c>
      <c r="E1313" s="125" t="s">
        <v>421</v>
      </c>
      <c r="F1313" s="125" t="s">
        <v>426</v>
      </c>
      <c r="G1313" s="125" t="s">
        <v>1369</v>
      </c>
      <c r="H1313" s="125" t="s">
        <v>1369</v>
      </c>
      <c r="I1313" s="125" t="s">
        <v>1369</v>
      </c>
      <c r="J1313" s="125" t="s">
        <v>1309</v>
      </c>
      <c r="K1313" s="125"/>
      <c r="L1313" s="620"/>
      <c r="M1313" s="714"/>
      <c r="N1313" s="715"/>
    </row>
    <row r="1314" spans="1:14" s="136" customFormat="1" x14ac:dyDescent="0.2">
      <c r="A1314" s="248" t="s">
        <v>4</v>
      </c>
      <c r="B1314" s="125" t="s">
        <v>321</v>
      </c>
      <c r="C1314" s="705" t="s">
        <v>7</v>
      </c>
      <c r="D1314" s="125">
        <v>20</v>
      </c>
      <c r="E1314" s="125" t="s">
        <v>421</v>
      </c>
      <c r="F1314" s="125" t="s">
        <v>426</v>
      </c>
      <c r="G1314" s="125" t="s">
        <v>1369</v>
      </c>
      <c r="H1314" s="125" t="s">
        <v>1369</v>
      </c>
      <c r="I1314" s="125" t="s">
        <v>1369</v>
      </c>
      <c r="J1314" s="125" t="s">
        <v>1298</v>
      </c>
      <c r="K1314" s="125"/>
      <c r="L1314" s="620"/>
      <c r="M1314" s="714"/>
      <c r="N1314" s="715"/>
    </row>
    <row r="1315" spans="1:14" s="136" customFormat="1" x14ac:dyDescent="0.2">
      <c r="A1315" s="248" t="s">
        <v>4</v>
      </c>
      <c r="B1315" s="125" t="s">
        <v>321</v>
      </c>
      <c r="C1315" s="705" t="s">
        <v>7</v>
      </c>
      <c r="D1315" s="125">
        <v>20</v>
      </c>
      <c r="E1315" s="125" t="s">
        <v>421</v>
      </c>
      <c r="F1315" s="125" t="s">
        <v>426</v>
      </c>
      <c r="G1315" s="125" t="s">
        <v>1369</v>
      </c>
      <c r="H1315" s="125" t="s">
        <v>1369</v>
      </c>
      <c r="I1315" s="125" t="s">
        <v>1369</v>
      </c>
      <c r="J1315" s="125" t="s">
        <v>1302</v>
      </c>
      <c r="K1315" s="125"/>
      <c r="L1315" s="620"/>
      <c r="M1315" s="714"/>
      <c r="N1315" s="715"/>
    </row>
    <row r="1316" spans="1:14" s="136" customFormat="1" x14ac:dyDescent="0.2">
      <c r="A1316" s="248" t="s">
        <v>4</v>
      </c>
      <c r="B1316" s="125" t="s">
        <v>321</v>
      </c>
      <c r="C1316" s="705" t="s">
        <v>7</v>
      </c>
      <c r="D1316" s="125">
        <v>20</v>
      </c>
      <c r="E1316" s="125" t="s">
        <v>421</v>
      </c>
      <c r="F1316" s="125" t="s">
        <v>426</v>
      </c>
      <c r="G1316" s="125" t="s">
        <v>1369</v>
      </c>
      <c r="H1316" s="125" t="s">
        <v>1369</v>
      </c>
      <c r="I1316" s="125" t="s">
        <v>1369</v>
      </c>
      <c r="J1316" s="125" t="s">
        <v>1293</v>
      </c>
      <c r="K1316" s="125"/>
      <c r="L1316" s="620"/>
      <c r="M1316" s="714"/>
      <c r="N1316" s="715"/>
    </row>
    <row r="1317" spans="1:14" s="136" customFormat="1" x14ac:dyDescent="0.2">
      <c r="A1317" s="248" t="s">
        <v>4</v>
      </c>
      <c r="B1317" s="125" t="s">
        <v>321</v>
      </c>
      <c r="C1317" s="705" t="s">
        <v>7</v>
      </c>
      <c r="D1317" s="125">
        <v>20</v>
      </c>
      <c r="E1317" s="125" t="s">
        <v>421</v>
      </c>
      <c r="F1317" s="125" t="s">
        <v>426</v>
      </c>
      <c r="G1317" s="125" t="s">
        <v>1369</v>
      </c>
      <c r="H1317" s="125" t="s">
        <v>1369</v>
      </c>
      <c r="I1317" s="125" t="s">
        <v>1369</v>
      </c>
      <c r="J1317" s="125" t="s">
        <v>1635</v>
      </c>
      <c r="K1317" s="125"/>
      <c r="L1317" s="620"/>
      <c r="M1317" s="714"/>
      <c r="N1317" s="715"/>
    </row>
    <row r="1318" spans="1:14" s="136" customFormat="1" x14ac:dyDescent="0.2">
      <c r="A1318" s="248" t="s">
        <v>4</v>
      </c>
      <c r="B1318" s="125" t="s">
        <v>321</v>
      </c>
      <c r="C1318" s="705" t="s">
        <v>7</v>
      </c>
      <c r="D1318" s="125">
        <v>20</v>
      </c>
      <c r="E1318" s="125" t="s">
        <v>421</v>
      </c>
      <c r="F1318" s="125" t="s">
        <v>426</v>
      </c>
      <c r="G1318" s="125" t="s">
        <v>1369</v>
      </c>
      <c r="H1318" s="125" t="s">
        <v>1369</v>
      </c>
      <c r="I1318" s="125" t="s">
        <v>1369</v>
      </c>
      <c r="J1318" s="125" t="s">
        <v>1354</v>
      </c>
      <c r="K1318" s="125"/>
      <c r="L1318" s="620"/>
      <c r="M1318" s="714"/>
      <c r="N1318" s="715"/>
    </row>
    <row r="1319" spans="1:14" s="136" customFormat="1" x14ac:dyDescent="0.2">
      <c r="A1319" s="248" t="s">
        <v>4</v>
      </c>
      <c r="B1319" s="125" t="s">
        <v>321</v>
      </c>
      <c r="C1319" s="705" t="s">
        <v>7</v>
      </c>
      <c r="D1319" s="125">
        <v>14</v>
      </c>
      <c r="E1319" s="125" t="s">
        <v>421</v>
      </c>
      <c r="F1319" s="125" t="s">
        <v>426</v>
      </c>
      <c r="G1319" s="125" t="s">
        <v>1369</v>
      </c>
      <c r="H1319" s="125" t="s">
        <v>1369</v>
      </c>
      <c r="I1319" s="125" t="s">
        <v>1369</v>
      </c>
      <c r="J1319" s="125" t="s">
        <v>1321</v>
      </c>
      <c r="K1319" s="125"/>
      <c r="L1319" s="620"/>
      <c r="M1319" s="714"/>
      <c r="N1319" s="715"/>
    </row>
    <row r="1320" spans="1:14" s="136" customFormat="1" x14ac:dyDescent="0.2">
      <c r="A1320" s="248" t="s">
        <v>4</v>
      </c>
      <c r="B1320" s="125" t="s">
        <v>321</v>
      </c>
      <c r="C1320" s="705" t="s">
        <v>7</v>
      </c>
      <c r="D1320" s="125">
        <v>14</v>
      </c>
      <c r="E1320" s="125" t="s">
        <v>421</v>
      </c>
      <c r="F1320" s="125" t="s">
        <v>426</v>
      </c>
      <c r="G1320" s="125" t="s">
        <v>1369</v>
      </c>
      <c r="H1320" s="125" t="s">
        <v>1369</v>
      </c>
      <c r="I1320" s="125" t="s">
        <v>1369</v>
      </c>
      <c r="J1320" s="125" t="s">
        <v>1320</v>
      </c>
      <c r="K1320" s="125"/>
      <c r="L1320" s="620"/>
      <c r="M1320" s="714"/>
      <c r="N1320" s="715"/>
    </row>
    <row r="1321" spans="1:14" s="136" customFormat="1" x14ac:dyDescent="0.2">
      <c r="A1321" s="248" t="s">
        <v>4</v>
      </c>
      <c r="B1321" s="125" t="s">
        <v>321</v>
      </c>
      <c r="C1321" s="705" t="s">
        <v>7</v>
      </c>
      <c r="D1321" s="125">
        <v>14</v>
      </c>
      <c r="E1321" s="125" t="s">
        <v>421</v>
      </c>
      <c r="F1321" s="125" t="s">
        <v>426</v>
      </c>
      <c r="G1321" s="125" t="s">
        <v>1369</v>
      </c>
      <c r="H1321" s="125" t="s">
        <v>1369</v>
      </c>
      <c r="I1321" s="125" t="s">
        <v>1369</v>
      </c>
      <c r="J1321" s="125" t="s">
        <v>1322</v>
      </c>
      <c r="K1321" s="125"/>
      <c r="L1321" s="620"/>
      <c r="M1321" s="714"/>
      <c r="N1321" s="715"/>
    </row>
    <row r="1322" spans="1:14" s="136" customFormat="1" x14ac:dyDescent="0.2">
      <c r="A1322" s="248" t="s">
        <v>4</v>
      </c>
      <c r="B1322" s="125" t="s">
        <v>321</v>
      </c>
      <c r="C1322" s="705" t="s">
        <v>7</v>
      </c>
      <c r="D1322" s="125">
        <v>14</v>
      </c>
      <c r="E1322" s="125" t="s">
        <v>421</v>
      </c>
      <c r="F1322" s="125" t="s">
        <v>426</v>
      </c>
      <c r="G1322" s="125" t="s">
        <v>1369</v>
      </c>
      <c r="H1322" s="125" t="s">
        <v>1369</v>
      </c>
      <c r="I1322" s="125" t="s">
        <v>1369</v>
      </c>
      <c r="J1322" s="125" t="s">
        <v>1323</v>
      </c>
      <c r="K1322" s="125"/>
      <c r="L1322" s="620"/>
      <c r="M1322" s="714"/>
      <c r="N1322" s="715"/>
    </row>
    <row r="1323" spans="1:14" s="136" customFormat="1" x14ac:dyDescent="0.2">
      <c r="A1323" s="248" t="s">
        <v>4</v>
      </c>
      <c r="B1323" s="125" t="s">
        <v>321</v>
      </c>
      <c r="C1323" s="705" t="s">
        <v>7</v>
      </c>
      <c r="D1323" s="125">
        <v>18</v>
      </c>
      <c r="E1323" s="125" t="s">
        <v>421</v>
      </c>
      <c r="F1323" s="125" t="s">
        <v>426</v>
      </c>
      <c r="G1323" s="125" t="s">
        <v>1369</v>
      </c>
      <c r="H1323" s="125" t="s">
        <v>1369</v>
      </c>
      <c r="I1323" s="125" t="s">
        <v>1369</v>
      </c>
      <c r="J1323" s="125" t="s">
        <v>1509</v>
      </c>
      <c r="K1323" s="125"/>
      <c r="L1323" s="620"/>
      <c r="M1323" s="714"/>
      <c r="N1323" s="715"/>
    </row>
    <row r="1324" spans="1:14" s="136" customFormat="1" x14ac:dyDescent="0.2">
      <c r="A1324" s="248" t="s">
        <v>4</v>
      </c>
      <c r="B1324" s="125" t="s">
        <v>321</v>
      </c>
      <c r="C1324" s="705" t="s">
        <v>7</v>
      </c>
      <c r="D1324" s="125">
        <v>14</v>
      </c>
      <c r="E1324" s="125" t="s">
        <v>421</v>
      </c>
      <c r="F1324" s="125" t="s">
        <v>426</v>
      </c>
      <c r="G1324" s="125" t="s">
        <v>1369</v>
      </c>
      <c r="H1324" s="125" t="s">
        <v>1369</v>
      </c>
      <c r="I1324" s="125" t="s">
        <v>1369</v>
      </c>
      <c r="J1324" s="125" t="s">
        <v>1330</v>
      </c>
      <c r="K1324" s="125"/>
      <c r="L1324" s="620"/>
      <c r="M1324" s="714"/>
      <c r="N1324" s="715"/>
    </row>
    <row r="1325" spans="1:14" s="136" customFormat="1" x14ac:dyDescent="0.2">
      <c r="A1325" s="248" t="s">
        <v>4</v>
      </c>
      <c r="B1325" s="125" t="s">
        <v>321</v>
      </c>
      <c r="C1325" s="705" t="s">
        <v>7</v>
      </c>
      <c r="D1325" s="125">
        <v>18</v>
      </c>
      <c r="E1325" s="125" t="s">
        <v>421</v>
      </c>
      <c r="F1325" s="125" t="s">
        <v>426</v>
      </c>
      <c r="G1325" s="125" t="s">
        <v>1369</v>
      </c>
      <c r="H1325" s="125" t="s">
        <v>1369</v>
      </c>
      <c r="I1325" s="125" t="s">
        <v>1369</v>
      </c>
      <c r="J1325" s="125" t="s">
        <v>1332</v>
      </c>
      <c r="K1325" s="125"/>
      <c r="L1325" s="620"/>
      <c r="M1325" s="714"/>
      <c r="N1325" s="715"/>
    </row>
    <row r="1326" spans="1:14" s="136" customFormat="1" x14ac:dyDescent="0.2">
      <c r="A1326" s="248" t="s">
        <v>4</v>
      </c>
      <c r="B1326" s="125" t="s">
        <v>321</v>
      </c>
      <c r="C1326" s="705" t="s">
        <v>7</v>
      </c>
      <c r="D1326" s="125">
        <v>14</v>
      </c>
      <c r="E1326" s="125" t="s">
        <v>421</v>
      </c>
      <c r="F1326" s="125" t="s">
        <v>426</v>
      </c>
      <c r="G1326" s="125" t="s">
        <v>1369</v>
      </c>
      <c r="H1326" s="125" t="s">
        <v>1369</v>
      </c>
      <c r="I1326" s="125" t="s">
        <v>1369</v>
      </c>
      <c r="J1326" s="125" t="s">
        <v>1351</v>
      </c>
      <c r="K1326" s="125"/>
      <c r="L1326" s="620"/>
      <c r="M1326" s="714"/>
      <c r="N1326" s="715"/>
    </row>
    <row r="1327" spans="1:14" s="136" customFormat="1" x14ac:dyDescent="0.2">
      <c r="A1327" s="248" t="s">
        <v>4</v>
      </c>
      <c r="B1327" s="125" t="s">
        <v>321</v>
      </c>
      <c r="C1327" s="705" t="s">
        <v>7</v>
      </c>
      <c r="D1327" s="125">
        <v>14</v>
      </c>
      <c r="E1327" s="125" t="s">
        <v>421</v>
      </c>
      <c r="F1327" s="125" t="s">
        <v>426</v>
      </c>
      <c r="G1327" s="125" t="s">
        <v>1369</v>
      </c>
      <c r="H1327" s="125" t="s">
        <v>1369</v>
      </c>
      <c r="I1327" s="125" t="s">
        <v>1369</v>
      </c>
      <c r="J1327" s="125" t="s">
        <v>1347</v>
      </c>
      <c r="K1327" s="125"/>
      <c r="L1327" s="620"/>
      <c r="M1327" s="714"/>
      <c r="N1327" s="715"/>
    </row>
    <row r="1328" spans="1:14" s="136" customFormat="1" x14ac:dyDescent="0.2">
      <c r="A1328" s="248" t="s">
        <v>4</v>
      </c>
      <c r="B1328" s="125" t="s">
        <v>321</v>
      </c>
      <c r="C1328" s="705" t="s">
        <v>7</v>
      </c>
      <c r="D1328" s="125">
        <v>15</v>
      </c>
      <c r="E1328" s="125" t="s">
        <v>421</v>
      </c>
      <c r="F1328" s="125" t="s">
        <v>426</v>
      </c>
      <c r="G1328" s="125" t="s">
        <v>1369</v>
      </c>
      <c r="H1328" s="125" t="s">
        <v>1369</v>
      </c>
      <c r="I1328" s="125" t="s">
        <v>1369</v>
      </c>
      <c r="J1328" s="125" t="s">
        <v>1349</v>
      </c>
      <c r="K1328" s="125"/>
      <c r="L1328" s="620"/>
      <c r="M1328" s="714"/>
      <c r="N1328" s="715"/>
    </row>
    <row r="1329" spans="1:14" s="136" customFormat="1" x14ac:dyDescent="0.2">
      <c r="A1329" s="248" t="s">
        <v>4</v>
      </c>
      <c r="B1329" s="125" t="s">
        <v>321</v>
      </c>
      <c r="C1329" s="705" t="s">
        <v>7</v>
      </c>
      <c r="D1329" s="125">
        <v>15</v>
      </c>
      <c r="E1329" s="125" t="s">
        <v>421</v>
      </c>
      <c r="F1329" s="125" t="s">
        <v>426</v>
      </c>
      <c r="G1329" s="125" t="s">
        <v>1369</v>
      </c>
      <c r="H1329" s="125" t="s">
        <v>1369</v>
      </c>
      <c r="I1329" s="125" t="s">
        <v>1369</v>
      </c>
      <c r="J1329" s="125" t="s">
        <v>1507</v>
      </c>
      <c r="K1329" s="125"/>
      <c r="L1329" s="620"/>
      <c r="M1329" s="714"/>
      <c r="N1329" s="715"/>
    </row>
    <row r="1330" spans="1:14" s="136" customFormat="1" x14ac:dyDescent="0.2">
      <c r="A1330" s="248" t="s">
        <v>4</v>
      </c>
      <c r="B1330" s="125" t="s">
        <v>321</v>
      </c>
      <c r="C1330" s="705" t="s">
        <v>7</v>
      </c>
      <c r="D1330" s="125">
        <v>15</v>
      </c>
      <c r="E1330" s="125" t="s">
        <v>421</v>
      </c>
      <c r="F1330" s="125" t="s">
        <v>426</v>
      </c>
      <c r="G1330" s="125" t="s">
        <v>1369</v>
      </c>
      <c r="H1330" s="125" t="s">
        <v>1369</v>
      </c>
      <c r="I1330" s="125" t="s">
        <v>1369</v>
      </c>
      <c r="J1330" s="125" t="s">
        <v>1636</v>
      </c>
      <c r="K1330" s="125"/>
      <c r="L1330" s="620"/>
      <c r="M1330" s="714"/>
      <c r="N1330" s="715"/>
    </row>
    <row r="1331" spans="1:14" s="136" customFormat="1" x14ac:dyDescent="0.2">
      <c r="A1331" s="248" t="s">
        <v>4</v>
      </c>
      <c r="B1331" s="125" t="s">
        <v>321</v>
      </c>
      <c r="C1331" s="705" t="s">
        <v>7</v>
      </c>
      <c r="D1331" s="125">
        <v>15</v>
      </c>
      <c r="E1331" s="125" t="s">
        <v>421</v>
      </c>
      <c r="F1331" s="125" t="s">
        <v>426</v>
      </c>
      <c r="G1331" s="125" t="s">
        <v>1369</v>
      </c>
      <c r="H1331" s="125" t="s">
        <v>1369</v>
      </c>
      <c r="I1331" s="125" t="s">
        <v>1369</v>
      </c>
      <c r="J1331" s="125" t="s">
        <v>1637</v>
      </c>
      <c r="K1331" s="125"/>
      <c r="L1331" s="620"/>
      <c r="M1331" s="714"/>
      <c r="N1331" s="715"/>
    </row>
    <row r="1332" spans="1:14" s="136" customFormat="1" x14ac:dyDescent="0.2">
      <c r="A1332" s="248" t="s">
        <v>4</v>
      </c>
      <c r="B1332" s="125" t="s">
        <v>321</v>
      </c>
      <c r="C1332" s="705" t="s">
        <v>7</v>
      </c>
      <c r="D1332" s="125">
        <v>15</v>
      </c>
      <c r="E1332" s="125" t="s">
        <v>421</v>
      </c>
      <c r="F1332" s="125" t="s">
        <v>426</v>
      </c>
      <c r="G1332" s="125" t="s">
        <v>1369</v>
      </c>
      <c r="H1332" s="125" t="s">
        <v>1369</v>
      </c>
      <c r="I1332" s="125" t="s">
        <v>1369</v>
      </c>
      <c r="J1332" s="125" t="s">
        <v>1282</v>
      </c>
      <c r="K1332" s="125"/>
      <c r="L1332" s="620"/>
      <c r="M1332" s="714"/>
      <c r="N1332" s="715"/>
    </row>
    <row r="1333" spans="1:14" s="136" customFormat="1" x14ac:dyDescent="0.2">
      <c r="A1333" s="248" t="s">
        <v>4</v>
      </c>
      <c r="B1333" s="125" t="s">
        <v>321</v>
      </c>
      <c r="C1333" s="705" t="s">
        <v>7</v>
      </c>
      <c r="D1333" s="125">
        <v>15</v>
      </c>
      <c r="E1333" s="125" t="s">
        <v>421</v>
      </c>
      <c r="F1333" s="125" t="s">
        <v>426</v>
      </c>
      <c r="G1333" s="125" t="s">
        <v>1369</v>
      </c>
      <c r="H1333" s="125" t="s">
        <v>1369</v>
      </c>
      <c r="I1333" s="125" t="s">
        <v>1369</v>
      </c>
      <c r="J1333" s="125" t="s">
        <v>1505</v>
      </c>
      <c r="K1333" s="125"/>
      <c r="L1333" s="620"/>
      <c r="M1333" s="714"/>
      <c r="N1333" s="715"/>
    </row>
    <row r="1334" spans="1:14" s="136" customFormat="1" x14ac:dyDescent="0.2">
      <c r="A1334" s="248" t="s">
        <v>4</v>
      </c>
      <c r="B1334" s="125" t="s">
        <v>321</v>
      </c>
      <c r="C1334" s="705" t="s">
        <v>7</v>
      </c>
      <c r="D1334" s="125">
        <v>15</v>
      </c>
      <c r="E1334" s="125" t="s">
        <v>421</v>
      </c>
      <c r="F1334" s="125" t="s">
        <v>426</v>
      </c>
      <c r="G1334" s="125" t="s">
        <v>1369</v>
      </c>
      <c r="H1334" s="125" t="s">
        <v>1369</v>
      </c>
      <c r="I1334" s="125" t="s">
        <v>1369</v>
      </c>
      <c r="J1334" s="125" t="s">
        <v>1312</v>
      </c>
      <c r="K1334" s="125"/>
      <c r="L1334" s="620"/>
      <c r="M1334" s="714"/>
      <c r="N1334" s="715"/>
    </row>
    <row r="1335" spans="1:14" s="136" customFormat="1" x14ac:dyDescent="0.2">
      <c r="A1335" s="248" t="s">
        <v>4</v>
      </c>
      <c r="B1335" s="125" t="s">
        <v>321</v>
      </c>
      <c r="C1335" s="705" t="s">
        <v>7</v>
      </c>
      <c r="D1335" s="125">
        <v>15</v>
      </c>
      <c r="E1335" s="125" t="s">
        <v>421</v>
      </c>
      <c r="F1335" s="125" t="s">
        <v>426</v>
      </c>
      <c r="G1335" s="125" t="s">
        <v>1369</v>
      </c>
      <c r="H1335" s="125" t="s">
        <v>1369</v>
      </c>
      <c r="I1335" s="125" t="s">
        <v>1369</v>
      </c>
      <c r="J1335" s="125" t="s">
        <v>1313</v>
      </c>
      <c r="K1335" s="125"/>
      <c r="L1335" s="620"/>
      <c r="M1335" s="714"/>
      <c r="N1335" s="715"/>
    </row>
    <row r="1336" spans="1:14" s="136" customFormat="1" x14ac:dyDescent="0.2">
      <c r="A1336" s="248" t="s">
        <v>4</v>
      </c>
      <c r="B1336" s="125" t="s">
        <v>321</v>
      </c>
      <c r="C1336" s="705" t="s">
        <v>7</v>
      </c>
      <c r="D1336" s="125">
        <v>15</v>
      </c>
      <c r="E1336" s="125" t="s">
        <v>421</v>
      </c>
      <c r="F1336" s="125" t="s">
        <v>426</v>
      </c>
      <c r="G1336" s="125" t="s">
        <v>1369</v>
      </c>
      <c r="H1336" s="125" t="s">
        <v>1369</v>
      </c>
      <c r="I1336" s="125" t="s">
        <v>1369</v>
      </c>
      <c r="J1336" s="125" t="s">
        <v>1638</v>
      </c>
      <c r="K1336" s="125"/>
      <c r="L1336" s="620"/>
      <c r="M1336" s="714"/>
      <c r="N1336" s="715"/>
    </row>
    <row r="1337" spans="1:14" s="136" customFormat="1" x14ac:dyDescent="0.2">
      <c r="A1337" s="248" t="s">
        <v>4</v>
      </c>
      <c r="B1337" s="125" t="s">
        <v>321</v>
      </c>
      <c r="C1337" s="705" t="s">
        <v>7</v>
      </c>
      <c r="D1337" s="125">
        <v>15</v>
      </c>
      <c r="E1337" s="125" t="s">
        <v>421</v>
      </c>
      <c r="F1337" s="125" t="s">
        <v>426</v>
      </c>
      <c r="G1337" s="125" t="s">
        <v>1369</v>
      </c>
      <c r="H1337" s="125" t="s">
        <v>1369</v>
      </c>
      <c r="I1337" s="125" t="s">
        <v>1369</v>
      </c>
      <c r="J1337" s="125" t="s">
        <v>1317</v>
      </c>
      <c r="K1337" s="125"/>
      <c r="L1337" s="620"/>
      <c r="M1337" s="714"/>
      <c r="N1337" s="715"/>
    </row>
    <row r="1338" spans="1:14" s="136" customFormat="1" x14ac:dyDescent="0.2">
      <c r="A1338" s="248" t="s">
        <v>4</v>
      </c>
      <c r="B1338" s="125" t="s">
        <v>321</v>
      </c>
      <c r="C1338" s="705" t="s">
        <v>7</v>
      </c>
      <c r="D1338" s="125">
        <v>15</v>
      </c>
      <c r="E1338" s="125" t="s">
        <v>421</v>
      </c>
      <c r="F1338" s="125" t="s">
        <v>426</v>
      </c>
      <c r="G1338" s="125" t="s">
        <v>1369</v>
      </c>
      <c r="H1338" s="125" t="s">
        <v>1369</v>
      </c>
      <c r="I1338" s="125" t="s">
        <v>1369</v>
      </c>
      <c r="J1338" s="125" t="s">
        <v>1318</v>
      </c>
      <c r="K1338" s="125"/>
      <c r="L1338" s="620"/>
      <c r="M1338" s="714"/>
      <c r="N1338" s="715"/>
    </row>
    <row r="1339" spans="1:14" s="136" customFormat="1" x14ac:dyDescent="0.2">
      <c r="A1339" s="248" t="s">
        <v>4</v>
      </c>
      <c r="B1339" s="125" t="s">
        <v>321</v>
      </c>
      <c r="C1339" s="705" t="s">
        <v>7</v>
      </c>
      <c r="D1339" s="125">
        <v>15</v>
      </c>
      <c r="E1339" s="125" t="s">
        <v>421</v>
      </c>
      <c r="F1339" s="125" t="s">
        <v>426</v>
      </c>
      <c r="G1339" s="125" t="s">
        <v>1369</v>
      </c>
      <c r="H1339" s="125" t="s">
        <v>1369</v>
      </c>
      <c r="I1339" s="125" t="s">
        <v>1369</v>
      </c>
      <c r="J1339" s="125" t="s">
        <v>1315</v>
      </c>
      <c r="K1339" s="125"/>
      <c r="L1339" s="620"/>
      <c r="M1339" s="714"/>
      <c r="N1339" s="715"/>
    </row>
    <row r="1340" spans="1:14" s="136" customFormat="1" x14ac:dyDescent="0.2">
      <c r="A1340" s="248" t="s">
        <v>4</v>
      </c>
      <c r="B1340" s="125" t="s">
        <v>321</v>
      </c>
      <c r="C1340" s="705" t="s">
        <v>7</v>
      </c>
      <c r="D1340" s="125">
        <v>15</v>
      </c>
      <c r="E1340" s="125" t="s">
        <v>421</v>
      </c>
      <c r="F1340" s="125" t="s">
        <v>426</v>
      </c>
      <c r="G1340" s="125" t="s">
        <v>1369</v>
      </c>
      <c r="H1340" s="125" t="s">
        <v>1369</v>
      </c>
      <c r="I1340" s="125" t="s">
        <v>1369</v>
      </c>
      <c r="J1340" s="125" t="s">
        <v>1316</v>
      </c>
      <c r="K1340" s="125"/>
      <c r="L1340" s="620"/>
      <c r="M1340" s="714"/>
      <c r="N1340" s="715"/>
    </row>
    <row r="1341" spans="1:14" s="136" customFormat="1" x14ac:dyDescent="0.2">
      <c r="A1341" s="248" t="s">
        <v>4</v>
      </c>
      <c r="B1341" s="125" t="s">
        <v>321</v>
      </c>
      <c r="C1341" s="705" t="s">
        <v>7</v>
      </c>
      <c r="D1341" s="125">
        <v>15</v>
      </c>
      <c r="E1341" s="125" t="s">
        <v>421</v>
      </c>
      <c r="F1341" s="125" t="s">
        <v>426</v>
      </c>
      <c r="G1341" s="125" t="s">
        <v>1369</v>
      </c>
      <c r="H1341" s="125" t="s">
        <v>1369</v>
      </c>
      <c r="I1341" s="125" t="s">
        <v>1369</v>
      </c>
      <c r="J1341" s="125" t="s">
        <v>1319</v>
      </c>
      <c r="K1341" s="125"/>
      <c r="L1341" s="620"/>
      <c r="M1341" s="714"/>
      <c r="N1341" s="715"/>
    </row>
    <row r="1342" spans="1:14" s="136" customFormat="1" x14ac:dyDescent="0.2">
      <c r="A1342" s="248" t="s">
        <v>4</v>
      </c>
      <c r="B1342" s="125" t="s">
        <v>321</v>
      </c>
      <c r="C1342" s="705" t="s">
        <v>7</v>
      </c>
      <c r="D1342" s="125">
        <v>15</v>
      </c>
      <c r="E1342" s="125" t="s">
        <v>421</v>
      </c>
      <c r="F1342" s="125" t="s">
        <v>426</v>
      </c>
      <c r="G1342" s="125" t="s">
        <v>1369</v>
      </c>
      <c r="H1342" s="125" t="s">
        <v>1369</v>
      </c>
      <c r="I1342" s="125" t="s">
        <v>1369</v>
      </c>
      <c r="J1342" s="125" t="s">
        <v>1506</v>
      </c>
      <c r="K1342" s="125"/>
      <c r="L1342" s="620"/>
      <c r="M1342" s="714"/>
      <c r="N1342" s="715"/>
    </row>
    <row r="1343" spans="1:14" s="136" customFormat="1" x14ac:dyDescent="0.2">
      <c r="A1343" s="248" t="s">
        <v>4</v>
      </c>
      <c r="B1343" s="125" t="s">
        <v>321</v>
      </c>
      <c r="C1343" s="705" t="s">
        <v>7</v>
      </c>
      <c r="D1343" s="125">
        <v>18</v>
      </c>
      <c r="E1343" s="125" t="s">
        <v>421</v>
      </c>
      <c r="F1343" s="125" t="s">
        <v>426</v>
      </c>
      <c r="G1343" s="125" t="s">
        <v>1369</v>
      </c>
      <c r="H1343" s="125" t="s">
        <v>1369</v>
      </c>
      <c r="I1343" s="125" t="s">
        <v>1369</v>
      </c>
      <c r="J1343" s="125" t="s">
        <v>1357</v>
      </c>
      <c r="K1343" s="125"/>
      <c r="L1343" s="620"/>
      <c r="M1343" s="714"/>
      <c r="N1343" s="715"/>
    </row>
    <row r="1344" spans="1:14" s="136" customFormat="1" x14ac:dyDescent="0.2">
      <c r="A1344" s="248" t="s">
        <v>4</v>
      </c>
      <c r="B1344" s="125" t="s">
        <v>321</v>
      </c>
      <c r="C1344" s="705" t="s">
        <v>7</v>
      </c>
      <c r="D1344" s="125">
        <v>18</v>
      </c>
      <c r="E1344" s="125" t="s">
        <v>421</v>
      </c>
      <c r="F1344" s="125" t="s">
        <v>426</v>
      </c>
      <c r="G1344" s="125" t="s">
        <v>1369</v>
      </c>
      <c r="H1344" s="125" t="s">
        <v>1369</v>
      </c>
      <c r="I1344" s="125" t="s">
        <v>1369</v>
      </c>
      <c r="J1344" s="125" t="s">
        <v>1356</v>
      </c>
      <c r="K1344" s="125"/>
      <c r="L1344" s="620"/>
      <c r="M1344" s="714"/>
      <c r="N1344" s="715"/>
    </row>
    <row r="1345" spans="1:14" s="136" customFormat="1" x14ac:dyDescent="0.2">
      <c r="A1345" s="248" t="s">
        <v>4</v>
      </c>
      <c r="B1345" s="125" t="s">
        <v>321</v>
      </c>
      <c r="C1345" s="705" t="s">
        <v>7</v>
      </c>
      <c r="D1345" s="125">
        <v>18</v>
      </c>
      <c r="E1345" s="125" t="s">
        <v>421</v>
      </c>
      <c r="F1345" s="125" t="s">
        <v>426</v>
      </c>
      <c r="G1345" s="125" t="s">
        <v>1369</v>
      </c>
      <c r="H1345" s="125" t="s">
        <v>1369</v>
      </c>
      <c r="I1345" s="125" t="s">
        <v>1369</v>
      </c>
      <c r="J1345" s="125" t="s">
        <v>1355</v>
      </c>
      <c r="K1345" s="125"/>
      <c r="L1345" s="620"/>
      <c r="M1345" s="714"/>
      <c r="N1345" s="715"/>
    </row>
    <row r="1346" spans="1:14" s="136" customFormat="1" x14ac:dyDescent="0.2">
      <c r="A1346" s="248" t="s">
        <v>4</v>
      </c>
      <c r="B1346" s="125" t="s">
        <v>321</v>
      </c>
      <c r="C1346" s="705" t="s">
        <v>7</v>
      </c>
      <c r="D1346" s="125">
        <v>18</v>
      </c>
      <c r="E1346" s="125" t="s">
        <v>421</v>
      </c>
      <c r="F1346" s="125" t="s">
        <v>426</v>
      </c>
      <c r="G1346" s="125" t="s">
        <v>1369</v>
      </c>
      <c r="H1346" s="125" t="s">
        <v>1369</v>
      </c>
      <c r="I1346" s="125" t="s">
        <v>1369</v>
      </c>
      <c r="J1346" s="125" t="s">
        <v>1639</v>
      </c>
      <c r="K1346" s="125"/>
      <c r="L1346" s="620"/>
      <c r="M1346" s="714"/>
      <c r="N1346" s="715"/>
    </row>
    <row r="1347" spans="1:14" s="136" customFormat="1" x14ac:dyDescent="0.2">
      <c r="A1347" s="248" t="s">
        <v>4</v>
      </c>
      <c r="B1347" s="125" t="s">
        <v>321</v>
      </c>
      <c r="C1347" s="705" t="s">
        <v>7</v>
      </c>
      <c r="D1347" s="125">
        <v>18</v>
      </c>
      <c r="E1347" s="125" t="s">
        <v>421</v>
      </c>
      <c r="F1347" s="125" t="s">
        <v>426</v>
      </c>
      <c r="G1347" s="125" t="s">
        <v>1369</v>
      </c>
      <c r="H1347" s="125" t="s">
        <v>1369</v>
      </c>
      <c r="I1347" s="125" t="s">
        <v>1369</v>
      </c>
      <c r="J1347" s="125" t="s">
        <v>1359</v>
      </c>
      <c r="K1347" s="125"/>
      <c r="L1347" s="620"/>
      <c r="M1347" s="714"/>
      <c r="N1347" s="715"/>
    </row>
    <row r="1348" spans="1:14" s="136" customFormat="1" x14ac:dyDescent="0.2">
      <c r="A1348" s="248" t="s">
        <v>4</v>
      </c>
      <c r="B1348" s="125" t="s">
        <v>321</v>
      </c>
      <c r="C1348" s="705" t="s">
        <v>7</v>
      </c>
      <c r="D1348" s="125">
        <v>21</v>
      </c>
      <c r="E1348" s="125" t="s">
        <v>421</v>
      </c>
      <c r="F1348" s="125" t="s">
        <v>426</v>
      </c>
      <c r="G1348" s="125" t="s">
        <v>1369</v>
      </c>
      <c r="H1348" s="125" t="s">
        <v>1369</v>
      </c>
      <c r="I1348" s="125" t="s">
        <v>1369</v>
      </c>
      <c r="J1348" s="125" t="s">
        <v>1346</v>
      </c>
      <c r="K1348" s="125"/>
      <c r="L1348" s="620"/>
      <c r="M1348" s="714"/>
      <c r="N1348" s="715"/>
    </row>
    <row r="1349" spans="1:14" s="136" customFormat="1" x14ac:dyDescent="0.2">
      <c r="A1349" s="248" t="s">
        <v>4</v>
      </c>
      <c r="B1349" s="125" t="s">
        <v>321</v>
      </c>
      <c r="C1349" s="705" t="s">
        <v>7</v>
      </c>
      <c r="D1349" s="125">
        <v>21</v>
      </c>
      <c r="E1349" s="125" t="s">
        <v>421</v>
      </c>
      <c r="F1349" s="125" t="s">
        <v>426</v>
      </c>
      <c r="G1349" s="125" t="s">
        <v>1369</v>
      </c>
      <c r="H1349" s="125" t="s">
        <v>1369</v>
      </c>
      <c r="I1349" s="125" t="s">
        <v>1369</v>
      </c>
      <c r="J1349" s="125" t="s">
        <v>1344</v>
      </c>
      <c r="K1349" s="125"/>
      <c r="L1349" s="620"/>
      <c r="M1349" s="714"/>
      <c r="N1349" s="715"/>
    </row>
    <row r="1350" spans="1:14" s="136" customFormat="1" x14ac:dyDescent="0.2">
      <c r="A1350" s="248" t="s">
        <v>4</v>
      </c>
      <c r="B1350" s="125" t="s">
        <v>321</v>
      </c>
      <c r="C1350" s="705" t="s">
        <v>7</v>
      </c>
      <c r="D1350" s="125">
        <v>21</v>
      </c>
      <c r="E1350" s="125" t="s">
        <v>421</v>
      </c>
      <c r="F1350" s="125" t="s">
        <v>426</v>
      </c>
      <c r="G1350" s="125" t="s">
        <v>1369</v>
      </c>
      <c r="H1350" s="125" t="s">
        <v>1369</v>
      </c>
      <c r="I1350" s="125" t="s">
        <v>1369</v>
      </c>
      <c r="J1350" s="125" t="s">
        <v>1345</v>
      </c>
      <c r="K1350" s="125"/>
      <c r="L1350" s="620"/>
      <c r="M1350" s="714"/>
      <c r="N1350" s="715"/>
    </row>
    <row r="1351" spans="1:14" s="136" customFormat="1" x14ac:dyDescent="0.2">
      <c r="A1351" s="248" t="s">
        <v>4</v>
      </c>
      <c r="B1351" s="125" t="s">
        <v>321</v>
      </c>
      <c r="C1351" s="705" t="s">
        <v>7</v>
      </c>
      <c r="D1351" s="125">
        <v>21</v>
      </c>
      <c r="E1351" s="125" t="s">
        <v>421</v>
      </c>
      <c r="F1351" s="125" t="s">
        <v>426</v>
      </c>
      <c r="G1351" s="125" t="s">
        <v>1369</v>
      </c>
      <c r="H1351" s="125" t="s">
        <v>1369</v>
      </c>
      <c r="I1351" s="125" t="s">
        <v>1369</v>
      </c>
      <c r="J1351" s="125" t="s">
        <v>1343</v>
      </c>
      <c r="K1351" s="125"/>
      <c r="L1351" s="620"/>
      <c r="M1351" s="714"/>
      <c r="N1351" s="715"/>
    </row>
    <row r="1352" spans="1:14" s="136" customFormat="1" x14ac:dyDescent="0.2">
      <c r="A1352" s="248" t="s">
        <v>4</v>
      </c>
      <c r="B1352" s="125" t="s">
        <v>321</v>
      </c>
      <c r="C1352" s="705" t="s">
        <v>7</v>
      </c>
      <c r="D1352" s="125">
        <v>15</v>
      </c>
      <c r="E1352" s="125" t="s">
        <v>421</v>
      </c>
      <c r="F1352" s="125" t="s">
        <v>426</v>
      </c>
      <c r="G1352" s="125" t="s">
        <v>1369</v>
      </c>
      <c r="H1352" s="125" t="s">
        <v>1369</v>
      </c>
      <c r="I1352" s="125" t="s">
        <v>1369</v>
      </c>
      <c r="J1352" s="125" t="s">
        <v>1281</v>
      </c>
      <c r="K1352" s="125"/>
      <c r="L1352" s="620"/>
      <c r="M1352" s="714"/>
      <c r="N1352" s="715"/>
    </row>
    <row r="1353" spans="1:14" s="136" customFormat="1" x14ac:dyDescent="0.2">
      <c r="A1353" s="248" t="s">
        <v>4</v>
      </c>
      <c r="B1353" s="125" t="s">
        <v>321</v>
      </c>
      <c r="C1353" s="705" t="s">
        <v>7</v>
      </c>
      <c r="D1353" s="125">
        <v>15</v>
      </c>
      <c r="E1353" s="125" t="s">
        <v>421</v>
      </c>
      <c r="F1353" s="125" t="s">
        <v>426</v>
      </c>
      <c r="G1353" s="125" t="s">
        <v>1369</v>
      </c>
      <c r="H1353" s="125" t="s">
        <v>1369</v>
      </c>
      <c r="I1353" s="125" t="s">
        <v>1369</v>
      </c>
      <c r="J1353" s="125" t="s">
        <v>1640</v>
      </c>
      <c r="K1353" s="125"/>
      <c r="L1353" s="620"/>
      <c r="M1353" s="714"/>
      <c r="N1353" s="715"/>
    </row>
    <row r="1354" spans="1:14" s="136" customFormat="1" x14ac:dyDescent="0.2">
      <c r="A1354" s="248" t="s">
        <v>4</v>
      </c>
      <c r="B1354" s="125" t="s">
        <v>321</v>
      </c>
      <c r="C1354" s="705" t="s">
        <v>7</v>
      </c>
      <c r="D1354" s="125">
        <v>15</v>
      </c>
      <c r="E1354" s="125" t="s">
        <v>421</v>
      </c>
      <c r="F1354" s="125" t="s">
        <v>426</v>
      </c>
      <c r="G1354" s="125" t="s">
        <v>1369</v>
      </c>
      <c r="H1354" s="125" t="s">
        <v>1369</v>
      </c>
      <c r="I1354" s="125" t="s">
        <v>1369</v>
      </c>
      <c r="J1354" s="125" t="s">
        <v>1324</v>
      </c>
      <c r="K1354" s="125"/>
      <c r="L1354" s="620"/>
      <c r="M1354" s="714"/>
      <c r="N1354" s="715"/>
    </row>
    <row r="1355" spans="1:14" s="218" customFormat="1" hidden="1" x14ac:dyDescent="0.2">
      <c r="A1355" s="331"/>
      <c r="B1355" s="327"/>
      <c r="C1355" s="693"/>
      <c r="D1355" s="327"/>
      <c r="E1355" s="327"/>
      <c r="F1355" s="327"/>
      <c r="G1355" s="327"/>
      <c r="H1355" s="327"/>
      <c r="I1355" s="327"/>
      <c r="J1355" s="327"/>
      <c r="K1355" s="327"/>
      <c r="L1355" s="440"/>
      <c r="M1355" s="694"/>
      <c r="N1355" s="695"/>
    </row>
    <row r="1356" spans="1:14" s="218" customFormat="1" hidden="1" x14ac:dyDescent="0.2">
      <c r="A1356" s="331"/>
      <c r="B1356" s="327"/>
      <c r="C1356" s="670"/>
      <c r="D1356" s="327"/>
      <c r="E1356" s="327"/>
      <c r="F1356" s="327"/>
      <c r="G1356" s="327"/>
      <c r="H1356" s="327"/>
      <c r="I1356" s="327"/>
      <c r="J1356" s="327"/>
      <c r="K1356" s="327"/>
      <c r="L1356" s="440"/>
      <c r="M1356" s="673"/>
      <c r="N1356" s="674"/>
    </row>
    <row r="1357" spans="1:14" s="218" customFormat="1" ht="16.5" hidden="1" thickBot="1" x14ac:dyDescent="0.25">
      <c r="A1357" s="332"/>
      <c r="B1357" s="328"/>
      <c r="C1357" s="322"/>
      <c r="D1357" s="328"/>
      <c r="E1357" s="328"/>
      <c r="F1357" s="328"/>
      <c r="G1357" s="328"/>
      <c r="H1357" s="328"/>
      <c r="I1357" s="328"/>
      <c r="J1357" s="328"/>
      <c r="K1357" s="328"/>
      <c r="L1357" s="441"/>
      <c r="M1357" s="1008"/>
      <c r="N1357" s="1009"/>
    </row>
    <row r="1358" spans="1:14" s="218" customFormat="1" hidden="1" x14ac:dyDescent="0.2">
      <c r="F1358" s="323"/>
      <c r="G1358" s="323"/>
      <c r="H1358" s="323"/>
      <c r="I1358" s="323"/>
    </row>
    <row r="1359" spans="1:14" s="218" customFormat="1" x14ac:dyDescent="0.2">
      <c r="F1359" s="323"/>
      <c r="G1359" s="323"/>
      <c r="H1359" s="323"/>
      <c r="I1359" s="323"/>
    </row>
    <row r="1360" spans="1:14" s="218" customFormat="1" ht="16.5" hidden="1" thickBot="1" x14ac:dyDescent="0.25">
      <c r="A1360" s="926" t="s">
        <v>743</v>
      </c>
      <c r="B1360" s="927"/>
      <c r="C1360" s="927"/>
      <c r="D1360" s="927"/>
      <c r="E1360" s="927"/>
      <c r="F1360" s="927"/>
      <c r="G1360" s="928"/>
      <c r="H1360" s="323"/>
      <c r="I1360" s="323"/>
    </row>
    <row r="1361" spans="1:23" s="218" customFormat="1" ht="16.5" hidden="1" thickBot="1" x14ac:dyDescent="0.25">
      <c r="F1361" s="323"/>
      <c r="G1361" s="323"/>
      <c r="H1361" s="323"/>
      <c r="I1361" s="323"/>
    </row>
    <row r="1362" spans="1:23" s="218" customFormat="1" ht="16.5" hidden="1" thickBot="1" x14ac:dyDescent="0.25">
      <c r="A1362" s="1002" t="s">
        <v>1</v>
      </c>
      <c r="B1362" s="1003"/>
      <c r="C1362" s="1003"/>
      <c r="D1362" s="1003"/>
      <c r="E1362" s="1003"/>
      <c r="F1362" s="1003"/>
      <c r="G1362" s="1003"/>
      <c r="H1362" s="1004"/>
      <c r="I1362" s="323"/>
    </row>
    <row r="1363" spans="1:23" s="218" customFormat="1" ht="16.5" hidden="1" thickBot="1" x14ac:dyDescent="0.25">
      <c r="A1363" s="1010" t="s">
        <v>592</v>
      </c>
      <c r="B1363" s="1012" t="s">
        <v>830</v>
      </c>
      <c r="C1363" s="936" t="s">
        <v>0</v>
      </c>
      <c r="D1363" s="936" t="s">
        <v>575</v>
      </c>
      <c r="E1363" s="1012" t="s">
        <v>831</v>
      </c>
      <c r="F1363" s="936" t="s">
        <v>42</v>
      </c>
      <c r="G1363" s="1018" t="s">
        <v>742</v>
      </c>
      <c r="H1363" s="1018"/>
      <c r="I1363" s="1018"/>
      <c r="J1363" s="1018"/>
      <c r="K1363" s="1018"/>
      <c r="L1363" s="1018"/>
      <c r="M1363" s="1018"/>
      <c r="N1363" s="1018"/>
      <c r="O1363" s="936" t="s">
        <v>433</v>
      </c>
      <c r="P1363" s="936" t="s">
        <v>418</v>
      </c>
      <c r="Q1363" s="936" t="s">
        <v>593</v>
      </c>
      <c r="R1363" s="936" t="s">
        <v>11</v>
      </c>
      <c r="S1363" s="936" t="s">
        <v>12</v>
      </c>
      <c r="T1363" s="936" t="s">
        <v>13</v>
      </c>
      <c r="U1363" s="936" t="s">
        <v>446</v>
      </c>
      <c r="V1363" s="936" t="s">
        <v>576</v>
      </c>
      <c r="W1363" s="939"/>
    </row>
    <row r="1364" spans="1:23" s="218" customFormat="1" ht="16.5" hidden="1" thickBot="1" x14ac:dyDescent="0.25">
      <c r="A1364" s="1011"/>
      <c r="B1364" s="1013"/>
      <c r="C1364" s="938"/>
      <c r="D1364" s="938"/>
      <c r="E1364" s="1013"/>
      <c r="F1364" s="938"/>
      <c r="G1364" s="564" t="s">
        <v>429</v>
      </c>
      <c r="H1364" s="564" t="s">
        <v>43</v>
      </c>
      <c r="I1364" s="564" t="s">
        <v>430</v>
      </c>
      <c r="J1364" s="564" t="s">
        <v>44</v>
      </c>
      <c r="K1364" s="564" t="s">
        <v>431</v>
      </c>
      <c r="L1364" s="564" t="s">
        <v>45</v>
      </c>
      <c r="M1364" s="564" t="s">
        <v>432</v>
      </c>
      <c r="N1364" s="564" t="s">
        <v>46</v>
      </c>
      <c r="O1364" s="938"/>
      <c r="P1364" s="938"/>
      <c r="Q1364" s="938"/>
      <c r="R1364" s="938"/>
      <c r="S1364" s="938"/>
      <c r="T1364" s="938"/>
      <c r="U1364" s="938"/>
      <c r="V1364" s="938"/>
      <c r="W1364" s="941"/>
    </row>
    <row r="1365" spans="1:23" s="136" customFormat="1" hidden="1" x14ac:dyDescent="0.2">
      <c r="A1365" s="269"/>
      <c r="B1365" s="226"/>
      <c r="C1365" s="711"/>
      <c r="D1365" s="226"/>
      <c r="E1365" s="226"/>
      <c r="F1365" s="618"/>
      <c r="G1365" s="226"/>
      <c r="H1365" s="226"/>
      <c r="I1365" s="226"/>
      <c r="J1365" s="226"/>
      <c r="K1365" s="226"/>
      <c r="L1365" s="226"/>
      <c r="M1365" s="226"/>
      <c r="N1365" s="226"/>
      <c r="O1365" s="226"/>
      <c r="P1365" s="226"/>
      <c r="Q1365" s="226"/>
      <c r="R1365" s="226"/>
      <c r="S1365" s="226"/>
      <c r="T1365" s="226"/>
      <c r="U1365" s="619"/>
      <c r="V1365" s="1023"/>
      <c r="W1365" s="1024"/>
    </row>
    <row r="1366" spans="1:23" s="218" customFormat="1" hidden="1" x14ac:dyDescent="0.2">
      <c r="A1366" s="331"/>
      <c r="B1366" s="327"/>
      <c r="C1366" s="461"/>
      <c r="D1366" s="327"/>
      <c r="E1366" s="327"/>
      <c r="F1366" s="349"/>
      <c r="G1366" s="327"/>
      <c r="H1366" s="327"/>
      <c r="I1366" s="327"/>
      <c r="J1366" s="327"/>
      <c r="K1366" s="327"/>
      <c r="L1366" s="327"/>
      <c r="M1366" s="327"/>
      <c r="N1366" s="327"/>
      <c r="O1366" s="327"/>
      <c r="P1366" s="327"/>
      <c r="Q1366" s="327"/>
      <c r="R1366" s="327"/>
      <c r="S1366" s="327"/>
      <c r="T1366" s="327"/>
      <c r="U1366" s="440"/>
      <c r="V1366" s="1019"/>
      <c r="W1366" s="1020"/>
    </row>
    <row r="1367" spans="1:23" s="218" customFormat="1" hidden="1" x14ac:dyDescent="0.2">
      <c r="A1367" s="331"/>
      <c r="B1367" s="327"/>
      <c r="C1367" s="461"/>
      <c r="D1367" s="327"/>
      <c r="E1367" s="327"/>
      <c r="F1367" s="349"/>
      <c r="G1367" s="327"/>
      <c r="H1367" s="327"/>
      <c r="I1367" s="327"/>
      <c r="J1367" s="327"/>
      <c r="K1367" s="327"/>
      <c r="L1367" s="327"/>
      <c r="M1367" s="327"/>
      <c r="N1367" s="327"/>
      <c r="O1367" s="327"/>
      <c r="P1367" s="327"/>
      <c r="Q1367" s="327"/>
      <c r="R1367" s="327"/>
      <c r="S1367" s="327"/>
      <c r="T1367" s="327"/>
      <c r="U1367" s="440"/>
      <c r="V1367" s="1019"/>
      <c r="W1367" s="1020"/>
    </row>
    <row r="1368" spans="1:23" s="218" customFormat="1" hidden="1" x14ac:dyDescent="0.2">
      <c r="A1368" s="331"/>
      <c r="B1368" s="327"/>
      <c r="C1368" s="461"/>
      <c r="D1368" s="327"/>
      <c r="E1368" s="327"/>
      <c r="F1368" s="349"/>
      <c r="G1368" s="327"/>
      <c r="H1368" s="327"/>
      <c r="I1368" s="327"/>
      <c r="J1368" s="327"/>
      <c r="K1368" s="327"/>
      <c r="L1368" s="327"/>
      <c r="M1368" s="327"/>
      <c r="N1368" s="327"/>
      <c r="O1368" s="327"/>
      <c r="P1368" s="327"/>
      <c r="Q1368" s="327"/>
      <c r="R1368" s="327"/>
      <c r="S1368" s="327"/>
      <c r="T1368" s="327"/>
      <c r="U1368" s="440"/>
      <c r="V1368" s="1019"/>
      <c r="W1368" s="1020"/>
    </row>
    <row r="1369" spans="1:23" s="218" customFormat="1" hidden="1" x14ac:dyDescent="0.2">
      <c r="A1369" s="331"/>
      <c r="B1369" s="327"/>
      <c r="C1369" s="461"/>
      <c r="D1369" s="327"/>
      <c r="E1369" s="327"/>
      <c r="F1369" s="349"/>
      <c r="G1369" s="327"/>
      <c r="H1369" s="327"/>
      <c r="I1369" s="327"/>
      <c r="J1369" s="327"/>
      <c r="K1369" s="327"/>
      <c r="L1369" s="327"/>
      <c r="M1369" s="327"/>
      <c r="N1369" s="327"/>
      <c r="O1369" s="327"/>
      <c r="P1369" s="327"/>
      <c r="Q1369" s="327"/>
      <c r="R1369" s="327"/>
      <c r="S1369" s="327"/>
      <c r="T1369" s="327"/>
      <c r="U1369" s="440"/>
      <c r="V1369" s="1019"/>
      <c r="W1369" s="1020"/>
    </row>
    <row r="1370" spans="1:23" s="218" customFormat="1" ht="16.5" hidden="1" thickBot="1" x14ac:dyDescent="0.25">
      <c r="A1370" s="332"/>
      <c r="B1370" s="328"/>
      <c r="C1370" s="322"/>
      <c r="D1370" s="328"/>
      <c r="E1370" s="328"/>
      <c r="F1370" s="350"/>
      <c r="G1370" s="328"/>
      <c r="H1370" s="328"/>
      <c r="I1370" s="328"/>
      <c r="J1370" s="328"/>
      <c r="K1370" s="328"/>
      <c r="L1370" s="328"/>
      <c r="M1370" s="328"/>
      <c r="N1370" s="328"/>
      <c r="O1370" s="328"/>
      <c r="P1370" s="328"/>
      <c r="Q1370" s="328"/>
      <c r="R1370" s="328"/>
      <c r="S1370" s="328"/>
      <c r="T1370" s="328"/>
      <c r="U1370" s="441"/>
      <c r="V1370" s="1021"/>
      <c r="W1370" s="1022"/>
    </row>
    <row r="1371" spans="1:23" s="218" customFormat="1" hidden="1" x14ac:dyDescent="0.2">
      <c r="F1371" s="323"/>
      <c r="G1371" s="323"/>
      <c r="H1371" s="323"/>
      <c r="I1371" s="323"/>
    </row>
    <row r="1372" spans="1:23" s="218" customFormat="1" hidden="1" x14ac:dyDescent="0.2">
      <c r="F1372" s="323"/>
      <c r="G1372" s="323"/>
      <c r="H1372" s="323"/>
      <c r="I1372" s="323"/>
    </row>
    <row r="1373" spans="1:23" s="218" customFormat="1" x14ac:dyDescent="0.2">
      <c r="F1373" s="323"/>
      <c r="G1373" s="323"/>
      <c r="H1373" s="323"/>
      <c r="I1373" s="323"/>
    </row>
    <row r="1374" spans="1:23" ht="16.5" hidden="1" thickBot="1" x14ac:dyDescent="0.25">
      <c r="A1374" s="610" t="s">
        <v>451</v>
      </c>
      <c r="B1374" s="611" t="s">
        <v>452</v>
      </c>
    </row>
    <row r="1375" spans="1:23" hidden="1" x14ac:dyDescent="0.2">
      <c r="A1375" s="473" t="s">
        <v>453</v>
      </c>
      <c r="B1375" s="274" t="s">
        <v>51</v>
      </c>
    </row>
    <row r="1376" spans="1:23" hidden="1" x14ac:dyDescent="0.2">
      <c r="A1376" s="612" t="s">
        <v>65</v>
      </c>
      <c r="B1376" s="276" t="s">
        <v>51</v>
      </c>
    </row>
    <row r="1377" spans="1:9" hidden="1" x14ac:dyDescent="0.2">
      <c r="A1377" s="612" t="s">
        <v>256</v>
      </c>
      <c r="B1377" s="276" t="s">
        <v>51</v>
      </c>
    </row>
    <row r="1378" spans="1:9" hidden="1" x14ac:dyDescent="0.2">
      <c r="A1378" s="612" t="s">
        <v>257</v>
      </c>
      <c r="B1378" s="276" t="s">
        <v>51</v>
      </c>
    </row>
    <row r="1379" spans="1:9" hidden="1" x14ac:dyDescent="0.2">
      <c r="A1379" s="612" t="s">
        <v>258</v>
      </c>
      <c r="B1379" s="276" t="s">
        <v>53</v>
      </c>
    </row>
    <row r="1380" spans="1:9" hidden="1" x14ac:dyDescent="0.2">
      <c r="A1380" s="612" t="s">
        <v>280</v>
      </c>
      <c r="B1380" s="276" t="s">
        <v>53</v>
      </c>
    </row>
    <row r="1381" spans="1:9" hidden="1" x14ac:dyDescent="0.2">
      <c r="A1381" s="613" t="s">
        <v>278</v>
      </c>
      <c r="B1381" s="276" t="s">
        <v>53</v>
      </c>
    </row>
    <row r="1382" spans="1:9" hidden="1" x14ac:dyDescent="0.2">
      <c r="A1382" s="613" t="s">
        <v>454</v>
      </c>
      <c r="B1382" s="276" t="s">
        <v>53</v>
      </c>
      <c r="F1382" s="465"/>
      <c r="G1382" s="465"/>
      <c r="H1382" s="465"/>
      <c r="I1382" s="465"/>
    </row>
    <row r="1383" spans="1:9" ht="16.5" hidden="1" thickBot="1" x14ac:dyDescent="0.25">
      <c r="A1383" s="614" t="s">
        <v>457</v>
      </c>
      <c r="B1383" s="617" t="s">
        <v>51</v>
      </c>
      <c r="F1383" s="465"/>
      <c r="G1383" s="465"/>
      <c r="H1383" s="465"/>
      <c r="I1383" s="465"/>
    </row>
    <row r="1384" spans="1:9" hidden="1" x14ac:dyDescent="0.2"/>
  </sheetData>
  <sheetProtection formatCells="0" formatColumns="0" formatRows="0" insertColumns="0" insertRows="0" deleteColumns="0" deleteRows="0" sort="0" autoFilter="0"/>
  <protectedRanges>
    <protectedRange algorithmName="SHA-512" hashValue="DAntxaCgK81AzU33XkULx2vOKQyStgu6063J6PZ92p7rls9hIl+izZEROy5ZsYj2XSYR8ELhcEJ8ECqjmEBKOg==" saltValue="a1vjz0o/Z1CbQmhkpSU9yw==" spinCount="100000" sqref="A1051:A1078" name="Range1"/>
  </protectedRanges>
  <dataConsolidate>
    <dataRefs count="2">
      <dataRef ref="B9" sheet="APPENDIX B-1  (FE - USWC)" r:id="rId1"/>
      <dataRef ref="A14:A18" sheet="APPENDIX B-1  (FE - USWC)" r:id="rId2"/>
    </dataRefs>
  </dataConsolidate>
  <mergeCells count="457">
    <mergeCell ref="B18:I18"/>
    <mergeCell ref="J18:K18"/>
    <mergeCell ref="L18:M18"/>
    <mergeCell ref="A1043:C1043"/>
    <mergeCell ref="B1050:D1050"/>
    <mergeCell ref="B27:I27"/>
    <mergeCell ref="J27:K27"/>
    <mergeCell ref="L27:M27"/>
    <mergeCell ref="B26:I26"/>
    <mergeCell ref="J26:K26"/>
    <mergeCell ref="L26:M26"/>
    <mergeCell ref="V1368:W1368"/>
    <mergeCell ref="V1369:W1369"/>
    <mergeCell ref="V1370:W1370"/>
    <mergeCell ref="T1363:T1364"/>
    <mergeCell ref="U1363:U1364"/>
    <mergeCell ref="V1363:W1364"/>
    <mergeCell ref="V1365:W1365"/>
    <mergeCell ref="V1366:W1366"/>
    <mergeCell ref="V1367:W1367"/>
    <mergeCell ref="G1363:N1363"/>
    <mergeCell ref="O1363:O1364"/>
    <mergeCell ref="P1363:P1364"/>
    <mergeCell ref="Q1363:Q1364"/>
    <mergeCell ref="R1363:R1364"/>
    <mergeCell ref="S1363:S1364"/>
    <mergeCell ref="A1363:A1364"/>
    <mergeCell ref="B1363:B1364"/>
    <mergeCell ref="C1363:C1364"/>
    <mergeCell ref="D1363:D1364"/>
    <mergeCell ref="E1363:E1364"/>
    <mergeCell ref="F1363:F1364"/>
    <mergeCell ref="M1357:N1357"/>
    <mergeCell ref="A1360:G1360"/>
    <mergeCell ref="A1362:H1362"/>
    <mergeCell ref="G1215:G1216"/>
    <mergeCell ref="H1215:H1216"/>
    <mergeCell ref="I1215:I1216"/>
    <mergeCell ref="J1215:J1216"/>
    <mergeCell ref="K1215:K1216"/>
    <mergeCell ref="L1215:L1216"/>
    <mergeCell ref="A1215:A1216"/>
    <mergeCell ref="B1215:B1216"/>
    <mergeCell ref="C1215:C1216"/>
    <mergeCell ref="D1215:D1216"/>
    <mergeCell ref="E1215:E1216"/>
    <mergeCell ref="F1215:F1216"/>
    <mergeCell ref="M1305:N1305"/>
    <mergeCell ref="M1306:N1306"/>
    <mergeCell ref="B1204:I1204"/>
    <mergeCell ref="B1205:I1205"/>
    <mergeCell ref="B1206:I1206"/>
    <mergeCell ref="A1210:B1210"/>
    <mergeCell ref="A1212:G1212"/>
    <mergeCell ref="A1214:E1214"/>
    <mergeCell ref="B1203:I1203"/>
    <mergeCell ref="B1198:I1198"/>
    <mergeCell ref="M1215:N1216"/>
    <mergeCell ref="A1189:F1189"/>
    <mergeCell ref="A1195:I1195"/>
    <mergeCell ref="B1197:I1197"/>
    <mergeCell ref="K1177:K1178"/>
    <mergeCell ref="L1177:L1178"/>
    <mergeCell ref="M1177:M1178"/>
    <mergeCell ref="A1185:E1185"/>
    <mergeCell ref="A1187:F1187"/>
    <mergeCell ref="A1188:F1188"/>
    <mergeCell ref="J1170:J1171"/>
    <mergeCell ref="K1170:K1171"/>
    <mergeCell ref="L1170:L1171"/>
    <mergeCell ref="A1177:D1177"/>
    <mergeCell ref="E1177:E1178"/>
    <mergeCell ref="F1177:F1178"/>
    <mergeCell ref="G1177:G1178"/>
    <mergeCell ref="H1177:H1178"/>
    <mergeCell ref="I1177:I1178"/>
    <mergeCell ref="J1177:J1178"/>
    <mergeCell ref="A1170:D1170"/>
    <mergeCell ref="E1170:E1171"/>
    <mergeCell ref="F1170:F1171"/>
    <mergeCell ref="G1170:G1171"/>
    <mergeCell ref="H1170:H1171"/>
    <mergeCell ref="I1170:I1171"/>
    <mergeCell ref="B1165:D1165"/>
    <mergeCell ref="E1165:G1165"/>
    <mergeCell ref="B1166:D1166"/>
    <mergeCell ref="E1166:G1166"/>
    <mergeCell ref="A1167:I1167"/>
    <mergeCell ref="A1168:I1168"/>
    <mergeCell ref="B1162:D1162"/>
    <mergeCell ref="E1162:G1162"/>
    <mergeCell ref="B1163:D1163"/>
    <mergeCell ref="E1163:G1163"/>
    <mergeCell ref="B1164:D1164"/>
    <mergeCell ref="E1164:G1164"/>
    <mergeCell ref="B1159:D1159"/>
    <mergeCell ref="E1159:G1159"/>
    <mergeCell ref="B1160:D1160"/>
    <mergeCell ref="E1160:G1160"/>
    <mergeCell ref="B1161:D1161"/>
    <mergeCell ref="E1161:G1161"/>
    <mergeCell ref="B1156:D1156"/>
    <mergeCell ref="E1156:G1156"/>
    <mergeCell ref="B1157:D1157"/>
    <mergeCell ref="E1157:G1157"/>
    <mergeCell ref="B1158:D1158"/>
    <mergeCell ref="E1158:G1158"/>
    <mergeCell ref="B1153:D1153"/>
    <mergeCell ref="E1153:G1153"/>
    <mergeCell ref="B1154:D1154"/>
    <mergeCell ref="E1154:G1154"/>
    <mergeCell ref="B1155:D1155"/>
    <mergeCell ref="E1155:G1155"/>
    <mergeCell ref="B1150:D1150"/>
    <mergeCell ref="E1150:G1150"/>
    <mergeCell ref="B1151:D1151"/>
    <mergeCell ref="E1151:G1151"/>
    <mergeCell ref="B1152:D1152"/>
    <mergeCell ref="E1152:G1152"/>
    <mergeCell ref="B1147:D1147"/>
    <mergeCell ref="E1147:G1147"/>
    <mergeCell ref="B1148:D1148"/>
    <mergeCell ref="E1148:G1148"/>
    <mergeCell ref="B1149:D1149"/>
    <mergeCell ref="E1149:G1149"/>
    <mergeCell ref="B1144:D1144"/>
    <mergeCell ref="E1144:G1144"/>
    <mergeCell ref="B1145:D1145"/>
    <mergeCell ref="E1145:G1145"/>
    <mergeCell ref="B1146:D1146"/>
    <mergeCell ref="E1146:G1146"/>
    <mergeCell ref="B1141:D1141"/>
    <mergeCell ref="E1141:G1141"/>
    <mergeCell ref="B1142:D1142"/>
    <mergeCell ref="E1142:G1142"/>
    <mergeCell ref="B1143:D1143"/>
    <mergeCell ref="E1143:G1143"/>
    <mergeCell ref="B1138:D1138"/>
    <mergeCell ref="E1138:G1138"/>
    <mergeCell ref="B1139:D1139"/>
    <mergeCell ref="E1139:G1139"/>
    <mergeCell ref="B1140:D1140"/>
    <mergeCell ref="E1140:G1140"/>
    <mergeCell ref="B1135:D1135"/>
    <mergeCell ref="E1135:G1135"/>
    <mergeCell ref="B1136:D1136"/>
    <mergeCell ref="E1136:G1136"/>
    <mergeCell ref="B1137:D1137"/>
    <mergeCell ref="E1137:G1137"/>
    <mergeCell ref="B1132:D1132"/>
    <mergeCell ref="E1132:G1132"/>
    <mergeCell ref="B1133:D1133"/>
    <mergeCell ref="E1133:G1133"/>
    <mergeCell ref="B1134:D1134"/>
    <mergeCell ref="E1134:G1134"/>
    <mergeCell ref="B1129:D1129"/>
    <mergeCell ref="E1129:G1129"/>
    <mergeCell ref="B1130:D1130"/>
    <mergeCell ref="E1130:G1130"/>
    <mergeCell ref="B1131:D1131"/>
    <mergeCell ref="E1131:G1131"/>
    <mergeCell ref="B1126:D1126"/>
    <mergeCell ref="E1126:G1126"/>
    <mergeCell ref="B1127:D1127"/>
    <mergeCell ref="E1127:G1127"/>
    <mergeCell ref="B1128:D1128"/>
    <mergeCell ref="E1128:G1128"/>
    <mergeCell ref="B1123:D1123"/>
    <mergeCell ref="E1123:G1123"/>
    <mergeCell ref="B1124:D1124"/>
    <mergeCell ref="E1124:G1124"/>
    <mergeCell ref="B1125:D1125"/>
    <mergeCell ref="E1125:G1125"/>
    <mergeCell ref="B1120:D1120"/>
    <mergeCell ref="E1120:G1120"/>
    <mergeCell ref="B1121:D1121"/>
    <mergeCell ref="E1121:G1121"/>
    <mergeCell ref="B1122:D1122"/>
    <mergeCell ref="E1122:G1122"/>
    <mergeCell ref="B1117:D1117"/>
    <mergeCell ref="E1117:G1117"/>
    <mergeCell ref="B1118:D1118"/>
    <mergeCell ref="E1118:G1118"/>
    <mergeCell ref="B1119:D1119"/>
    <mergeCell ref="E1119:G1119"/>
    <mergeCell ref="B1114:D1114"/>
    <mergeCell ref="E1114:G1114"/>
    <mergeCell ref="B1115:D1115"/>
    <mergeCell ref="E1115:G1115"/>
    <mergeCell ref="B1116:D1116"/>
    <mergeCell ref="E1116:G1116"/>
    <mergeCell ref="B1111:D1111"/>
    <mergeCell ref="E1111:G1111"/>
    <mergeCell ref="B1112:D1112"/>
    <mergeCell ref="E1112:G1112"/>
    <mergeCell ref="B1113:D1113"/>
    <mergeCell ref="E1113:G1113"/>
    <mergeCell ref="B1108:D1108"/>
    <mergeCell ref="E1108:G1108"/>
    <mergeCell ref="B1109:D1109"/>
    <mergeCell ref="E1109:G1109"/>
    <mergeCell ref="B1110:D1110"/>
    <mergeCell ref="E1110:G1110"/>
    <mergeCell ref="B1105:D1105"/>
    <mergeCell ref="E1105:G1105"/>
    <mergeCell ref="B1106:D1106"/>
    <mergeCell ref="E1106:G1106"/>
    <mergeCell ref="B1107:D1107"/>
    <mergeCell ref="E1107:G1107"/>
    <mergeCell ref="B1102:D1102"/>
    <mergeCell ref="E1102:G1102"/>
    <mergeCell ref="B1103:D1103"/>
    <mergeCell ref="E1103:G1103"/>
    <mergeCell ref="B1104:D1104"/>
    <mergeCell ref="E1104:G1104"/>
    <mergeCell ref="B1099:D1099"/>
    <mergeCell ref="E1099:G1099"/>
    <mergeCell ref="B1100:D1100"/>
    <mergeCell ref="E1100:G1100"/>
    <mergeCell ref="B1101:D1101"/>
    <mergeCell ref="E1101:G1101"/>
    <mergeCell ref="B1096:D1096"/>
    <mergeCell ref="E1096:G1096"/>
    <mergeCell ref="B1097:D1097"/>
    <mergeCell ref="E1097:G1097"/>
    <mergeCell ref="B1098:D1098"/>
    <mergeCell ref="E1098:G1098"/>
    <mergeCell ref="B1093:D1093"/>
    <mergeCell ref="E1093:G1093"/>
    <mergeCell ref="B1094:D1094"/>
    <mergeCell ref="E1094:G1094"/>
    <mergeCell ref="B1095:D1095"/>
    <mergeCell ref="E1095:G1095"/>
    <mergeCell ref="B1090:D1090"/>
    <mergeCell ref="E1090:G1090"/>
    <mergeCell ref="B1091:D1091"/>
    <mergeCell ref="E1091:G1091"/>
    <mergeCell ref="B1092:D1092"/>
    <mergeCell ref="E1092:G1092"/>
    <mergeCell ref="J1087:J1089"/>
    <mergeCell ref="K1087:K1089"/>
    <mergeCell ref="L1087:L1089"/>
    <mergeCell ref="M1087:M1089"/>
    <mergeCell ref="A1088:G1088"/>
    <mergeCell ref="A1089:G1089"/>
    <mergeCell ref="B1081:D1081"/>
    <mergeCell ref="A1083:I1083"/>
    <mergeCell ref="A1084:I1084"/>
    <mergeCell ref="B1085:I1085"/>
    <mergeCell ref="A1087:G1087"/>
    <mergeCell ref="H1087:H1089"/>
    <mergeCell ref="I1087:I1089"/>
    <mergeCell ref="B1080:D1080"/>
    <mergeCell ref="B1075:D1075"/>
    <mergeCell ref="B1076:D1076"/>
    <mergeCell ref="B1077:D1077"/>
    <mergeCell ref="B1078:D1078"/>
    <mergeCell ref="B1079:D1079"/>
    <mergeCell ref="B1067:D1067"/>
    <mergeCell ref="B1068:D1068"/>
    <mergeCell ref="B1069:D1069"/>
    <mergeCell ref="B1070:D1070"/>
    <mergeCell ref="B1071:D1071"/>
    <mergeCell ref="B1072:D1072"/>
    <mergeCell ref="B1073:D1073"/>
    <mergeCell ref="B1074:D1074"/>
    <mergeCell ref="B1000:D1000"/>
    <mergeCell ref="B1001:D1001"/>
    <mergeCell ref="B1038:D1038"/>
    <mergeCell ref="B1039:D1039"/>
    <mergeCell ref="A1042:C1042"/>
    <mergeCell ref="B1020:D1020"/>
    <mergeCell ref="B1021:D1021"/>
    <mergeCell ref="B1022:D1022"/>
    <mergeCell ref="B1023:D1023"/>
    <mergeCell ref="B1024:D1024"/>
    <mergeCell ref="B1025:D1025"/>
    <mergeCell ref="B1026:D1026"/>
    <mergeCell ref="B1027:D1027"/>
    <mergeCell ref="B1028:D1028"/>
    <mergeCell ref="B1029:D1029"/>
    <mergeCell ref="B1030:D1030"/>
    <mergeCell ref="B1031:D1031"/>
    <mergeCell ref="B1032:D1032"/>
    <mergeCell ref="B1033:D1033"/>
    <mergeCell ref="B1034:D1034"/>
    <mergeCell ref="B994:D994"/>
    <mergeCell ref="B995:D995"/>
    <mergeCell ref="B996:D996"/>
    <mergeCell ref="B997:D997"/>
    <mergeCell ref="B998:D998"/>
    <mergeCell ref="B999:D999"/>
    <mergeCell ref="A976:C976"/>
    <mergeCell ref="A977:C977"/>
    <mergeCell ref="B984:D984"/>
    <mergeCell ref="B991:D991"/>
    <mergeCell ref="B992:D992"/>
    <mergeCell ref="B993:D993"/>
    <mergeCell ref="B985:D985"/>
    <mergeCell ref="B986:D986"/>
    <mergeCell ref="B987:D987"/>
    <mergeCell ref="B988:D988"/>
    <mergeCell ref="B989:D989"/>
    <mergeCell ref="B990:D990"/>
    <mergeCell ref="L958:L959"/>
    <mergeCell ref="M958:M959"/>
    <mergeCell ref="Z958:Z959"/>
    <mergeCell ref="AA958:AA959"/>
    <mergeCell ref="AB958:AB959"/>
    <mergeCell ref="AC958:AC959"/>
    <mergeCell ref="F958:F959"/>
    <mergeCell ref="G958:G959"/>
    <mergeCell ref="H958:H959"/>
    <mergeCell ref="I958:I959"/>
    <mergeCell ref="J958:J959"/>
    <mergeCell ref="K958:K959"/>
    <mergeCell ref="A957:D957"/>
    <mergeCell ref="A958:A959"/>
    <mergeCell ref="B958:B959"/>
    <mergeCell ref="C958:C959"/>
    <mergeCell ref="D958:D959"/>
    <mergeCell ref="E958:E959"/>
    <mergeCell ref="F578:F579"/>
    <mergeCell ref="G578:G579"/>
    <mergeCell ref="H578:H579"/>
    <mergeCell ref="L43:L44"/>
    <mergeCell ref="X43:X44"/>
    <mergeCell ref="Y43:Y44"/>
    <mergeCell ref="Z43:Z44"/>
    <mergeCell ref="AA43:AA44"/>
    <mergeCell ref="A578:A579"/>
    <mergeCell ref="B578:B579"/>
    <mergeCell ref="C578:C579"/>
    <mergeCell ref="D578:D579"/>
    <mergeCell ref="E578:E579"/>
    <mergeCell ref="F43:F44"/>
    <mergeCell ref="G43:G44"/>
    <mergeCell ref="H43:H44"/>
    <mergeCell ref="I43:I44"/>
    <mergeCell ref="J43:J44"/>
    <mergeCell ref="K43:K44"/>
    <mergeCell ref="X578:X579"/>
    <mergeCell ref="Y578:Y579"/>
    <mergeCell ref="Z578:Z579"/>
    <mergeCell ref="AA578:AA579"/>
    <mergeCell ref="I578:I579"/>
    <mergeCell ref="J578:J579"/>
    <mergeCell ref="K578:K579"/>
    <mergeCell ref="B33:H33"/>
    <mergeCell ref="B34:H34"/>
    <mergeCell ref="B35:H35"/>
    <mergeCell ref="B36:H36"/>
    <mergeCell ref="B37:H37"/>
    <mergeCell ref="A43:A44"/>
    <mergeCell ref="B43:B44"/>
    <mergeCell ref="C43:C44"/>
    <mergeCell ref="D43:D44"/>
    <mergeCell ref="E43:E44"/>
    <mergeCell ref="B29:I29"/>
    <mergeCell ref="J29:K29"/>
    <mergeCell ref="L29:M29"/>
    <mergeCell ref="B30:I30"/>
    <mergeCell ref="J30:K30"/>
    <mergeCell ref="L30:M30"/>
    <mergeCell ref="B23:I23"/>
    <mergeCell ref="J23:K23"/>
    <mergeCell ref="L23:M23"/>
    <mergeCell ref="B24:I24"/>
    <mergeCell ref="J24:K24"/>
    <mergeCell ref="L24:M24"/>
    <mergeCell ref="B28:I28"/>
    <mergeCell ref="J28:K28"/>
    <mergeCell ref="L28:M28"/>
    <mergeCell ref="B25:I25"/>
    <mergeCell ref="J25:K25"/>
    <mergeCell ref="L25:M25"/>
    <mergeCell ref="B21:I21"/>
    <mergeCell ref="J21:K21"/>
    <mergeCell ref="L21:M21"/>
    <mergeCell ref="B22:I22"/>
    <mergeCell ref="J22:K22"/>
    <mergeCell ref="L22:M22"/>
    <mergeCell ref="B19:I19"/>
    <mergeCell ref="J19:K19"/>
    <mergeCell ref="L19:M19"/>
    <mergeCell ref="B20:I20"/>
    <mergeCell ref="J20:K20"/>
    <mergeCell ref="L20:M20"/>
    <mergeCell ref="B16:I16"/>
    <mergeCell ref="J16:K16"/>
    <mergeCell ref="L16:M16"/>
    <mergeCell ref="B17:I17"/>
    <mergeCell ref="J17:K17"/>
    <mergeCell ref="L17:M17"/>
    <mergeCell ref="L13:M13"/>
    <mergeCell ref="B15:I15"/>
    <mergeCell ref="J15:K15"/>
    <mergeCell ref="L15:M15"/>
    <mergeCell ref="B14:I14"/>
    <mergeCell ref="J14:K14"/>
    <mergeCell ref="L14:M14"/>
    <mergeCell ref="A12:J12"/>
    <mergeCell ref="B13:I13"/>
    <mergeCell ref="J13:K13"/>
    <mergeCell ref="A4:B4"/>
    <mergeCell ref="C4:F4"/>
    <mergeCell ref="A5:B5"/>
    <mergeCell ref="C5:F5"/>
    <mergeCell ref="A6:B6"/>
    <mergeCell ref="C6:F6"/>
    <mergeCell ref="A1:B1"/>
    <mergeCell ref="C1:F1"/>
    <mergeCell ref="A2:B2"/>
    <mergeCell ref="C2:F2"/>
    <mergeCell ref="A3:B3"/>
    <mergeCell ref="C3:F3"/>
    <mergeCell ref="A7:B7"/>
    <mergeCell ref="C7:F7"/>
    <mergeCell ref="A8:B8"/>
    <mergeCell ref="C8:F8"/>
    <mergeCell ref="B1059:D1059"/>
    <mergeCell ref="B1060:D1060"/>
    <mergeCell ref="B1061:D1061"/>
    <mergeCell ref="B1062:D1062"/>
    <mergeCell ref="B1063:D1063"/>
    <mergeCell ref="B1064:D1064"/>
    <mergeCell ref="B1065:D1065"/>
    <mergeCell ref="B1066:D1066"/>
    <mergeCell ref="B1051:D1051"/>
    <mergeCell ref="B1052:D1052"/>
    <mergeCell ref="B1053:D1053"/>
    <mergeCell ref="B1054:D1054"/>
    <mergeCell ref="B1055:D1055"/>
    <mergeCell ref="B1056:D1056"/>
    <mergeCell ref="B1057:D1057"/>
    <mergeCell ref="B1058:D1058"/>
    <mergeCell ref="B1035:D1035"/>
    <mergeCell ref="B1036:D1036"/>
    <mergeCell ref="B1037:D1037"/>
    <mergeCell ref="B1002:D1002"/>
    <mergeCell ref="B1003:D1003"/>
    <mergeCell ref="B1004:D1004"/>
    <mergeCell ref="B1005:D1005"/>
    <mergeCell ref="B1006:D1006"/>
    <mergeCell ref="B1007:D1007"/>
    <mergeCell ref="B1008:D1008"/>
    <mergeCell ref="B1009:D1009"/>
    <mergeCell ref="B1010:D1010"/>
    <mergeCell ref="B1011:D1011"/>
    <mergeCell ref="B1012:D1012"/>
    <mergeCell ref="B1013:D1013"/>
    <mergeCell ref="B1014:D1014"/>
    <mergeCell ref="B1015:D1015"/>
    <mergeCell ref="B1016:D1016"/>
    <mergeCell ref="B1017:D1017"/>
    <mergeCell ref="B1018:D1018"/>
    <mergeCell ref="B1019:D1019"/>
  </mergeCells>
  <phoneticPr fontId="11" type="noConversion"/>
  <dataValidations count="34">
    <dataValidation type="list" allowBlank="1" showInputMessage="1" showErrorMessage="1" errorTitle="Pick up the list" promptTitle="Blank = ALL" sqref="H1090:H1166" xr:uid="{03E1556A-5163-444F-836B-42400AA8E8BA}">
      <formula1>Type_note2</formula1>
    </dataValidation>
    <dataValidation allowBlank="1" showInputMessage="1" showErrorMessage="1" promptTitle="Acceptable Values:" prompt="- Applicable _x000a_- Not applicable _x000a_- Included_x000a_- Amount and OSPF for cases of fixed per D40 OSPF_x000a_    (example-  &quot;375 OSPF&quot;)" sqref="E1090:G1166" xr:uid="{402CA636-3344-43E7-A850-6CB3F3E831C4}"/>
    <dataValidation type="list" allowBlank="1" showErrorMessage="1" sqref="A1090:A1166" xr:uid="{10E19F17-6FD6-4F15-BAE6-0074380F4F04}">
      <formula1>Charges</formula1>
    </dataValidation>
    <dataValidation type="list" allowBlank="1" showInputMessage="1" showErrorMessage="1" sqref="I1090:I1166" xr:uid="{C8489FF6-514A-4A8E-8EC5-78B197F470CA}">
      <formula1>$A$16:$A$31</formula1>
    </dataValidation>
    <dataValidation type="list" allowBlank="1" showInputMessage="1" showErrorMessage="1" sqref="AC960:AC972 AA580:AA954 AA45:AA574" xr:uid="{53FC75D7-6049-4151-82A4-F64CD2D0F95A}">
      <formula1>CST</formula1>
    </dataValidation>
    <dataValidation type="list" allowBlank="1" showErrorMessage="1" sqref="O578:W578 Q958:Y958 M43:W43" xr:uid="{CBE2AA5E-98D6-46EA-9D0F-DFA5A017ECB8}">
      <formula1>Exceptions</formula1>
    </dataValidation>
    <dataValidation type="list" allowBlank="1" showInputMessage="1" showErrorMessage="1" sqref="O960:O972 M580:M954" xr:uid="{4269FB3D-65EE-4A7B-8411-77E06D1CF5ED}">
      <formula1>ShipperOwn</formula1>
    </dataValidation>
    <dataValidation type="list" allowBlank="1" showInputMessage="1" showErrorMessage="1" sqref="F960:F972 F580:F954 F45:F574" xr:uid="{20C8C2CB-E8EB-46C8-B406-14CD8F03967D}">
      <formula1>Mode</formula1>
    </dataValidation>
    <dataValidation type="list" allowBlank="1" showInputMessage="1" showErrorMessage="1" sqref="U579:W579" xr:uid="{4A4773B0-C1CC-48F3-9E33-A531002FFC5A}">
      <formula1>Reefer</formula1>
    </dataValidation>
    <dataValidation type="list" allowBlank="1" showInputMessage="1" showErrorMessage="1" sqref="Q959:Y959 M44:W44 O579:T579" xr:uid="{49502075-7A24-4C51-B47D-49A30733CAD5}">
      <formula1>Container</formula1>
    </dataValidation>
    <dataValidation type="list" allowBlank="1" showInputMessage="1" showErrorMessage="1" sqref="G960:G972 G580:G954 G45:G574" xr:uid="{ED2C936E-8C8D-4B5A-9DD6-DF7F943AE017}">
      <formula1>SDD</formula1>
    </dataValidation>
    <dataValidation type="list" allowBlank="1" showInputMessage="1" showErrorMessage="1" sqref="F1051:F1081 F985:F1039" xr:uid="{411062CB-4EC8-472B-A5CF-350E0AFD3432}">
      <formula1>ArbMode</formula1>
    </dataValidation>
    <dataValidation type="list" allowBlank="1" showInputMessage="1" showErrorMessage="1" sqref="P960:P972 L580:L954 N580:N954 G1051:G1081 G985:G1039" xr:uid="{B3155F66-4638-489E-AD07-A89DB43E394D}">
      <formula1>YesNo</formula1>
    </dataValidation>
    <dataValidation type="list" allowBlank="1" showInputMessage="1" showErrorMessage="1" sqref="O1051:P1081 O985:P1039" xr:uid="{7832D0C9-911B-49A8-9445-AA2EFBEFB013}">
      <formula1 xml:space="preserve"> droppull</formula1>
    </dataValidation>
    <dataValidation type="list" showDropDown="1" showErrorMessage="1" sqref="O984:P984 O1050:P1050" xr:uid="{9F7DD5E3-8A38-4C40-863D-45E9B2408EBC}">
      <formula1>Charges</formula1>
    </dataValidation>
    <dataValidation type="date" allowBlank="1" showInputMessage="1" showErrorMessage="1" sqref="K1152:L1156 J1157:K1158 K1159:L1159 J1129:J1143 J1150:K1151 K1138:L1149 J1090:K1128 K1163:K1166 J1162:K1162 X904:X951 X580:X902 Y580:Y951 X45:Y574" xr:uid="{A483AFC0-ABD9-4A93-B643-73A7AA5812DE}">
      <formula1>10101</formula1>
      <formula2>311299</formula2>
    </dataValidation>
    <dataValidation type="list" showInputMessage="1" showErrorMessage="1" sqref="A1365:A1370 A1305:A1357 A1217:A1277" xr:uid="{04D21605-0A73-48F8-B534-B748EF5E3F32}">
      <formula1>BULLET</formula1>
    </dataValidation>
    <dataValidation type="list" allowBlank="1" showInputMessage="1" showErrorMessage="1" sqref="E1172:E1175 E1179:E1182" xr:uid="{8E320147-7FC3-4C70-8764-FB824EC1DB17}">
      <formula1>GRIPSS_EQ</formula1>
    </dataValidation>
    <dataValidation type="decimal" allowBlank="1" showInputMessage="1" showErrorMessage="1" sqref="F1179:I1182 F1172:I1175 I206:K574 I904:I947 I179:K202 I952:I954 I580:I902 J580:K954 I960:L972 J1051:M1081 I45:K175 L45:L574" xr:uid="{2732B6E2-9FEC-4A9C-BF2E-08D0CF914507}">
      <formula1>0</formula1>
      <formula2>999999999999999</formula2>
    </dataValidation>
    <dataValidation type="list" allowBlank="1" showInputMessage="1" showErrorMessage="1" sqref="J1172:J1175 J1179:J1182" xr:uid="{4DF597EE-A2B2-4DF5-9D78-62CCCD14B9AA}">
      <formula1>GRIPSS</formula1>
    </dataValidation>
    <dataValidation type="list" showInputMessage="1" showErrorMessage="1" sqref="K1172:K1175 A45:A106 A951:A954 A580:A903 N985:N1000 N1079:N1081 K1179:K1182 A538:A574 N1037:N1039 A960:A972" xr:uid="{FAB01C6D-815D-4F04-94AB-94938DE36A17}">
      <formula1>$A$16:$A$31</formula1>
    </dataValidation>
    <dataValidation type="decimal" allowBlank="1" showInputMessage="1" showErrorMessage="1" error="Only numbers may be entered into this field" sqref="H1365:H1370 N1365:N1370 L1365:L1370 J1365:J1370" xr:uid="{D80EC658-45A4-486D-A3CF-E466B78679F5}">
      <formula1>1</formula1>
      <formula2>1000000000</formula2>
    </dataValidation>
    <dataValidation type="whole" allowBlank="1" showInputMessage="1" showErrorMessage="1" error="Only whole numbers may be entered into this field_x000a_" sqref="G1365:G1370 M1365:M1370 K1365:K1370 I1365:I1370" xr:uid="{B2577554-0E1A-43CA-8BDB-6946100F3988}">
      <formula1>1</formula1>
      <formula2>99</formula2>
    </dataValidation>
    <dataValidation type="list" showInputMessage="1" showErrorMessage="1" sqref="E1365:E1370 E1217:E1357" xr:uid="{C2A2E147-5D3A-41AC-85CD-C4D1F009CA01}">
      <formula1>DAYS</formula1>
    </dataValidation>
    <dataValidation type="whole" allowBlank="1" showInputMessage="1" showErrorMessage="1" error="Only whole numbers can be entered into this field" sqref="D1365:D1370 D1217:D1357" xr:uid="{20ECB5C2-C648-481A-AE84-34C0C497A06F}">
      <formula1>1</formula1>
      <formula2>99</formula2>
    </dataValidation>
    <dataValidation type="list" allowBlank="1" showInputMessage="1" showErrorMessage="1" sqref="F1365:F1370" xr:uid="{8CB945A2-6172-4365-A497-DFA1C926E359}">
      <formula1>CURRENCY</formula1>
    </dataValidation>
    <dataValidation type="list" allowBlank="1" showInputMessage="1" showErrorMessage="1" sqref="P1365:P1370 G1217:G1357" xr:uid="{2377CC85-6635-4F61-8422-04998DD596A0}">
      <formula1>OPREEFER</formula1>
    </dataValidation>
    <dataValidation type="list" allowBlank="1" showInputMessage="1" showErrorMessage="1" sqref="O1365:O1370 F1217:F1357" xr:uid="{9D139E02-87FF-457B-A004-36A7452044F3}">
      <formula1>EQTYPE</formula1>
    </dataValidation>
    <dataValidation type="list" allowBlank="1" showInputMessage="1" showErrorMessage="1" sqref="B1365:B1370 B1217:B1357" xr:uid="{6BF3CC9B-8421-4BFD-9B5E-35E8F2729343}">
      <formula1>EXPIMP</formula1>
    </dataValidation>
    <dataValidation type="list" showInputMessage="1" showErrorMessage="1" sqref="C1365:C1370 C1217:C1357" xr:uid="{91EF79B7-786C-47B5-9A9B-9188E47E80E2}">
      <formula1>IF($B1217="I",DDTARIFF,DDTARIFFUSE)</formula1>
    </dataValidation>
    <dataValidation type="list" allowBlank="1" showInputMessage="1" showErrorMessage="1" sqref="B1375:B1383" xr:uid="{0975943C-0907-465A-B200-CD4EA9EB4B48}">
      <formula1>Autom</formula1>
    </dataValidation>
    <dataValidation type="list" showInputMessage="1" showErrorMessage="1" sqref="A107:A537 N1001:N1036 N1051:N1078 A1278:A1304 A904:A950" xr:uid="{53458C95-F219-4C81-B37A-D73C63941B2F}">
      <formula1>$A$14:$A$31</formula1>
    </dataValidation>
    <dataValidation type="list" allowBlank="1" showInputMessage="1" showErrorMessage="1" sqref="N960:N972" xr:uid="{5E661A6E-6E47-4C91-AF49-CCDF77A4F337}">
      <formula1>OOG</formula1>
    </dataValidation>
    <dataValidation type="list" allowBlank="1" showInputMessage="1" showErrorMessage="1" sqref="M960:M972" xr:uid="{97DCCE48-93C7-4C32-B75C-14F8EC891650}">
      <formula1>Equip</formula1>
    </dataValidation>
  </dataValidations>
  <pageMargins left="0.25" right="0.25" top="0.25" bottom="0.25" header="0.5" footer="0"/>
  <pageSetup scale="27" fitToHeight="0" orientation="landscape" r:id="rId3"/>
  <headerFooter alignWithMargins="0"/>
  <rowBreaks count="1" manualBreakCount="1">
    <brk id="1085" max="16383" man="1"/>
  </rowBreaks>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3">
    <pageSetUpPr fitToPage="1"/>
  </sheetPr>
  <dimension ref="A1:I5000"/>
  <sheetViews>
    <sheetView showGridLines="0" workbookViewId="0">
      <selection activeCell="A10" sqref="A10:I5000"/>
    </sheetView>
  </sheetViews>
  <sheetFormatPr defaultColWidth="9.140625" defaultRowHeight="12.75" x14ac:dyDescent="0.2"/>
  <cols>
    <col min="1" max="1" width="21.85546875" style="368" bestFit="1" customWidth="1"/>
    <col min="2" max="2" width="39.5703125" style="368" customWidth="1"/>
    <col min="3" max="3" width="31.42578125" style="368" customWidth="1"/>
    <col min="4" max="4" width="20.7109375" style="368" customWidth="1"/>
    <col min="5" max="5" width="17.85546875" style="368" bestFit="1" customWidth="1"/>
    <col min="6" max="6" width="25.7109375" style="368" customWidth="1"/>
    <col min="7" max="7" width="23.42578125" style="368" bestFit="1" customWidth="1"/>
    <col min="8" max="8" width="10" style="368" customWidth="1"/>
    <col min="9" max="16384" width="9.140625" style="368"/>
  </cols>
  <sheetData>
    <row r="1" spans="1:9" ht="15.75" x14ac:dyDescent="0.25">
      <c r="A1" s="372" t="s">
        <v>487</v>
      </c>
      <c r="B1" s="405" t="str">
        <f>Cover!B1</f>
        <v>22-0125</v>
      </c>
      <c r="I1" s="294">
        <v>21</v>
      </c>
    </row>
    <row r="2" spans="1:9" ht="15.75" x14ac:dyDescent="0.25">
      <c r="A2" s="406" t="s">
        <v>1132</v>
      </c>
      <c r="B2" s="407"/>
    </row>
    <row r="3" spans="1:9" ht="15.75" x14ac:dyDescent="0.25">
      <c r="A3" s="406" t="s">
        <v>498</v>
      </c>
      <c r="B3" s="408">
        <f>Cover!B2</f>
        <v>8</v>
      </c>
    </row>
    <row r="4" spans="1:9" ht="15.75" x14ac:dyDescent="0.25">
      <c r="A4" s="406" t="s">
        <v>1124</v>
      </c>
      <c r="B4" s="409" t="str">
        <f>Cover!B7</f>
        <v>Geodis USA Inc.acting as agent for and on behalf of Cargo Container Line Limited</v>
      </c>
    </row>
    <row r="5" spans="1:9" ht="16.5" thickBot="1" x14ac:dyDescent="0.3">
      <c r="A5" s="371" t="s">
        <v>504</v>
      </c>
      <c r="B5" s="410" t="str">
        <f>Cover!C62</f>
        <v>Affiliates</v>
      </c>
    </row>
    <row r="6" spans="1:9" ht="16.5" thickBot="1" x14ac:dyDescent="0.25">
      <c r="A6" s="400">
        <v>39</v>
      </c>
    </row>
    <row r="7" spans="1:9" ht="16.5" thickBot="1" x14ac:dyDescent="0.3">
      <c r="A7" s="1025" t="s">
        <v>449</v>
      </c>
      <c r="B7" s="1026"/>
      <c r="C7" s="1026"/>
      <c r="D7" s="1026"/>
      <c r="E7" s="1026"/>
      <c r="F7" s="1026"/>
      <c r="G7" s="1027"/>
    </row>
    <row r="8" spans="1:9" s="412" customFormat="1" ht="16.5" thickBot="1" x14ac:dyDescent="0.3">
      <c r="A8" s="1028" t="s">
        <v>72</v>
      </c>
      <c r="B8" s="1029"/>
      <c r="C8" s="1029"/>
      <c r="D8" s="1029"/>
      <c r="E8" s="1029"/>
      <c r="F8" s="1030"/>
      <c r="G8" s="411" t="s">
        <v>448</v>
      </c>
    </row>
    <row r="9" spans="1:9" s="412" customFormat="1" ht="16.5" thickBot="1" x14ac:dyDescent="0.3">
      <c r="A9" s="413" t="s">
        <v>588</v>
      </c>
      <c r="B9" s="414" t="s">
        <v>73</v>
      </c>
      <c r="C9" s="414" t="s">
        <v>443</v>
      </c>
      <c r="D9" s="414" t="s">
        <v>444</v>
      </c>
      <c r="E9" s="414" t="s">
        <v>445</v>
      </c>
      <c r="F9" s="414" t="s">
        <v>446</v>
      </c>
      <c r="G9" s="415" t="s">
        <v>447</v>
      </c>
    </row>
    <row r="10" spans="1:9" s="667" customFormat="1" ht="15.75" customHeight="1" x14ac:dyDescent="0.2">
      <c r="A10" s="666" t="s">
        <v>1516</v>
      </c>
      <c r="B10" s="666" t="s">
        <v>1517</v>
      </c>
      <c r="C10" s="666" t="s">
        <v>1518</v>
      </c>
      <c r="D10" s="666" t="s">
        <v>1519</v>
      </c>
      <c r="E10" s="666" t="s">
        <v>1520</v>
      </c>
      <c r="F10" s="666" t="s">
        <v>1462</v>
      </c>
      <c r="G10" s="666"/>
    </row>
    <row r="11" spans="1:9" s="667" customFormat="1" ht="15.75" customHeight="1" x14ac:dyDescent="0.2">
      <c r="A11" s="668" t="s">
        <v>1521</v>
      </c>
      <c r="B11" s="668" t="s">
        <v>1517</v>
      </c>
      <c r="C11" s="668" t="s">
        <v>1522</v>
      </c>
      <c r="D11" s="668" t="s">
        <v>1523</v>
      </c>
      <c r="E11" s="668" t="s">
        <v>1524</v>
      </c>
      <c r="F11" s="668" t="s">
        <v>1462</v>
      </c>
      <c r="G11" s="668"/>
    </row>
    <row r="12" spans="1:9" s="667" customFormat="1" ht="15.75" customHeight="1" x14ac:dyDescent="0.2">
      <c r="A12" s="668" t="s">
        <v>1525</v>
      </c>
      <c r="B12" s="668" t="s">
        <v>1517</v>
      </c>
      <c r="C12" s="668" t="s">
        <v>1526</v>
      </c>
      <c r="D12" s="668" t="s">
        <v>1306</v>
      </c>
      <c r="E12" s="668" t="s">
        <v>1527</v>
      </c>
      <c r="F12" s="668" t="s">
        <v>1462</v>
      </c>
      <c r="G12" s="668"/>
    </row>
    <row r="13" spans="1:9" s="667" customFormat="1" ht="15.75" customHeight="1" x14ac:dyDescent="0.2">
      <c r="A13" s="668" t="s">
        <v>1528</v>
      </c>
      <c r="B13" s="668" t="s">
        <v>1517</v>
      </c>
      <c r="C13" s="668" t="s">
        <v>1529</v>
      </c>
      <c r="D13" s="668" t="s">
        <v>1530</v>
      </c>
      <c r="E13" s="668" t="s">
        <v>1531</v>
      </c>
      <c r="F13" s="668" t="s">
        <v>1462</v>
      </c>
      <c r="G13" s="668"/>
    </row>
    <row r="14" spans="1:9" s="667" customFormat="1" ht="15.75" customHeight="1" x14ac:dyDescent="0.2">
      <c r="A14" s="668" t="s">
        <v>1532</v>
      </c>
      <c r="B14" s="668" t="s">
        <v>1517</v>
      </c>
      <c r="C14" s="668" t="s">
        <v>1533</v>
      </c>
      <c r="D14" s="668" t="s">
        <v>1534</v>
      </c>
      <c r="E14" s="668" t="s">
        <v>1535</v>
      </c>
      <c r="F14" s="668" t="s">
        <v>1462</v>
      </c>
      <c r="G14" s="668"/>
    </row>
    <row r="15" spans="1:9" s="667" customFormat="1" ht="15.75" customHeight="1" x14ac:dyDescent="0.2">
      <c r="A15" s="668" t="s">
        <v>1536</v>
      </c>
      <c r="B15" s="668" t="s">
        <v>1517</v>
      </c>
      <c r="C15" s="668" t="s">
        <v>1537</v>
      </c>
      <c r="D15" s="668" t="s">
        <v>1284</v>
      </c>
      <c r="E15" s="668" t="s">
        <v>1538</v>
      </c>
      <c r="F15" s="668" t="s">
        <v>1462</v>
      </c>
      <c r="G15" s="668"/>
    </row>
    <row r="16" spans="1:9" s="667" customFormat="1" ht="15.75" customHeight="1" x14ac:dyDescent="0.2">
      <c r="A16" s="668" t="s">
        <v>1539</v>
      </c>
      <c r="B16" s="668" t="s">
        <v>1517</v>
      </c>
      <c r="C16" s="668" t="s">
        <v>1540</v>
      </c>
      <c r="D16" s="668" t="s">
        <v>1541</v>
      </c>
      <c r="E16" s="668" t="s">
        <v>1542</v>
      </c>
      <c r="F16" s="668" t="s">
        <v>1462</v>
      </c>
      <c r="G16" s="668"/>
    </row>
    <row r="17" spans="1:7" s="667" customFormat="1" ht="15.75" customHeight="1" x14ac:dyDescent="0.2">
      <c r="A17" s="668" t="s">
        <v>1543</v>
      </c>
      <c r="B17" s="668" t="s">
        <v>1517</v>
      </c>
      <c r="C17" s="668" t="s">
        <v>1544</v>
      </c>
      <c r="D17" s="668" t="s">
        <v>1545</v>
      </c>
      <c r="E17" s="668" t="s">
        <v>1546</v>
      </c>
      <c r="F17" s="668" t="s">
        <v>1462</v>
      </c>
      <c r="G17" s="668"/>
    </row>
    <row r="18" spans="1:7" s="667" customFormat="1" ht="15.75" customHeight="1" x14ac:dyDescent="0.2">
      <c r="A18" s="668" t="s">
        <v>1547</v>
      </c>
      <c r="B18" s="668" t="s">
        <v>1517</v>
      </c>
      <c r="C18" s="668" t="s">
        <v>1548</v>
      </c>
      <c r="D18" s="668" t="s">
        <v>1549</v>
      </c>
      <c r="E18" s="668" t="s">
        <v>1550</v>
      </c>
      <c r="F18" s="668" t="s">
        <v>1462</v>
      </c>
      <c r="G18" s="668"/>
    </row>
    <row r="19" spans="1:7" s="667" customFormat="1" ht="15.75" customHeight="1" x14ac:dyDescent="0.2">
      <c r="A19" s="668" t="s">
        <v>1551</v>
      </c>
      <c r="B19" s="668" t="s">
        <v>1552</v>
      </c>
      <c r="C19" s="668" t="s">
        <v>1553</v>
      </c>
      <c r="D19" s="668" t="s">
        <v>1554</v>
      </c>
      <c r="E19" s="668" t="s">
        <v>1555</v>
      </c>
      <c r="F19" s="668" t="s">
        <v>1556</v>
      </c>
      <c r="G19" s="668"/>
    </row>
    <row r="20" spans="1:7" s="667" customFormat="1" ht="15.75" customHeight="1" x14ac:dyDescent="0.2">
      <c r="A20" s="668" t="s">
        <v>1557</v>
      </c>
      <c r="B20" s="668" t="s">
        <v>1517</v>
      </c>
      <c r="C20" s="668" t="s">
        <v>1558</v>
      </c>
      <c r="D20" s="668" t="s">
        <v>1559</v>
      </c>
      <c r="E20" s="668" t="s">
        <v>1560</v>
      </c>
      <c r="F20" s="668" t="s">
        <v>1462</v>
      </c>
      <c r="G20" s="668"/>
    </row>
    <row r="21" spans="1:7" s="667" customFormat="1" ht="15.75" customHeight="1" x14ac:dyDescent="0.2">
      <c r="A21" s="668" t="s">
        <v>1561</v>
      </c>
      <c r="B21" s="668" t="s">
        <v>1517</v>
      </c>
      <c r="C21" s="668" t="s">
        <v>1540</v>
      </c>
      <c r="D21" s="668" t="s">
        <v>1541</v>
      </c>
      <c r="E21" s="668" t="s">
        <v>1542</v>
      </c>
      <c r="F21" s="668" t="s">
        <v>1462</v>
      </c>
      <c r="G21" s="668"/>
    </row>
    <row r="22" spans="1:7" s="667" customFormat="1" ht="15.75" customHeight="1" x14ac:dyDescent="0.2">
      <c r="A22" s="668" t="s">
        <v>1562</v>
      </c>
      <c r="B22" s="668" t="s">
        <v>1517</v>
      </c>
      <c r="C22" s="668" t="s">
        <v>1548</v>
      </c>
      <c r="D22" s="668" t="s">
        <v>1549</v>
      </c>
      <c r="E22" s="668" t="s">
        <v>1550</v>
      </c>
      <c r="F22" s="668" t="s">
        <v>1462</v>
      </c>
      <c r="G22" s="668"/>
    </row>
    <row r="23" spans="1:7" s="667" customFormat="1" ht="15.75" customHeight="1" x14ac:dyDescent="0.2">
      <c r="A23" s="668" t="s">
        <v>1563</v>
      </c>
      <c r="B23" s="668" t="s">
        <v>1517</v>
      </c>
      <c r="C23" s="668" t="s">
        <v>1564</v>
      </c>
      <c r="D23" s="668" t="s">
        <v>1027</v>
      </c>
      <c r="E23" s="668" t="s">
        <v>1565</v>
      </c>
      <c r="F23" s="668" t="s">
        <v>1462</v>
      </c>
      <c r="G23" s="668"/>
    </row>
    <row r="24" spans="1:7" s="667" customFormat="1" ht="15.75" customHeight="1" x14ac:dyDescent="0.2">
      <c r="A24" s="668" t="s">
        <v>1566</v>
      </c>
      <c r="B24" s="668" t="s">
        <v>1567</v>
      </c>
      <c r="C24" s="668" t="s">
        <v>1568</v>
      </c>
      <c r="D24" s="668" t="s">
        <v>1569</v>
      </c>
      <c r="E24" s="668"/>
      <c r="F24" s="668" t="s">
        <v>1570</v>
      </c>
      <c r="G24" s="668"/>
    </row>
    <row r="25" spans="1:7" s="667" customFormat="1" ht="15.75" customHeight="1" x14ac:dyDescent="0.2">
      <c r="A25" s="668"/>
      <c r="B25" s="668" t="s">
        <v>1571</v>
      </c>
      <c r="C25" s="668"/>
      <c r="D25" s="668"/>
      <c r="E25" s="668"/>
      <c r="F25" s="668"/>
      <c r="G25" s="668"/>
    </row>
    <row r="26" spans="1:7" s="667" customFormat="1" ht="15.75" customHeight="1" x14ac:dyDescent="0.2">
      <c r="A26" s="668"/>
      <c r="B26" s="668" t="s">
        <v>1572</v>
      </c>
      <c r="C26" s="668"/>
      <c r="D26" s="668"/>
      <c r="E26" s="668"/>
      <c r="F26" s="668"/>
      <c r="G26" s="668"/>
    </row>
    <row r="27" spans="1:7" s="667" customFormat="1" ht="15.75" customHeight="1" x14ac:dyDescent="0.2">
      <c r="A27" s="668"/>
      <c r="B27" s="668" t="s">
        <v>1573</v>
      </c>
      <c r="C27" s="668"/>
      <c r="D27" s="668"/>
      <c r="E27" s="668"/>
      <c r="F27" s="668"/>
      <c r="G27" s="668"/>
    </row>
    <row r="28" spans="1:7" s="667" customFormat="1" ht="15.75" customHeight="1" x14ac:dyDescent="0.2">
      <c r="A28" s="668"/>
      <c r="B28" s="668" t="s">
        <v>1574</v>
      </c>
      <c r="C28" s="668"/>
      <c r="D28" s="668"/>
      <c r="E28" s="668"/>
      <c r="F28" s="668"/>
      <c r="G28" s="668"/>
    </row>
    <row r="29" spans="1:7" s="667" customFormat="1" ht="15.75" customHeight="1" x14ac:dyDescent="0.2">
      <c r="A29" s="668"/>
      <c r="B29" s="668" t="s">
        <v>1575</v>
      </c>
      <c r="C29" s="668"/>
      <c r="D29" s="668"/>
      <c r="E29" s="668"/>
      <c r="F29" s="668"/>
      <c r="G29" s="668"/>
    </row>
    <row r="30" spans="1:7" s="667" customFormat="1" ht="15.75" customHeight="1" x14ac:dyDescent="0.2">
      <c r="A30" s="668"/>
      <c r="B30" s="668" t="s">
        <v>1576</v>
      </c>
      <c r="C30" s="668"/>
      <c r="D30" s="668"/>
      <c r="E30" s="668"/>
      <c r="F30" s="668"/>
      <c r="G30" s="668"/>
    </row>
    <row r="31" spans="1:7" s="667" customFormat="1" ht="15.75" customHeight="1" x14ac:dyDescent="0.2">
      <c r="A31" s="668"/>
      <c r="B31" s="668" t="s">
        <v>1577</v>
      </c>
      <c r="C31" s="668"/>
      <c r="D31" s="668"/>
      <c r="E31" s="668"/>
      <c r="F31" s="668"/>
      <c r="G31" s="668"/>
    </row>
    <row r="32" spans="1:7" s="667" customFormat="1" ht="15.75" customHeight="1" x14ac:dyDescent="0.2">
      <c r="A32" s="668"/>
      <c r="B32" s="668" t="s">
        <v>1578</v>
      </c>
      <c r="C32" s="668"/>
      <c r="D32" s="668"/>
      <c r="E32" s="668"/>
      <c r="F32" s="668"/>
      <c r="G32" s="668"/>
    </row>
    <row r="33" spans="1:7" s="667" customFormat="1" ht="15.75" customHeight="1" x14ac:dyDescent="0.2">
      <c r="A33" s="668"/>
      <c r="B33" s="668" t="s">
        <v>1579</v>
      </c>
      <c r="C33" s="668"/>
      <c r="D33" s="668"/>
      <c r="E33" s="668"/>
      <c r="F33" s="668"/>
      <c r="G33" s="668"/>
    </row>
    <row r="34" spans="1:7" s="667" customFormat="1" ht="15.75" customHeight="1" x14ac:dyDescent="0.2">
      <c r="A34" s="668"/>
      <c r="B34" s="668" t="s">
        <v>1580</v>
      </c>
      <c r="C34" s="668"/>
      <c r="D34" s="668"/>
      <c r="E34" s="668"/>
      <c r="F34" s="668"/>
      <c r="G34" s="668"/>
    </row>
    <row r="35" spans="1:7" s="667" customFormat="1" ht="15.75" customHeight="1" x14ac:dyDescent="0.2">
      <c r="A35" s="668"/>
      <c r="B35" s="668" t="s">
        <v>1581</v>
      </c>
      <c r="C35" s="668"/>
      <c r="D35" s="668"/>
      <c r="E35" s="668"/>
      <c r="F35" s="668"/>
      <c r="G35" s="668"/>
    </row>
    <row r="36" spans="1:7" s="667" customFormat="1" ht="15.75" customHeight="1" x14ac:dyDescent="0.2">
      <c r="A36" s="668"/>
      <c r="B36" s="668" t="s">
        <v>1582</v>
      </c>
      <c r="C36" s="668"/>
      <c r="D36" s="668"/>
      <c r="E36" s="668"/>
      <c r="F36" s="668"/>
      <c r="G36" s="668"/>
    </row>
    <row r="37" spans="1:7" s="667" customFormat="1" ht="15.75" customHeight="1" x14ac:dyDescent="0.2">
      <c r="A37" s="668"/>
      <c r="B37" s="668" t="s">
        <v>1583</v>
      </c>
      <c r="C37" s="668"/>
      <c r="D37" s="668"/>
      <c r="E37" s="668"/>
      <c r="F37" s="668"/>
      <c r="G37" s="668"/>
    </row>
    <row r="38" spans="1:7" s="667" customFormat="1" ht="15.75" customHeight="1" x14ac:dyDescent="0.2">
      <c r="A38" s="668"/>
      <c r="B38" s="668" t="s">
        <v>1584</v>
      </c>
      <c r="C38" s="668"/>
      <c r="D38" s="668"/>
      <c r="E38" s="668"/>
      <c r="F38" s="668"/>
      <c r="G38" s="668"/>
    </row>
    <row r="39" spans="1:7" s="667" customFormat="1" ht="15.75" customHeight="1" x14ac:dyDescent="0.2">
      <c r="A39" s="668"/>
      <c r="B39" s="668" t="s">
        <v>1585</v>
      </c>
      <c r="C39" s="668"/>
      <c r="D39" s="668"/>
      <c r="E39" s="668"/>
      <c r="F39" s="668"/>
      <c r="G39" s="668"/>
    </row>
    <row r="40" spans="1:7" s="667" customFormat="1" ht="15.75" customHeight="1" x14ac:dyDescent="0.2">
      <c r="A40" s="668"/>
      <c r="B40" s="668" t="s">
        <v>1586</v>
      </c>
      <c r="C40" s="668" t="s">
        <v>1587</v>
      </c>
      <c r="D40" s="668"/>
      <c r="E40" s="668"/>
      <c r="F40" s="668" t="s">
        <v>1588</v>
      </c>
      <c r="G40" s="668"/>
    </row>
    <row r="41" spans="1:7" s="667" customFormat="1" ht="15.75" customHeight="1" x14ac:dyDescent="0.2">
      <c r="A41" s="668"/>
      <c r="B41" s="668" t="s">
        <v>1589</v>
      </c>
      <c r="C41" s="668" t="s">
        <v>1590</v>
      </c>
      <c r="D41" s="668"/>
      <c r="E41" s="668"/>
      <c r="F41" s="668" t="s">
        <v>1591</v>
      </c>
      <c r="G41" s="668"/>
    </row>
    <row r="42" spans="1:7" s="667" customFormat="1" ht="15.75" customHeight="1" x14ac:dyDescent="0.2">
      <c r="A42" s="668"/>
      <c r="B42" s="668" t="s">
        <v>1592</v>
      </c>
      <c r="C42" s="668" t="s">
        <v>1593</v>
      </c>
      <c r="D42" s="668"/>
      <c r="E42" s="668"/>
      <c r="F42" s="668" t="s">
        <v>1594</v>
      </c>
      <c r="G42" s="668"/>
    </row>
    <row r="43" spans="1:7" s="667" customFormat="1" ht="15.75" customHeight="1" x14ac:dyDescent="0.2">
      <c r="A43" s="668"/>
      <c r="B43" s="668" t="s">
        <v>1595</v>
      </c>
      <c r="C43" s="668" t="s">
        <v>1596</v>
      </c>
      <c r="D43" s="668"/>
      <c r="E43" s="668"/>
      <c r="F43" s="668" t="s">
        <v>1597</v>
      </c>
      <c r="G43" s="668"/>
    </row>
    <row r="44" spans="1:7" s="667" customFormat="1" ht="15.75" customHeight="1" x14ac:dyDescent="0.2">
      <c r="A44" s="668"/>
      <c r="B44" s="668" t="s">
        <v>1598</v>
      </c>
      <c r="C44" s="668" t="s">
        <v>1599</v>
      </c>
      <c r="D44" s="668"/>
      <c r="E44" s="668"/>
      <c r="F44" s="668"/>
      <c r="G44" s="668"/>
    </row>
    <row r="45" spans="1:7" s="667" customFormat="1" ht="15.75" customHeight="1" x14ac:dyDescent="0.2">
      <c r="A45" s="668"/>
      <c r="B45" s="668" t="s">
        <v>1600</v>
      </c>
      <c r="C45" s="668" t="s">
        <v>1601</v>
      </c>
      <c r="D45" s="668"/>
      <c r="E45" s="668"/>
      <c r="F45" s="668" t="s">
        <v>1602</v>
      </c>
      <c r="G45" s="668"/>
    </row>
    <row r="46" spans="1:7" s="667" customFormat="1" ht="15.75" customHeight="1" x14ac:dyDescent="0.2">
      <c r="A46" s="668"/>
      <c r="B46" s="668" t="s">
        <v>1603</v>
      </c>
      <c r="C46" s="668" t="s">
        <v>1604</v>
      </c>
      <c r="D46" s="668"/>
      <c r="E46" s="668"/>
      <c r="F46" s="668" t="s">
        <v>1605</v>
      </c>
      <c r="G46" s="668"/>
    </row>
    <row r="47" spans="1:7" s="667" customFormat="1" ht="15.75" customHeight="1" x14ac:dyDescent="0.2">
      <c r="A47" s="668"/>
      <c r="B47" s="668" t="s">
        <v>1606</v>
      </c>
      <c r="C47" s="668" t="s">
        <v>1607</v>
      </c>
      <c r="D47" s="668"/>
      <c r="E47" s="668"/>
      <c r="F47" s="668" t="s">
        <v>1608</v>
      </c>
      <c r="G47" s="668"/>
    </row>
    <row r="48" spans="1:7" s="667" customFormat="1" ht="15.75" customHeight="1" x14ac:dyDescent="0.2">
      <c r="A48" s="668"/>
      <c r="B48" s="668" t="s">
        <v>1609</v>
      </c>
      <c r="C48" s="668" t="s">
        <v>1610</v>
      </c>
      <c r="D48" s="668"/>
      <c r="E48" s="668"/>
      <c r="F48" s="668" t="s">
        <v>1611</v>
      </c>
      <c r="G48" s="668"/>
    </row>
    <row r="49" spans="1:7" s="667" customFormat="1" ht="15.75" customHeight="1" x14ac:dyDescent="0.2">
      <c r="A49" s="668"/>
      <c r="B49" s="668" t="s">
        <v>1612</v>
      </c>
      <c r="C49" s="668" t="s">
        <v>1613</v>
      </c>
      <c r="D49" s="668"/>
      <c r="E49" s="668"/>
      <c r="F49" s="668" t="s">
        <v>1614</v>
      </c>
      <c r="G49" s="668"/>
    </row>
    <row r="50" spans="1:7" s="667" customFormat="1" ht="15.75" customHeight="1" x14ac:dyDescent="0.2">
      <c r="A50" s="669"/>
      <c r="B50" s="669" t="s">
        <v>1615</v>
      </c>
      <c r="C50" s="669" t="s">
        <v>1616</v>
      </c>
      <c r="D50" s="669"/>
      <c r="E50" s="669"/>
      <c r="F50" s="669" t="s">
        <v>1617</v>
      </c>
      <c r="G50" s="669"/>
    </row>
    <row r="51" spans="1:7" s="454" customFormat="1" x14ac:dyDescent="0.2">
      <c r="A51" s="366"/>
      <c r="B51" s="366" t="s">
        <v>1618</v>
      </c>
      <c r="C51" s="366" t="s">
        <v>1619</v>
      </c>
      <c r="D51" s="366"/>
      <c r="E51" s="366"/>
      <c r="F51" s="366" t="s">
        <v>1620</v>
      </c>
      <c r="G51" s="366"/>
    </row>
    <row r="52" spans="1:7" s="454" customFormat="1" x14ac:dyDescent="0.2">
      <c r="A52" s="366"/>
      <c r="B52" s="366" t="s">
        <v>1612</v>
      </c>
      <c r="C52" s="366" t="s">
        <v>1613</v>
      </c>
      <c r="D52" s="366"/>
      <c r="E52" s="366"/>
      <c r="F52" s="366" t="s">
        <v>1614</v>
      </c>
      <c r="G52" s="366"/>
    </row>
    <row r="53" spans="1:7" s="454" customFormat="1" x14ac:dyDescent="0.2">
      <c r="A53" s="366"/>
      <c r="B53" s="366" t="s">
        <v>1621</v>
      </c>
      <c r="C53" s="366" t="s">
        <v>1622</v>
      </c>
      <c r="D53" s="366" t="s">
        <v>1623</v>
      </c>
      <c r="E53" s="366" t="s">
        <v>1624</v>
      </c>
      <c r="F53" s="366" t="s">
        <v>1462</v>
      </c>
      <c r="G53" s="366"/>
    </row>
    <row r="54" spans="1:7" s="454" customFormat="1" x14ac:dyDescent="0.2">
      <c r="A54" s="366"/>
      <c r="B54" s="366" t="s">
        <v>1574</v>
      </c>
      <c r="C54" s="366"/>
      <c r="D54" s="366"/>
      <c r="E54" s="366"/>
      <c r="F54" s="366"/>
      <c r="G54" s="366"/>
    </row>
    <row r="55" spans="1:7" s="454" customFormat="1" x14ac:dyDescent="0.2">
      <c r="A55" s="366"/>
      <c r="B55" s="366" t="s">
        <v>1575</v>
      </c>
      <c r="C55" s="366"/>
      <c r="D55" s="366"/>
      <c r="E55" s="366"/>
      <c r="F55" s="366"/>
      <c r="G55" s="366"/>
    </row>
    <row r="56" spans="1:7" s="454" customFormat="1" x14ac:dyDescent="0.2">
      <c r="A56" s="366"/>
      <c r="B56" s="366" t="s">
        <v>1576</v>
      </c>
      <c r="C56" s="366"/>
      <c r="D56" s="366"/>
      <c r="E56" s="366"/>
      <c r="F56" s="366"/>
      <c r="G56" s="366"/>
    </row>
    <row r="57" spans="1:7" s="454" customFormat="1" x14ac:dyDescent="0.2">
      <c r="A57" s="366"/>
      <c r="B57" s="366" t="s">
        <v>1578</v>
      </c>
      <c r="C57" s="366"/>
      <c r="D57" s="366"/>
      <c r="E57" s="366"/>
      <c r="F57" s="366"/>
      <c r="G57" s="366"/>
    </row>
    <row r="58" spans="1:7" s="454" customFormat="1" x14ac:dyDescent="0.2">
      <c r="A58" s="366"/>
      <c r="B58" s="366" t="s">
        <v>1579</v>
      </c>
      <c r="C58" s="366"/>
      <c r="D58" s="366"/>
      <c r="E58" s="366"/>
      <c r="F58" s="366"/>
      <c r="G58" s="366"/>
    </row>
    <row r="59" spans="1:7" s="454" customFormat="1" x14ac:dyDescent="0.2">
      <c r="A59" s="366"/>
      <c r="B59" s="366" t="s">
        <v>1582</v>
      </c>
      <c r="C59" s="366"/>
      <c r="D59" s="366"/>
      <c r="E59" s="366"/>
      <c r="F59" s="366"/>
      <c r="G59" s="366"/>
    </row>
    <row r="60" spans="1:7" s="454" customFormat="1" x14ac:dyDescent="0.2">
      <c r="A60" s="366"/>
      <c r="B60" s="366" t="s">
        <v>1625</v>
      </c>
      <c r="C60" s="366" t="s">
        <v>1604</v>
      </c>
      <c r="D60" s="366"/>
      <c r="E60" s="366"/>
      <c r="F60" s="366" t="s">
        <v>1605</v>
      </c>
      <c r="G60" s="366"/>
    </row>
    <row r="61" spans="1:7" s="454" customFormat="1" x14ac:dyDescent="0.2">
      <c r="A61" s="366"/>
      <c r="B61" s="366" t="s">
        <v>1585</v>
      </c>
      <c r="C61" s="366"/>
      <c r="D61" s="366"/>
      <c r="E61" s="366"/>
      <c r="F61" s="366"/>
      <c r="G61" s="366"/>
    </row>
    <row r="62" spans="1:7" s="454" customFormat="1" x14ac:dyDescent="0.2">
      <c r="A62" s="366"/>
      <c r="B62" s="366" t="s">
        <v>1626</v>
      </c>
      <c r="C62" s="366" t="s">
        <v>1627</v>
      </c>
      <c r="D62" s="366" t="s">
        <v>1628</v>
      </c>
      <c r="E62" s="366"/>
      <c r="F62" s="366" t="s">
        <v>1629</v>
      </c>
      <c r="G62" s="366"/>
    </row>
    <row r="63" spans="1:7" s="454" customFormat="1" x14ac:dyDescent="0.2"/>
    <row r="64" spans="1:7" s="454" customFormat="1" x14ac:dyDescent="0.2"/>
    <row r="65" s="454" customFormat="1" x14ac:dyDescent="0.2"/>
    <row r="66" s="454" customFormat="1" x14ac:dyDescent="0.2"/>
    <row r="67" s="454" customFormat="1" x14ac:dyDescent="0.2"/>
    <row r="68" s="454" customFormat="1" x14ac:dyDescent="0.2"/>
    <row r="69" s="454" customFormat="1" x14ac:dyDescent="0.2"/>
    <row r="70" s="454" customFormat="1" x14ac:dyDescent="0.2"/>
    <row r="71" s="454" customFormat="1" x14ac:dyDescent="0.2"/>
    <row r="72" s="454" customFormat="1" x14ac:dyDescent="0.2"/>
    <row r="73" s="454" customFormat="1" x14ac:dyDescent="0.2"/>
    <row r="74" s="454" customFormat="1" x14ac:dyDescent="0.2"/>
    <row r="75" s="454" customFormat="1" x14ac:dyDescent="0.2"/>
    <row r="76" s="454" customFormat="1" x14ac:dyDescent="0.2"/>
    <row r="77" s="454" customFormat="1" x14ac:dyDescent="0.2"/>
    <row r="78" s="454" customFormat="1" x14ac:dyDescent="0.2"/>
    <row r="79" s="454" customFormat="1" x14ac:dyDescent="0.2"/>
    <row r="80" s="454" customFormat="1" x14ac:dyDescent="0.2"/>
    <row r="81" s="454" customFormat="1" x14ac:dyDescent="0.2"/>
    <row r="82" s="454" customFormat="1" x14ac:dyDescent="0.2"/>
    <row r="83" s="454" customFormat="1" x14ac:dyDescent="0.2"/>
    <row r="84" s="454" customFormat="1" x14ac:dyDescent="0.2"/>
    <row r="85" s="454" customFormat="1" x14ac:dyDescent="0.2"/>
    <row r="86" s="454" customFormat="1" x14ac:dyDescent="0.2"/>
    <row r="87" s="454" customFormat="1" x14ac:dyDescent="0.2"/>
    <row r="88" s="454" customFormat="1" x14ac:dyDescent="0.2"/>
    <row r="89" s="454" customFormat="1" x14ac:dyDescent="0.2"/>
    <row r="90" s="454" customFormat="1" x14ac:dyDescent="0.2"/>
    <row r="91" s="454" customFormat="1" x14ac:dyDescent="0.2"/>
    <row r="92" s="454" customFormat="1" x14ac:dyDescent="0.2"/>
    <row r="93" s="454" customFormat="1" x14ac:dyDescent="0.2"/>
    <row r="94" s="454" customFormat="1" x14ac:dyDescent="0.2"/>
    <row r="95" s="454" customFormat="1" x14ac:dyDescent="0.2"/>
    <row r="96" s="454" customFormat="1" x14ac:dyDescent="0.2"/>
    <row r="97" s="454" customFormat="1" x14ac:dyDescent="0.2"/>
    <row r="98" s="454" customFormat="1" x14ac:dyDescent="0.2"/>
    <row r="99" s="454" customFormat="1" x14ac:dyDescent="0.2"/>
    <row r="100" s="454" customFormat="1" x14ac:dyDescent="0.2"/>
    <row r="101" s="454" customFormat="1" x14ac:dyDescent="0.2"/>
    <row r="102" s="454" customFormat="1" x14ac:dyDescent="0.2"/>
    <row r="103" s="454" customFormat="1" x14ac:dyDescent="0.2"/>
    <row r="104" s="454" customFormat="1" x14ac:dyDescent="0.2"/>
    <row r="105" s="454" customFormat="1" x14ac:dyDescent="0.2"/>
    <row r="106" s="454" customFormat="1" x14ac:dyDescent="0.2"/>
    <row r="107" s="454" customFormat="1" x14ac:dyDescent="0.2"/>
    <row r="108" s="454" customFormat="1" x14ac:dyDescent="0.2"/>
    <row r="109" s="454" customFormat="1" x14ac:dyDescent="0.2"/>
    <row r="110" s="454" customFormat="1" x14ac:dyDescent="0.2"/>
    <row r="111" s="454" customFormat="1" x14ac:dyDescent="0.2"/>
    <row r="112" s="454" customFormat="1" x14ac:dyDescent="0.2"/>
    <row r="113" s="454" customFormat="1" x14ac:dyDescent="0.2"/>
    <row r="114" s="454" customFormat="1" x14ac:dyDescent="0.2"/>
    <row r="115" s="454" customFormat="1" x14ac:dyDescent="0.2"/>
    <row r="116" s="454" customFormat="1" x14ac:dyDescent="0.2"/>
    <row r="117" s="454" customFormat="1" x14ac:dyDescent="0.2"/>
    <row r="118" s="454" customFormat="1" x14ac:dyDescent="0.2"/>
    <row r="119" s="454" customFormat="1" x14ac:dyDescent="0.2"/>
    <row r="120" s="454" customFormat="1" x14ac:dyDescent="0.2"/>
    <row r="121" s="454" customFormat="1" x14ac:dyDescent="0.2"/>
    <row r="122" s="454" customFormat="1" x14ac:dyDescent="0.2"/>
    <row r="123" s="454" customFormat="1" x14ac:dyDescent="0.2"/>
    <row r="124" s="454" customFormat="1" x14ac:dyDescent="0.2"/>
    <row r="125" s="454" customFormat="1" x14ac:dyDescent="0.2"/>
    <row r="126" s="454" customFormat="1" x14ac:dyDescent="0.2"/>
    <row r="127" s="454" customFormat="1" x14ac:dyDescent="0.2"/>
    <row r="128" s="454" customFormat="1" x14ac:dyDescent="0.2"/>
    <row r="129" s="454" customFormat="1" x14ac:dyDescent="0.2"/>
    <row r="130" s="454" customFormat="1" x14ac:dyDescent="0.2"/>
    <row r="131" s="454" customFormat="1" x14ac:dyDescent="0.2"/>
    <row r="132" s="454" customFormat="1" x14ac:dyDescent="0.2"/>
    <row r="133" s="454" customFormat="1" x14ac:dyDescent="0.2"/>
    <row r="134" s="454" customFormat="1" x14ac:dyDescent="0.2"/>
    <row r="135" s="454" customFormat="1" x14ac:dyDescent="0.2"/>
    <row r="136" s="454" customFormat="1" x14ac:dyDescent="0.2"/>
    <row r="137" s="454" customFormat="1" x14ac:dyDescent="0.2"/>
    <row r="138" s="454" customFormat="1" x14ac:dyDescent="0.2"/>
    <row r="139" s="454" customFormat="1" x14ac:dyDescent="0.2"/>
    <row r="140" s="454" customFormat="1" x14ac:dyDescent="0.2"/>
    <row r="141" s="454" customFormat="1" x14ac:dyDescent="0.2"/>
    <row r="142" s="454" customFormat="1" x14ac:dyDescent="0.2"/>
    <row r="143" s="454" customFormat="1" x14ac:dyDescent="0.2"/>
    <row r="144" s="454" customFormat="1" x14ac:dyDescent="0.2"/>
    <row r="145" s="454" customFormat="1" x14ac:dyDescent="0.2"/>
    <row r="146" s="454" customFormat="1" x14ac:dyDescent="0.2"/>
    <row r="147" s="454" customFormat="1" x14ac:dyDescent="0.2"/>
    <row r="148" s="454" customFormat="1" x14ac:dyDescent="0.2"/>
    <row r="149" s="454" customFormat="1" x14ac:dyDescent="0.2"/>
    <row r="150" s="454" customFormat="1" x14ac:dyDescent="0.2"/>
    <row r="151" s="454" customFormat="1" x14ac:dyDescent="0.2"/>
    <row r="152" s="454" customFormat="1" x14ac:dyDescent="0.2"/>
    <row r="153" s="454" customFormat="1" x14ac:dyDescent="0.2"/>
    <row r="154" s="454" customFormat="1" x14ac:dyDescent="0.2"/>
    <row r="155" s="454" customFormat="1" x14ac:dyDescent="0.2"/>
    <row r="156" s="454" customFormat="1" x14ac:dyDescent="0.2"/>
    <row r="157" s="454" customFormat="1" x14ac:dyDescent="0.2"/>
    <row r="158" s="454" customFormat="1" x14ac:dyDescent="0.2"/>
    <row r="159" s="454" customFormat="1" x14ac:dyDescent="0.2"/>
    <row r="160" s="454" customFormat="1" x14ac:dyDescent="0.2"/>
    <row r="161" s="454" customFormat="1" x14ac:dyDescent="0.2"/>
    <row r="162" s="454" customFormat="1" x14ac:dyDescent="0.2"/>
    <row r="163" s="454" customFormat="1" x14ac:dyDescent="0.2"/>
    <row r="164" s="454" customFormat="1" x14ac:dyDescent="0.2"/>
    <row r="165" s="454" customFormat="1" x14ac:dyDescent="0.2"/>
    <row r="166" s="454" customFormat="1" x14ac:dyDescent="0.2"/>
    <row r="167" s="454" customFormat="1" x14ac:dyDescent="0.2"/>
    <row r="168" s="454" customFormat="1" x14ac:dyDescent="0.2"/>
    <row r="169" s="454" customFormat="1" x14ac:dyDescent="0.2"/>
    <row r="170" s="454" customFormat="1" x14ac:dyDescent="0.2"/>
    <row r="171" s="454" customFormat="1" x14ac:dyDescent="0.2"/>
    <row r="172" s="454" customFormat="1" x14ac:dyDescent="0.2"/>
    <row r="173" s="454" customFormat="1" x14ac:dyDescent="0.2"/>
    <row r="174" s="454" customFormat="1" x14ac:dyDescent="0.2"/>
    <row r="175" s="454" customFormat="1" x14ac:dyDescent="0.2"/>
    <row r="176" s="454" customFormat="1" x14ac:dyDescent="0.2"/>
    <row r="177" s="454" customFormat="1" x14ac:dyDescent="0.2"/>
    <row r="178" s="454" customFormat="1" x14ac:dyDescent="0.2"/>
    <row r="179" s="454" customFormat="1" x14ac:dyDescent="0.2"/>
    <row r="180" s="454" customFormat="1" x14ac:dyDescent="0.2"/>
    <row r="181" s="454" customFormat="1" x14ac:dyDescent="0.2"/>
    <row r="182" s="454" customFormat="1" x14ac:dyDescent="0.2"/>
    <row r="183" s="454" customFormat="1" x14ac:dyDescent="0.2"/>
    <row r="184" s="454" customFormat="1" x14ac:dyDescent="0.2"/>
    <row r="185" s="454" customFormat="1" x14ac:dyDescent="0.2"/>
    <row r="186" s="454" customFormat="1" x14ac:dyDescent="0.2"/>
    <row r="187" s="454" customFormat="1" x14ac:dyDescent="0.2"/>
    <row r="188" s="454" customFormat="1" x14ac:dyDescent="0.2"/>
    <row r="189" s="454" customFormat="1" x14ac:dyDescent="0.2"/>
    <row r="190" s="454" customFormat="1" x14ac:dyDescent="0.2"/>
    <row r="191" s="454" customFormat="1" x14ac:dyDescent="0.2"/>
    <row r="192" s="454" customFormat="1" x14ac:dyDescent="0.2"/>
    <row r="193" s="454" customFormat="1" x14ac:dyDescent="0.2"/>
    <row r="194" s="454" customFormat="1" x14ac:dyDescent="0.2"/>
    <row r="195" s="454" customFormat="1" x14ac:dyDescent="0.2"/>
    <row r="196" s="454" customFormat="1" x14ac:dyDescent="0.2"/>
    <row r="197" s="454" customFormat="1" x14ac:dyDescent="0.2"/>
    <row r="198" s="454" customFormat="1" x14ac:dyDescent="0.2"/>
    <row r="199" s="454" customFormat="1" x14ac:dyDescent="0.2"/>
    <row r="200" s="454" customFormat="1" x14ac:dyDescent="0.2"/>
    <row r="201" s="454" customFormat="1" x14ac:dyDescent="0.2"/>
    <row r="202" s="454" customFormat="1" x14ac:dyDescent="0.2"/>
    <row r="203" s="454" customFormat="1" x14ac:dyDescent="0.2"/>
    <row r="204" s="454" customFormat="1" x14ac:dyDescent="0.2"/>
    <row r="205" s="454" customFormat="1" x14ac:dyDescent="0.2"/>
    <row r="206" s="454" customFormat="1" x14ac:dyDescent="0.2"/>
    <row r="207" s="454" customFormat="1" x14ac:dyDescent="0.2"/>
    <row r="208" s="454" customFormat="1" x14ac:dyDescent="0.2"/>
    <row r="209" s="454" customFormat="1" x14ac:dyDescent="0.2"/>
    <row r="210" s="454" customFormat="1" x14ac:dyDescent="0.2"/>
    <row r="211" s="454" customFormat="1" x14ac:dyDescent="0.2"/>
    <row r="212" s="454" customFormat="1" x14ac:dyDescent="0.2"/>
    <row r="213" s="454" customFormat="1" x14ac:dyDescent="0.2"/>
    <row r="214" s="454" customFormat="1" x14ac:dyDescent="0.2"/>
    <row r="215" s="454" customFormat="1" x14ac:dyDescent="0.2"/>
    <row r="216" s="454" customFormat="1" x14ac:dyDescent="0.2"/>
    <row r="217" s="454" customFormat="1" x14ac:dyDescent="0.2"/>
    <row r="218" s="454" customFormat="1" x14ac:dyDescent="0.2"/>
    <row r="219" s="454" customFormat="1" x14ac:dyDescent="0.2"/>
    <row r="220" s="454" customFormat="1" x14ac:dyDescent="0.2"/>
    <row r="221" s="454" customFormat="1" x14ac:dyDescent="0.2"/>
    <row r="222" s="454" customFormat="1" x14ac:dyDescent="0.2"/>
    <row r="223" s="454" customFormat="1" x14ac:dyDescent="0.2"/>
    <row r="224" s="454" customFormat="1" x14ac:dyDescent="0.2"/>
    <row r="225" s="454" customFormat="1" x14ac:dyDescent="0.2"/>
    <row r="226" s="454" customFormat="1" x14ac:dyDescent="0.2"/>
    <row r="227" s="454" customFormat="1" x14ac:dyDescent="0.2"/>
    <row r="228" s="454" customFormat="1" x14ac:dyDescent="0.2"/>
    <row r="229" s="454" customFormat="1" x14ac:dyDescent="0.2"/>
    <row r="230" s="454" customFormat="1" x14ac:dyDescent="0.2"/>
    <row r="231" s="454" customFormat="1" x14ac:dyDescent="0.2"/>
    <row r="232" s="454" customFormat="1" x14ac:dyDescent="0.2"/>
    <row r="233" s="454" customFormat="1" x14ac:dyDescent="0.2"/>
    <row r="234" s="454" customFormat="1" x14ac:dyDescent="0.2"/>
    <row r="235" s="454" customFormat="1" x14ac:dyDescent="0.2"/>
    <row r="236" s="454" customFormat="1" x14ac:dyDescent="0.2"/>
    <row r="237" s="454" customFormat="1" x14ac:dyDescent="0.2"/>
    <row r="238" s="454" customFormat="1" x14ac:dyDescent="0.2"/>
    <row r="239" s="454" customFormat="1" x14ac:dyDescent="0.2"/>
    <row r="240" s="454" customFormat="1" x14ac:dyDescent="0.2"/>
    <row r="241" s="454" customFormat="1" x14ac:dyDescent="0.2"/>
    <row r="242" s="454" customFormat="1" x14ac:dyDescent="0.2"/>
    <row r="243" s="454" customFormat="1" x14ac:dyDescent="0.2"/>
    <row r="244" s="454" customFormat="1" x14ac:dyDescent="0.2"/>
    <row r="245" s="454" customFormat="1" x14ac:dyDescent="0.2"/>
    <row r="246" s="454" customFormat="1" x14ac:dyDescent="0.2"/>
    <row r="247" s="454" customFormat="1" x14ac:dyDescent="0.2"/>
    <row r="248" s="454" customFormat="1" x14ac:dyDescent="0.2"/>
    <row r="249" s="454" customFormat="1" x14ac:dyDescent="0.2"/>
    <row r="250" s="454" customFormat="1" x14ac:dyDescent="0.2"/>
    <row r="251" s="454" customFormat="1" x14ac:dyDescent="0.2"/>
    <row r="252" s="454" customFormat="1" x14ac:dyDescent="0.2"/>
    <row r="253" s="454" customFormat="1" x14ac:dyDescent="0.2"/>
    <row r="254" s="454" customFormat="1" x14ac:dyDescent="0.2"/>
    <row r="255" s="454" customFormat="1" x14ac:dyDescent="0.2"/>
    <row r="256" s="454" customFormat="1" x14ac:dyDescent="0.2"/>
    <row r="257" s="454" customFormat="1" x14ac:dyDescent="0.2"/>
    <row r="258" s="454" customFormat="1" x14ac:dyDescent="0.2"/>
    <row r="259" s="454" customFormat="1" x14ac:dyDescent="0.2"/>
    <row r="260" s="454" customFormat="1" x14ac:dyDescent="0.2"/>
    <row r="261" s="454" customFormat="1" x14ac:dyDescent="0.2"/>
    <row r="262" s="454" customFormat="1" x14ac:dyDescent="0.2"/>
    <row r="263" s="454" customFormat="1" x14ac:dyDescent="0.2"/>
    <row r="264" s="454" customFormat="1" x14ac:dyDescent="0.2"/>
    <row r="265" s="454" customFormat="1" x14ac:dyDescent="0.2"/>
    <row r="266" s="454" customFormat="1" x14ac:dyDescent="0.2"/>
    <row r="267" s="454" customFormat="1" x14ac:dyDescent="0.2"/>
    <row r="268" s="454" customFormat="1" x14ac:dyDescent="0.2"/>
    <row r="269" s="454" customFormat="1" x14ac:dyDescent="0.2"/>
    <row r="270" s="454" customFormat="1" x14ac:dyDescent="0.2"/>
    <row r="271" s="454" customFormat="1" x14ac:dyDescent="0.2"/>
    <row r="272" s="454" customFormat="1" x14ac:dyDescent="0.2"/>
    <row r="273" s="454" customFormat="1" x14ac:dyDescent="0.2"/>
    <row r="274" s="454" customFormat="1" x14ac:dyDescent="0.2"/>
    <row r="275" s="454" customFormat="1" x14ac:dyDescent="0.2"/>
    <row r="276" s="454" customFormat="1" x14ac:dyDescent="0.2"/>
    <row r="277" s="454" customFormat="1" x14ac:dyDescent="0.2"/>
    <row r="278" s="454" customFormat="1" x14ac:dyDescent="0.2"/>
    <row r="279" s="454" customFormat="1" x14ac:dyDescent="0.2"/>
    <row r="280" s="454" customFormat="1" x14ac:dyDescent="0.2"/>
    <row r="281" s="454" customFormat="1" x14ac:dyDescent="0.2"/>
    <row r="282" s="454" customFormat="1" x14ac:dyDescent="0.2"/>
    <row r="283" s="454" customFormat="1" x14ac:dyDescent="0.2"/>
    <row r="284" s="454" customFormat="1" x14ac:dyDescent="0.2"/>
    <row r="285" s="454" customFormat="1" x14ac:dyDescent="0.2"/>
    <row r="286" s="454" customFormat="1" x14ac:dyDescent="0.2"/>
    <row r="287" s="454" customFormat="1" x14ac:dyDescent="0.2"/>
    <row r="288" s="454" customFormat="1" x14ac:dyDescent="0.2"/>
    <row r="289" s="454" customFormat="1" x14ac:dyDescent="0.2"/>
    <row r="290" s="454" customFormat="1" x14ac:dyDescent="0.2"/>
    <row r="291" s="454" customFormat="1" x14ac:dyDescent="0.2"/>
    <row r="292" s="454" customFormat="1" x14ac:dyDescent="0.2"/>
    <row r="293" s="454" customFormat="1" x14ac:dyDescent="0.2"/>
    <row r="294" s="454" customFormat="1" x14ac:dyDescent="0.2"/>
    <row r="295" s="454" customFormat="1" x14ac:dyDescent="0.2"/>
    <row r="296" s="454" customFormat="1" x14ac:dyDescent="0.2"/>
    <row r="297" s="454" customFormat="1" x14ac:dyDescent="0.2"/>
    <row r="298" s="454" customFormat="1" x14ac:dyDescent="0.2"/>
    <row r="299" s="454" customFormat="1" x14ac:dyDescent="0.2"/>
    <row r="300" s="454" customFormat="1" x14ac:dyDescent="0.2"/>
    <row r="301" s="454" customFormat="1" x14ac:dyDescent="0.2"/>
    <row r="302" s="454" customFormat="1" x14ac:dyDescent="0.2"/>
    <row r="303" s="454" customFormat="1" x14ac:dyDescent="0.2"/>
    <row r="304" s="454" customFormat="1" x14ac:dyDescent="0.2"/>
    <row r="305" s="454" customFormat="1" x14ac:dyDescent="0.2"/>
    <row r="306" s="454" customFormat="1" x14ac:dyDescent="0.2"/>
    <row r="307" s="454" customFormat="1" x14ac:dyDescent="0.2"/>
    <row r="308" s="454" customFormat="1" x14ac:dyDescent="0.2"/>
    <row r="309" s="454" customFormat="1" x14ac:dyDescent="0.2"/>
    <row r="310" s="454" customFormat="1" x14ac:dyDescent="0.2"/>
    <row r="311" s="454" customFormat="1" x14ac:dyDescent="0.2"/>
    <row r="312" s="454" customFormat="1" x14ac:dyDescent="0.2"/>
    <row r="313" s="454" customFormat="1" x14ac:dyDescent="0.2"/>
    <row r="314" s="454" customFormat="1" x14ac:dyDescent="0.2"/>
    <row r="315" s="454" customFormat="1" x14ac:dyDescent="0.2"/>
    <row r="316" s="454" customFormat="1" x14ac:dyDescent="0.2"/>
    <row r="317" s="454" customFormat="1" x14ac:dyDescent="0.2"/>
    <row r="318" s="454" customFormat="1" x14ac:dyDescent="0.2"/>
    <row r="319" s="454" customFormat="1" x14ac:dyDescent="0.2"/>
    <row r="320" s="454" customFormat="1" x14ac:dyDescent="0.2"/>
    <row r="321" s="454" customFormat="1" x14ac:dyDescent="0.2"/>
    <row r="322" s="454" customFormat="1" x14ac:dyDescent="0.2"/>
    <row r="323" s="454" customFormat="1" x14ac:dyDescent="0.2"/>
    <row r="324" s="454" customFormat="1" x14ac:dyDescent="0.2"/>
    <row r="325" s="454" customFormat="1" x14ac:dyDescent="0.2"/>
    <row r="326" s="454" customFormat="1" x14ac:dyDescent="0.2"/>
    <row r="327" s="454" customFormat="1" x14ac:dyDescent="0.2"/>
    <row r="328" s="454" customFormat="1" x14ac:dyDescent="0.2"/>
    <row r="329" s="454" customFormat="1" x14ac:dyDescent="0.2"/>
    <row r="330" s="454" customFormat="1" x14ac:dyDescent="0.2"/>
    <row r="331" s="454" customFormat="1" x14ac:dyDescent="0.2"/>
    <row r="332" s="454" customFormat="1" x14ac:dyDescent="0.2"/>
    <row r="333" s="454" customFormat="1" x14ac:dyDescent="0.2"/>
    <row r="334" s="454" customFormat="1" x14ac:dyDescent="0.2"/>
    <row r="335" s="454" customFormat="1" x14ac:dyDescent="0.2"/>
    <row r="336" s="454" customFormat="1" x14ac:dyDescent="0.2"/>
    <row r="337" s="454" customFormat="1" x14ac:dyDescent="0.2"/>
    <row r="338" s="454" customFormat="1" x14ac:dyDescent="0.2"/>
    <row r="339" s="454" customFormat="1" x14ac:dyDescent="0.2"/>
    <row r="340" s="454" customFormat="1" x14ac:dyDescent="0.2"/>
    <row r="341" s="454" customFormat="1" x14ac:dyDescent="0.2"/>
    <row r="342" s="454" customFormat="1" x14ac:dyDescent="0.2"/>
    <row r="343" s="454" customFormat="1" x14ac:dyDescent="0.2"/>
    <row r="344" s="454" customFormat="1" x14ac:dyDescent="0.2"/>
    <row r="345" s="454" customFormat="1" x14ac:dyDescent="0.2"/>
    <row r="346" s="454" customFormat="1" x14ac:dyDescent="0.2"/>
    <row r="347" s="454" customFormat="1" x14ac:dyDescent="0.2"/>
    <row r="348" s="454" customFormat="1" x14ac:dyDescent="0.2"/>
    <row r="349" s="454" customFormat="1" x14ac:dyDescent="0.2"/>
    <row r="350" s="454" customFormat="1" x14ac:dyDescent="0.2"/>
    <row r="351" s="454" customFormat="1" x14ac:dyDescent="0.2"/>
    <row r="352" s="454" customFormat="1" x14ac:dyDescent="0.2"/>
    <row r="353" s="454" customFormat="1" x14ac:dyDescent="0.2"/>
    <row r="354" s="454" customFormat="1" x14ac:dyDescent="0.2"/>
    <row r="355" s="454" customFormat="1" x14ac:dyDescent="0.2"/>
    <row r="356" s="454" customFormat="1" x14ac:dyDescent="0.2"/>
    <row r="357" s="454" customFormat="1" x14ac:dyDescent="0.2"/>
    <row r="358" s="454" customFormat="1" x14ac:dyDescent="0.2"/>
    <row r="359" s="454" customFormat="1" x14ac:dyDescent="0.2"/>
    <row r="360" s="454" customFormat="1" x14ac:dyDescent="0.2"/>
    <row r="361" s="454" customFormat="1" x14ac:dyDescent="0.2"/>
    <row r="362" s="454" customFormat="1" x14ac:dyDescent="0.2"/>
    <row r="363" s="454" customFormat="1" x14ac:dyDescent="0.2"/>
    <row r="364" s="454" customFormat="1" x14ac:dyDescent="0.2"/>
    <row r="365" s="454" customFormat="1" x14ac:dyDescent="0.2"/>
    <row r="366" s="454" customFormat="1" x14ac:dyDescent="0.2"/>
    <row r="367" s="454" customFormat="1" x14ac:dyDescent="0.2"/>
    <row r="368" s="454" customFormat="1" x14ac:dyDescent="0.2"/>
    <row r="369" s="454" customFormat="1" x14ac:dyDescent="0.2"/>
    <row r="370" s="454" customFormat="1" x14ac:dyDescent="0.2"/>
    <row r="371" s="454" customFormat="1" x14ac:dyDescent="0.2"/>
    <row r="372" s="454" customFormat="1" x14ac:dyDescent="0.2"/>
    <row r="373" s="454" customFormat="1" x14ac:dyDescent="0.2"/>
    <row r="374" s="454" customFormat="1" x14ac:dyDescent="0.2"/>
    <row r="375" s="454" customFormat="1" x14ac:dyDescent="0.2"/>
    <row r="376" s="454" customFormat="1" x14ac:dyDescent="0.2"/>
    <row r="377" s="454" customFormat="1" x14ac:dyDescent="0.2"/>
    <row r="378" s="454" customFormat="1" x14ac:dyDescent="0.2"/>
    <row r="379" s="454" customFormat="1" x14ac:dyDescent="0.2"/>
    <row r="380" s="454" customFormat="1" x14ac:dyDescent="0.2"/>
    <row r="381" s="454" customFormat="1" x14ac:dyDescent="0.2"/>
    <row r="382" s="454" customFormat="1" x14ac:dyDescent="0.2"/>
    <row r="383" s="454" customFormat="1" x14ac:dyDescent="0.2"/>
    <row r="384" s="454" customFormat="1" x14ac:dyDescent="0.2"/>
    <row r="385" s="454" customFormat="1" x14ac:dyDescent="0.2"/>
    <row r="386" s="454" customFormat="1" x14ac:dyDescent="0.2"/>
    <row r="387" s="454" customFormat="1" x14ac:dyDescent="0.2"/>
    <row r="388" s="454" customFormat="1" x14ac:dyDescent="0.2"/>
    <row r="389" s="454" customFormat="1" x14ac:dyDescent="0.2"/>
    <row r="390" s="454" customFormat="1" x14ac:dyDescent="0.2"/>
    <row r="391" s="454" customFormat="1" x14ac:dyDescent="0.2"/>
    <row r="392" s="454" customFormat="1" x14ac:dyDescent="0.2"/>
    <row r="393" s="454" customFormat="1" x14ac:dyDescent="0.2"/>
    <row r="394" s="454" customFormat="1" x14ac:dyDescent="0.2"/>
    <row r="395" s="454" customFormat="1" x14ac:dyDescent="0.2"/>
    <row r="396" s="454" customFormat="1" x14ac:dyDescent="0.2"/>
    <row r="397" s="454" customFormat="1" x14ac:dyDescent="0.2"/>
    <row r="398" s="454" customFormat="1" x14ac:dyDescent="0.2"/>
    <row r="399" s="454" customFormat="1" x14ac:dyDescent="0.2"/>
    <row r="400" s="454" customFormat="1" x14ac:dyDescent="0.2"/>
    <row r="401" s="454" customFormat="1" x14ac:dyDescent="0.2"/>
    <row r="402" s="454" customFormat="1" x14ac:dyDescent="0.2"/>
    <row r="403" s="454" customFormat="1" x14ac:dyDescent="0.2"/>
    <row r="404" s="454" customFormat="1" x14ac:dyDescent="0.2"/>
    <row r="405" s="454" customFormat="1" x14ac:dyDescent="0.2"/>
    <row r="406" s="454" customFormat="1" x14ac:dyDescent="0.2"/>
    <row r="407" s="454" customFormat="1" x14ac:dyDescent="0.2"/>
    <row r="408" s="454" customFormat="1" x14ac:dyDescent="0.2"/>
    <row r="409" s="454" customFormat="1" x14ac:dyDescent="0.2"/>
    <row r="410" s="454" customFormat="1" x14ac:dyDescent="0.2"/>
    <row r="411" s="454" customFormat="1" x14ac:dyDescent="0.2"/>
    <row r="412" s="454" customFormat="1" x14ac:dyDescent="0.2"/>
    <row r="413" s="454" customFormat="1" x14ac:dyDescent="0.2"/>
    <row r="414" s="454" customFormat="1" x14ac:dyDescent="0.2"/>
    <row r="415" s="454" customFormat="1" x14ac:dyDescent="0.2"/>
    <row r="416" s="454" customFormat="1" x14ac:dyDescent="0.2"/>
    <row r="417" s="454" customFormat="1" x14ac:dyDescent="0.2"/>
    <row r="418" s="454" customFormat="1" x14ac:dyDescent="0.2"/>
    <row r="419" s="454" customFormat="1" x14ac:dyDescent="0.2"/>
    <row r="420" s="454" customFormat="1" x14ac:dyDescent="0.2"/>
    <row r="421" s="454" customFormat="1" x14ac:dyDescent="0.2"/>
    <row r="422" s="454" customFormat="1" x14ac:dyDescent="0.2"/>
    <row r="423" s="454" customFormat="1" x14ac:dyDescent="0.2"/>
    <row r="424" s="454" customFormat="1" x14ac:dyDescent="0.2"/>
    <row r="425" s="454" customFormat="1" x14ac:dyDescent="0.2"/>
    <row r="426" s="454" customFormat="1" x14ac:dyDescent="0.2"/>
    <row r="427" s="454" customFormat="1" x14ac:dyDescent="0.2"/>
    <row r="428" s="454" customFormat="1" x14ac:dyDescent="0.2"/>
    <row r="429" s="454" customFormat="1" x14ac:dyDescent="0.2"/>
    <row r="430" s="454" customFormat="1" x14ac:dyDescent="0.2"/>
    <row r="431" s="454" customFormat="1" x14ac:dyDescent="0.2"/>
    <row r="432" s="454" customFormat="1" x14ac:dyDescent="0.2"/>
    <row r="433" s="454" customFormat="1" x14ac:dyDescent="0.2"/>
    <row r="434" s="454" customFormat="1" x14ac:dyDescent="0.2"/>
    <row r="435" s="454" customFormat="1" x14ac:dyDescent="0.2"/>
    <row r="436" s="454" customFormat="1" x14ac:dyDescent="0.2"/>
    <row r="437" s="454" customFormat="1" x14ac:dyDescent="0.2"/>
    <row r="438" s="454" customFormat="1" x14ac:dyDescent="0.2"/>
    <row r="439" s="454" customFormat="1" x14ac:dyDescent="0.2"/>
    <row r="440" s="454" customFormat="1" x14ac:dyDescent="0.2"/>
    <row r="441" s="454" customFormat="1" x14ac:dyDescent="0.2"/>
    <row r="442" s="454" customFormat="1" x14ac:dyDescent="0.2"/>
    <row r="443" s="454" customFormat="1" x14ac:dyDescent="0.2"/>
    <row r="444" s="454" customFormat="1" x14ac:dyDescent="0.2"/>
    <row r="445" s="454" customFormat="1" x14ac:dyDescent="0.2"/>
    <row r="446" s="454" customFormat="1" x14ac:dyDescent="0.2"/>
    <row r="447" s="454" customFormat="1" x14ac:dyDescent="0.2"/>
    <row r="448" s="454" customFormat="1" x14ac:dyDescent="0.2"/>
    <row r="449" s="454" customFormat="1" x14ac:dyDescent="0.2"/>
    <row r="450" s="454" customFormat="1" x14ac:dyDescent="0.2"/>
    <row r="451" s="454" customFormat="1" x14ac:dyDescent="0.2"/>
    <row r="452" s="454" customFormat="1" x14ac:dyDescent="0.2"/>
    <row r="453" s="454" customFormat="1" x14ac:dyDescent="0.2"/>
    <row r="454" s="454" customFormat="1" x14ac:dyDescent="0.2"/>
    <row r="455" s="454" customFormat="1" x14ac:dyDescent="0.2"/>
    <row r="456" s="454" customFormat="1" x14ac:dyDescent="0.2"/>
    <row r="457" s="454" customFormat="1" x14ac:dyDescent="0.2"/>
    <row r="458" s="454" customFormat="1" x14ac:dyDescent="0.2"/>
    <row r="459" s="454" customFormat="1" x14ac:dyDescent="0.2"/>
    <row r="460" s="454" customFormat="1" x14ac:dyDescent="0.2"/>
    <row r="461" s="454" customFormat="1" x14ac:dyDescent="0.2"/>
    <row r="462" s="454" customFormat="1" x14ac:dyDescent="0.2"/>
    <row r="463" s="454" customFormat="1" x14ac:dyDescent="0.2"/>
    <row r="464" s="454" customFormat="1" x14ac:dyDescent="0.2"/>
    <row r="465" s="454" customFormat="1" x14ac:dyDescent="0.2"/>
    <row r="466" s="454" customFormat="1" x14ac:dyDescent="0.2"/>
    <row r="467" s="454" customFormat="1" x14ac:dyDescent="0.2"/>
    <row r="468" s="454" customFormat="1" x14ac:dyDescent="0.2"/>
    <row r="469" s="454" customFormat="1" x14ac:dyDescent="0.2"/>
    <row r="470" s="454" customFormat="1" x14ac:dyDescent="0.2"/>
    <row r="471" s="454" customFormat="1" x14ac:dyDescent="0.2"/>
    <row r="472" s="454" customFormat="1" x14ac:dyDescent="0.2"/>
    <row r="473" s="454" customFormat="1" x14ac:dyDescent="0.2"/>
    <row r="474" s="454" customFormat="1" x14ac:dyDescent="0.2"/>
    <row r="475" s="454" customFormat="1" x14ac:dyDescent="0.2"/>
    <row r="476" s="454" customFormat="1" x14ac:dyDescent="0.2"/>
    <row r="477" s="454" customFormat="1" x14ac:dyDescent="0.2"/>
    <row r="478" s="454" customFormat="1" x14ac:dyDescent="0.2"/>
    <row r="479" s="454" customFormat="1" x14ac:dyDescent="0.2"/>
    <row r="480" s="454" customFormat="1" x14ac:dyDescent="0.2"/>
    <row r="481" s="454" customFormat="1" x14ac:dyDescent="0.2"/>
    <row r="482" s="454" customFormat="1" x14ac:dyDescent="0.2"/>
    <row r="483" s="454" customFormat="1" x14ac:dyDescent="0.2"/>
    <row r="484" s="454" customFormat="1" x14ac:dyDescent="0.2"/>
    <row r="485" s="454" customFormat="1" x14ac:dyDescent="0.2"/>
    <row r="486" s="454" customFormat="1" x14ac:dyDescent="0.2"/>
    <row r="487" s="454" customFormat="1" x14ac:dyDescent="0.2"/>
    <row r="488" s="454" customFormat="1" x14ac:dyDescent="0.2"/>
    <row r="489" s="454" customFormat="1" x14ac:dyDescent="0.2"/>
    <row r="490" s="454" customFormat="1" x14ac:dyDescent="0.2"/>
    <row r="491" s="454" customFormat="1" x14ac:dyDescent="0.2"/>
    <row r="492" s="454" customFormat="1" x14ac:dyDescent="0.2"/>
    <row r="493" s="454" customFormat="1" x14ac:dyDescent="0.2"/>
    <row r="494" s="454" customFormat="1" x14ac:dyDescent="0.2"/>
    <row r="495" s="454" customFormat="1" x14ac:dyDescent="0.2"/>
    <row r="496" s="454" customFormat="1" x14ac:dyDescent="0.2"/>
    <row r="497" s="454" customFormat="1" x14ac:dyDescent="0.2"/>
    <row r="498" s="454" customFormat="1" x14ac:dyDescent="0.2"/>
    <row r="499" s="454" customFormat="1" x14ac:dyDescent="0.2"/>
    <row r="500" s="454" customFormat="1" x14ac:dyDescent="0.2"/>
    <row r="501" s="454" customFormat="1" x14ac:dyDescent="0.2"/>
    <row r="502" s="454" customFormat="1" x14ac:dyDescent="0.2"/>
    <row r="503" s="454" customFormat="1" x14ac:dyDescent="0.2"/>
    <row r="504" s="454" customFormat="1" x14ac:dyDescent="0.2"/>
    <row r="505" s="454" customFormat="1" x14ac:dyDescent="0.2"/>
    <row r="506" s="454" customFormat="1" x14ac:dyDescent="0.2"/>
    <row r="507" s="454" customFormat="1" x14ac:dyDescent="0.2"/>
    <row r="508" s="454" customFormat="1" x14ac:dyDescent="0.2"/>
    <row r="509" s="454" customFormat="1" x14ac:dyDescent="0.2"/>
    <row r="510" s="454" customFormat="1" x14ac:dyDescent="0.2"/>
    <row r="511" s="454" customFormat="1" x14ac:dyDescent="0.2"/>
    <row r="512" s="454" customFormat="1" x14ac:dyDescent="0.2"/>
    <row r="513" s="454" customFormat="1" x14ac:dyDescent="0.2"/>
    <row r="514" s="454" customFormat="1" x14ac:dyDescent="0.2"/>
    <row r="515" s="454" customFormat="1" x14ac:dyDescent="0.2"/>
    <row r="516" s="454" customFormat="1" x14ac:dyDescent="0.2"/>
    <row r="517" s="454" customFormat="1" x14ac:dyDescent="0.2"/>
    <row r="518" s="454" customFormat="1" x14ac:dyDescent="0.2"/>
    <row r="519" s="454" customFormat="1" x14ac:dyDescent="0.2"/>
    <row r="520" s="454" customFormat="1" x14ac:dyDescent="0.2"/>
    <row r="521" s="454" customFormat="1" x14ac:dyDescent="0.2"/>
    <row r="522" s="454" customFormat="1" x14ac:dyDescent="0.2"/>
    <row r="523" s="454" customFormat="1" x14ac:dyDescent="0.2"/>
    <row r="524" s="454" customFormat="1" x14ac:dyDescent="0.2"/>
    <row r="525" s="454" customFormat="1" x14ac:dyDescent="0.2"/>
    <row r="526" s="454" customFormat="1" x14ac:dyDescent="0.2"/>
    <row r="527" s="454" customFormat="1" x14ac:dyDescent="0.2"/>
    <row r="528" s="454" customFormat="1" x14ac:dyDescent="0.2"/>
    <row r="529" s="454" customFormat="1" x14ac:dyDescent="0.2"/>
    <row r="530" s="454" customFormat="1" x14ac:dyDescent="0.2"/>
    <row r="531" s="454" customFormat="1" x14ac:dyDescent="0.2"/>
    <row r="532" s="454" customFormat="1" x14ac:dyDescent="0.2"/>
    <row r="533" s="454" customFormat="1" x14ac:dyDescent="0.2"/>
    <row r="534" s="454" customFormat="1" x14ac:dyDescent="0.2"/>
    <row r="535" s="454" customFormat="1" x14ac:dyDescent="0.2"/>
    <row r="536" s="454" customFormat="1" x14ac:dyDescent="0.2"/>
    <row r="537" s="454" customFormat="1" x14ac:dyDescent="0.2"/>
    <row r="538" s="454" customFormat="1" x14ac:dyDescent="0.2"/>
    <row r="539" s="454" customFormat="1" x14ac:dyDescent="0.2"/>
    <row r="540" s="454" customFormat="1" x14ac:dyDescent="0.2"/>
    <row r="541" s="454" customFormat="1" x14ac:dyDescent="0.2"/>
    <row r="542" s="454" customFormat="1" x14ac:dyDescent="0.2"/>
    <row r="543" s="454" customFormat="1" x14ac:dyDescent="0.2"/>
    <row r="544" s="454" customFormat="1" x14ac:dyDescent="0.2"/>
    <row r="545" s="454" customFormat="1" x14ac:dyDescent="0.2"/>
    <row r="546" s="454" customFormat="1" x14ac:dyDescent="0.2"/>
    <row r="547" s="454" customFormat="1" x14ac:dyDescent="0.2"/>
    <row r="548" s="454" customFormat="1" x14ac:dyDescent="0.2"/>
    <row r="549" s="454" customFormat="1" x14ac:dyDescent="0.2"/>
    <row r="550" s="454" customFormat="1" x14ac:dyDescent="0.2"/>
    <row r="551" s="454" customFormat="1" x14ac:dyDescent="0.2"/>
    <row r="552" s="454" customFormat="1" x14ac:dyDescent="0.2"/>
    <row r="553" s="454" customFormat="1" x14ac:dyDescent="0.2"/>
    <row r="554" s="454" customFormat="1" x14ac:dyDescent="0.2"/>
    <row r="555" s="454" customFormat="1" x14ac:dyDescent="0.2"/>
    <row r="556" s="454" customFormat="1" x14ac:dyDescent="0.2"/>
    <row r="557" s="454" customFormat="1" x14ac:dyDescent="0.2"/>
    <row r="558" s="454" customFormat="1" x14ac:dyDescent="0.2"/>
    <row r="559" s="454" customFormat="1" x14ac:dyDescent="0.2"/>
    <row r="560" s="454" customFormat="1" x14ac:dyDescent="0.2"/>
    <row r="561" s="454" customFormat="1" x14ac:dyDescent="0.2"/>
    <row r="562" s="454" customFormat="1" x14ac:dyDescent="0.2"/>
    <row r="563" s="454" customFormat="1" x14ac:dyDescent="0.2"/>
    <row r="564" s="454" customFormat="1" x14ac:dyDescent="0.2"/>
    <row r="565" s="454" customFormat="1" x14ac:dyDescent="0.2"/>
    <row r="566" s="454" customFormat="1" x14ac:dyDescent="0.2"/>
    <row r="567" s="454" customFormat="1" x14ac:dyDescent="0.2"/>
    <row r="568" s="454" customFormat="1" x14ac:dyDescent="0.2"/>
    <row r="569" s="454" customFormat="1" x14ac:dyDescent="0.2"/>
    <row r="570" s="454" customFormat="1" x14ac:dyDescent="0.2"/>
    <row r="571" s="454" customFormat="1" x14ac:dyDescent="0.2"/>
    <row r="572" s="454" customFormat="1" x14ac:dyDescent="0.2"/>
    <row r="573" s="454" customFormat="1" x14ac:dyDescent="0.2"/>
    <row r="574" s="454" customFormat="1" x14ac:dyDescent="0.2"/>
    <row r="575" s="454" customFormat="1" x14ac:dyDescent="0.2"/>
    <row r="576" s="454" customFormat="1" x14ac:dyDescent="0.2"/>
    <row r="577" s="454" customFormat="1" x14ac:dyDescent="0.2"/>
    <row r="578" s="454" customFormat="1" x14ac:dyDescent="0.2"/>
    <row r="579" s="454" customFormat="1" x14ac:dyDescent="0.2"/>
    <row r="580" s="454" customFormat="1" x14ac:dyDescent="0.2"/>
    <row r="581" s="454" customFormat="1" x14ac:dyDescent="0.2"/>
    <row r="582" s="454" customFormat="1" x14ac:dyDescent="0.2"/>
    <row r="583" s="454" customFormat="1" x14ac:dyDescent="0.2"/>
    <row r="584" s="454" customFormat="1" x14ac:dyDescent="0.2"/>
    <row r="585" s="454" customFormat="1" x14ac:dyDescent="0.2"/>
    <row r="586" s="454" customFormat="1" x14ac:dyDescent="0.2"/>
    <row r="587" s="454" customFormat="1" x14ac:dyDescent="0.2"/>
    <row r="588" s="454" customFormat="1" x14ac:dyDescent="0.2"/>
    <row r="589" s="454" customFormat="1" x14ac:dyDescent="0.2"/>
    <row r="590" s="454" customFormat="1" x14ac:dyDescent="0.2"/>
    <row r="591" s="454" customFormat="1" x14ac:dyDescent="0.2"/>
    <row r="592" s="454" customFormat="1" x14ac:dyDescent="0.2"/>
    <row r="593" s="454" customFormat="1" x14ac:dyDescent="0.2"/>
    <row r="594" s="454" customFormat="1" x14ac:dyDescent="0.2"/>
    <row r="595" s="454" customFormat="1" x14ac:dyDescent="0.2"/>
    <row r="596" s="454" customFormat="1" x14ac:dyDescent="0.2"/>
    <row r="597" s="454" customFormat="1" x14ac:dyDescent="0.2"/>
    <row r="598" s="454" customFormat="1" x14ac:dyDescent="0.2"/>
    <row r="599" s="454" customFormat="1" x14ac:dyDescent="0.2"/>
    <row r="600" s="454" customFormat="1" x14ac:dyDescent="0.2"/>
    <row r="601" s="454" customFormat="1" x14ac:dyDescent="0.2"/>
    <row r="602" s="454" customFormat="1" x14ac:dyDescent="0.2"/>
    <row r="603" s="454" customFormat="1" x14ac:dyDescent="0.2"/>
    <row r="604" s="454" customFormat="1" x14ac:dyDescent="0.2"/>
    <row r="605" s="454" customFormat="1" x14ac:dyDescent="0.2"/>
    <row r="606" s="454" customFormat="1" x14ac:dyDescent="0.2"/>
    <row r="607" s="454" customFormat="1" x14ac:dyDescent="0.2"/>
    <row r="608" s="454" customFormat="1" x14ac:dyDescent="0.2"/>
    <row r="609" s="454" customFormat="1" x14ac:dyDescent="0.2"/>
    <row r="610" s="454" customFormat="1" x14ac:dyDescent="0.2"/>
    <row r="611" s="454" customFormat="1" x14ac:dyDescent="0.2"/>
    <row r="612" s="454" customFormat="1" x14ac:dyDescent="0.2"/>
    <row r="613" s="454" customFormat="1" x14ac:dyDescent="0.2"/>
    <row r="614" s="454" customFormat="1" x14ac:dyDescent="0.2"/>
    <row r="615" s="454" customFormat="1" x14ac:dyDescent="0.2"/>
    <row r="616" s="454" customFormat="1" x14ac:dyDescent="0.2"/>
    <row r="617" s="454" customFormat="1" x14ac:dyDescent="0.2"/>
    <row r="618" s="454" customFormat="1" x14ac:dyDescent="0.2"/>
    <row r="619" s="454" customFormat="1" x14ac:dyDescent="0.2"/>
    <row r="620" s="454" customFormat="1" x14ac:dyDescent="0.2"/>
    <row r="621" s="454" customFormat="1" x14ac:dyDescent="0.2"/>
    <row r="622" s="454" customFormat="1" x14ac:dyDescent="0.2"/>
    <row r="623" s="454" customFormat="1" x14ac:dyDescent="0.2"/>
    <row r="624" s="454" customFormat="1" x14ac:dyDescent="0.2"/>
    <row r="625" s="454" customFormat="1" x14ac:dyDescent="0.2"/>
    <row r="626" s="454" customFormat="1" x14ac:dyDescent="0.2"/>
    <row r="627" s="454" customFormat="1" x14ac:dyDescent="0.2"/>
    <row r="628" s="454" customFormat="1" x14ac:dyDescent="0.2"/>
    <row r="629" s="454" customFormat="1" x14ac:dyDescent="0.2"/>
    <row r="630" s="454" customFormat="1" x14ac:dyDescent="0.2"/>
    <row r="631" s="454" customFormat="1" x14ac:dyDescent="0.2"/>
    <row r="632" s="454" customFormat="1" x14ac:dyDescent="0.2"/>
    <row r="633" s="454" customFormat="1" x14ac:dyDescent="0.2"/>
    <row r="634" s="454" customFormat="1" x14ac:dyDescent="0.2"/>
    <row r="635" s="454" customFormat="1" x14ac:dyDescent="0.2"/>
    <row r="636" s="454" customFormat="1" x14ac:dyDescent="0.2"/>
    <row r="637" s="454" customFormat="1" x14ac:dyDescent="0.2"/>
    <row r="638" s="454" customFormat="1" x14ac:dyDescent="0.2"/>
    <row r="639" s="454" customFormat="1" x14ac:dyDescent="0.2"/>
    <row r="640" s="454" customFormat="1" x14ac:dyDescent="0.2"/>
    <row r="641" s="454" customFormat="1" x14ac:dyDescent="0.2"/>
    <row r="642" s="454" customFormat="1" x14ac:dyDescent="0.2"/>
    <row r="643" s="454" customFormat="1" x14ac:dyDescent="0.2"/>
    <row r="644" s="454" customFormat="1" x14ac:dyDescent="0.2"/>
    <row r="645" s="454" customFormat="1" x14ac:dyDescent="0.2"/>
    <row r="646" s="454" customFormat="1" x14ac:dyDescent="0.2"/>
    <row r="647" s="454" customFormat="1" x14ac:dyDescent="0.2"/>
    <row r="648" s="454" customFormat="1" x14ac:dyDescent="0.2"/>
    <row r="649" s="454" customFormat="1" x14ac:dyDescent="0.2"/>
    <row r="650" s="454" customFormat="1" x14ac:dyDescent="0.2"/>
    <row r="651" s="454" customFormat="1" x14ac:dyDescent="0.2"/>
    <row r="652" s="454" customFormat="1" x14ac:dyDescent="0.2"/>
    <row r="653" s="454" customFormat="1" x14ac:dyDescent="0.2"/>
    <row r="654" s="454" customFormat="1" x14ac:dyDescent="0.2"/>
    <row r="655" s="454" customFormat="1" x14ac:dyDescent="0.2"/>
    <row r="656" s="454" customFormat="1" x14ac:dyDescent="0.2"/>
    <row r="657" s="454" customFormat="1" x14ac:dyDescent="0.2"/>
    <row r="658" s="454" customFormat="1" x14ac:dyDescent="0.2"/>
    <row r="659" s="454" customFormat="1" x14ac:dyDescent="0.2"/>
    <row r="660" s="454" customFormat="1" x14ac:dyDescent="0.2"/>
    <row r="661" s="454" customFormat="1" x14ac:dyDescent="0.2"/>
    <row r="662" s="454" customFormat="1" x14ac:dyDescent="0.2"/>
    <row r="663" s="454" customFormat="1" x14ac:dyDescent="0.2"/>
    <row r="664" s="454" customFormat="1" x14ac:dyDescent="0.2"/>
    <row r="665" s="454" customFormat="1" x14ac:dyDescent="0.2"/>
    <row r="666" s="454" customFormat="1" x14ac:dyDescent="0.2"/>
    <row r="667" s="454" customFormat="1" x14ac:dyDescent="0.2"/>
    <row r="668" s="454" customFormat="1" x14ac:dyDescent="0.2"/>
    <row r="669" s="454" customFormat="1" x14ac:dyDescent="0.2"/>
    <row r="670" s="454" customFormat="1" x14ac:dyDescent="0.2"/>
    <row r="671" s="454" customFormat="1" x14ac:dyDescent="0.2"/>
    <row r="672" s="454" customFormat="1" x14ac:dyDescent="0.2"/>
    <row r="673" s="454" customFormat="1" x14ac:dyDescent="0.2"/>
    <row r="674" s="454" customFormat="1" x14ac:dyDescent="0.2"/>
    <row r="675" s="454" customFormat="1" x14ac:dyDescent="0.2"/>
    <row r="676" s="454" customFormat="1" x14ac:dyDescent="0.2"/>
    <row r="677" s="454" customFormat="1" x14ac:dyDescent="0.2"/>
    <row r="678" s="454" customFormat="1" x14ac:dyDescent="0.2"/>
    <row r="679" s="454" customFormat="1" x14ac:dyDescent="0.2"/>
    <row r="680" s="454" customFormat="1" x14ac:dyDescent="0.2"/>
    <row r="681" s="454" customFormat="1" x14ac:dyDescent="0.2"/>
    <row r="682" s="454" customFormat="1" x14ac:dyDescent="0.2"/>
    <row r="683" s="454" customFormat="1" x14ac:dyDescent="0.2"/>
    <row r="684" s="454" customFormat="1" x14ac:dyDescent="0.2"/>
    <row r="685" s="454" customFormat="1" x14ac:dyDescent="0.2"/>
    <row r="686" s="454" customFormat="1" x14ac:dyDescent="0.2"/>
    <row r="687" s="454" customFormat="1" x14ac:dyDescent="0.2"/>
    <row r="688" s="454" customFormat="1" x14ac:dyDescent="0.2"/>
    <row r="689" s="454" customFormat="1" x14ac:dyDescent="0.2"/>
    <row r="690" s="454" customFormat="1" x14ac:dyDescent="0.2"/>
    <row r="691" s="454" customFormat="1" x14ac:dyDescent="0.2"/>
    <row r="692" s="454" customFormat="1" x14ac:dyDescent="0.2"/>
    <row r="693" s="454" customFormat="1" x14ac:dyDescent="0.2"/>
    <row r="694" s="454" customFormat="1" x14ac:dyDescent="0.2"/>
    <row r="695" s="454" customFormat="1" x14ac:dyDescent="0.2"/>
    <row r="696" s="454" customFormat="1" x14ac:dyDescent="0.2"/>
    <row r="697" s="454" customFormat="1" x14ac:dyDescent="0.2"/>
    <row r="698" s="454" customFormat="1" x14ac:dyDescent="0.2"/>
    <row r="699" s="454" customFormat="1" x14ac:dyDescent="0.2"/>
    <row r="700" s="454" customFormat="1" x14ac:dyDescent="0.2"/>
    <row r="701" s="454" customFormat="1" x14ac:dyDescent="0.2"/>
    <row r="702" s="454" customFormat="1" x14ac:dyDescent="0.2"/>
    <row r="703" s="454" customFormat="1" x14ac:dyDescent="0.2"/>
    <row r="704" s="454" customFormat="1" x14ac:dyDescent="0.2"/>
    <row r="705" s="454" customFormat="1" x14ac:dyDescent="0.2"/>
    <row r="706" s="454" customFormat="1" x14ac:dyDescent="0.2"/>
    <row r="707" s="454" customFormat="1" x14ac:dyDescent="0.2"/>
    <row r="708" s="454" customFormat="1" x14ac:dyDescent="0.2"/>
    <row r="709" s="454" customFormat="1" x14ac:dyDescent="0.2"/>
    <row r="710" s="454" customFormat="1" x14ac:dyDescent="0.2"/>
    <row r="711" s="454" customFormat="1" x14ac:dyDescent="0.2"/>
    <row r="712" s="454" customFormat="1" x14ac:dyDescent="0.2"/>
    <row r="713" s="454" customFormat="1" x14ac:dyDescent="0.2"/>
    <row r="714" s="454" customFormat="1" x14ac:dyDescent="0.2"/>
    <row r="715" s="454" customFormat="1" x14ac:dyDescent="0.2"/>
    <row r="716" s="454" customFormat="1" x14ac:dyDescent="0.2"/>
    <row r="717" s="454" customFormat="1" x14ac:dyDescent="0.2"/>
    <row r="718" s="454" customFormat="1" x14ac:dyDescent="0.2"/>
    <row r="719" s="454" customFormat="1" x14ac:dyDescent="0.2"/>
    <row r="720" s="454" customFormat="1" x14ac:dyDescent="0.2"/>
    <row r="721" s="454" customFormat="1" x14ac:dyDescent="0.2"/>
    <row r="722" s="454" customFormat="1" x14ac:dyDescent="0.2"/>
    <row r="723" s="454" customFormat="1" x14ac:dyDescent="0.2"/>
    <row r="724" s="454" customFormat="1" x14ac:dyDescent="0.2"/>
    <row r="725" s="454" customFormat="1" x14ac:dyDescent="0.2"/>
    <row r="726" s="454" customFormat="1" x14ac:dyDescent="0.2"/>
    <row r="727" s="454" customFormat="1" x14ac:dyDescent="0.2"/>
    <row r="728" s="454" customFormat="1" x14ac:dyDescent="0.2"/>
    <row r="729" s="454" customFormat="1" x14ac:dyDescent="0.2"/>
    <row r="730" s="454" customFormat="1" x14ac:dyDescent="0.2"/>
    <row r="731" s="454" customFormat="1" x14ac:dyDescent="0.2"/>
    <row r="732" s="454" customFormat="1" x14ac:dyDescent="0.2"/>
    <row r="733" s="454" customFormat="1" x14ac:dyDescent="0.2"/>
    <row r="734" s="454" customFormat="1" x14ac:dyDescent="0.2"/>
    <row r="735" s="454" customFormat="1" x14ac:dyDescent="0.2"/>
    <row r="736" s="454" customFormat="1" x14ac:dyDescent="0.2"/>
    <row r="737" s="454" customFormat="1" x14ac:dyDescent="0.2"/>
    <row r="738" s="454" customFormat="1" x14ac:dyDescent="0.2"/>
    <row r="739" s="454" customFormat="1" x14ac:dyDescent="0.2"/>
    <row r="740" s="454" customFormat="1" x14ac:dyDescent="0.2"/>
    <row r="741" s="454" customFormat="1" x14ac:dyDescent="0.2"/>
    <row r="742" s="454" customFormat="1" x14ac:dyDescent="0.2"/>
    <row r="743" s="454" customFormat="1" x14ac:dyDescent="0.2"/>
    <row r="744" s="454" customFormat="1" x14ac:dyDescent="0.2"/>
    <row r="745" s="454" customFormat="1" x14ac:dyDescent="0.2"/>
    <row r="746" s="454" customFormat="1" x14ac:dyDescent="0.2"/>
    <row r="747" s="454" customFormat="1" x14ac:dyDescent="0.2"/>
    <row r="748" s="454" customFormat="1" x14ac:dyDescent="0.2"/>
    <row r="749" s="454" customFormat="1" x14ac:dyDescent="0.2"/>
    <row r="750" s="454" customFormat="1" x14ac:dyDescent="0.2"/>
    <row r="751" s="454" customFormat="1" x14ac:dyDescent="0.2"/>
    <row r="752" s="454" customFormat="1" x14ac:dyDescent="0.2"/>
    <row r="753" s="454" customFormat="1" x14ac:dyDescent="0.2"/>
    <row r="754" s="454" customFormat="1" x14ac:dyDescent="0.2"/>
    <row r="755" s="454" customFormat="1" x14ac:dyDescent="0.2"/>
    <row r="756" s="454" customFormat="1" x14ac:dyDescent="0.2"/>
    <row r="757" s="454" customFormat="1" x14ac:dyDescent="0.2"/>
    <row r="758" s="454" customFormat="1" x14ac:dyDescent="0.2"/>
    <row r="759" s="454" customFormat="1" x14ac:dyDescent="0.2"/>
    <row r="760" s="454" customFormat="1" x14ac:dyDescent="0.2"/>
    <row r="761" s="454" customFormat="1" x14ac:dyDescent="0.2"/>
    <row r="762" s="454" customFormat="1" x14ac:dyDescent="0.2"/>
    <row r="763" s="454" customFormat="1" x14ac:dyDescent="0.2"/>
    <row r="764" s="454" customFormat="1" x14ac:dyDescent="0.2"/>
    <row r="765" s="454" customFormat="1" x14ac:dyDescent="0.2"/>
    <row r="766" s="454" customFormat="1" x14ac:dyDescent="0.2"/>
    <row r="767" s="454" customFormat="1" x14ac:dyDescent="0.2"/>
    <row r="768" s="454" customFormat="1" x14ac:dyDescent="0.2"/>
    <row r="769" s="454" customFormat="1" x14ac:dyDescent="0.2"/>
    <row r="770" s="454" customFormat="1" x14ac:dyDescent="0.2"/>
    <row r="771" s="454" customFormat="1" x14ac:dyDescent="0.2"/>
    <row r="772" s="454" customFormat="1" x14ac:dyDescent="0.2"/>
    <row r="773" s="454" customFormat="1" x14ac:dyDescent="0.2"/>
    <row r="774" s="454" customFormat="1" x14ac:dyDescent="0.2"/>
    <row r="775" s="454" customFormat="1" x14ac:dyDescent="0.2"/>
    <row r="776" s="454" customFormat="1" x14ac:dyDescent="0.2"/>
    <row r="777" s="454" customFormat="1" x14ac:dyDescent="0.2"/>
    <row r="778" s="454" customFormat="1" x14ac:dyDescent="0.2"/>
    <row r="779" s="454" customFormat="1" x14ac:dyDescent="0.2"/>
    <row r="780" s="454" customFormat="1" x14ac:dyDescent="0.2"/>
    <row r="781" s="454" customFormat="1" x14ac:dyDescent="0.2"/>
    <row r="782" s="454" customFormat="1" x14ac:dyDescent="0.2"/>
    <row r="783" s="454" customFormat="1" x14ac:dyDescent="0.2"/>
    <row r="784" s="454" customFormat="1" x14ac:dyDescent="0.2"/>
    <row r="785" s="454" customFormat="1" x14ac:dyDescent="0.2"/>
    <row r="786" s="454" customFormat="1" x14ac:dyDescent="0.2"/>
    <row r="787" s="454" customFormat="1" x14ac:dyDescent="0.2"/>
    <row r="788" s="454" customFormat="1" x14ac:dyDescent="0.2"/>
    <row r="789" s="454" customFormat="1" x14ac:dyDescent="0.2"/>
    <row r="790" s="454" customFormat="1" x14ac:dyDescent="0.2"/>
    <row r="791" s="454" customFormat="1" x14ac:dyDescent="0.2"/>
    <row r="792" s="454" customFormat="1" x14ac:dyDescent="0.2"/>
    <row r="793" s="454" customFormat="1" x14ac:dyDescent="0.2"/>
    <row r="794" s="454" customFormat="1" x14ac:dyDescent="0.2"/>
    <row r="795" s="454" customFormat="1" x14ac:dyDescent="0.2"/>
    <row r="796" s="454" customFormat="1" x14ac:dyDescent="0.2"/>
    <row r="797" s="454" customFormat="1" x14ac:dyDescent="0.2"/>
    <row r="798" s="454" customFormat="1" x14ac:dyDescent="0.2"/>
    <row r="799" s="454" customFormat="1" x14ac:dyDescent="0.2"/>
    <row r="800" s="454" customFormat="1" x14ac:dyDescent="0.2"/>
    <row r="801" s="454" customFormat="1" x14ac:dyDescent="0.2"/>
    <row r="802" s="454" customFormat="1" x14ac:dyDescent="0.2"/>
    <row r="803" s="454" customFormat="1" x14ac:dyDescent="0.2"/>
    <row r="804" s="454" customFormat="1" x14ac:dyDescent="0.2"/>
    <row r="805" s="454" customFormat="1" x14ac:dyDescent="0.2"/>
    <row r="806" s="454" customFormat="1" x14ac:dyDescent="0.2"/>
    <row r="807" s="454" customFormat="1" x14ac:dyDescent="0.2"/>
    <row r="808" s="454" customFormat="1" x14ac:dyDescent="0.2"/>
    <row r="809" s="454" customFormat="1" x14ac:dyDescent="0.2"/>
    <row r="810" s="454" customFormat="1" x14ac:dyDescent="0.2"/>
    <row r="811" s="454" customFormat="1" x14ac:dyDescent="0.2"/>
    <row r="812" s="454" customFormat="1" x14ac:dyDescent="0.2"/>
    <row r="813" s="454" customFormat="1" x14ac:dyDescent="0.2"/>
    <row r="814" s="454" customFormat="1" x14ac:dyDescent="0.2"/>
    <row r="815" s="454" customFormat="1" x14ac:dyDescent="0.2"/>
    <row r="816" s="454" customFormat="1" x14ac:dyDescent="0.2"/>
    <row r="817" s="454" customFormat="1" x14ac:dyDescent="0.2"/>
    <row r="818" s="454" customFormat="1" x14ac:dyDescent="0.2"/>
    <row r="819" s="454" customFormat="1" x14ac:dyDescent="0.2"/>
    <row r="820" s="454" customFormat="1" x14ac:dyDescent="0.2"/>
    <row r="821" s="454" customFormat="1" x14ac:dyDescent="0.2"/>
    <row r="822" s="454" customFormat="1" x14ac:dyDescent="0.2"/>
    <row r="823" s="454" customFormat="1" x14ac:dyDescent="0.2"/>
    <row r="824" s="454" customFormat="1" x14ac:dyDescent="0.2"/>
    <row r="825" s="454" customFormat="1" x14ac:dyDescent="0.2"/>
    <row r="826" s="454" customFormat="1" x14ac:dyDescent="0.2"/>
    <row r="827" s="454" customFormat="1" x14ac:dyDescent="0.2"/>
    <row r="828" s="454" customFormat="1" x14ac:dyDescent="0.2"/>
    <row r="829" s="454" customFormat="1" x14ac:dyDescent="0.2"/>
    <row r="830" s="454" customFormat="1" x14ac:dyDescent="0.2"/>
    <row r="831" s="454" customFormat="1" x14ac:dyDescent="0.2"/>
    <row r="832" s="454" customFormat="1" x14ac:dyDescent="0.2"/>
    <row r="833" s="454" customFormat="1" x14ac:dyDescent="0.2"/>
    <row r="834" s="454" customFormat="1" x14ac:dyDescent="0.2"/>
    <row r="835" s="454" customFormat="1" x14ac:dyDescent="0.2"/>
    <row r="836" s="454" customFormat="1" x14ac:dyDescent="0.2"/>
    <row r="837" s="454" customFormat="1" x14ac:dyDescent="0.2"/>
    <row r="838" s="454" customFormat="1" x14ac:dyDescent="0.2"/>
    <row r="839" s="454" customFormat="1" x14ac:dyDescent="0.2"/>
    <row r="840" s="454" customFormat="1" x14ac:dyDescent="0.2"/>
    <row r="841" s="454" customFormat="1" x14ac:dyDescent="0.2"/>
    <row r="842" s="454" customFormat="1" x14ac:dyDescent="0.2"/>
    <row r="843" s="454" customFormat="1" x14ac:dyDescent="0.2"/>
    <row r="844" s="454" customFormat="1" x14ac:dyDescent="0.2"/>
    <row r="845" s="454" customFormat="1" x14ac:dyDescent="0.2"/>
    <row r="846" s="454" customFormat="1" x14ac:dyDescent="0.2"/>
    <row r="847" s="454" customFormat="1" x14ac:dyDescent="0.2"/>
    <row r="848" s="454" customFormat="1" x14ac:dyDescent="0.2"/>
    <row r="849" s="454" customFormat="1" x14ac:dyDescent="0.2"/>
    <row r="850" s="454" customFormat="1" x14ac:dyDescent="0.2"/>
    <row r="851" s="454" customFormat="1" x14ac:dyDescent="0.2"/>
    <row r="852" s="454" customFormat="1" x14ac:dyDescent="0.2"/>
    <row r="853" s="454" customFormat="1" x14ac:dyDescent="0.2"/>
    <row r="854" s="454" customFormat="1" x14ac:dyDescent="0.2"/>
    <row r="855" s="454" customFormat="1" x14ac:dyDescent="0.2"/>
    <row r="856" s="454" customFormat="1" x14ac:dyDescent="0.2"/>
    <row r="857" s="454" customFormat="1" x14ac:dyDescent="0.2"/>
    <row r="858" s="454" customFormat="1" x14ac:dyDescent="0.2"/>
    <row r="859" s="454" customFormat="1" x14ac:dyDescent="0.2"/>
    <row r="860" s="454" customFormat="1" x14ac:dyDescent="0.2"/>
    <row r="861" s="454" customFormat="1" x14ac:dyDescent="0.2"/>
    <row r="862" s="454" customFormat="1" x14ac:dyDescent="0.2"/>
    <row r="863" s="454" customFormat="1" x14ac:dyDescent="0.2"/>
    <row r="864" s="454" customFormat="1" x14ac:dyDescent="0.2"/>
    <row r="865" s="454" customFormat="1" x14ac:dyDescent="0.2"/>
    <row r="866" s="454" customFormat="1" x14ac:dyDescent="0.2"/>
    <row r="867" s="454" customFormat="1" x14ac:dyDescent="0.2"/>
    <row r="868" s="454" customFormat="1" x14ac:dyDescent="0.2"/>
    <row r="869" s="454" customFormat="1" x14ac:dyDescent="0.2"/>
    <row r="870" s="454" customFormat="1" x14ac:dyDescent="0.2"/>
    <row r="871" s="454" customFormat="1" x14ac:dyDescent="0.2"/>
    <row r="872" s="454" customFormat="1" x14ac:dyDescent="0.2"/>
    <row r="873" s="454" customFormat="1" x14ac:dyDescent="0.2"/>
    <row r="874" s="454" customFormat="1" x14ac:dyDescent="0.2"/>
    <row r="875" s="454" customFormat="1" x14ac:dyDescent="0.2"/>
    <row r="876" s="454" customFormat="1" x14ac:dyDescent="0.2"/>
    <row r="877" s="454" customFormat="1" x14ac:dyDescent="0.2"/>
    <row r="878" s="454" customFormat="1" x14ac:dyDescent="0.2"/>
    <row r="879" s="454" customFormat="1" x14ac:dyDescent="0.2"/>
    <row r="880" s="454" customFormat="1" x14ac:dyDescent="0.2"/>
    <row r="881" s="454" customFormat="1" x14ac:dyDescent="0.2"/>
    <row r="882" s="454" customFormat="1" x14ac:dyDescent="0.2"/>
    <row r="883" s="454" customFormat="1" x14ac:dyDescent="0.2"/>
    <row r="884" s="454" customFormat="1" x14ac:dyDescent="0.2"/>
    <row r="885" s="454" customFormat="1" x14ac:dyDescent="0.2"/>
    <row r="886" s="454" customFormat="1" x14ac:dyDescent="0.2"/>
    <row r="887" s="454" customFormat="1" x14ac:dyDescent="0.2"/>
    <row r="888" s="454" customFormat="1" x14ac:dyDescent="0.2"/>
    <row r="889" s="454" customFormat="1" x14ac:dyDescent="0.2"/>
    <row r="890" s="454" customFormat="1" x14ac:dyDescent="0.2"/>
    <row r="891" s="454" customFormat="1" x14ac:dyDescent="0.2"/>
    <row r="892" s="454" customFormat="1" x14ac:dyDescent="0.2"/>
    <row r="893" s="454" customFormat="1" x14ac:dyDescent="0.2"/>
    <row r="894" s="454" customFormat="1" x14ac:dyDescent="0.2"/>
    <row r="895" s="454" customFormat="1" x14ac:dyDescent="0.2"/>
    <row r="896" s="454" customFormat="1" x14ac:dyDescent="0.2"/>
    <row r="897" s="454" customFormat="1" x14ac:dyDescent="0.2"/>
    <row r="898" s="454" customFormat="1" x14ac:dyDescent="0.2"/>
    <row r="899" s="454" customFormat="1" x14ac:dyDescent="0.2"/>
    <row r="900" s="454" customFormat="1" x14ac:dyDescent="0.2"/>
    <row r="901" s="454" customFormat="1" x14ac:dyDescent="0.2"/>
    <row r="902" s="454" customFormat="1" x14ac:dyDescent="0.2"/>
    <row r="903" s="454" customFormat="1" x14ac:dyDescent="0.2"/>
    <row r="904" s="454" customFormat="1" x14ac:dyDescent="0.2"/>
    <row r="905" s="454" customFormat="1" x14ac:dyDescent="0.2"/>
    <row r="906" s="454" customFormat="1" x14ac:dyDescent="0.2"/>
    <row r="907" s="454" customFormat="1" x14ac:dyDescent="0.2"/>
    <row r="908" s="454" customFormat="1" x14ac:dyDescent="0.2"/>
    <row r="909" s="454" customFormat="1" x14ac:dyDescent="0.2"/>
    <row r="910" s="454" customFormat="1" x14ac:dyDescent="0.2"/>
    <row r="911" s="454" customFormat="1" x14ac:dyDescent="0.2"/>
    <row r="912" s="454" customFormat="1" x14ac:dyDescent="0.2"/>
    <row r="913" s="454" customFormat="1" x14ac:dyDescent="0.2"/>
    <row r="914" s="454" customFormat="1" x14ac:dyDescent="0.2"/>
    <row r="915" s="454" customFormat="1" x14ac:dyDescent="0.2"/>
    <row r="916" s="454" customFormat="1" x14ac:dyDescent="0.2"/>
    <row r="917" s="454" customFormat="1" x14ac:dyDescent="0.2"/>
    <row r="918" s="454" customFormat="1" x14ac:dyDescent="0.2"/>
    <row r="919" s="454" customFormat="1" x14ac:dyDescent="0.2"/>
    <row r="920" s="454" customFormat="1" x14ac:dyDescent="0.2"/>
    <row r="921" s="454" customFormat="1" x14ac:dyDescent="0.2"/>
    <row r="922" s="454" customFormat="1" x14ac:dyDescent="0.2"/>
    <row r="923" s="454" customFormat="1" x14ac:dyDescent="0.2"/>
    <row r="924" s="454" customFormat="1" x14ac:dyDescent="0.2"/>
    <row r="925" s="454" customFormat="1" x14ac:dyDescent="0.2"/>
    <row r="926" s="454" customFormat="1" x14ac:dyDescent="0.2"/>
    <row r="927" s="454" customFormat="1" x14ac:dyDescent="0.2"/>
    <row r="928" s="454" customFormat="1" x14ac:dyDescent="0.2"/>
    <row r="929" s="454" customFormat="1" x14ac:dyDescent="0.2"/>
    <row r="930" s="454" customFormat="1" x14ac:dyDescent="0.2"/>
    <row r="931" s="454" customFormat="1" x14ac:dyDescent="0.2"/>
    <row r="932" s="454" customFormat="1" x14ac:dyDescent="0.2"/>
    <row r="933" s="454" customFormat="1" x14ac:dyDescent="0.2"/>
    <row r="934" s="454" customFormat="1" x14ac:dyDescent="0.2"/>
    <row r="935" s="454" customFormat="1" x14ac:dyDescent="0.2"/>
    <row r="936" s="454" customFormat="1" x14ac:dyDescent="0.2"/>
    <row r="937" s="454" customFormat="1" x14ac:dyDescent="0.2"/>
    <row r="938" s="454" customFormat="1" x14ac:dyDescent="0.2"/>
    <row r="939" s="454" customFormat="1" x14ac:dyDescent="0.2"/>
    <row r="940" s="454" customFormat="1" x14ac:dyDescent="0.2"/>
    <row r="941" s="454" customFormat="1" x14ac:dyDescent="0.2"/>
    <row r="942" s="454" customFormat="1" x14ac:dyDescent="0.2"/>
    <row r="943" s="454" customFormat="1" x14ac:dyDescent="0.2"/>
    <row r="944" s="454" customFormat="1" x14ac:dyDescent="0.2"/>
    <row r="945" s="454" customFormat="1" x14ac:dyDescent="0.2"/>
    <row r="946" s="454" customFormat="1" x14ac:dyDescent="0.2"/>
    <row r="947" s="454" customFormat="1" x14ac:dyDescent="0.2"/>
    <row r="948" s="454" customFormat="1" x14ac:dyDescent="0.2"/>
    <row r="949" s="454" customFormat="1" x14ac:dyDescent="0.2"/>
    <row r="950" s="454" customFormat="1" x14ac:dyDescent="0.2"/>
    <row r="951" s="454" customFormat="1" x14ac:dyDescent="0.2"/>
    <row r="952" s="454" customFormat="1" x14ac:dyDescent="0.2"/>
    <row r="953" s="454" customFormat="1" x14ac:dyDescent="0.2"/>
    <row r="954" s="454" customFormat="1" x14ac:dyDescent="0.2"/>
    <row r="955" s="454" customFormat="1" x14ac:dyDescent="0.2"/>
    <row r="956" s="454" customFormat="1" x14ac:dyDescent="0.2"/>
    <row r="957" s="454" customFormat="1" x14ac:dyDescent="0.2"/>
    <row r="958" s="454" customFormat="1" x14ac:dyDescent="0.2"/>
    <row r="959" s="454" customFormat="1" x14ac:dyDescent="0.2"/>
    <row r="960" s="454" customFormat="1" x14ac:dyDescent="0.2"/>
    <row r="961" s="454" customFormat="1" x14ac:dyDescent="0.2"/>
    <row r="962" s="454" customFormat="1" x14ac:dyDescent="0.2"/>
    <row r="963" s="454" customFormat="1" x14ac:dyDescent="0.2"/>
    <row r="964" s="454" customFormat="1" x14ac:dyDescent="0.2"/>
    <row r="965" s="454" customFormat="1" x14ac:dyDescent="0.2"/>
    <row r="966" s="454" customFormat="1" x14ac:dyDescent="0.2"/>
    <row r="967" s="454" customFormat="1" x14ac:dyDescent="0.2"/>
    <row r="968" s="454" customFormat="1" x14ac:dyDescent="0.2"/>
    <row r="969" s="454" customFormat="1" x14ac:dyDescent="0.2"/>
    <row r="970" s="454" customFormat="1" x14ac:dyDescent="0.2"/>
    <row r="971" s="454" customFormat="1" x14ac:dyDescent="0.2"/>
    <row r="972" s="454" customFormat="1" x14ac:dyDescent="0.2"/>
    <row r="973" s="454" customFormat="1" x14ac:dyDescent="0.2"/>
    <row r="974" s="454" customFormat="1" x14ac:dyDescent="0.2"/>
    <row r="975" s="454" customFormat="1" x14ac:dyDescent="0.2"/>
    <row r="976" s="454" customFormat="1" x14ac:dyDescent="0.2"/>
    <row r="977" s="454" customFormat="1" x14ac:dyDescent="0.2"/>
    <row r="978" s="454" customFormat="1" x14ac:dyDescent="0.2"/>
    <row r="979" s="454" customFormat="1" x14ac:dyDescent="0.2"/>
    <row r="980" s="454" customFormat="1" x14ac:dyDescent="0.2"/>
    <row r="981" s="454" customFormat="1" x14ac:dyDescent="0.2"/>
    <row r="982" s="454" customFormat="1" x14ac:dyDescent="0.2"/>
    <row r="983" s="454" customFormat="1" x14ac:dyDescent="0.2"/>
    <row r="984" s="454" customFormat="1" x14ac:dyDescent="0.2"/>
    <row r="985" s="454" customFormat="1" x14ac:dyDescent="0.2"/>
    <row r="986" s="454" customFormat="1" x14ac:dyDescent="0.2"/>
    <row r="987" s="454" customFormat="1" x14ac:dyDescent="0.2"/>
    <row r="988" s="454" customFormat="1" x14ac:dyDescent="0.2"/>
    <row r="989" s="454" customFormat="1" x14ac:dyDescent="0.2"/>
    <row r="990" s="454" customFormat="1" x14ac:dyDescent="0.2"/>
    <row r="991" s="454" customFormat="1" x14ac:dyDescent="0.2"/>
    <row r="992" s="454" customFormat="1" x14ac:dyDescent="0.2"/>
    <row r="993" s="454" customFormat="1" x14ac:dyDescent="0.2"/>
    <row r="994" s="454" customFormat="1" x14ac:dyDescent="0.2"/>
    <row r="995" s="454" customFormat="1" x14ac:dyDescent="0.2"/>
    <row r="996" s="454" customFormat="1" x14ac:dyDescent="0.2"/>
    <row r="997" s="454" customFormat="1" x14ac:dyDescent="0.2"/>
    <row r="998" s="454" customFormat="1" x14ac:dyDescent="0.2"/>
    <row r="999" s="454" customFormat="1" x14ac:dyDescent="0.2"/>
    <row r="1000" s="454" customFormat="1" x14ac:dyDescent="0.2"/>
    <row r="1001" s="454" customFormat="1" x14ac:dyDescent="0.2"/>
    <row r="1002" s="454" customFormat="1" x14ac:dyDescent="0.2"/>
    <row r="1003" s="454" customFormat="1" x14ac:dyDescent="0.2"/>
    <row r="1004" s="454" customFormat="1" x14ac:dyDescent="0.2"/>
    <row r="1005" s="454" customFormat="1" x14ac:dyDescent="0.2"/>
    <row r="1006" s="454" customFormat="1" x14ac:dyDescent="0.2"/>
    <row r="1007" s="454" customFormat="1" x14ac:dyDescent="0.2"/>
    <row r="1008" s="454" customFormat="1" x14ac:dyDescent="0.2"/>
    <row r="1009" s="454" customFormat="1" x14ac:dyDescent="0.2"/>
    <row r="1010" s="454" customFormat="1" x14ac:dyDescent="0.2"/>
    <row r="1011" s="454" customFormat="1" x14ac:dyDescent="0.2"/>
    <row r="1012" s="454" customFormat="1" x14ac:dyDescent="0.2"/>
    <row r="1013" s="454" customFormat="1" x14ac:dyDescent="0.2"/>
    <row r="1014" s="454" customFormat="1" x14ac:dyDescent="0.2"/>
    <row r="1015" s="454" customFormat="1" x14ac:dyDescent="0.2"/>
    <row r="1016" s="454" customFormat="1" x14ac:dyDescent="0.2"/>
    <row r="1017" s="454" customFormat="1" x14ac:dyDescent="0.2"/>
    <row r="1018" s="454" customFormat="1" x14ac:dyDescent="0.2"/>
    <row r="1019" s="454" customFormat="1" x14ac:dyDescent="0.2"/>
    <row r="1020" s="454" customFormat="1" x14ac:dyDescent="0.2"/>
    <row r="1021" s="454" customFormat="1" x14ac:dyDescent="0.2"/>
    <row r="1022" s="454" customFormat="1" x14ac:dyDescent="0.2"/>
    <row r="1023" s="454" customFormat="1" x14ac:dyDescent="0.2"/>
    <row r="1024" s="454" customFormat="1" x14ac:dyDescent="0.2"/>
    <row r="1025" s="454" customFormat="1" x14ac:dyDescent="0.2"/>
    <row r="1026" s="454" customFormat="1" x14ac:dyDescent="0.2"/>
    <row r="1027" s="454" customFormat="1" x14ac:dyDescent="0.2"/>
    <row r="1028" s="454" customFormat="1" x14ac:dyDescent="0.2"/>
    <row r="1029" s="454" customFormat="1" x14ac:dyDescent="0.2"/>
    <row r="1030" s="454" customFormat="1" x14ac:dyDescent="0.2"/>
    <row r="1031" s="454" customFormat="1" x14ac:dyDescent="0.2"/>
    <row r="1032" s="454" customFormat="1" x14ac:dyDescent="0.2"/>
    <row r="1033" s="454" customFormat="1" x14ac:dyDescent="0.2"/>
    <row r="1034" s="454" customFormat="1" x14ac:dyDescent="0.2"/>
    <row r="1035" s="454" customFormat="1" x14ac:dyDescent="0.2"/>
    <row r="1036" s="454" customFormat="1" x14ac:dyDescent="0.2"/>
    <row r="1037" s="454" customFormat="1" x14ac:dyDescent="0.2"/>
    <row r="1038" s="454" customFormat="1" x14ac:dyDescent="0.2"/>
    <row r="1039" s="454" customFormat="1" x14ac:dyDescent="0.2"/>
    <row r="1040" s="454" customFormat="1" x14ac:dyDescent="0.2"/>
    <row r="1041" s="454" customFormat="1" x14ac:dyDescent="0.2"/>
    <row r="1042" s="454" customFormat="1" x14ac:dyDescent="0.2"/>
    <row r="1043" s="454" customFormat="1" x14ac:dyDescent="0.2"/>
    <row r="1044" s="454" customFormat="1" x14ac:dyDescent="0.2"/>
    <row r="1045" s="454" customFormat="1" x14ac:dyDescent="0.2"/>
    <row r="1046" s="454" customFormat="1" x14ac:dyDescent="0.2"/>
    <row r="1047" s="454" customFormat="1" x14ac:dyDescent="0.2"/>
    <row r="1048" s="454" customFormat="1" x14ac:dyDescent="0.2"/>
    <row r="1049" s="454" customFormat="1" x14ac:dyDescent="0.2"/>
    <row r="1050" s="454" customFormat="1" x14ac:dyDescent="0.2"/>
    <row r="1051" s="454" customFormat="1" x14ac:dyDescent="0.2"/>
    <row r="1052" s="454" customFormat="1" x14ac:dyDescent="0.2"/>
    <row r="1053" s="454" customFormat="1" x14ac:dyDescent="0.2"/>
    <row r="1054" s="454" customFormat="1" x14ac:dyDescent="0.2"/>
    <row r="1055" s="454" customFormat="1" x14ac:dyDescent="0.2"/>
    <row r="1056" s="454" customFormat="1" x14ac:dyDescent="0.2"/>
    <row r="1057" s="454" customFormat="1" x14ac:dyDescent="0.2"/>
    <row r="1058" s="454" customFormat="1" x14ac:dyDescent="0.2"/>
    <row r="1059" s="454" customFormat="1" x14ac:dyDescent="0.2"/>
    <row r="1060" s="454" customFormat="1" x14ac:dyDescent="0.2"/>
    <row r="1061" s="454" customFormat="1" x14ac:dyDescent="0.2"/>
    <row r="1062" s="454" customFormat="1" x14ac:dyDescent="0.2"/>
    <row r="1063" s="454" customFormat="1" x14ac:dyDescent="0.2"/>
    <row r="1064" s="454" customFormat="1" x14ac:dyDescent="0.2"/>
    <row r="1065" s="454" customFormat="1" x14ac:dyDescent="0.2"/>
    <row r="1066" s="454" customFormat="1" x14ac:dyDescent="0.2"/>
    <row r="1067" s="454" customFormat="1" x14ac:dyDescent="0.2"/>
    <row r="1068" s="454" customFormat="1" x14ac:dyDescent="0.2"/>
    <row r="1069" s="454" customFormat="1" x14ac:dyDescent="0.2"/>
    <row r="1070" s="454" customFormat="1" x14ac:dyDescent="0.2"/>
    <row r="1071" s="454" customFormat="1" x14ac:dyDescent="0.2"/>
    <row r="1072" s="454" customFormat="1" x14ac:dyDescent="0.2"/>
    <row r="1073" s="454" customFormat="1" x14ac:dyDescent="0.2"/>
    <row r="1074" s="454" customFormat="1" x14ac:dyDescent="0.2"/>
    <row r="1075" s="454" customFormat="1" x14ac:dyDescent="0.2"/>
    <row r="1076" s="454" customFormat="1" x14ac:dyDescent="0.2"/>
    <row r="1077" s="454" customFormat="1" x14ac:dyDescent="0.2"/>
    <row r="1078" s="454" customFormat="1" x14ac:dyDescent="0.2"/>
    <row r="1079" s="454" customFormat="1" x14ac:dyDescent="0.2"/>
    <row r="1080" s="454" customFormat="1" x14ac:dyDescent="0.2"/>
    <row r="1081" s="454" customFormat="1" x14ac:dyDescent="0.2"/>
    <row r="1082" s="454" customFormat="1" x14ac:dyDescent="0.2"/>
    <row r="1083" s="454" customFormat="1" x14ac:dyDescent="0.2"/>
    <row r="1084" s="454" customFormat="1" x14ac:dyDescent="0.2"/>
    <row r="1085" s="454" customFormat="1" x14ac:dyDescent="0.2"/>
    <row r="1086" s="454" customFormat="1" x14ac:dyDescent="0.2"/>
    <row r="1087" s="454" customFormat="1" x14ac:dyDescent="0.2"/>
    <row r="1088" s="454" customFormat="1" x14ac:dyDescent="0.2"/>
    <row r="1089" s="454" customFormat="1" x14ac:dyDescent="0.2"/>
    <row r="1090" s="454" customFormat="1" x14ac:dyDescent="0.2"/>
    <row r="1091" s="454" customFormat="1" x14ac:dyDescent="0.2"/>
    <row r="1092" s="454" customFormat="1" x14ac:dyDescent="0.2"/>
    <row r="1093" s="454" customFormat="1" x14ac:dyDescent="0.2"/>
    <row r="1094" s="454" customFormat="1" x14ac:dyDescent="0.2"/>
    <row r="1095" s="454" customFormat="1" x14ac:dyDescent="0.2"/>
    <row r="1096" s="454" customFormat="1" x14ac:dyDescent="0.2"/>
    <row r="1097" s="454" customFormat="1" x14ac:dyDescent="0.2"/>
    <row r="1098" s="454" customFormat="1" x14ac:dyDescent="0.2"/>
    <row r="1099" s="454" customFormat="1" x14ac:dyDescent="0.2"/>
    <row r="1100" s="454" customFormat="1" x14ac:dyDescent="0.2"/>
    <row r="1101" s="454" customFormat="1" x14ac:dyDescent="0.2"/>
    <row r="1102" s="454" customFormat="1" x14ac:dyDescent="0.2"/>
    <row r="1103" s="454" customFormat="1" x14ac:dyDescent="0.2"/>
    <row r="1104" s="454" customFormat="1" x14ac:dyDescent="0.2"/>
    <row r="1105" s="454" customFormat="1" x14ac:dyDescent="0.2"/>
    <row r="1106" s="454" customFormat="1" x14ac:dyDescent="0.2"/>
    <row r="1107" s="454" customFormat="1" x14ac:dyDescent="0.2"/>
    <row r="1108" s="454" customFormat="1" x14ac:dyDescent="0.2"/>
    <row r="1109" s="454" customFormat="1" x14ac:dyDescent="0.2"/>
    <row r="1110" s="454" customFormat="1" x14ac:dyDescent="0.2"/>
    <row r="1111" s="454" customFormat="1" x14ac:dyDescent="0.2"/>
    <row r="1112" s="454" customFormat="1" x14ac:dyDescent="0.2"/>
    <row r="1113" s="454" customFormat="1" x14ac:dyDescent="0.2"/>
    <row r="1114" s="454" customFormat="1" x14ac:dyDescent="0.2"/>
    <row r="1115" s="454" customFormat="1" x14ac:dyDescent="0.2"/>
    <row r="1116" s="454" customFormat="1" x14ac:dyDescent="0.2"/>
    <row r="1117" s="454" customFormat="1" x14ac:dyDescent="0.2"/>
    <row r="1118" s="454" customFormat="1" x14ac:dyDescent="0.2"/>
    <row r="1119" s="454" customFormat="1" x14ac:dyDescent="0.2"/>
    <row r="1120" s="454" customFormat="1" x14ac:dyDescent="0.2"/>
    <row r="1121" s="454" customFormat="1" x14ac:dyDescent="0.2"/>
    <row r="1122" s="454" customFormat="1" x14ac:dyDescent="0.2"/>
    <row r="1123" s="454" customFormat="1" x14ac:dyDescent="0.2"/>
    <row r="1124" s="454" customFormat="1" x14ac:dyDescent="0.2"/>
    <row r="1125" s="454" customFormat="1" x14ac:dyDescent="0.2"/>
    <row r="1126" s="454" customFormat="1" x14ac:dyDescent="0.2"/>
    <row r="1127" s="454" customFormat="1" x14ac:dyDescent="0.2"/>
    <row r="1128" s="454" customFormat="1" x14ac:dyDescent="0.2"/>
    <row r="1129" s="454" customFormat="1" x14ac:dyDescent="0.2"/>
    <row r="1130" s="454" customFormat="1" x14ac:dyDescent="0.2"/>
    <row r="1131" s="454" customFormat="1" x14ac:dyDescent="0.2"/>
    <row r="1132" s="454" customFormat="1" x14ac:dyDescent="0.2"/>
    <row r="1133" s="454" customFormat="1" x14ac:dyDescent="0.2"/>
    <row r="1134" s="454" customFormat="1" x14ac:dyDescent="0.2"/>
    <row r="1135" s="454" customFormat="1" x14ac:dyDescent="0.2"/>
    <row r="1136" s="454" customFormat="1" x14ac:dyDescent="0.2"/>
    <row r="1137" s="454" customFormat="1" x14ac:dyDescent="0.2"/>
    <row r="1138" s="454" customFormat="1" x14ac:dyDescent="0.2"/>
    <row r="1139" s="454" customFormat="1" x14ac:dyDescent="0.2"/>
    <row r="1140" s="454" customFormat="1" x14ac:dyDescent="0.2"/>
    <row r="1141" s="454" customFormat="1" x14ac:dyDescent="0.2"/>
    <row r="1142" s="454" customFormat="1" x14ac:dyDescent="0.2"/>
    <row r="1143" s="454" customFormat="1" x14ac:dyDescent="0.2"/>
    <row r="1144" s="454" customFormat="1" x14ac:dyDescent="0.2"/>
    <row r="1145" s="454" customFormat="1" x14ac:dyDescent="0.2"/>
    <row r="1146" s="454" customFormat="1" x14ac:dyDescent="0.2"/>
    <row r="1147" s="454" customFormat="1" x14ac:dyDescent="0.2"/>
    <row r="1148" s="454" customFormat="1" x14ac:dyDescent="0.2"/>
    <row r="1149" s="454" customFormat="1" x14ac:dyDescent="0.2"/>
    <row r="1150" s="454" customFormat="1" x14ac:dyDescent="0.2"/>
    <row r="1151" s="454" customFormat="1" x14ac:dyDescent="0.2"/>
    <row r="1152" s="454" customFormat="1" x14ac:dyDescent="0.2"/>
    <row r="1153" s="454" customFormat="1" x14ac:dyDescent="0.2"/>
    <row r="1154" s="454" customFormat="1" x14ac:dyDescent="0.2"/>
    <row r="1155" s="454" customFormat="1" x14ac:dyDescent="0.2"/>
    <row r="1156" s="454" customFormat="1" x14ac:dyDescent="0.2"/>
    <row r="1157" s="454" customFormat="1" x14ac:dyDescent="0.2"/>
    <row r="1158" s="454" customFormat="1" x14ac:dyDescent="0.2"/>
    <row r="1159" s="454" customFormat="1" x14ac:dyDescent="0.2"/>
    <row r="1160" s="454" customFormat="1" x14ac:dyDescent="0.2"/>
    <row r="1161" s="454" customFormat="1" x14ac:dyDescent="0.2"/>
    <row r="1162" s="454" customFormat="1" x14ac:dyDescent="0.2"/>
    <row r="1163" s="454" customFormat="1" x14ac:dyDescent="0.2"/>
    <row r="1164" s="454" customFormat="1" x14ac:dyDescent="0.2"/>
    <row r="1165" s="454" customFormat="1" x14ac:dyDescent="0.2"/>
    <row r="1166" s="454" customFormat="1" x14ac:dyDescent="0.2"/>
    <row r="1167" s="454" customFormat="1" x14ac:dyDescent="0.2"/>
    <row r="1168" s="454" customFormat="1" x14ac:dyDescent="0.2"/>
    <row r="1169" s="454" customFormat="1" x14ac:dyDescent="0.2"/>
    <row r="1170" s="454" customFormat="1" x14ac:dyDescent="0.2"/>
    <row r="1171" s="454" customFormat="1" x14ac:dyDescent="0.2"/>
    <row r="1172" s="454" customFormat="1" x14ac:dyDescent="0.2"/>
    <row r="1173" s="454" customFormat="1" x14ac:dyDescent="0.2"/>
    <row r="1174" s="454" customFormat="1" x14ac:dyDescent="0.2"/>
    <row r="1175" s="454" customFormat="1" x14ac:dyDescent="0.2"/>
    <row r="1176" s="454" customFormat="1" x14ac:dyDescent="0.2"/>
    <row r="1177" s="454" customFormat="1" x14ac:dyDescent="0.2"/>
    <row r="1178" s="454" customFormat="1" x14ac:dyDescent="0.2"/>
    <row r="1179" s="454" customFormat="1" x14ac:dyDescent="0.2"/>
    <row r="1180" s="454" customFormat="1" x14ac:dyDescent="0.2"/>
    <row r="1181" s="454" customFormat="1" x14ac:dyDescent="0.2"/>
    <row r="1182" s="454" customFormat="1" x14ac:dyDescent="0.2"/>
    <row r="1183" s="454" customFormat="1" x14ac:dyDescent="0.2"/>
    <row r="1184" s="454" customFormat="1" x14ac:dyDescent="0.2"/>
    <row r="1185" s="454" customFormat="1" x14ac:dyDescent="0.2"/>
    <row r="1186" s="454" customFormat="1" x14ac:dyDescent="0.2"/>
    <row r="1187" s="454" customFormat="1" x14ac:dyDescent="0.2"/>
    <row r="1188" s="454" customFormat="1" x14ac:dyDescent="0.2"/>
    <row r="1189" s="454" customFormat="1" x14ac:dyDescent="0.2"/>
    <row r="1190" s="454" customFormat="1" x14ac:dyDescent="0.2"/>
    <row r="1191" s="454" customFormat="1" x14ac:dyDescent="0.2"/>
    <row r="1192" s="454" customFormat="1" x14ac:dyDescent="0.2"/>
    <row r="1193" s="454" customFormat="1" x14ac:dyDescent="0.2"/>
    <row r="1194" s="454" customFormat="1" x14ac:dyDescent="0.2"/>
    <row r="1195" s="454" customFormat="1" x14ac:dyDescent="0.2"/>
    <row r="1196" s="454" customFormat="1" x14ac:dyDescent="0.2"/>
    <row r="1197" s="454" customFormat="1" x14ac:dyDescent="0.2"/>
    <row r="1198" s="454" customFormat="1" x14ac:dyDescent="0.2"/>
    <row r="1199" s="454" customFormat="1" x14ac:dyDescent="0.2"/>
    <row r="1200" s="454" customFormat="1" x14ac:dyDescent="0.2"/>
    <row r="1201" s="454" customFormat="1" x14ac:dyDescent="0.2"/>
    <row r="1202" s="454" customFormat="1" x14ac:dyDescent="0.2"/>
    <row r="1203" s="454" customFormat="1" x14ac:dyDescent="0.2"/>
    <row r="1204" s="454" customFormat="1" x14ac:dyDescent="0.2"/>
    <row r="1205" s="454" customFormat="1" x14ac:dyDescent="0.2"/>
    <row r="1206" s="454" customFormat="1" x14ac:dyDescent="0.2"/>
    <row r="1207" s="454" customFormat="1" x14ac:dyDescent="0.2"/>
    <row r="1208" s="454" customFormat="1" x14ac:dyDescent="0.2"/>
    <row r="1209" s="454" customFormat="1" x14ac:dyDescent="0.2"/>
    <row r="1210" s="454" customFormat="1" x14ac:dyDescent="0.2"/>
    <row r="1211" s="454" customFormat="1" x14ac:dyDescent="0.2"/>
    <row r="1212" s="454" customFormat="1" x14ac:dyDescent="0.2"/>
    <row r="1213" s="454" customFormat="1" x14ac:dyDescent="0.2"/>
    <row r="1214" s="454" customFormat="1" x14ac:dyDescent="0.2"/>
    <row r="1215" s="454" customFormat="1" x14ac:dyDescent="0.2"/>
    <row r="1216" s="454" customFormat="1" x14ac:dyDescent="0.2"/>
    <row r="1217" s="454" customFormat="1" x14ac:dyDescent="0.2"/>
    <row r="1218" s="454" customFormat="1" x14ac:dyDescent="0.2"/>
    <row r="1219" s="454" customFormat="1" x14ac:dyDescent="0.2"/>
    <row r="1220" s="454" customFormat="1" x14ac:dyDescent="0.2"/>
    <row r="1221" s="454" customFormat="1" x14ac:dyDescent="0.2"/>
    <row r="1222" s="454" customFormat="1" x14ac:dyDescent="0.2"/>
    <row r="1223" s="454" customFormat="1" x14ac:dyDescent="0.2"/>
    <row r="1224" s="454" customFormat="1" x14ac:dyDescent="0.2"/>
    <row r="1225" s="454" customFormat="1" x14ac:dyDescent="0.2"/>
    <row r="1226" s="454" customFormat="1" x14ac:dyDescent="0.2"/>
    <row r="1227" s="454" customFormat="1" x14ac:dyDescent="0.2"/>
    <row r="1228" s="454" customFormat="1" x14ac:dyDescent="0.2"/>
    <row r="1229" s="454" customFormat="1" x14ac:dyDescent="0.2"/>
    <row r="1230" s="454" customFormat="1" x14ac:dyDescent="0.2"/>
    <row r="1231" s="454" customFormat="1" x14ac:dyDescent="0.2"/>
    <row r="1232" s="454" customFormat="1" x14ac:dyDescent="0.2"/>
    <row r="1233" s="454" customFormat="1" x14ac:dyDescent="0.2"/>
    <row r="1234" s="454" customFormat="1" x14ac:dyDescent="0.2"/>
    <row r="1235" s="454" customFormat="1" x14ac:dyDescent="0.2"/>
    <row r="1236" s="454" customFormat="1" x14ac:dyDescent="0.2"/>
    <row r="1237" s="454" customFormat="1" x14ac:dyDescent="0.2"/>
    <row r="1238" s="454" customFormat="1" x14ac:dyDescent="0.2"/>
    <row r="1239" s="454" customFormat="1" x14ac:dyDescent="0.2"/>
    <row r="1240" s="454" customFormat="1" x14ac:dyDescent="0.2"/>
    <row r="1241" s="454" customFormat="1" x14ac:dyDescent="0.2"/>
    <row r="1242" s="454" customFormat="1" x14ac:dyDescent="0.2"/>
    <row r="1243" s="454" customFormat="1" x14ac:dyDescent="0.2"/>
    <row r="1244" s="454" customFormat="1" x14ac:dyDescent="0.2"/>
    <row r="1245" s="454" customFormat="1" x14ac:dyDescent="0.2"/>
    <row r="1246" s="454" customFormat="1" x14ac:dyDescent="0.2"/>
    <row r="1247" s="454" customFormat="1" x14ac:dyDescent="0.2"/>
    <row r="1248" s="454" customFormat="1" x14ac:dyDescent="0.2"/>
    <row r="1249" s="454" customFormat="1" x14ac:dyDescent="0.2"/>
    <row r="1250" s="454" customFormat="1" x14ac:dyDescent="0.2"/>
    <row r="1251" s="454" customFormat="1" x14ac:dyDescent="0.2"/>
    <row r="1252" s="454" customFormat="1" x14ac:dyDescent="0.2"/>
    <row r="1253" s="454" customFormat="1" x14ac:dyDescent="0.2"/>
    <row r="1254" s="454" customFormat="1" x14ac:dyDescent="0.2"/>
    <row r="1255" s="454" customFormat="1" x14ac:dyDescent="0.2"/>
    <row r="1256" s="454" customFormat="1" x14ac:dyDescent="0.2"/>
    <row r="1257" s="454" customFormat="1" x14ac:dyDescent="0.2"/>
    <row r="1258" s="454" customFormat="1" x14ac:dyDescent="0.2"/>
    <row r="1259" s="454" customFormat="1" x14ac:dyDescent="0.2"/>
    <row r="1260" s="454" customFormat="1" x14ac:dyDescent="0.2"/>
    <row r="1261" s="454" customFormat="1" x14ac:dyDescent="0.2"/>
    <row r="1262" s="454" customFormat="1" x14ac:dyDescent="0.2"/>
    <row r="1263" s="454" customFormat="1" x14ac:dyDescent="0.2"/>
    <row r="1264" s="454" customFormat="1" x14ac:dyDescent="0.2"/>
    <row r="1265" s="454" customFormat="1" x14ac:dyDescent="0.2"/>
    <row r="1266" s="454" customFormat="1" x14ac:dyDescent="0.2"/>
    <row r="1267" s="454" customFormat="1" x14ac:dyDescent="0.2"/>
    <row r="1268" s="454" customFormat="1" x14ac:dyDescent="0.2"/>
    <row r="1269" s="454" customFormat="1" x14ac:dyDescent="0.2"/>
    <row r="1270" s="454" customFormat="1" x14ac:dyDescent="0.2"/>
    <row r="1271" s="454" customFormat="1" x14ac:dyDescent="0.2"/>
    <row r="1272" s="454" customFormat="1" x14ac:dyDescent="0.2"/>
    <row r="1273" s="454" customFormat="1" x14ac:dyDescent="0.2"/>
    <row r="1274" s="454" customFormat="1" x14ac:dyDescent="0.2"/>
    <row r="1275" s="454" customFormat="1" x14ac:dyDescent="0.2"/>
    <row r="1276" s="454" customFormat="1" x14ac:dyDescent="0.2"/>
    <row r="1277" s="454" customFormat="1" x14ac:dyDescent="0.2"/>
    <row r="1278" s="454" customFormat="1" x14ac:dyDescent="0.2"/>
    <row r="1279" s="454" customFormat="1" x14ac:dyDescent="0.2"/>
    <row r="1280" s="454" customFormat="1" x14ac:dyDescent="0.2"/>
    <row r="1281" s="454" customFormat="1" x14ac:dyDescent="0.2"/>
    <row r="1282" s="454" customFormat="1" x14ac:dyDescent="0.2"/>
    <row r="1283" s="454" customFormat="1" x14ac:dyDescent="0.2"/>
    <row r="1284" s="454" customFormat="1" x14ac:dyDescent="0.2"/>
    <row r="1285" s="454" customFormat="1" x14ac:dyDescent="0.2"/>
    <row r="1286" s="454" customFormat="1" x14ac:dyDescent="0.2"/>
    <row r="1287" s="454" customFormat="1" x14ac:dyDescent="0.2"/>
    <row r="1288" s="454" customFormat="1" x14ac:dyDescent="0.2"/>
    <row r="1289" s="454" customFormat="1" x14ac:dyDescent="0.2"/>
    <row r="1290" s="454" customFormat="1" x14ac:dyDescent="0.2"/>
    <row r="1291" s="454" customFormat="1" x14ac:dyDescent="0.2"/>
    <row r="1292" s="454" customFormat="1" x14ac:dyDescent="0.2"/>
    <row r="1293" s="454" customFormat="1" x14ac:dyDescent="0.2"/>
    <row r="1294" s="454" customFormat="1" x14ac:dyDescent="0.2"/>
    <row r="1295" s="454" customFormat="1" x14ac:dyDescent="0.2"/>
    <row r="1296" s="454" customFormat="1" x14ac:dyDescent="0.2"/>
    <row r="1297" s="454" customFormat="1" x14ac:dyDescent="0.2"/>
    <row r="1298" s="454" customFormat="1" x14ac:dyDescent="0.2"/>
    <row r="1299" s="454" customFormat="1" x14ac:dyDescent="0.2"/>
    <row r="1300" s="454" customFormat="1" x14ac:dyDescent="0.2"/>
    <row r="1301" s="454" customFormat="1" x14ac:dyDescent="0.2"/>
    <row r="1302" s="454" customFormat="1" x14ac:dyDescent="0.2"/>
    <row r="1303" s="454" customFormat="1" x14ac:dyDescent="0.2"/>
    <row r="1304" s="454" customFormat="1" x14ac:dyDescent="0.2"/>
    <row r="1305" s="454" customFormat="1" x14ac:dyDescent="0.2"/>
    <row r="1306" s="454" customFormat="1" x14ac:dyDescent="0.2"/>
    <row r="1307" s="454" customFormat="1" x14ac:dyDescent="0.2"/>
    <row r="1308" s="454" customFormat="1" x14ac:dyDescent="0.2"/>
    <row r="1309" s="454" customFormat="1" x14ac:dyDescent="0.2"/>
    <row r="1310" s="454" customFormat="1" x14ac:dyDescent="0.2"/>
    <row r="1311" s="454" customFormat="1" x14ac:dyDescent="0.2"/>
    <row r="1312" s="454" customFormat="1" x14ac:dyDescent="0.2"/>
    <row r="1313" s="454" customFormat="1" x14ac:dyDescent="0.2"/>
    <row r="1314" s="454" customFormat="1" x14ac:dyDescent="0.2"/>
    <row r="1315" s="454" customFormat="1" x14ac:dyDescent="0.2"/>
    <row r="1316" s="454" customFormat="1" x14ac:dyDescent="0.2"/>
    <row r="1317" s="454" customFormat="1" x14ac:dyDescent="0.2"/>
    <row r="1318" s="454" customFormat="1" x14ac:dyDescent="0.2"/>
    <row r="1319" s="454" customFormat="1" x14ac:dyDescent="0.2"/>
    <row r="1320" s="454" customFormat="1" x14ac:dyDescent="0.2"/>
    <row r="1321" s="454" customFormat="1" x14ac:dyDescent="0.2"/>
    <row r="1322" s="454" customFormat="1" x14ac:dyDescent="0.2"/>
    <row r="1323" s="454" customFormat="1" x14ac:dyDescent="0.2"/>
    <row r="1324" s="454" customFormat="1" x14ac:dyDescent="0.2"/>
    <row r="1325" s="454" customFormat="1" x14ac:dyDescent="0.2"/>
    <row r="1326" s="454" customFormat="1" x14ac:dyDescent="0.2"/>
    <row r="1327" s="454" customFormat="1" x14ac:dyDescent="0.2"/>
    <row r="1328" s="454" customFormat="1" x14ac:dyDescent="0.2"/>
    <row r="1329" s="454" customFormat="1" x14ac:dyDescent="0.2"/>
    <row r="1330" s="454" customFormat="1" x14ac:dyDescent="0.2"/>
    <row r="1331" s="454" customFormat="1" x14ac:dyDescent="0.2"/>
    <row r="1332" s="454" customFormat="1" x14ac:dyDescent="0.2"/>
    <row r="1333" s="454" customFormat="1" x14ac:dyDescent="0.2"/>
    <row r="1334" s="454" customFormat="1" x14ac:dyDescent="0.2"/>
    <row r="1335" s="454" customFormat="1" x14ac:dyDescent="0.2"/>
    <row r="1336" s="454" customFormat="1" x14ac:dyDescent="0.2"/>
    <row r="1337" s="454" customFormat="1" x14ac:dyDescent="0.2"/>
    <row r="1338" s="454" customFormat="1" x14ac:dyDescent="0.2"/>
    <row r="1339" s="454" customFormat="1" x14ac:dyDescent="0.2"/>
    <row r="1340" s="454" customFormat="1" x14ac:dyDescent="0.2"/>
    <row r="1341" s="454" customFormat="1" x14ac:dyDescent="0.2"/>
    <row r="1342" s="454" customFormat="1" x14ac:dyDescent="0.2"/>
    <row r="1343" s="454" customFormat="1" x14ac:dyDescent="0.2"/>
    <row r="1344" s="454" customFormat="1" x14ac:dyDescent="0.2"/>
    <row r="1345" s="454" customFormat="1" x14ac:dyDescent="0.2"/>
    <row r="1346" s="454" customFormat="1" x14ac:dyDescent="0.2"/>
    <row r="1347" s="454" customFormat="1" x14ac:dyDescent="0.2"/>
    <row r="1348" s="454" customFormat="1" x14ac:dyDescent="0.2"/>
    <row r="1349" s="454" customFormat="1" x14ac:dyDescent="0.2"/>
    <row r="1350" s="454" customFormat="1" x14ac:dyDescent="0.2"/>
    <row r="1351" s="454" customFormat="1" x14ac:dyDescent="0.2"/>
    <row r="1352" s="454" customFormat="1" x14ac:dyDescent="0.2"/>
    <row r="1353" s="454" customFormat="1" x14ac:dyDescent="0.2"/>
    <row r="1354" s="454" customFormat="1" x14ac:dyDescent="0.2"/>
    <row r="1355" s="454" customFormat="1" x14ac:dyDescent="0.2"/>
    <row r="1356" s="454" customFormat="1" x14ac:dyDescent="0.2"/>
    <row r="1357" s="454" customFormat="1" x14ac:dyDescent="0.2"/>
    <row r="1358" s="454" customFormat="1" x14ac:dyDescent="0.2"/>
    <row r="1359" s="454" customFormat="1" x14ac:dyDescent="0.2"/>
    <row r="1360" s="454" customFormat="1" x14ac:dyDescent="0.2"/>
    <row r="1361" s="454" customFormat="1" x14ac:dyDescent="0.2"/>
    <row r="1362" s="454" customFormat="1" x14ac:dyDescent="0.2"/>
    <row r="1363" s="454" customFormat="1" x14ac:dyDescent="0.2"/>
    <row r="1364" s="454" customFormat="1" x14ac:dyDescent="0.2"/>
    <row r="1365" s="454" customFormat="1" x14ac:dyDescent="0.2"/>
    <row r="1366" s="454" customFormat="1" x14ac:dyDescent="0.2"/>
    <row r="1367" s="454" customFormat="1" x14ac:dyDescent="0.2"/>
    <row r="1368" s="454" customFormat="1" x14ac:dyDescent="0.2"/>
    <row r="1369" s="454" customFormat="1" x14ac:dyDescent="0.2"/>
    <row r="1370" s="454" customFormat="1" x14ac:dyDescent="0.2"/>
    <row r="1371" s="454" customFormat="1" x14ac:dyDescent="0.2"/>
    <row r="1372" s="454" customFormat="1" x14ac:dyDescent="0.2"/>
    <row r="1373" s="454" customFormat="1" x14ac:dyDescent="0.2"/>
    <row r="1374" s="454" customFormat="1" x14ac:dyDescent="0.2"/>
    <row r="1375" s="454" customFormat="1" x14ac:dyDescent="0.2"/>
    <row r="1376" s="454" customFormat="1" x14ac:dyDescent="0.2"/>
    <row r="1377" s="454" customFormat="1" x14ac:dyDescent="0.2"/>
    <row r="1378" s="454" customFormat="1" x14ac:dyDescent="0.2"/>
    <row r="1379" s="454" customFormat="1" x14ac:dyDescent="0.2"/>
    <row r="1380" s="454" customFormat="1" x14ac:dyDescent="0.2"/>
    <row r="1381" s="454" customFormat="1" x14ac:dyDescent="0.2"/>
    <row r="1382" s="454" customFormat="1" x14ac:dyDescent="0.2"/>
    <row r="1383" s="454" customFormat="1" x14ac:dyDescent="0.2"/>
    <row r="1384" s="454" customFormat="1" x14ac:dyDescent="0.2"/>
    <row r="1385" s="454" customFormat="1" x14ac:dyDescent="0.2"/>
    <row r="1386" s="454" customFormat="1" x14ac:dyDescent="0.2"/>
    <row r="1387" s="454" customFormat="1" x14ac:dyDescent="0.2"/>
    <row r="1388" s="454" customFormat="1" x14ac:dyDescent="0.2"/>
    <row r="1389" s="454" customFormat="1" x14ac:dyDescent="0.2"/>
    <row r="1390" s="454" customFormat="1" x14ac:dyDescent="0.2"/>
    <row r="1391" s="454" customFormat="1" x14ac:dyDescent="0.2"/>
    <row r="1392" s="454" customFormat="1" x14ac:dyDescent="0.2"/>
    <row r="1393" s="454" customFormat="1" x14ac:dyDescent="0.2"/>
    <row r="1394" s="454" customFormat="1" x14ac:dyDescent="0.2"/>
    <row r="1395" s="454" customFormat="1" x14ac:dyDescent="0.2"/>
    <row r="1396" s="454" customFormat="1" x14ac:dyDescent="0.2"/>
    <row r="1397" s="454" customFormat="1" x14ac:dyDescent="0.2"/>
    <row r="1398" s="454" customFormat="1" x14ac:dyDescent="0.2"/>
    <row r="1399" s="454" customFormat="1" x14ac:dyDescent="0.2"/>
    <row r="1400" s="454" customFormat="1" x14ac:dyDescent="0.2"/>
    <row r="1401" s="454" customFormat="1" x14ac:dyDescent="0.2"/>
    <row r="1402" s="454" customFormat="1" x14ac:dyDescent="0.2"/>
    <row r="1403" s="454" customFormat="1" x14ac:dyDescent="0.2"/>
    <row r="1404" s="454" customFormat="1" x14ac:dyDescent="0.2"/>
    <row r="1405" s="454" customFormat="1" x14ac:dyDescent="0.2"/>
    <row r="1406" s="454" customFormat="1" x14ac:dyDescent="0.2"/>
    <row r="1407" s="454" customFormat="1" x14ac:dyDescent="0.2"/>
    <row r="1408" s="454" customFormat="1" x14ac:dyDescent="0.2"/>
    <row r="1409" s="454" customFormat="1" x14ac:dyDescent="0.2"/>
    <row r="1410" s="454" customFormat="1" x14ac:dyDescent="0.2"/>
    <row r="1411" s="454" customFormat="1" x14ac:dyDescent="0.2"/>
    <row r="1412" s="454" customFormat="1" x14ac:dyDescent="0.2"/>
    <row r="1413" s="454" customFormat="1" x14ac:dyDescent="0.2"/>
    <row r="1414" s="454" customFormat="1" x14ac:dyDescent="0.2"/>
    <row r="1415" s="454" customFormat="1" x14ac:dyDescent="0.2"/>
    <row r="1416" s="454" customFormat="1" x14ac:dyDescent="0.2"/>
    <row r="1417" s="454" customFormat="1" x14ac:dyDescent="0.2"/>
    <row r="1418" s="454" customFormat="1" x14ac:dyDescent="0.2"/>
    <row r="1419" s="454" customFormat="1" x14ac:dyDescent="0.2"/>
    <row r="1420" s="454" customFormat="1" x14ac:dyDescent="0.2"/>
    <row r="1421" s="454" customFormat="1" x14ac:dyDescent="0.2"/>
    <row r="1422" s="454" customFormat="1" x14ac:dyDescent="0.2"/>
    <row r="1423" s="454" customFormat="1" x14ac:dyDescent="0.2"/>
    <row r="1424" s="454" customFormat="1" x14ac:dyDescent="0.2"/>
    <row r="1425" s="454" customFormat="1" x14ac:dyDescent="0.2"/>
    <row r="1426" s="454" customFormat="1" x14ac:dyDescent="0.2"/>
    <row r="1427" s="454" customFormat="1" x14ac:dyDescent="0.2"/>
    <row r="1428" s="454" customFormat="1" x14ac:dyDescent="0.2"/>
    <row r="1429" s="454" customFormat="1" x14ac:dyDescent="0.2"/>
    <row r="1430" s="454" customFormat="1" x14ac:dyDescent="0.2"/>
    <row r="1431" s="454" customFormat="1" x14ac:dyDescent="0.2"/>
    <row r="1432" s="454" customFormat="1" x14ac:dyDescent="0.2"/>
    <row r="1433" s="454" customFormat="1" x14ac:dyDescent="0.2"/>
    <row r="1434" s="454" customFormat="1" x14ac:dyDescent="0.2"/>
    <row r="1435" s="454" customFormat="1" x14ac:dyDescent="0.2"/>
    <row r="1436" s="454" customFormat="1" x14ac:dyDescent="0.2"/>
    <row r="1437" s="454" customFormat="1" x14ac:dyDescent="0.2"/>
    <row r="1438" s="454" customFormat="1" x14ac:dyDescent="0.2"/>
    <row r="1439" s="454" customFormat="1" x14ac:dyDescent="0.2"/>
    <row r="1440" s="454" customFormat="1" x14ac:dyDescent="0.2"/>
    <row r="1441" s="454" customFormat="1" x14ac:dyDescent="0.2"/>
    <row r="1442" s="454" customFormat="1" x14ac:dyDescent="0.2"/>
    <row r="1443" s="454" customFormat="1" x14ac:dyDescent="0.2"/>
    <row r="1444" s="454" customFormat="1" x14ac:dyDescent="0.2"/>
    <row r="1445" s="454" customFormat="1" x14ac:dyDescent="0.2"/>
    <row r="1446" s="454" customFormat="1" x14ac:dyDescent="0.2"/>
    <row r="1447" s="454" customFormat="1" x14ac:dyDescent="0.2"/>
    <row r="1448" s="454" customFormat="1" x14ac:dyDescent="0.2"/>
    <row r="1449" s="454" customFormat="1" x14ac:dyDescent="0.2"/>
    <row r="1450" s="454" customFormat="1" x14ac:dyDescent="0.2"/>
    <row r="1451" s="454" customFormat="1" x14ac:dyDescent="0.2"/>
    <row r="1452" s="454" customFormat="1" x14ac:dyDescent="0.2"/>
    <row r="1453" s="454" customFormat="1" x14ac:dyDescent="0.2"/>
    <row r="1454" s="454" customFormat="1" x14ac:dyDescent="0.2"/>
    <row r="1455" s="454" customFormat="1" x14ac:dyDescent="0.2"/>
    <row r="1456" s="454" customFormat="1" x14ac:dyDescent="0.2"/>
    <row r="1457" s="454" customFormat="1" x14ac:dyDescent="0.2"/>
    <row r="1458" s="454" customFormat="1" x14ac:dyDescent="0.2"/>
    <row r="1459" s="454" customFormat="1" x14ac:dyDescent="0.2"/>
    <row r="1460" s="454" customFormat="1" x14ac:dyDescent="0.2"/>
    <row r="1461" s="454" customFormat="1" x14ac:dyDescent="0.2"/>
    <row r="1462" s="454" customFormat="1" x14ac:dyDescent="0.2"/>
    <row r="1463" s="454" customFormat="1" x14ac:dyDescent="0.2"/>
    <row r="1464" s="454" customFormat="1" x14ac:dyDescent="0.2"/>
    <row r="1465" s="454" customFormat="1" x14ac:dyDescent="0.2"/>
    <row r="1466" s="454" customFormat="1" x14ac:dyDescent="0.2"/>
    <row r="1467" s="454" customFormat="1" x14ac:dyDescent="0.2"/>
    <row r="1468" s="454" customFormat="1" x14ac:dyDescent="0.2"/>
    <row r="1469" s="454" customFormat="1" x14ac:dyDescent="0.2"/>
    <row r="1470" s="454" customFormat="1" x14ac:dyDescent="0.2"/>
    <row r="1471" s="454" customFormat="1" x14ac:dyDescent="0.2"/>
    <row r="1472" s="454" customFormat="1" x14ac:dyDescent="0.2"/>
    <row r="1473" s="454" customFormat="1" x14ac:dyDescent="0.2"/>
    <row r="1474" s="454" customFormat="1" x14ac:dyDescent="0.2"/>
    <row r="1475" s="454" customFormat="1" x14ac:dyDescent="0.2"/>
    <row r="1476" s="454" customFormat="1" x14ac:dyDescent="0.2"/>
    <row r="1477" s="454" customFormat="1" x14ac:dyDescent="0.2"/>
    <row r="1478" s="454" customFormat="1" x14ac:dyDescent="0.2"/>
    <row r="1479" s="454" customFormat="1" x14ac:dyDescent="0.2"/>
    <row r="1480" s="454" customFormat="1" x14ac:dyDescent="0.2"/>
    <row r="1481" s="454" customFormat="1" x14ac:dyDescent="0.2"/>
    <row r="1482" s="454" customFormat="1" x14ac:dyDescent="0.2"/>
    <row r="1483" s="454" customFormat="1" x14ac:dyDescent="0.2"/>
    <row r="1484" s="454" customFormat="1" x14ac:dyDescent="0.2"/>
    <row r="1485" s="454" customFormat="1" x14ac:dyDescent="0.2"/>
    <row r="1486" s="454" customFormat="1" x14ac:dyDescent="0.2"/>
    <row r="1487" s="454" customFormat="1" x14ac:dyDescent="0.2"/>
    <row r="1488" s="454" customFormat="1" x14ac:dyDescent="0.2"/>
    <row r="1489" s="454" customFormat="1" x14ac:dyDescent="0.2"/>
    <row r="1490" s="454" customFormat="1" x14ac:dyDescent="0.2"/>
    <row r="1491" s="454" customFormat="1" x14ac:dyDescent="0.2"/>
    <row r="1492" s="454" customFormat="1" x14ac:dyDescent="0.2"/>
    <row r="1493" s="454" customFormat="1" x14ac:dyDescent="0.2"/>
    <row r="1494" s="454" customFormat="1" x14ac:dyDescent="0.2"/>
    <row r="1495" s="454" customFormat="1" x14ac:dyDescent="0.2"/>
    <row r="1496" s="454" customFormat="1" x14ac:dyDescent="0.2"/>
    <row r="1497" s="454" customFormat="1" x14ac:dyDescent="0.2"/>
    <row r="1498" s="454" customFormat="1" x14ac:dyDescent="0.2"/>
    <row r="1499" s="454" customFormat="1" x14ac:dyDescent="0.2"/>
    <row r="1500" s="454" customFormat="1" x14ac:dyDescent="0.2"/>
    <row r="1501" s="454" customFormat="1" x14ac:dyDescent="0.2"/>
    <row r="1502" s="454" customFormat="1" x14ac:dyDescent="0.2"/>
    <row r="1503" s="454" customFormat="1" x14ac:dyDescent="0.2"/>
    <row r="1504" s="454" customFormat="1" x14ac:dyDescent="0.2"/>
    <row r="1505" s="454" customFormat="1" x14ac:dyDescent="0.2"/>
    <row r="1506" s="454" customFormat="1" x14ac:dyDescent="0.2"/>
    <row r="1507" s="454" customFormat="1" x14ac:dyDescent="0.2"/>
    <row r="1508" s="454" customFormat="1" x14ac:dyDescent="0.2"/>
    <row r="1509" s="454" customFormat="1" x14ac:dyDescent="0.2"/>
    <row r="1510" s="454" customFormat="1" x14ac:dyDescent="0.2"/>
    <row r="1511" s="454" customFormat="1" x14ac:dyDescent="0.2"/>
    <row r="1512" s="454" customFormat="1" x14ac:dyDescent="0.2"/>
    <row r="1513" s="454" customFormat="1" x14ac:dyDescent="0.2"/>
    <row r="1514" s="454" customFormat="1" x14ac:dyDescent="0.2"/>
    <row r="1515" s="454" customFormat="1" x14ac:dyDescent="0.2"/>
    <row r="1516" s="454" customFormat="1" x14ac:dyDescent="0.2"/>
    <row r="1517" s="454" customFormat="1" x14ac:dyDescent="0.2"/>
    <row r="1518" s="454" customFormat="1" x14ac:dyDescent="0.2"/>
    <row r="1519" s="454" customFormat="1" x14ac:dyDescent="0.2"/>
    <row r="1520" s="454" customFormat="1" x14ac:dyDescent="0.2"/>
    <row r="1521" s="454" customFormat="1" x14ac:dyDescent="0.2"/>
    <row r="1522" s="454" customFormat="1" x14ac:dyDescent="0.2"/>
    <row r="1523" s="454" customFormat="1" x14ac:dyDescent="0.2"/>
    <row r="1524" s="454" customFormat="1" x14ac:dyDescent="0.2"/>
    <row r="1525" s="454" customFormat="1" x14ac:dyDescent="0.2"/>
    <row r="1526" s="454" customFormat="1" x14ac:dyDescent="0.2"/>
    <row r="1527" s="454" customFormat="1" x14ac:dyDescent="0.2"/>
    <row r="1528" s="454" customFormat="1" x14ac:dyDescent="0.2"/>
    <row r="1529" s="454" customFormat="1" x14ac:dyDescent="0.2"/>
    <row r="1530" s="454" customFormat="1" x14ac:dyDescent="0.2"/>
    <row r="1531" s="454" customFormat="1" x14ac:dyDescent="0.2"/>
    <row r="1532" s="454" customFormat="1" x14ac:dyDescent="0.2"/>
    <row r="1533" s="454" customFormat="1" x14ac:dyDescent="0.2"/>
    <row r="1534" s="454" customFormat="1" x14ac:dyDescent="0.2"/>
    <row r="1535" s="454" customFormat="1" x14ac:dyDescent="0.2"/>
    <row r="1536" s="454" customFormat="1" x14ac:dyDescent="0.2"/>
    <row r="1537" s="454" customFormat="1" x14ac:dyDescent="0.2"/>
    <row r="1538" s="454" customFormat="1" x14ac:dyDescent="0.2"/>
    <row r="1539" s="454" customFormat="1" x14ac:dyDescent="0.2"/>
    <row r="1540" s="454" customFormat="1" x14ac:dyDescent="0.2"/>
    <row r="1541" s="454" customFormat="1" x14ac:dyDescent="0.2"/>
    <row r="1542" s="454" customFormat="1" x14ac:dyDescent="0.2"/>
    <row r="1543" s="454" customFormat="1" x14ac:dyDescent="0.2"/>
    <row r="1544" s="454" customFormat="1" x14ac:dyDescent="0.2"/>
    <row r="1545" s="454" customFormat="1" x14ac:dyDescent="0.2"/>
    <row r="1546" s="454" customFormat="1" x14ac:dyDescent="0.2"/>
    <row r="1547" s="454" customFormat="1" x14ac:dyDescent="0.2"/>
    <row r="1548" s="454" customFormat="1" x14ac:dyDescent="0.2"/>
    <row r="1549" s="454" customFormat="1" x14ac:dyDescent="0.2"/>
    <row r="1550" s="454" customFormat="1" x14ac:dyDescent="0.2"/>
    <row r="1551" s="454" customFormat="1" x14ac:dyDescent="0.2"/>
    <row r="1552" s="454" customFormat="1" x14ac:dyDescent="0.2"/>
    <row r="1553" s="454" customFormat="1" x14ac:dyDescent="0.2"/>
    <row r="1554" s="454" customFormat="1" x14ac:dyDescent="0.2"/>
    <row r="1555" s="454" customFormat="1" x14ac:dyDescent="0.2"/>
    <row r="1556" s="454" customFormat="1" x14ac:dyDescent="0.2"/>
    <row r="1557" s="454" customFormat="1" x14ac:dyDescent="0.2"/>
    <row r="1558" s="454" customFormat="1" x14ac:dyDescent="0.2"/>
    <row r="1559" s="454" customFormat="1" x14ac:dyDescent="0.2"/>
    <row r="1560" s="454" customFormat="1" x14ac:dyDescent="0.2"/>
    <row r="1561" s="454" customFormat="1" x14ac:dyDescent="0.2"/>
    <row r="1562" s="454" customFormat="1" x14ac:dyDescent="0.2"/>
    <row r="1563" s="454" customFormat="1" x14ac:dyDescent="0.2"/>
    <row r="1564" s="454" customFormat="1" x14ac:dyDescent="0.2"/>
    <row r="1565" s="454" customFormat="1" x14ac:dyDescent="0.2"/>
    <row r="1566" s="454" customFormat="1" x14ac:dyDescent="0.2"/>
    <row r="1567" s="454" customFormat="1" x14ac:dyDescent="0.2"/>
    <row r="1568" s="454" customFormat="1" x14ac:dyDescent="0.2"/>
    <row r="1569" s="454" customFormat="1" x14ac:dyDescent="0.2"/>
    <row r="1570" s="454" customFormat="1" x14ac:dyDescent="0.2"/>
    <row r="1571" s="454" customFormat="1" x14ac:dyDescent="0.2"/>
    <row r="1572" s="454" customFormat="1" x14ac:dyDescent="0.2"/>
    <row r="1573" s="454" customFormat="1" x14ac:dyDescent="0.2"/>
    <row r="1574" s="454" customFormat="1" x14ac:dyDescent="0.2"/>
    <row r="1575" s="454" customFormat="1" x14ac:dyDescent="0.2"/>
    <row r="1576" s="454" customFormat="1" x14ac:dyDescent="0.2"/>
    <row r="1577" s="454" customFormat="1" x14ac:dyDescent="0.2"/>
    <row r="1578" s="454" customFormat="1" x14ac:dyDescent="0.2"/>
    <row r="1579" s="454" customFormat="1" x14ac:dyDescent="0.2"/>
    <row r="1580" s="454" customFormat="1" x14ac:dyDescent="0.2"/>
    <row r="1581" s="454" customFormat="1" x14ac:dyDescent="0.2"/>
    <row r="1582" s="454" customFormat="1" x14ac:dyDescent="0.2"/>
    <row r="1583" s="454" customFormat="1" x14ac:dyDescent="0.2"/>
    <row r="1584" s="454" customFormat="1" x14ac:dyDescent="0.2"/>
    <row r="1585" s="454" customFormat="1" x14ac:dyDescent="0.2"/>
    <row r="1586" s="454" customFormat="1" x14ac:dyDescent="0.2"/>
    <row r="1587" s="454" customFormat="1" x14ac:dyDescent="0.2"/>
    <row r="1588" s="454" customFormat="1" x14ac:dyDescent="0.2"/>
    <row r="1589" s="454" customFormat="1" x14ac:dyDescent="0.2"/>
    <row r="1590" s="454" customFormat="1" x14ac:dyDescent="0.2"/>
    <row r="1591" s="454" customFormat="1" x14ac:dyDescent="0.2"/>
    <row r="1592" s="454" customFormat="1" x14ac:dyDescent="0.2"/>
    <row r="1593" s="454" customFormat="1" x14ac:dyDescent="0.2"/>
    <row r="1594" s="454" customFormat="1" x14ac:dyDescent="0.2"/>
    <row r="1595" s="454" customFormat="1" x14ac:dyDescent="0.2"/>
    <row r="1596" s="454" customFormat="1" x14ac:dyDescent="0.2"/>
    <row r="1597" s="454" customFormat="1" x14ac:dyDescent="0.2"/>
    <row r="1598" s="454" customFormat="1" x14ac:dyDescent="0.2"/>
    <row r="1599" s="454" customFormat="1" x14ac:dyDescent="0.2"/>
    <row r="1600" s="454" customFormat="1" x14ac:dyDescent="0.2"/>
    <row r="1601" s="454" customFormat="1" x14ac:dyDescent="0.2"/>
    <row r="1602" s="454" customFormat="1" x14ac:dyDescent="0.2"/>
    <row r="1603" s="454" customFormat="1" x14ac:dyDescent="0.2"/>
    <row r="1604" s="454" customFormat="1" x14ac:dyDescent="0.2"/>
    <row r="1605" s="454" customFormat="1" x14ac:dyDescent="0.2"/>
    <row r="1606" s="454" customFormat="1" x14ac:dyDescent="0.2"/>
    <row r="1607" s="454" customFormat="1" x14ac:dyDescent="0.2"/>
    <row r="1608" s="454" customFormat="1" x14ac:dyDescent="0.2"/>
    <row r="1609" s="454" customFormat="1" x14ac:dyDescent="0.2"/>
    <row r="1610" s="454" customFormat="1" x14ac:dyDescent="0.2"/>
    <row r="1611" s="454" customFormat="1" x14ac:dyDescent="0.2"/>
    <row r="1612" s="454" customFormat="1" x14ac:dyDescent="0.2"/>
    <row r="1613" s="454" customFormat="1" x14ac:dyDescent="0.2"/>
    <row r="1614" s="454" customFormat="1" x14ac:dyDescent="0.2"/>
    <row r="1615" s="454" customFormat="1" x14ac:dyDescent="0.2"/>
    <row r="1616" s="454" customFormat="1" x14ac:dyDescent="0.2"/>
    <row r="1617" s="454" customFormat="1" x14ac:dyDescent="0.2"/>
    <row r="1618" s="454" customFormat="1" x14ac:dyDescent="0.2"/>
    <row r="1619" s="454" customFormat="1" x14ac:dyDescent="0.2"/>
    <row r="1620" s="454" customFormat="1" x14ac:dyDescent="0.2"/>
    <row r="1621" s="454" customFormat="1" x14ac:dyDescent="0.2"/>
    <row r="1622" s="454" customFormat="1" x14ac:dyDescent="0.2"/>
    <row r="1623" s="454" customFormat="1" x14ac:dyDescent="0.2"/>
    <row r="1624" s="454" customFormat="1" x14ac:dyDescent="0.2"/>
    <row r="1625" s="454" customFormat="1" x14ac:dyDescent="0.2"/>
    <row r="1626" s="454" customFormat="1" x14ac:dyDescent="0.2"/>
    <row r="1627" s="454" customFormat="1" x14ac:dyDescent="0.2"/>
    <row r="1628" s="454" customFormat="1" x14ac:dyDescent="0.2"/>
    <row r="1629" s="454" customFormat="1" x14ac:dyDescent="0.2"/>
    <row r="1630" s="454" customFormat="1" x14ac:dyDescent="0.2"/>
    <row r="1631" s="454" customFormat="1" x14ac:dyDescent="0.2"/>
    <row r="1632" s="454" customFormat="1" x14ac:dyDescent="0.2"/>
    <row r="1633" s="454" customFormat="1" x14ac:dyDescent="0.2"/>
    <row r="1634" s="454" customFormat="1" x14ac:dyDescent="0.2"/>
    <row r="1635" s="454" customFormat="1" x14ac:dyDescent="0.2"/>
    <row r="1636" s="454" customFormat="1" x14ac:dyDescent="0.2"/>
    <row r="1637" s="454" customFormat="1" x14ac:dyDescent="0.2"/>
    <row r="1638" s="454" customFormat="1" x14ac:dyDescent="0.2"/>
    <row r="1639" s="454" customFormat="1" x14ac:dyDescent="0.2"/>
    <row r="1640" s="454" customFormat="1" x14ac:dyDescent="0.2"/>
    <row r="1641" s="454" customFormat="1" x14ac:dyDescent="0.2"/>
    <row r="1642" s="454" customFormat="1" x14ac:dyDescent="0.2"/>
    <row r="1643" s="454" customFormat="1" x14ac:dyDescent="0.2"/>
    <row r="1644" s="454" customFormat="1" x14ac:dyDescent="0.2"/>
    <row r="1645" s="454" customFormat="1" x14ac:dyDescent="0.2"/>
    <row r="1646" s="454" customFormat="1" x14ac:dyDescent="0.2"/>
    <row r="1647" s="454" customFormat="1" x14ac:dyDescent="0.2"/>
    <row r="1648" s="454" customFormat="1" x14ac:dyDescent="0.2"/>
    <row r="1649" s="454" customFormat="1" x14ac:dyDescent="0.2"/>
    <row r="1650" s="454" customFormat="1" x14ac:dyDescent="0.2"/>
    <row r="1651" s="454" customFormat="1" x14ac:dyDescent="0.2"/>
    <row r="1652" s="454" customFormat="1" x14ac:dyDescent="0.2"/>
    <row r="1653" s="454" customFormat="1" x14ac:dyDescent="0.2"/>
    <row r="1654" s="454" customFormat="1" x14ac:dyDescent="0.2"/>
    <row r="1655" s="454" customFormat="1" x14ac:dyDescent="0.2"/>
    <row r="1656" s="454" customFormat="1" x14ac:dyDescent="0.2"/>
    <row r="1657" s="454" customFormat="1" x14ac:dyDescent="0.2"/>
    <row r="1658" s="454" customFormat="1" x14ac:dyDescent="0.2"/>
    <row r="1659" s="454" customFormat="1" x14ac:dyDescent="0.2"/>
    <row r="1660" s="454" customFormat="1" x14ac:dyDescent="0.2"/>
    <row r="1661" s="454" customFormat="1" x14ac:dyDescent="0.2"/>
    <row r="1662" s="454" customFormat="1" x14ac:dyDescent="0.2"/>
    <row r="1663" s="454" customFormat="1" x14ac:dyDescent="0.2"/>
    <row r="1664" s="454" customFormat="1" x14ac:dyDescent="0.2"/>
    <row r="1665" s="454" customFormat="1" x14ac:dyDescent="0.2"/>
    <row r="1666" s="454" customFormat="1" x14ac:dyDescent="0.2"/>
    <row r="1667" s="454" customFormat="1" x14ac:dyDescent="0.2"/>
    <row r="1668" s="454" customFormat="1" x14ac:dyDescent="0.2"/>
    <row r="1669" s="454" customFormat="1" x14ac:dyDescent="0.2"/>
    <row r="1670" s="454" customFormat="1" x14ac:dyDescent="0.2"/>
    <row r="1671" s="454" customFormat="1" x14ac:dyDescent="0.2"/>
    <row r="1672" s="454" customFormat="1" x14ac:dyDescent="0.2"/>
    <row r="1673" s="454" customFormat="1" x14ac:dyDescent="0.2"/>
    <row r="1674" s="454" customFormat="1" x14ac:dyDescent="0.2"/>
    <row r="1675" s="454" customFormat="1" x14ac:dyDescent="0.2"/>
    <row r="1676" s="454" customFormat="1" x14ac:dyDescent="0.2"/>
    <row r="1677" s="454" customFormat="1" x14ac:dyDescent="0.2"/>
    <row r="1678" s="454" customFormat="1" x14ac:dyDescent="0.2"/>
    <row r="1679" s="454" customFormat="1" x14ac:dyDescent="0.2"/>
    <row r="1680" s="454" customFormat="1" x14ac:dyDescent="0.2"/>
    <row r="1681" s="454" customFormat="1" x14ac:dyDescent="0.2"/>
    <row r="1682" s="454" customFormat="1" x14ac:dyDescent="0.2"/>
    <row r="1683" s="454" customFormat="1" x14ac:dyDescent="0.2"/>
    <row r="1684" s="454" customFormat="1" x14ac:dyDescent="0.2"/>
    <row r="1685" s="454" customFormat="1" x14ac:dyDescent="0.2"/>
    <row r="1686" s="454" customFormat="1" x14ac:dyDescent="0.2"/>
    <row r="1687" s="454" customFormat="1" x14ac:dyDescent="0.2"/>
    <row r="1688" s="454" customFormat="1" x14ac:dyDescent="0.2"/>
    <row r="1689" s="454" customFormat="1" x14ac:dyDescent="0.2"/>
    <row r="1690" s="454" customFormat="1" x14ac:dyDescent="0.2"/>
    <row r="1691" s="454" customFormat="1" x14ac:dyDescent="0.2"/>
    <row r="1692" s="454" customFormat="1" x14ac:dyDescent="0.2"/>
    <row r="1693" s="454" customFormat="1" x14ac:dyDescent="0.2"/>
    <row r="1694" s="454" customFormat="1" x14ac:dyDescent="0.2"/>
    <row r="1695" s="454" customFormat="1" x14ac:dyDescent="0.2"/>
    <row r="1696" s="454" customFormat="1" x14ac:dyDescent="0.2"/>
    <row r="1697" s="454" customFormat="1" x14ac:dyDescent="0.2"/>
    <row r="1698" s="454" customFormat="1" x14ac:dyDescent="0.2"/>
    <row r="1699" s="454" customFormat="1" x14ac:dyDescent="0.2"/>
    <row r="1700" s="454" customFormat="1" x14ac:dyDescent="0.2"/>
    <row r="1701" s="454" customFormat="1" x14ac:dyDescent="0.2"/>
    <row r="1702" s="454" customFormat="1" x14ac:dyDescent="0.2"/>
    <row r="1703" s="454" customFormat="1" x14ac:dyDescent="0.2"/>
    <row r="1704" s="454" customFormat="1" x14ac:dyDescent="0.2"/>
    <row r="1705" s="454" customFormat="1" x14ac:dyDescent="0.2"/>
    <row r="1706" s="454" customFormat="1" x14ac:dyDescent="0.2"/>
    <row r="1707" s="454" customFormat="1" x14ac:dyDescent="0.2"/>
    <row r="1708" s="454" customFormat="1" x14ac:dyDescent="0.2"/>
    <row r="1709" s="454" customFormat="1" x14ac:dyDescent="0.2"/>
    <row r="1710" s="454" customFormat="1" x14ac:dyDescent="0.2"/>
    <row r="1711" s="454" customFormat="1" x14ac:dyDescent="0.2"/>
    <row r="1712" s="454" customFormat="1" x14ac:dyDescent="0.2"/>
    <row r="1713" s="454" customFormat="1" x14ac:dyDescent="0.2"/>
    <row r="1714" s="454" customFormat="1" x14ac:dyDescent="0.2"/>
    <row r="1715" s="454" customFormat="1" x14ac:dyDescent="0.2"/>
    <row r="1716" s="454" customFormat="1" x14ac:dyDescent="0.2"/>
    <row r="1717" s="454" customFormat="1" x14ac:dyDescent="0.2"/>
    <row r="1718" s="454" customFormat="1" x14ac:dyDescent="0.2"/>
    <row r="1719" s="454" customFormat="1" x14ac:dyDescent="0.2"/>
    <row r="1720" s="454" customFormat="1" x14ac:dyDescent="0.2"/>
    <row r="1721" s="454" customFormat="1" x14ac:dyDescent="0.2"/>
    <row r="1722" s="454" customFormat="1" x14ac:dyDescent="0.2"/>
    <row r="1723" s="454" customFormat="1" x14ac:dyDescent="0.2"/>
    <row r="1724" s="454" customFormat="1" x14ac:dyDescent="0.2"/>
    <row r="1725" s="454" customFormat="1" x14ac:dyDescent="0.2"/>
    <row r="1726" s="454" customFormat="1" x14ac:dyDescent="0.2"/>
    <row r="1727" s="454" customFormat="1" x14ac:dyDescent="0.2"/>
    <row r="1728" s="454" customFormat="1" x14ac:dyDescent="0.2"/>
    <row r="1729" s="454" customFormat="1" x14ac:dyDescent="0.2"/>
    <row r="1730" s="454" customFormat="1" x14ac:dyDescent="0.2"/>
    <row r="1731" s="454" customFormat="1" x14ac:dyDescent="0.2"/>
    <row r="1732" s="454" customFormat="1" x14ac:dyDescent="0.2"/>
    <row r="1733" s="454" customFormat="1" x14ac:dyDescent="0.2"/>
    <row r="1734" s="454" customFormat="1" x14ac:dyDescent="0.2"/>
    <row r="1735" s="454" customFormat="1" x14ac:dyDescent="0.2"/>
    <row r="1736" s="454" customFormat="1" x14ac:dyDescent="0.2"/>
    <row r="1737" s="454" customFormat="1" x14ac:dyDescent="0.2"/>
    <row r="1738" s="454" customFormat="1" x14ac:dyDescent="0.2"/>
    <row r="1739" s="454" customFormat="1" x14ac:dyDescent="0.2"/>
    <row r="1740" s="454" customFormat="1" x14ac:dyDescent="0.2"/>
    <row r="1741" s="454" customFormat="1" x14ac:dyDescent="0.2"/>
    <row r="1742" s="454" customFormat="1" x14ac:dyDescent="0.2"/>
    <row r="1743" s="454" customFormat="1" x14ac:dyDescent="0.2"/>
    <row r="1744" s="454" customFormat="1" x14ac:dyDescent="0.2"/>
    <row r="1745" s="454" customFormat="1" x14ac:dyDescent="0.2"/>
    <row r="1746" s="454" customFormat="1" x14ac:dyDescent="0.2"/>
    <row r="1747" s="454" customFormat="1" x14ac:dyDescent="0.2"/>
    <row r="1748" s="454" customFormat="1" x14ac:dyDescent="0.2"/>
    <row r="1749" s="454" customFormat="1" x14ac:dyDescent="0.2"/>
    <row r="1750" s="454" customFormat="1" x14ac:dyDescent="0.2"/>
    <row r="1751" s="454" customFormat="1" x14ac:dyDescent="0.2"/>
    <row r="1752" s="454" customFormat="1" x14ac:dyDescent="0.2"/>
    <row r="1753" s="454" customFormat="1" x14ac:dyDescent="0.2"/>
    <row r="1754" s="454" customFormat="1" x14ac:dyDescent="0.2"/>
    <row r="1755" s="454" customFormat="1" x14ac:dyDescent="0.2"/>
    <row r="1756" s="454" customFormat="1" x14ac:dyDescent="0.2"/>
    <row r="1757" s="454" customFormat="1" x14ac:dyDescent="0.2"/>
    <row r="1758" s="454" customFormat="1" x14ac:dyDescent="0.2"/>
    <row r="1759" s="454" customFormat="1" x14ac:dyDescent="0.2"/>
    <row r="1760" s="454" customFormat="1" x14ac:dyDescent="0.2"/>
    <row r="1761" s="454" customFormat="1" x14ac:dyDescent="0.2"/>
    <row r="1762" s="454" customFormat="1" x14ac:dyDescent="0.2"/>
    <row r="1763" s="454" customFormat="1" x14ac:dyDescent="0.2"/>
    <row r="1764" s="454" customFormat="1" x14ac:dyDescent="0.2"/>
    <row r="1765" s="454" customFormat="1" x14ac:dyDescent="0.2"/>
    <row r="1766" s="454" customFormat="1" x14ac:dyDescent="0.2"/>
    <row r="1767" s="454" customFormat="1" x14ac:dyDescent="0.2"/>
    <row r="1768" s="454" customFormat="1" x14ac:dyDescent="0.2"/>
    <row r="1769" s="454" customFormat="1" x14ac:dyDescent="0.2"/>
    <row r="1770" s="454" customFormat="1" x14ac:dyDescent="0.2"/>
    <row r="1771" s="454" customFormat="1" x14ac:dyDescent="0.2"/>
    <row r="1772" s="454" customFormat="1" x14ac:dyDescent="0.2"/>
    <row r="1773" s="454" customFormat="1" x14ac:dyDescent="0.2"/>
    <row r="1774" s="454" customFormat="1" x14ac:dyDescent="0.2"/>
    <row r="1775" s="454" customFormat="1" x14ac:dyDescent="0.2"/>
    <row r="1776" s="454" customFormat="1" x14ac:dyDescent="0.2"/>
    <row r="1777" s="454" customFormat="1" x14ac:dyDescent="0.2"/>
    <row r="1778" s="454" customFormat="1" x14ac:dyDescent="0.2"/>
    <row r="1779" s="454" customFormat="1" x14ac:dyDescent="0.2"/>
    <row r="1780" s="454" customFormat="1" x14ac:dyDescent="0.2"/>
    <row r="1781" s="454" customFormat="1" x14ac:dyDescent="0.2"/>
    <row r="1782" s="454" customFormat="1" x14ac:dyDescent="0.2"/>
    <row r="1783" s="454" customFormat="1" x14ac:dyDescent="0.2"/>
    <row r="1784" s="454" customFormat="1" x14ac:dyDescent="0.2"/>
    <row r="1785" s="454" customFormat="1" x14ac:dyDescent="0.2"/>
    <row r="1786" s="454" customFormat="1" x14ac:dyDescent="0.2"/>
    <row r="1787" s="454" customFormat="1" x14ac:dyDescent="0.2"/>
    <row r="1788" s="454" customFormat="1" x14ac:dyDescent="0.2"/>
    <row r="1789" s="454" customFormat="1" x14ac:dyDescent="0.2"/>
    <row r="1790" s="454" customFormat="1" x14ac:dyDescent="0.2"/>
    <row r="1791" s="454" customFormat="1" x14ac:dyDescent="0.2"/>
    <row r="1792" s="454" customFormat="1" x14ac:dyDescent="0.2"/>
    <row r="1793" s="454" customFormat="1" x14ac:dyDescent="0.2"/>
    <row r="1794" s="454" customFormat="1" x14ac:dyDescent="0.2"/>
    <row r="1795" s="454" customFormat="1" x14ac:dyDescent="0.2"/>
    <row r="1796" s="454" customFormat="1" x14ac:dyDescent="0.2"/>
    <row r="1797" s="454" customFormat="1" x14ac:dyDescent="0.2"/>
    <row r="1798" s="454" customFormat="1" x14ac:dyDescent="0.2"/>
    <row r="1799" s="454" customFormat="1" x14ac:dyDescent="0.2"/>
    <row r="1800" s="454" customFormat="1" x14ac:dyDescent="0.2"/>
    <row r="1801" s="454" customFormat="1" x14ac:dyDescent="0.2"/>
    <row r="1802" s="454" customFormat="1" x14ac:dyDescent="0.2"/>
    <row r="1803" s="454" customFormat="1" x14ac:dyDescent="0.2"/>
    <row r="1804" s="454" customFormat="1" x14ac:dyDescent="0.2"/>
    <row r="1805" s="454" customFormat="1" x14ac:dyDescent="0.2"/>
    <row r="1806" s="454" customFormat="1" x14ac:dyDescent="0.2"/>
    <row r="1807" s="454" customFormat="1" x14ac:dyDescent="0.2"/>
    <row r="1808" s="454" customFormat="1" x14ac:dyDescent="0.2"/>
    <row r="1809" s="454" customFormat="1" x14ac:dyDescent="0.2"/>
    <row r="1810" s="454" customFormat="1" x14ac:dyDescent="0.2"/>
    <row r="1811" s="454" customFormat="1" x14ac:dyDescent="0.2"/>
    <row r="1812" s="454" customFormat="1" x14ac:dyDescent="0.2"/>
    <row r="1813" s="454" customFormat="1" x14ac:dyDescent="0.2"/>
    <row r="1814" s="454" customFormat="1" x14ac:dyDescent="0.2"/>
    <row r="1815" s="454" customFormat="1" x14ac:dyDescent="0.2"/>
    <row r="1816" s="454" customFormat="1" x14ac:dyDescent="0.2"/>
    <row r="1817" s="454" customFormat="1" x14ac:dyDescent="0.2"/>
    <row r="1818" s="454" customFormat="1" x14ac:dyDescent="0.2"/>
    <row r="1819" s="454" customFormat="1" x14ac:dyDescent="0.2"/>
    <row r="1820" s="454" customFormat="1" x14ac:dyDescent="0.2"/>
    <row r="1821" s="454" customFormat="1" x14ac:dyDescent="0.2"/>
    <row r="1822" s="454" customFormat="1" x14ac:dyDescent="0.2"/>
    <row r="1823" s="454" customFormat="1" x14ac:dyDescent="0.2"/>
    <row r="1824" s="454" customFormat="1" x14ac:dyDescent="0.2"/>
    <row r="1825" s="454" customFormat="1" x14ac:dyDescent="0.2"/>
    <row r="1826" s="454" customFormat="1" x14ac:dyDescent="0.2"/>
    <row r="1827" s="454" customFormat="1" x14ac:dyDescent="0.2"/>
    <row r="1828" s="454" customFormat="1" x14ac:dyDescent="0.2"/>
    <row r="1829" s="454" customFormat="1" x14ac:dyDescent="0.2"/>
    <row r="1830" s="454" customFormat="1" x14ac:dyDescent="0.2"/>
    <row r="1831" s="454" customFormat="1" x14ac:dyDescent="0.2"/>
    <row r="1832" s="454" customFormat="1" x14ac:dyDescent="0.2"/>
    <row r="1833" s="454" customFormat="1" x14ac:dyDescent="0.2"/>
    <row r="1834" s="454" customFormat="1" x14ac:dyDescent="0.2"/>
    <row r="1835" s="454" customFormat="1" x14ac:dyDescent="0.2"/>
    <row r="1836" s="454" customFormat="1" x14ac:dyDescent="0.2"/>
    <row r="1837" s="454" customFormat="1" x14ac:dyDescent="0.2"/>
    <row r="1838" s="454" customFormat="1" x14ac:dyDescent="0.2"/>
    <row r="1839" s="454" customFormat="1" x14ac:dyDescent="0.2"/>
    <row r="1840" s="454" customFormat="1" x14ac:dyDescent="0.2"/>
    <row r="1841" s="454" customFormat="1" x14ac:dyDescent="0.2"/>
    <row r="1842" s="454" customFormat="1" x14ac:dyDescent="0.2"/>
    <row r="1843" s="454" customFormat="1" x14ac:dyDescent="0.2"/>
    <row r="1844" s="454" customFormat="1" x14ac:dyDescent="0.2"/>
    <row r="1845" s="454" customFormat="1" x14ac:dyDescent="0.2"/>
    <row r="1846" s="454" customFormat="1" x14ac:dyDescent="0.2"/>
    <row r="1847" s="454" customFormat="1" x14ac:dyDescent="0.2"/>
    <row r="1848" s="454" customFormat="1" x14ac:dyDescent="0.2"/>
    <row r="1849" s="454" customFormat="1" x14ac:dyDescent="0.2"/>
    <row r="1850" s="454" customFormat="1" x14ac:dyDescent="0.2"/>
    <row r="1851" s="454" customFormat="1" x14ac:dyDescent="0.2"/>
    <row r="1852" s="454" customFormat="1" x14ac:dyDescent="0.2"/>
    <row r="1853" s="454" customFormat="1" x14ac:dyDescent="0.2"/>
    <row r="1854" s="454" customFormat="1" x14ac:dyDescent="0.2"/>
    <row r="1855" s="454" customFormat="1" x14ac:dyDescent="0.2"/>
    <row r="1856" s="454" customFormat="1" x14ac:dyDescent="0.2"/>
    <row r="1857" s="454" customFormat="1" x14ac:dyDescent="0.2"/>
    <row r="1858" s="454" customFormat="1" x14ac:dyDescent="0.2"/>
    <row r="1859" s="454" customFormat="1" x14ac:dyDescent="0.2"/>
    <row r="1860" s="454" customFormat="1" x14ac:dyDescent="0.2"/>
    <row r="1861" s="454" customFormat="1" x14ac:dyDescent="0.2"/>
    <row r="1862" s="454" customFormat="1" x14ac:dyDescent="0.2"/>
    <row r="1863" s="454" customFormat="1" x14ac:dyDescent="0.2"/>
    <row r="1864" s="454" customFormat="1" x14ac:dyDescent="0.2"/>
    <row r="1865" s="454" customFormat="1" x14ac:dyDescent="0.2"/>
    <row r="1866" s="454" customFormat="1" x14ac:dyDescent="0.2"/>
    <row r="1867" s="454" customFormat="1" x14ac:dyDescent="0.2"/>
    <row r="1868" s="454" customFormat="1" x14ac:dyDescent="0.2"/>
    <row r="1869" s="454" customFormat="1" x14ac:dyDescent="0.2"/>
    <row r="1870" s="454" customFormat="1" x14ac:dyDescent="0.2"/>
    <row r="1871" s="454" customFormat="1" x14ac:dyDescent="0.2"/>
    <row r="1872" s="454" customFormat="1" x14ac:dyDescent="0.2"/>
    <row r="1873" s="454" customFormat="1" x14ac:dyDescent="0.2"/>
    <row r="1874" s="454" customFormat="1" x14ac:dyDescent="0.2"/>
    <row r="1875" s="454" customFormat="1" x14ac:dyDescent="0.2"/>
    <row r="1876" s="454" customFormat="1" x14ac:dyDescent="0.2"/>
    <row r="1877" s="454" customFormat="1" x14ac:dyDescent="0.2"/>
    <row r="1878" s="454" customFormat="1" x14ac:dyDescent="0.2"/>
    <row r="1879" s="454" customFormat="1" x14ac:dyDescent="0.2"/>
    <row r="1880" s="454" customFormat="1" x14ac:dyDescent="0.2"/>
    <row r="1881" s="454" customFormat="1" x14ac:dyDescent="0.2"/>
    <row r="1882" s="454" customFormat="1" x14ac:dyDescent="0.2"/>
    <row r="1883" s="454" customFormat="1" x14ac:dyDescent="0.2"/>
    <row r="1884" s="454" customFormat="1" x14ac:dyDescent="0.2"/>
    <row r="1885" s="454" customFormat="1" x14ac:dyDescent="0.2"/>
    <row r="1886" s="454" customFormat="1" x14ac:dyDescent="0.2"/>
    <row r="1887" s="454" customFormat="1" x14ac:dyDescent="0.2"/>
    <row r="1888" s="454" customFormat="1" x14ac:dyDescent="0.2"/>
    <row r="1889" s="454" customFormat="1" x14ac:dyDescent="0.2"/>
    <row r="1890" s="454" customFormat="1" x14ac:dyDescent="0.2"/>
    <row r="1891" s="454" customFormat="1" x14ac:dyDescent="0.2"/>
    <row r="1892" s="454" customFormat="1" x14ac:dyDescent="0.2"/>
    <row r="1893" s="454" customFormat="1" x14ac:dyDescent="0.2"/>
    <row r="1894" s="454" customFormat="1" x14ac:dyDescent="0.2"/>
    <row r="1895" s="454" customFormat="1" x14ac:dyDescent="0.2"/>
    <row r="1896" s="454" customFormat="1" x14ac:dyDescent="0.2"/>
    <row r="1897" s="454" customFormat="1" x14ac:dyDescent="0.2"/>
    <row r="1898" s="454" customFormat="1" x14ac:dyDescent="0.2"/>
    <row r="1899" s="454" customFormat="1" x14ac:dyDescent="0.2"/>
    <row r="1900" s="454" customFormat="1" x14ac:dyDescent="0.2"/>
    <row r="1901" s="454" customFormat="1" x14ac:dyDescent="0.2"/>
    <row r="1902" s="454" customFormat="1" x14ac:dyDescent="0.2"/>
    <row r="1903" s="454" customFormat="1" x14ac:dyDescent="0.2"/>
    <row r="1904" s="454" customFormat="1" x14ac:dyDescent="0.2"/>
    <row r="1905" s="454" customFormat="1" x14ac:dyDescent="0.2"/>
    <row r="1906" s="454" customFormat="1" x14ac:dyDescent="0.2"/>
    <row r="1907" s="454" customFormat="1" x14ac:dyDescent="0.2"/>
    <row r="1908" s="454" customFormat="1" x14ac:dyDescent="0.2"/>
    <row r="1909" s="454" customFormat="1" x14ac:dyDescent="0.2"/>
    <row r="1910" s="454" customFormat="1" x14ac:dyDescent="0.2"/>
    <row r="1911" s="454" customFormat="1" x14ac:dyDescent="0.2"/>
    <row r="1912" s="454" customFormat="1" x14ac:dyDescent="0.2"/>
    <row r="1913" s="454" customFormat="1" x14ac:dyDescent="0.2"/>
    <row r="1914" s="454" customFormat="1" x14ac:dyDescent="0.2"/>
    <row r="1915" s="454" customFormat="1" x14ac:dyDescent="0.2"/>
    <row r="1916" s="454" customFormat="1" x14ac:dyDescent="0.2"/>
    <row r="1917" s="454" customFormat="1" x14ac:dyDescent="0.2"/>
    <row r="1918" s="454" customFormat="1" x14ac:dyDescent="0.2"/>
    <row r="1919" s="454" customFormat="1" x14ac:dyDescent="0.2"/>
    <row r="1920" s="454" customFormat="1" x14ac:dyDescent="0.2"/>
    <row r="1921" s="454" customFormat="1" x14ac:dyDescent="0.2"/>
    <row r="1922" s="454" customFormat="1" x14ac:dyDescent="0.2"/>
    <row r="1923" s="454" customFormat="1" x14ac:dyDescent="0.2"/>
    <row r="1924" s="454" customFormat="1" x14ac:dyDescent="0.2"/>
    <row r="1925" s="454" customFormat="1" x14ac:dyDescent="0.2"/>
    <row r="1926" s="454" customFormat="1" x14ac:dyDescent="0.2"/>
    <row r="1927" s="454" customFormat="1" x14ac:dyDescent="0.2"/>
    <row r="1928" s="454" customFormat="1" x14ac:dyDescent="0.2"/>
    <row r="1929" s="454" customFormat="1" x14ac:dyDescent="0.2"/>
    <row r="1930" s="454" customFormat="1" x14ac:dyDescent="0.2"/>
    <row r="1931" s="454" customFormat="1" x14ac:dyDescent="0.2"/>
    <row r="1932" s="454" customFormat="1" x14ac:dyDescent="0.2"/>
    <row r="1933" s="454" customFormat="1" x14ac:dyDescent="0.2"/>
    <row r="1934" s="454" customFormat="1" x14ac:dyDescent="0.2"/>
    <row r="1935" s="454" customFormat="1" x14ac:dyDescent="0.2"/>
    <row r="1936" s="454" customFormat="1" x14ac:dyDescent="0.2"/>
    <row r="1937" s="454" customFormat="1" x14ac:dyDescent="0.2"/>
    <row r="1938" s="454" customFormat="1" x14ac:dyDescent="0.2"/>
    <row r="1939" s="454" customFormat="1" x14ac:dyDescent="0.2"/>
    <row r="1940" s="454" customFormat="1" x14ac:dyDescent="0.2"/>
    <row r="1941" s="454" customFormat="1" x14ac:dyDescent="0.2"/>
    <row r="1942" s="454" customFormat="1" x14ac:dyDescent="0.2"/>
    <row r="1943" s="454" customFormat="1" x14ac:dyDescent="0.2"/>
    <row r="1944" s="454" customFormat="1" x14ac:dyDescent="0.2"/>
    <row r="1945" s="454" customFormat="1" x14ac:dyDescent="0.2"/>
    <row r="1946" s="454" customFormat="1" x14ac:dyDescent="0.2"/>
    <row r="1947" s="454" customFormat="1" x14ac:dyDescent="0.2"/>
    <row r="1948" s="454" customFormat="1" x14ac:dyDescent="0.2"/>
    <row r="1949" s="454" customFormat="1" x14ac:dyDescent="0.2"/>
    <row r="1950" s="454" customFormat="1" x14ac:dyDescent="0.2"/>
    <row r="1951" s="454" customFormat="1" x14ac:dyDescent="0.2"/>
    <row r="1952" s="454" customFormat="1" x14ac:dyDescent="0.2"/>
    <row r="1953" s="454" customFormat="1" x14ac:dyDescent="0.2"/>
    <row r="1954" s="454" customFormat="1" x14ac:dyDescent="0.2"/>
    <row r="1955" s="454" customFormat="1" x14ac:dyDescent="0.2"/>
    <row r="1956" s="454" customFormat="1" x14ac:dyDescent="0.2"/>
    <row r="1957" s="454" customFormat="1" x14ac:dyDescent="0.2"/>
    <row r="1958" s="454" customFormat="1" x14ac:dyDescent="0.2"/>
    <row r="1959" s="454" customFormat="1" x14ac:dyDescent="0.2"/>
    <row r="1960" s="454" customFormat="1" x14ac:dyDescent="0.2"/>
    <row r="1961" s="454" customFormat="1" x14ac:dyDescent="0.2"/>
    <row r="1962" s="454" customFormat="1" x14ac:dyDescent="0.2"/>
    <row r="1963" s="454" customFormat="1" x14ac:dyDescent="0.2"/>
    <row r="1964" s="454" customFormat="1" x14ac:dyDescent="0.2"/>
    <row r="1965" s="454" customFormat="1" x14ac:dyDescent="0.2"/>
    <row r="1966" s="454" customFormat="1" x14ac:dyDescent="0.2"/>
    <row r="1967" s="454" customFormat="1" x14ac:dyDescent="0.2"/>
    <row r="1968" s="454" customFormat="1" x14ac:dyDescent="0.2"/>
    <row r="1969" s="454" customFormat="1" x14ac:dyDescent="0.2"/>
    <row r="1970" s="454" customFormat="1" x14ac:dyDescent="0.2"/>
    <row r="1971" s="454" customFormat="1" x14ac:dyDescent="0.2"/>
    <row r="1972" s="454" customFormat="1" x14ac:dyDescent="0.2"/>
    <row r="1973" s="454" customFormat="1" x14ac:dyDescent="0.2"/>
    <row r="1974" s="454" customFormat="1" x14ac:dyDescent="0.2"/>
    <row r="1975" s="454" customFormat="1" x14ac:dyDescent="0.2"/>
    <row r="1976" s="454" customFormat="1" x14ac:dyDescent="0.2"/>
    <row r="1977" s="454" customFormat="1" x14ac:dyDescent="0.2"/>
    <row r="1978" s="454" customFormat="1" x14ac:dyDescent="0.2"/>
    <row r="1979" s="454" customFormat="1" x14ac:dyDescent="0.2"/>
    <row r="1980" s="454" customFormat="1" x14ac:dyDescent="0.2"/>
    <row r="1981" s="454" customFormat="1" x14ac:dyDescent="0.2"/>
    <row r="1982" s="454" customFormat="1" x14ac:dyDescent="0.2"/>
    <row r="1983" s="454" customFormat="1" x14ac:dyDescent="0.2"/>
    <row r="1984" s="454" customFormat="1" x14ac:dyDescent="0.2"/>
    <row r="1985" s="454" customFormat="1" x14ac:dyDescent="0.2"/>
    <row r="1986" s="454" customFormat="1" x14ac:dyDescent="0.2"/>
    <row r="1987" s="454" customFormat="1" x14ac:dyDescent="0.2"/>
    <row r="1988" s="454" customFormat="1" x14ac:dyDescent="0.2"/>
    <row r="1989" s="454" customFormat="1" x14ac:dyDescent="0.2"/>
    <row r="1990" s="454" customFormat="1" x14ac:dyDescent="0.2"/>
    <row r="1991" s="454" customFormat="1" x14ac:dyDescent="0.2"/>
    <row r="1992" s="454" customFormat="1" x14ac:dyDescent="0.2"/>
    <row r="1993" s="454" customFormat="1" x14ac:dyDescent="0.2"/>
    <row r="1994" s="454" customFormat="1" x14ac:dyDescent="0.2"/>
    <row r="1995" s="454" customFormat="1" x14ac:dyDescent="0.2"/>
    <row r="1996" s="454" customFormat="1" x14ac:dyDescent="0.2"/>
    <row r="1997" s="454" customFormat="1" x14ac:dyDescent="0.2"/>
    <row r="1998" s="454" customFormat="1" x14ac:dyDescent="0.2"/>
    <row r="1999" s="454" customFormat="1" x14ac:dyDescent="0.2"/>
    <row r="2000" s="454" customFormat="1" x14ac:dyDescent="0.2"/>
    <row r="2001" s="454" customFormat="1" x14ac:dyDescent="0.2"/>
    <row r="2002" s="454" customFormat="1" x14ac:dyDescent="0.2"/>
    <row r="2003" s="454" customFormat="1" x14ac:dyDescent="0.2"/>
    <row r="2004" s="454" customFormat="1" x14ac:dyDescent="0.2"/>
    <row r="2005" s="454" customFormat="1" x14ac:dyDescent="0.2"/>
    <row r="2006" s="454" customFormat="1" x14ac:dyDescent="0.2"/>
    <row r="2007" s="454" customFormat="1" x14ac:dyDescent="0.2"/>
    <row r="2008" s="454" customFormat="1" x14ac:dyDescent="0.2"/>
    <row r="2009" s="454" customFormat="1" x14ac:dyDescent="0.2"/>
    <row r="2010" s="454" customFormat="1" x14ac:dyDescent="0.2"/>
    <row r="2011" s="454" customFormat="1" x14ac:dyDescent="0.2"/>
    <row r="2012" s="454" customFormat="1" x14ac:dyDescent="0.2"/>
    <row r="2013" s="454" customFormat="1" x14ac:dyDescent="0.2"/>
    <row r="2014" s="454" customFormat="1" x14ac:dyDescent="0.2"/>
    <row r="2015" s="454" customFormat="1" x14ac:dyDescent="0.2"/>
    <row r="2016" s="454" customFormat="1" x14ac:dyDescent="0.2"/>
    <row r="2017" s="454" customFormat="1" x14ac:dyDescent="0.2"/>
    <row r="2018" s="454" customFormat="1" x14ac:dyDescent="0.2"/>
    <row r="2019" s="454" customFormat="1" x14ac:dyDescent="0.2"/>
    <row r="2020" s="454" customFormat="1" x14ac:dyDescent="0.2"/>
    <row r="2021" s="454" customFormat="1" x14ac:dyDescent="0.2"/>
    <row r="2022" s="454" customFormat="1" x14ac:dyDescent="0.2"/>
    <row r="2023" s="454" customFormat="1" x14ac:dyDescent="0.2"/>
    <row r="2024" s="454" customFormat="1" x14ac:dyDescent="0.2"/>
    <row r="2025" s="454" customFormat="1" x14ac:dyDescent="0.2"/>
    <row r="2026" s="454" customFormat="1" x14ac:dyDescent="0.2"/>
    <row r="2027" s="454" customFormat="1" x14ac:dyDescent="0.2"/>
    <row r="2028" s="454" customFormat="1" x14ac:dyDescent="0.2"/>
    <row r="2029" s="454" customFormat="1" x14ac:dyDescent="0.2"/>
    <row r="2030" s="454" customFormat="1" x14ac:dyDescent="0.2"/>
    <row r="2031" s="454" customFormat="1" x14ac:dyDescent="0.2"/>
    <row r="2032" s="454" customFormat="1" x14ac:dyDescent="0.2"/>
    <row r="2033" s="454" customFormat="1" x14ac:dyDescent="0.2"/>
    <row r="2034" s="454" customFormat="1" x14ac:dyDescent="0.2"/>
    <row r="2035" s="454" customFormat="1" x14ac:dyDescent="0.2"/>
    <row r="2036" s="454" customFormat="1" x14ac:dyDescent="0.2"/>
    <row r="2037" s="454" customFormat="1" x14ac:dyDescent="0.2"/>
    <row r="2038" s="454" customFormat="1" x14ac:dyDescent="0.2"/>
    <row r="2039" s="454" customFormat="1" x14ac:dyDescent="0.2"/>
    <row r="2040" s="454" customFormat="1" x14ac:dyDescent="0.2"/>
    <row r="2041" s="454" customFormat="1" x14ac:dyDescent="0.2"/>
    <row r="2042" s="454" customFormat="1" x14ac:dyDescent="0.2"/>
    <row r="2043" s="454" customFormat="1" x14ac:dyDescent="0.2"/>
    <row r="2044" s="454" customFormat="1" x14ac:dyDescent="0.2"/>
    <row r="2045" s="454" customFormat="1" x14ac:dyDescent="0.2"/>
    <row r="2046" s="454" customFormat="1" x14ac:dyDescent="0.2"/>
    <row r="2047" s="454" customFormat="1" x14ac:dyDescent="0.2"/>
    <row r="2048" s="454" customFormat="1" x14ac:dyDescent="0.2"/>
    <row r="2049" s="454" customFormat="1" x14ac:dyDescent="0.2"/>
    <row r="2050" s="454" customFormat="1" x14ac:dyDescent="0.2"/>
    <row r="2051" s="454" customFormat="1" x14ac:dyDescent="0.2"/>
    <row r="2052" s="454" customFormat="1" x14ac:dyDescent="0.2"/>
    <row r="2053" s="454" customFormat="1" x14ac:dyDescent="0.2"/>
    <row r="2054" s="454" customFormat="1" x14ac:dyDescent="0.2"/>
    <row r="2055" s="454" customFormat="1" x14ac:dyDescent="0.2"/>
    <row r="2056" s="454" customFormat="1" x14ac:dyDescent="0.2"/>
    <row r="2057" s="454" customFormat="1" x14ac:dyDescent="0.2"/>
    <row r="2058" s="454" customFormat="1" x14ac:dyDescent="0.2"/>
    <row r="2059" s="454" customFormat="1" x14ac:dyDescent="0.2"/>
    <row r="2060" s="454" customFormat="1" x14ac:dyDescent="0.2"/>
    <row r="2061" s="454" customFormat="1" x14ac:dyDescent="0.2"/>
    <row r="2062" s="454" customFormat="1" x14ac:dyDescent="0.2"/>
    <row r="2063" s="454" customFormat="1" x14ac:dyDescent="0.2"/>
    <row r="2064" s="454" customFormat="1" x14ac:dyDescent="0.2"/>
    <row r="2065" s="454" customFormat="1" x14ac:dyDescent="0.2"/>
    <row r="2066" s="454" customFormat="1" x14ac:dyDescent="0.2"/>
    <row r="2067" s="454" customFormat="1" x14ac:dyDescent="0.2"/>
    <row r="2068" s="454" customFormat="1" x14ac:dyDescent="0.2"/>
    <row r="2069" s="454" customFormat="1" x14ac:dyDescent="0.2"/>
    <row r="2070" s="454" customFormat="1" x14ac:dyDescent="0.2"/>
    <row r="2071" s="454" customFormat="1" x14ac:dyDescent="0.2"/>
    <row r="2072" s="454" customFormat="1" x14ac:dyDescent="0.2"/>
    <row r="2073" s="454" customFormat="1" x14ac:dyDescent="0.2"/>
    <row r="2074" s="454" customFormat="1" x14ac:dyDescent="0.2"/>
    <row r="2075" s="454" customFormat="1" x14ac:dyDescent="0.2"/>
    <row r="2076" s="454" customFormat="1" x14ac:dyDescent="0.2"/>
    <row r="2077" s="454" customFormat="1" x14ac:dyDescent="0.2"/>
    <row r="2078" s="454" customFormat="1" x14ac:dyDescent="0.2"/>
    <row r="2079" s="454" customFormat="1" x14ac:dyDescent="0.2"/>
    <row r="2080" s="454" customFormat="1" x14ac:dyDescent="0.2"/>
    <row r="2081" s="454" customFormat="1" x14ac:dyDescent="0.2"/>
    <row r="2082" s="454" customFormat="1" x14ac:dyDescent="0.2"/>
    <row r="2083" s="454" customFormat="1" x14ac:dyDescent="0.2"/>
    <row r="2084" s="454" customFormat="1" x14ac:dyDescent="0.2"/>
    <row r="2085" s="454" customFormat="1" x14ac:dyDescent="0.2"/>
    <row r="2086" s="454" customFormat="1" x14ac:dyDescent="0.2"/>
    <row r="2087" s="454" customFormat="1" x14ac:dyDescent="0.2"/>
    <row r="2088" s="454" customFormat="1" x14ac:dyDescent="0.2"/>
    <row r="2089" s="454" customFormat="1" x14ac:dyDescent="0.2"/>
    <row r="2090" s="454" customFormat="1" x14ac:dyDescent="0.2"/>
    <row r="2091" s="454" customFormat="1" x14ac:dyDescent="0.2"/>
    <row r="2092" s="454" customFormat="1" x14ac:dyDescent="0.2"/>
    <row r="2093" s="454" customFormat="1" x14ac:dyDescent="0.2"/>
    <row r="2094" s="454" customFormat="1" x14ac:dyDescent="0.2"/>
    <row r="2095" s="454" customFormat="1" x14ac:dyDescent="0.2"/>
    <row r="2096" s="454" customFormat="1" x14ac:dyDescent="0.2"/>
    <row r="2097" s="454" customFormat="1" x14ac:dyDescent="0.2"/>
    <row r="2098" s="454" customFormat="1" x14ac:dyDescent="0.2"/>
    <row r="2099" s="454" customFormat="1" x14ac:dyDescent="0.2"/>
    <row r="2100" s="454" customFormat="1" x14ac:dyDescent="0.2"/>
    <row r="2101" s="454" customFormat="1" x14ac:dyDescent="0.2"/>
    <row r="2102" s="454" customFormat="1" x14ac:dyDescent="0.2"/>
    <row r="2103" s="454" customFormat="1" x14ac:dyDescent="0.2"/>
    <row r="2104" s="454" customFormat="1" x14ac:dyDescent="0.2"/>
    <row r="2105" s="454" customFormat="1" x14ac:dyDescent="0.2"/>
    <row r="2106" s="454" customFormat="1" x14ac:dyDescent="0.2"/>
    <row r="2107" s="454" customFormat="1" x14ac:dyDescent="0.2"/>
    <row r="2108" s="454" customFormat="1" x14ac:dyDescent="0.2"/>
    <row r="2109" s="454" customFormat="1" x14ac:dyDescent="0.2"/>
    <row r="2110" s="454" customFormat="1" x14ac:dyDescent="0.2"/>
    <row r="2111" s="454" customFormat="1" x14ac:dyDescent="0.2"/>
    <row r="2112" s="454" customFormat="1" x14ac:dyDescent="0.2"/>
    <row r="2113" s="454" customFormat="1" x14ac:dyDescent="0.2"/>
    <row r="2114" s="454" customFormat="1" x14ac:dyDescent="0.2"/>
    <row r="2115" s="454" customFormat="1" x14ac:dyDescent="0.2"/>
    <row r="2116" s="454" customFormat="1" x14ac:dyDescent="0.2"/>
    <row r="2117" s="454" customFormat="1" x14ac:dyDescent="0.2"/>
    <row r="2118" s="454" customFormat="1" x14ac:dyDescent="0.2"/>
    <row r="2119" s="454" customFormat="1" x14ac:dyDescent="0.2"/>
    <row r="2120" s="454" customFormat="1" x14ac:dyDescent="0.2"/>
    <row r="2121" s="454" customFormat="1" x14ac:dyDescent="0.2"/>
    <row r="2122" s="454" customFormat="1" x14ac:dyDescent="0.2"/>
    <row r="2123" s="454" customFormat="1" x14ac:dyDescent="0.2"/>
    <row r="2124" s="454" customFormat="1" x14ac:dyDescent="0.2"/>
    <row r="2125" s="454" customFormat="1" x14ac:dyDescent="0.2"/>
    <row r="2126" s="454" customFormat="1" x14ac:dyDescent="0.2"/>
    <row r="2127" s="454" customFormat="1" x14ac:dyDescent="0.2"/>
    <row r="2128" s="454" customFormat="1" x14ac:dyDescent="0.2"/>
    <row r="2129" s="454" customFormat="1" x14ac:dyDescent="0.2"/>
    <row r="2130" s="454" customFormat="1" x14ac:dyDescent="0.2"/>
    <row r="2131" s="454" customFormat="1" x14ac:dyDescent="0.2"/>
    <row r="2132" s="454" customFormat="1" x14ac:dyDescent="0.2"/>
    <row r="2133" s="454" customFormat="1" x14ac:dyDescent="0.2"/>
    <row r="2134" s="454" customFormat="1" x14ac:dyDescent="0.2"/>
    <row r="2135" s="454" customFormat="1" x14ac:dyDescent="0.2"/>
    <row r="2136" s="454" customFormat="1" x14ac:dyDescent="0.2"/>
    <row r="2137" s="454" customFormat="1" x14ac:dyDescent="0.2"/>
    <row r="2138" s="454" customFormat="1" x14ac:dyDescent="0.2"/>
    <row r="2139" s="454" customFormat="1" x14ac:dyDescent="0.2"/>
    <row r="2140" s="454" customFormat="1" x14ac:dyDescent="0.2"/>
    <row r="2141" s="454" customFormat="1" x14ac:dyDescent="0.2"/>
    <row r="2142" s="454" customFormat="1" x14ac:dyDescent="0.2"/>
    <row r="2143" s="454" customFormat="1" x14ac:dyDescent="0.2"/>
    <row r="2144" s="454" customFormat="1" x14ac:dyDescent="0.2"/>
    <row r="2145" s="454" customFormat="1" x14ac:dyDescent="0.2"/>
    <row r="2146" s="454" customFormat="1" x14ac:dyDescent="0.2"/>
    <row r="2147" s="454" customFormat="1" x14ac:dyDescent="0.2"/>
    <row r="2148" s="454" customFormat="1" x14ac:dyDescent="0.2"/>
    <row r="2149" s="454" customFormat="1" x14ac:dyDescent="0.2"/>
    <row r="2150" s="454" customFormat="1" x14ac:dyDescent="0.2"/>
    <row r="2151" s="454" customFormat="1" x14ac:dyDescent="0.2"/>
    <row r="2152" s="454" customFormat="1" x14ac:dyDescent="0.2"/>
    <row r="2153" s="454" customFormat="1" x14ac:dyDescent="0.2"/>
    <row r="2154" s="454" customFormat="1" x14ac:dyDescent="0.2"/>
    <row r="2155" s="454" customFormat="1" x14ac:dyDescent="0.2"/>
    <row r="2156" s="454" customFormat="1" x14ac:dyDescent="0.2"/>
    <row r="2157" s="454" customFormat="1" x14ac:dyDescent="0.2"/>
    <row r="2158" s="454" customFormat="1" x14ac:dyDescent="0.2"/>
    <row r="2159" s="454" customFormat="1" x14ac:dyDescent="0.2"/>
    <row r="2160" s="454" customFormat="1" x14ac:dyDescent="0.2"/>
    <row r="2161" s="454" customFormat="1" x14ac:dyDescent="0.2"/>
    <row r="2162" s="454" customFormat="1" x14ac:dyDescent="0.2"/>
    <row r="2163" s="454" customFormat="1" x14ac:dyDescent="0.2"/>
    <row r="2164" s="454" customFormat="1" x14ac:dyDescent="0.2"/>
    <row r="2165" s="454" customFormat="1" x14ac:dyDescent="0.2"/>
    <row r="2166" s="454" customFormat="1" x14ac:dyDescent="0.2"/>
    <row r="2167" s="454" customFormat="1" x14ac:dyDescent="0.2"/>
    <row r="2168" s="454" customFormat="1" x14ac:dyDescent="0.2"/>
    <row r="2169" s="454" customFormat="1" x14ac:dyDescent="0.2"/>
    <row r="2170" s="454" customFormat="1" x14ac:dyDescent="0.2"/>
    <row r="2171" s="454" customFormat="1" x14ac:dyDescent="0.2"/>
    <row r="2172" s="454" customFormat="1" x14ac:dyDescent="0.2"/>
    <row r="2173" s="454" customFormat="1" x14ac:dyDescent="0.2"/>
    <row r="2174" s="454" customFormat="1" x14ac:dyDescent="0.2"/>
    <row r="2175" s="454" customFormat="1" x14ac:dyDescent="0.2"/>
    <row r="2176" s="454" customFormat="1" x14ac:dyDescent="0.2"/>
    <row r="2177" s="454" customFormat="1" x14ac:dyDescent="0.2"/>
    <row r="2178" s="454" customFormat="1" x14ac:dyDescent="0.2"/>
    <row r="2179" s="454" customFormat="1" x14ac:dyDescent="0.2"/>
    <row r="2180" s="454" customFormat="1" x14ac:dyDescent="0.2"/>
    <row r="2181" s="454" customFormat="1" x14ac:dyDescent="0.2"/>
    <row r="2182" s="454" customFormat="1" x14ac:dyDescent="0.2"/>
    <row r="2183" s="454" customFormat="1" x14ac:dyDescent="0.2"/>
    <row r="2184" s="454" customFormat="1" x14ac:dyDescent="0.2"/>
    <row r="2185" s="454" customFormat="1" x14ac:dyDescent="0.2"/>
    <row r="2186" s="454" customFormat="1" x14ac:dyDescent="0.2"/>
    <row r="2187" s="454" customFormat="1" x14ac:dyDescent="0.2"/>
    <row r="2188" s="454" customFormat="1" x14ac:dyDescent="0.2"/>
    <row r="2189" s="454" customFormat="1" x14ac:dyDescent="0.2"/>
    <row r="2190" s="454" customFormat="1" x14ac:dyDescent="0.2"/>
    <row r="2191" s="454" customFormat="1" x14ac:dyDescent="0.2"/>
    <row r="2192" s="454" customFormat="1" x14ac:dyDescent="0.2"/>
    <row r="2193" s="454" customFormat="1" x14ac:dyDescent="0.2"/>
    <row r="2194" s="454" customFormat="1" x14ac:dyDescent="0.2"/>
    <row r="2195" s="454" customFormat="1" x14ac:dyDescent="0.2"/>
    <row r="2196" s="454" customFormat="1" x14ac:dyDescent="0.2"/>
    <row r="2197" s="454" customFormat="1" x14ac:dyDescent="0.2"/>
    <row r="2198" s="454" customFormat="1" x14ac:dyDescent="0.2"/>
    <row r="2199" s="454" customFormat="1" x14ac:dyDescent="0.2"/>
    <row r="2200" s="454" customFormat="1" x14ac:dyDescent="0.2"/>
    <row r="2201" s="454" customFormat="1" x14ac:dyDescent="0.2"/>
    <row r="2202" s="454" customFormat="1" x14ac:dyDescent="0.2"/>
    <row r="2203" s="454" customFormat="1" x14ac:dyDescent="0.2"/>
    <row r="2204" s="454" customFormat="1" x14ac:dyDescent="0.2"/>
    <row r="2205" s="454" customFormat="1" x14ac:dyDescent="0.2"/>
    <row r="2206" s="454" customFormat="1" x14ac:dyDescent="0.2"/>
    <row r="2207" s="454" customFormat="1" x14ac:dyDescent="0.2"/>
    <row r="2208" s="454" customFormat="1" x14ac:dyDescent="0.2"/>
    <row r="2209" s="454" customFormat="1" x14ac:dyDescent="0.2"/>
    <row r="2210" s="454" customFormat="1" x14ac:dyDescent="0.2"/>
    <row r="2211" s="454" customFormat="1" x14ac:dyDescent="0.2"/>
    <row r="2212" s="454" customFormat="1" x14ac:dyDescent="0.2"/>
    <row r="2213" s="454" customFormat="1" x14ac:dyDescent="0.2"/>
    <row r="2214" s="454" customFormat="1" x14ac:dyDescent="0.2"/>
    <row r="2215" s="454" customFormat="1" x14ac:dyDescent="0.2"/>
    <row r="2216" s="454" customFormat="1" x14ac:dyDescent="0.2"/>
    <row r="2217" s="454" customFormat="1" x14ac:dyDescent="0.2"/>
    <row r="2218" s="454" customFormat="1" x14ac:dyDescent="0.2"/>
    <row r="2219" s="454" customFormat="1" x14ac:dyDescent="0.2"/>
    <row r="2220" s="454" customFormat="1" x14ac:dyDescent="0.2"/>
    <row r="2221" s="454" customFormat="1" x14ac:dyDescent="0.2"/>
    <row r="2222" s="454" customFormat="1" x14ac:dyDescent="0.2"/>
    <row r="2223" s="454" customFormat="1" x14ac:dyDescent="0.2"/>
    <row r="2224" s="454" customFormat="1" x14ac:dyDescent="0.2"/>
    <row r="2225" s="454" customFormat="1" x14ac:dyDescent="0.2"/>
    <row r="2226" s="454" customFormat="1" x14ac:dyDescent="0.2"/>
    <row r="2227" s="454" customFormat="1" x14ac:dyDescent="0.2"/>
    <row r="2228" s="454" customFormat="1" x14ac:dyDescent="0.2"/>
    <row r="2229" s="454" customFormat="1" x14ac:dyDescent="0.2"/>
    <row r="2230" s="454" customFormat="1" x14ac:dyDescent="0.2"/>
    <row r="2231" s="454" customFormat="1" x14ac:dyDescent="0.2"/>
    <row r="2232" s="454" customFormat="1" x14ac:dyDescent="0.2"/>
    <row r="2233" s="454" customFormat="1" x14ac:dyDescent="0.2"/>
    <row r="2234" s="454" customFormat="1" x14ac:dyDescent="0.2"/>
    <row r="2235" s="454" customFormat="1" x14ac:dyDescent="0.2"/>
    <row r="2236" s="454" customFormat="1" x14ac:dyDescent="0.2"/>
    <row r="2237" s="454" customFormat="1" x14ac:dyDescent="0.2"/>
    <row r="2238" s="454" customFormat="1" x14ac:dyDescent="0.2"/>
    <row r="2239" s="454" customFormat="1" x14ac:dyDescent="0.2"/>
    <row r="2240" s="454" customFormat="1" x14ac:dyDescent="0.2"/>
    <row r="2241" s="454" customFormat="1" x14ac:dyDescent="0.2"/>
    <row r="2242" s="454" customFormat="1" x14ac:dyDescent="0.2"/>
    <row r="2243" s="454" customFormat="1" x14ac:dyDescent="0.2"/>
    <row r="2244" s="454" customFormat="1" x14ac:dyDescent="0.2"/>
    <row r="2245" s="454" customFormat="1" x14ac:dyDescent="0.2"/>
    <row r="2246" s="454" customFormat="1" x14ac:dyDescent="0.2"/>
    <row r="2247" s="454" customFormat="1" x14ac:dyDescent="0.2"/>
    <row r="2248" s="454" customFormat="1" x14ac:dyDescent="0.2"/>
    <row r="2249" s="454" customFormat="1" x14ac:dyDescent="0.2"/>
    <row r="2250" s="454" customFormat="1" x14ac:dyDescent="0.2"/>
    <row r="2251" s="454" customFormat="1" x14ac:dyDescent="0.2"/>
    <row r="2252" s="454" customFormat="1" x14ac:dyDescent="0.2"/>
    <row r="2253" s="454" customFormat="1" x14ac:dyDescent="0.2"/>
    <row r="2254" s="454" customFormat="1" x14ac:dyDescent="0.2"/>
    <row r="2255" s="454" customFormat="1" x14ac:dyDescent="0.2"/>
    <row r="2256" s="454" customFormat="1" x14ac:dyDescent="0.2"/>
    <row r="2257" s="454" customFormat="1" x14ac:dyDescent="0.2"/>
    <row r="2258" s="454" customFormat="1" x14ac:dyDescent="0.2"/>
    <row r="2259" s="454" customFormat="1" x14ac:dyDescent="0.2"/>
    <row r="2260" s="454" customFormat="1" x14ac:dyDescent="0.2"/>
    <row r="2261" s="454" customFormat="1" x14ac:dyDescent="0.2"/>
    <row r="2262" s="454" customFormat="1" x14ac:dyDescent="0.2"/>
    <row r="2263" s="454" customFormat="1" x14ac:dyDescent="0.2"/>
    <row r="2264" s="454" customFormat="1" x14ac:dyDescent="0.2"/>
    <row r="2265" s="454" customFormat="1" x14ac:dyDescent="0.2"/>
    <row r="2266" s="454" customFormat="1" x14ac:dyDescent="0.2"/>
    <row r="2267" s="454" customFormat="1" x14ac:dyDescent="0.2"/>
    <row r="2268" s="454" customFormat="1" x14ac:dyDescent="0.2"/>
    <row r="2269" s="454" customFormat="1" x14ac:dyDescent="0.2"/>
    <row r="2270" s="454" customFormat="1" x14ac:dyDescent="0.2"/>
    <row r="2271" s="454" customFormat="1" x14ac:dyDescent="0.2"/>
    <row r="2272" s="454" customFormat="1" x14ac:dyDescent="0.2"/>
    <row r="2273" s="454" customFormat="1" x14ac:dyDescent="0.2"/>
    <row r="2274" s="454" customFormat="1" x14ac:dyDescent="0.2"/>
    <row r="2275" s="454" customFormat="1" x14ac:dyDescent="0.2"/>
    <row r="2276" s="454" customFormat="1" x14ac:dyDescent="0.2"/>
    <row r="2277" s="454" customFormat="1" x14ac:dyDescent="0.2"/>
    <row r="2278" s="454" customFormat="1" x14ac:dyDescent="0.2"/>
    <row r="2279" s="454" customFormat="1" x14ac:dyDescent="0.2"/>
    <row r="2280" s="454" customFormat="1" x14ac:dyDescent="0.2"/>
    <row r="2281" s="454" customFormat="1" x14ac:dyDescent="0.2"/>
    <row r="2282" s="454" customFormat="1" x14ac:dyDescent="0.2"/>
    <row r="2283" s="454" customFormat="1" x14ac:dyDescent="0.2"/>
    <row r="2284" s="454" customFormat="1" x14ac:dyDescent="0.2"/>
    <row r="2285" s="454" customFormat="1" x14ac:dyDescent="0.2"/>
    <row r="2286" s="454" customFormat="1" x14ac:dyDescent="0.2"/>
    <row r="2287" s="454" customFormat="1" x14ac:dyDescent="0.2"/>
    <row r="2288" s="454" customFormat="1" x14ac:dyDescent="0.2"/>
    <row r="2289" s="454" customFormat="1" x14ac:dyDescent="0.2"/>
    <row r="2290" s="454" customFormat="1" x14ac:dyDescent="0.2"/>
    <row r="2291" s="454" customFormat="1" x14ac:dyDescent="0.2"/>
    <row r="2292" s="454" customFormat="1" x14ac:dyDescent="0.2"/>
    <row r="2293" s="454" customFormat="1" x14ac:dyDescent="0.2"/>
    <row r="2294" s="454" customFormat="1" x14ac:dyDescent="0.2"/>
    <row r="2295" s="454" customFormat="1" x14ac:dyDescent="0.2"/>
    <row r="2296" s="454" customFormat="1" x14ac:dyDescent="0.2"/>
    <row r="2297" s="454" customFormat="1" x14ac:dyDescent="0.2"/>
    <row r="2298" s="454" customFormat="1" x14ac:dyDescent="0.2"/>
    <row r="2299" s="454" customFormat="1" x14ac:dyDescent="0.2"/>
    <row r="2300" s="454" customFormat="1" x14ac:dyDescent="0.2"/>
    <row r="2301" s="454" customFormat="1" x14ac:dyDescent="0.2"/>
    <row r="2302" s="454" customFormat="1" x14ac:dyDescent="0.2"/>
    <row r="2303" s="454" customFormat="1" x14ac:dyDescent="0.2"/>
    <row r="2304" s="454" customFormat="1" x14ac:dyDescent="0.2"/>
    <row r="2305" s="454" customFormat="1" x14ac:dyDescent="0.2"/>
    <row r="2306" s="454" customFormat="1" x14ac:dyDescent="0.2"/>
    <row r="2307" s="454" customFormat="1" x14ac:dyDescent="0.2"/>
    <row r="2308" s="454" customFormat="1" x14ac:dyDescent="0.2"/>
    <row r="2309" s="454" customFormat="1" x14ac:dyDescent="0.2"/>
    <row r="2310" s="454" customFormat="1" x14ac:dyDescent="0.2"/>
    <row r="2311" s="454" customFormat="1" x14ac:dyDescent="0.2"/>
    <row r="2312" s="454" customFormat="1" x14ac:dyDescent="0.2"/>
    <row r="2313" s="454" customFormat="1" x14ac:dyDescent="0.2"/>
    <row r="2314" s="454" customFormat="1" x14ac:dyDescent="0.2"/>
    <row r="2315" s="454" customFormat="1" x14ac:dyDescent="0.2"/>
    <row r="2316" s="454" customFormat="1" x14ac:dyDescent="0.2"/>
    <row r="2317" s="454" customFormat="1" x14ac:dyDescent="0.2"/>
    <row r="2318" s="454" customFormat="1" x14ac:dyDescent="0.2"/>
    <row r="2319" s="454" customFormat="1" x14ac:dyDescent="0.2"/>
    <row r="2320" s="454" customFormat="1" x14ac:dyDescent="0.2"/>
    <row r="2321" s="454" customFormat="1" x14ac:dyDescent="0.2"/>
    <row r="2322" s="454" customFormat="1" x14ac:dyDescent="0.2"/>
    <row r="2323" s="454" customFormat="1" x14ac:dyDescent="0.2"/>
    <row r="2324" s="454" customFormat="1" x14ac:dyDescent="0.2"/>
    <row r="2325" s="454" customFormat="1" x14ac:dyDescent="0.2"/>
    <row r="2326" s="454" customFormat="1" x14ac:dyDescent="0.2"/>
    <row r="2327" s="454" customFormat="1" x14ac:dyDescent="0.2"/>
    <row r="2328" s="454" customFormat="1" x14ac:dyDescent="0.2"/>
    <row r="2329" s="454" customFormat="1" x14ac:dyDescent="0.2"/>
    <row r="2330" s="454" customFormat="1" x14ac:dyDescent="0.2"/>
    <row r="2331" s="454" customFormat="1" x14ac:dyDescent="0.2"/>
    <row r="2332" s="454" customFormat="1" x14ac:dyDescent="0.2"/>
    <row r="2333" s="454" customFormat="1" x14ac:dyDescent="0.2"/>
    <row r="2334" s="454" customFormat="1" x14ac:dyDescent="0.2"/>
    <row r="2335" s="454" customFormat="1" x14ac:dyDescent="0.2"/>
    <row r="2336" s="454" customFormat="1" x14ac:dyDescent="0.2"/>
    <row r="2337" s="454" customFormat="1" x14ac:dyDescent="0.2"/>
    <row r="2338" s="454" customFormat="1" x14ac:dyDescent="0.2"/>
    <row r="2339" s="454" customFormat="1" x14ac:dyDescent="0.2"/>
    <row r="2340" s="454" customFormat="1" x14ac:dyDescent="0.2"/>
    <row r="2341" s="454" customFormat="1" x14ac:dyDescent="0.2"/>
    <row r="2342" s="454" customFormat="1" x14ac:dyDescent="0.2"/>
    <row r="2343" s="454" customFormat="1" x14ac:dyDescent="0.2"/>
    <row r="2344" s="454" customFormat="1" x14ac:dyDescent="0.2"/>
    <row r="2345" s="454" customFormat="1" x14ac:dyDescent="0.2"/>
    <row r="2346" s="454" customFormat="1" x14ac:dyDescent="0.2"/>
    <row r="2347" s="454" customFormat="1" x14ac:dyDescent="0.2"/>
    <row r="2348" s="454" customFormat="1" x14ac:dyDescent="0.2"/>
    <row r="2349" s="454" customFormat="1" x14ac:dyDescent="0.2"/>
    <row r="2350" s="454" customFormat="1" x14ac:dyDescent="0.2"/>
    <row r="2351" s="454" customFormat="1" x14ac:dyDescent="0.2"/>
    <row r="2352" s="454" customFormat="1" x14ac:dyDescent="0.2"/>
    <row r="2353" s="454" customFormat="1" x14ac:dyDescent="0.2"/>
    <row r="2354" s="454" customFormat="1" x14ac:dyDescent="0.2"/>
    <row r="2355" s="454" customFormat="1" x14ac:dyDescent="0.2"/>
    <row r="2356" s="454" customFormat="1" x14ac:dyDescent="0.2"/>
    <row r="2357" s="454" customFormat="1" x14ac:dyDescent="0.2"/>
    <row r="2358" s="454" customFormat="1" x14ac:dyDescent="0.2"/>
    <row r="2359" s="454" customFormat="1" x14ac:dyDescent="0.2"/>
    <row r="2360" s="454" customFormat="1" x14ac:dyDescent="0.2"/>
    <row r="2361" s="454" customFormat="1" x14ac:dyDescent="0.2"/>
    <row r="2362" s="454" customFormat="1" x14ac:dyDescent="0.2"/>
    <row r="2363" s="454" customFormat="1" x14ac:dyDescent="0.2"/>
    <row r="2364" s="454" customFormat="1" x14ac:dyDescent="0.2"/>
    <row r="2365" s="454" customFormat="1" x14ac:dyDescent="0.2"/>
    <row r="2366" s="454" customFormat="1" x14ac:dyDescent="0.2"/>
    <row r="2367" s="454" customFormat="1" x14ac:dyDescent="0.2"/>
    <row r="2368" s="454" customFormat="1" x14ac:dyDescent="0.2"/>
    <row r="2369" s="454" customFormat="1" x14ac:dyDescent="0.2"/>
    <row r="2370" s="454" customFormat="1" x14ac:dyDescent="0.2"/>
    <row r="2371" s="454" customFormat="1" x14ac:dyDescent="0.2"/>
    <row r="2372" s="454" customFormat="1" x14ac:dyDescent="0.2"/>
    <row r="2373" s="454" customFormat="1" x14ac:dyDescent="0.2"/>
    <row r="2374" s="454" customFormat="1" x14ac:dyDescent="0.2"/>
    <row r="2375" s="454" customFormat="1" x14ac:dyDescent="0.2"/>
    <row r="2376" s="454" customFormat="1" x14ac:dyDescent="0.2"/>
    <row r="2377" s="454" customFormat="1" x14ac:dyDescent="0.2"/>
    <row r="2378" s="454" customFormat="1" x14ac:dyDescent="0.2"/>
    <row r="2379" s="454" customFormat="1" x14ac:dyDescent="0.2"/>
    <row r="2380" s="454" customFormat="1" x14ac:dyDescent="0.2"/>
    <row r="2381" s="454" customFormat="1" x14ac:dyDescent="0.2"/>
    <row r="2382" s="454" customFormat="1" x14ac:dyDescent="0.2"/>
    <row r="2383" s="454" customFormat="1" x14ac:dyDescent="0.2"/>
    <row r="2384" s="454" customFormat="1" x14ac:dyDescent="0.2"/>
    <row r="2385" s="454" customFormat="1" x14ac:dyDescent="0.2"/>
    <row r="2386" s="454" customFormat="1" x14ac:dyDescent="0.2"/>
    <row r="2387" s="454" customFormat="1" x14ac:dyDescent="0.2"/>
    <row r="2388" s="454" customFormat="1" x14ac:dyDescent="0.2"/>
    <row r="2389" s="454" customFormat="1" x14ac:dyDescent="0.2"/>
    <row r="2390" s="454" customFormat="1" x14ac:dyDescent="0.2"/>
    <row r="2391" s="454" customFormat="1" x14ac:dyDescent="0.2"/>
    <row r="2392" s="454" customFormat="1" x14ac:dyDescent="0.2"/>
    <row r="2393" s="454" customFormat="1" x14ac:dyDescent="0.2"/>
    <row r="2394" s="454" customFormat="1" x14ac:dyDescent="0.2"/>
    <row r="2395" s="454" customFormat="1" x14ac:dyDescent="0.2"/>
    <row r="2396" s="454" customFormat="1" x14ac:dyDescent="0.2"/>
    <row r="2397" s="454" customFormat="1" x14ac:dyDescent="0.2"/>
    <row r="2398" s="454" customFormat="1" x14ac:dyDescent="0.2"/>
    <row r="2399" s="454" customFormat="1" x14ac:dyDescent="0.2"/>
    <row r="2400" s="454" customFormat="1" x14ac:dyDescent="0.2"/>
    <row r="2401" s="454" customFormat="1" x14ac:dyDescent="0.2"/>
    <row r="2402" s="454" customFormat="1" x14ac:dyDescent="0.2"/>
    <row r="2403" s="454" customFormat="1" x14ac:dyDescent="0.2"/>
    <row r="2404" s="454" customFormat="1" x14ac:dyDescent="0.2"/>
    <row r="2405" s="454" customFormat="1" x14ac:dyDescent="0.2"/>
    <row r="2406" s="454" customFormat="1" x14ac:dyDescent="0.2"/>
    <row r="2407" s="454" customFormat="1" x14ac:dyDescent="0.2"/>
    <row r="2408" s="454" customFormat="1" x14ac:dyDescent="0.2"/>
    <row r="2409" s="454" customFormat="1" x14ac:dyDescent="0.2"/>
    <row r="2410" s="454" customFormat="1" x14ac:dyDescent="0.2"/>
    <row r="2411" s="454" customFormat="1" x14ac:dyDescent="0.2"/>
    <row r="2412" s="454" customFormat="1" x14ac:dyDescent="0.2"/>
    <row r="2413" s="454" customFormat="1" x14ac:dyDescent="0.2"/>
    <row r="2414" s="454" customFormat="1" x14ac:dyDescent="0.2"/>
    <row r="2415" s="454" customFormat="1" x14ac:dyDescent="0.2"/>
    <row r="2416" s="454" customFormat="1" x14ac:dyDescent="0.2"/>
    <row r="2417" s="454" customFormat="1" x14ac:dyDescent="0.2"/>
    <row r="2418" s="454" customFormat="1" x14ac:dyDescent="0.2"/>
    <row r="2419" s="454" customFormat="1" x14ac:dyDescent="0.2"/>
    <row r="2420" s="454" customFormat="1" x14ac:dyDescent="0.2"/>
    <row r="2421" s="454" customFormat="1" x14ac:dyDescent="0.2"/>
    <row r="2422" s="454" customFormat="1" x14ac:dyDescent="0.2"/>
    <row r="2423" s="454" customFormat="1" x14ac:dyDescent="0.2"/>
    <row r="2424" s="454" customFormat="1" x14ac:dyDescent="0.2"/>
    <row r="2425" s="454" customFormat="1" x14ac:dyDescent="0.2"/>
    <row r="2426" s="454" customFormat="1" x14ac:dyDescent="0.2"/>
    <row r="2427" s="454" customFormat="1" x14ac:dyDescent="0.2"/>
    <row r="2428" s="454" customFormat="1" x14ac:dyDescent="0.2"/>
    <row r="2429" s="454" customFormat="1" x14ac:dyDescent="0.2"/>
    <row r="2430" s="454" customFormat="1" x14ac:dyDescent="0.2"/>
    <row r="2431" s="454" customFormat="1" x14ac:dyDescent="0.2"/>
    <row r="2432" s="454" customFormat="1" x14ac:dyDescent="0.2"/>
    <row r="2433" s="454" customFormat="1" x14ac:dyDescent="0.2"/>
    <row r="2434" s="454" customFormat="1" x14ac:dyDescent="0.2"/>
    <row r="2435" s="454" customFormat="1" x14ac:dyDescent="0.2"/>
    <row r="2436" s="454" customFormat="1" x14ac:dyDescent="0.2"/>
    <row r="2437" s="454" customFormat="1" x14ac:dyDescent="0.2"/>
    <row r="2438" s="454" customFormat="1" x14ac:dyDescent="0.2"/>
    <row r="2439" s="454" customFormat="1" x14ac:dyDescent="0.2"/>
    <row r="2440" s="454" customFormat="1" x14ac:dyDescent="0.2"/>
    <row r="2441" s="454" customFormat="1" x14ac:dyDescent="0.2"/>
    <row r="2442" s="454" customFormat="1" x14ac:dyDescent="0.2"/>
    <row r="2443" s="454" customFormat="1" x14ac:dyDescent="0.2"/>
    <row r="2444" s="454" customFormat="1" x14ac:dyDescent="0.2"/>
    <row r="2445" s="454" customFormat="1" x14ac:dyDescent="0.2"/>
    <row r="2446" s="454" customFormat="1" x14ac:dyDescent="0.2"/>
    <row r="2447" s="454" customFormat="1" x14ac:dyDescent="0.2"/>
    <row r="2448" s="454" customFormat="1" x14ac:dyDescent="0.2"/>
    <row r="2449" s="454" customFormat="1" x14ac:dyDescent="0.2"/>
    <row r="2450" s="454" customFormat="1" x14ac:dyDescent="0.2"/>
    <row r="2451" s="454" customFormat="1" x14ac:dyDescent="0.2"/>
    <row r="2452" s="454" customFormat="1" x14ac:dyDescent="0.2"/>
    <row r="2453" s="454" customFormat="1" x14ac:dyDescent="0.2"/>
    <row r="2454" s="454" customFormat="1" x14ac:dyDescent="0.2"/>
    <row r="2455" s="454" customFormat="1" x14ac:dyDescent="0.2"/>
    <row r="2456" s="454" customFormat="1" x14ac:dyDescent="0.2"/>
    <row r="2457" s="454" customFormat="1" x14ac:dyDescent="0.2"/>
    <row r="2458" s="454" customFormat="1" x14ac:dyDescent="0.2"/>
    <row r="2459" s="454" customFormat="1" x14ac:dyDescent="0.2"/>
    <row r="2460" s="454" customFormat="1" x14ac:dyDescent="0.2"/>
    <row r="2461" s="454" customFormat="1" x14ac:dyDescent="0.2"/>
    <row r="2462" s="454" customFormat="1" x14ac:dyDescent="0.2"/>
    <row r="2463" s="454" customFormat="1" x14ac:dyDescent="0.2"/>
    <row r="2464" s="454" customFormat="1" x14ac:dyDescent="0.2"/>
    <row r="2465" s="454" customFormat="1" x14ac:dyDescent="0.2"/>
    <row r="2466" s="454" customFormat="1" x14ac:dyDescent="0.2"/>
    <row r="2467" s="454" customFormat="1" x14ac:dyDescent="0.2"/>
    <row r="2468" s="454" customFormat="1" x14ac:dyDescent="0.2"/>
    <row r="2469" s="454" customFormat="1" x14ac:dyDescent="0.2"/>
    <row r="2470" s="454" customFormat="1" x14ac:dyDescent="0.2"/>
    <row r="2471" s="454" customFormat="1" x14ac:dyDescent="0.2"/>
    <row r="2472" s="454" customFormat="1" x14ac:dyDescent="0.2"/>
    <row r="2473" s="454" customFormat="1" x14ac:dyDescent="0.2"/>
    <row r="2474" s="454" customFormat="1" x14ac:dyDescent="0.2"/>
    <row r="2475" s="454" customFormat="1" x14ac:dyDescent="0.2"/>
    <row r="2476" s="454" customFormat="1" x14ac:dyDescent="0.2"/>
    <row r="2477" s="454" customFormat="1" x14ac:dyDescent="0.2"/>
    <row r="2478" s="454" customFormat="1" x14ac:dyDescent="0.2"/>
    <row r="2479" s="454" customFormat="1" x14ac:dyDescent="0.2"/>
    <row r="2480" s="454" customFormat="1" x14ac:dyDescent="0.2"/>
    <row r="2481" s="454" customFormat="1" x14ac:dyDescent="0.2"/>
    <row r="2482" s="454" customFormat="1" x14ac:dyDescent="0.2"/>
    <row r="2483" s="454" customFormat="1" x14ac:dyDescent="0.2"/>
    <row r="2484" s="454" customFormat="1" x14ac:dyDescent="0.2"/>
    <row r="2485" s="454" customFormat="1" x14ac:dyDescent="0.2"/>
    <row r="2486" s="454" customFormat="1" x14ac:dyDescent="0.2"/>
    <row r="2487" s="454" customFormat="1" x14ac:dyDescent="0.2"/>
    <row r="2488" s="454" customFormat="1" x14ac:dyDescent="0.2"/>
    <row r="2489" s="454" customFormat="1" x14ac:dyDescent="0.2"/>
    <row r="2490" s="454" customFormat="1" x14ac:dyDescent="0.2"/>
    <row r="2491" s="454" customFormat="1" x14ac:dyDescent="0.2"/>
    <row r="2492" s="454" customFormat="1" x14ac:dyDescent="0.2"/>
    <row r="2493" s="454" customFormat="1" x14ac:dyDescent="0.2"/>
    <row r="2494" s="454" customFormat="1" x14ac:dyDescent="0.2"/>
    <row r="2495" s="454" customFormat="1" x14ac:dyDescent="0.2"/>
    <row r="2496" s="454" customFormat="1" x14ac:dyDescent="0.2"/>
    <row r="2497" s="454" customFormat="1" x14ac:dyDescent="0.2"/>
    <row r="2498" s="454" customFormat="1" x14ac:dyDescent="0.2"/>
    <row r="2499" s="454" customFormat="1" x14ac:dyDescent="0.2"/>
    <row r="2500" s="454" customFormat="1" x14ac:dyDescent="0.2"/>
    <row r="2501" s="454" customFormat="1" x14ac:dyDescent="0.2"/>
    <row r="2502" s="454" customFormat="1" x14ac:dyDescent="0.2"/>
    <row r="2503" s="454" customFormat="1" x14ac:dyDescent="0.2"/>
    <row r="2504" s="454" customFormat="1" x14ac:dyDescent="0.2"/>
    <row r="2505" s="454" customFormat="1" x14ac:dyDescent="0.2"/>
    <row r="2506" s="454" customFormat="1" x14ac:dyDescent="0.2"/>
    <row r="2507" s="454" customFormat="1" x14ac:dyDescent="0.2"/>
    <row r="2508" s="454" customFormat="1" x14ac:dyDescent="0.2"/>
    <row r="2509" s="454" customFormat="1" x14ac:dyDescent="0.2"/>
    <row r="2510" s="454" customFormat="1" x14ac:dyDescent="0.2"/>
    <row r="2511" s="454" customFormat="1" x14ac:dyDescent="0.2"/>
    <row r="2512" s="454" customFormat="1" x14ac:dyDescent="0.2"/>
    <row r="2513" s="454" customFormat="1" x14ac:dyDescent="0.2"/>
    <row r="2514" s="454" customFormat="1" x14ac:dyDescent="0.2"/>
    <row r="2515" s="454" customFormat="1" x14ac:dyDescent="0.2"/>
    <row r="2516" s="454" customFormat="1" x14ac:dyDescent="0.2"/>
    <row r="2517" s="454" customFormat="1" x14ac:dyDescent="0.2"/>
    <row r="2518" s="454" customFormat="1" x14ac:dyDescent="0.2"/>
    <row r="2519" s="454" customFormat="1" x14ac:dyDescent="0.2"/>
    <row r="2520" s="454" customFormat="1" x14ac:dyDescent="0.2"/>
    <row r="2521" s="454" customFormat="1" x14ac:dyDescent="0.2"/>
    <row r="2522" s="454" customFormat="1" x14ac:dyDescent="0.2"/>
    <row r="2523" s="454" customFormat="1" x14ac:dyDescent="0.2"/>
    <row r="2524" s="454" customFormat="1" x14ac:dyDescent="0.2"/>
    <row r="2525" s="454" customFormat="1" x14ac:dyDescent="0.2"/>
    <row r="2526" s="454" customFormat="1" x14ac:dyDescent="0.2"/>
    <row r="2527" s="454" customFormat="1" x14ac:dyDescent="0.2"/>
    <row r="2528" s="454" customFormat="1" x14ac:dyDescent="0.2"/>
    <row r="2529" s="454" customFormat="1" x14ac:dyDescent="0.2"/>
    <row r="2530" s="454" customFormat="1" x14ac:dyDescent="0.2"/>
    <row r="2531" s="454" customFormat="1" x14ac:dyDescent="0.2"/>
    <row r="2532" s="454" customFormat="1" x14ac:dyDescent="0.2"/>
    <row r="2533" s="454" customFormat="1" x14ac:dyDescent="0.2"/>
    <row r="2534" s="454" customFormat="1" x14ac:dyDescent="0.2"/>
    <row r="2535" s="454" customFormat="1" x14ac:dyDescent="0.2"/>
    <row r="2536" s="454" customFormat="1" x14ac:dyDescent="0.2"/>
    <row r="2537" s="454" customFormat="1" x14ac:dyDescent="0.2"/>
    <row r="2538" s="454" customFormat="1" x14ac:dyDescent="0.2"/>
    <row r="2539" s="454" customFormat="1" x14ac:dyDescent="0.2"/>
    <row r="2540" s="454" customFormat="1" x14ac:dyDescent="0.2"/>
    <row r="2541" s="454" customFormat="1" x14ac:dyDescent="0.2"/>
    <row r="2542" s="454" customFormat="1" x14ac:dyDescent="0.2"/>
    <row r="2543" s="454" customFormat="1" x14ac:dyDescent="0.2"/>
    <row r="2544" s="454" customFormat="1" x14ac:dyDescent="0.2"/>
    <row r="2545" s="454" customFormat="1" x14ac:dyDescent="0.2"/>
    <row r="2546" s="454" customFormat="1" x14ac:dyDescent="0.2"/>
    <row r="2547" s="454" customFormat="1" x14ac:dyDescent="0.2"/>
    <row r="2548" s="454" customFormat="1" x14ac:dyDescent="0.2"/>
    <row r="2549" s="454" customFormat="1" x14ac:dyDescent="0.2"/>
    <row r="2550" s="454" customFormat="1" x14ac:dyDescent="0.2"/>
    <row r="2551" s="454" customFormat="1" x14ac:dyDescent="0.2"/>
    <row r="2552" s="454" customFormat="1" x14ac:dyDescent="0.2"/>
    <row r="2553" s="454" customFormat="1" x14ac:dyDescent="0.2"/>
    <row r="2554" s="454" customFormat="1" x14ac:dyDescent="0.2"/>
    <row r="2555" s="454" customFormat="1" x14ac:dyDescent="0.2"/>
    <row r="2556" s="454" customFormat="1" x14ac:dyDescent="0.2"/>
    <row r="2557" s="454" customFormat="1" x14ac:dyDescent="0.2"/>
    <row r="2558" s="454" customFormat="1" x14ac:dyDescent="0.2"/>
    <row r="2559" s="454" customFormat="1" x14ac:dyDescent="0.2"/>
    <row r="2560" s="454" customFormat="1" x14ac:dyDescent="0.2"/>
    <row r="2561" s="454" customFormat="1" x14ac:dyDescent="0.2"/>
    <row r="2562" s="454" customFormat="1" x14ac:dyDescent="0.2"/>
    <row r="2563" s="454" customFormat="1" x14ac:dyDescent="0.2"/>
    <row r="2564" s="454" customFormat="1" x14ac:dyDescent="0.2"/>
    <row r="2565" s="454" customFormat="1" x14ac:dyDescent="0.2"/>
    <row r="2566" s="454" customFormat="1" x14ac:dyDescent="0.2"/>
    <row r="2567" s="454" customFormat="1" x14ac:dyDescent="0.2"/>
    <row r="2568" s="454" customFormat="1" x14ac:dyDescent="0.2"/>
    <row r="2569" s="454" customFormat="1" x14ac:dyDescent="0.2"/>
    <row r="2570" s="454" customFormat="1" x14ac:dyDescent="0.2"/>
    <row r="2571" s="454" customFormat="1" x14ac:dyDescent="0.2"/>
    <row r="2572" s="454" customFormat="1" x14ac:dyDescent="0.2"/>
    <row r="2573" s="454" customFormat="1" x14ac:dyDescent="0.2"/>
    <row r="2574" s="454" customFormat="1" x14ac:dyDescent="0.2"/>
    <row r="2575" s="454" customFormat="1" x14ac:dyDescent="0.2"/>
    <row r="2576" s="454" customFormat="1" x14ac:dyDescent="0.2"/>
    <row r="2577" s="454" customFormat="1" x14ac:dyDescent="0.2"/>
    <row r="2578" s="454" customFormat="1" x14ac:dyDescent="0.2"/>
    <row r="2579" s="454" customFormat="1" x14ac:dyDescent="0.2"/>
    <row r="2580" s="454" customFormat="1" x14ac:dyDescent="0.2"/>
    <row r="2581" s="454" customFormat="1" x14ac:dyDescent="0.2"/>
    <row r="2582" s="454" customFormat="1" x14ac:dyDescent="0.2"/>
    <row r="2583" s="454" customFormat="1" x14ac:dyDescent="0.2"/>
    <row r="2584" s="454" customFormat="1" x14ac:dyDescent="0.2"/>
    <row r="2585" s="454" customFormat="1" x14ac:dyDescent="0.2"/>
    <row r="2586" s="454" customFormat="1" x14ac:dyDescent="0.2"/>
    <row r="2587" s="454" customFormat="1" x14ac:dyDescent="0.2"/>
    <row r="2588" s="454" customFormat="1" x14ac:dyDescent="0.2"/>
    <row r="2589" s="454" customFormat="1" x14ac:dyDescent="0.2"/>
    <row r="2590" s="454" customFormat="1" x14ac:dyDescent="0.2"/>
    <row r="2591" s="454" customFormat="1" x14ac:dyDescent="0.2"/>
    <row r="2592" s="454" customFormat="1" x14ac:dyDescent="0.2"/>
    <row r="2593" s="454" customFormat="1" x14ac:dyDescent="0.2"/>
    <row r="2594" s="454" customFormat="1" x14ac:dyDescent="0.2"/>
    <row r="2595" s="454" customFormat="1" x14ac:dyDescent="0.2"/>
    <row r="2596" s="454" customFormat="1" x14ac:dyDescent="0.2"/>
    <row r="2597" s="454" customFormat="1" x14ac:dyDescent="0.2"/>
    <row r="2598" s="454" customFormat="1" x14ac:dyDescent="0.2"/>
    <row r="2599" s="454" customFormat="1" x14ac:dyDescent="0.2"/>
    <row r="2600" s="454" customFormat="1" x14ac:dyDescent="0.2"/>
    <row r="2601" s="454" customFormat="1" x14ac:dyDescent="0.2"/>
    <row r="2602" s="454" customFormat="1" x14ac:dyDescent="0.2"/>
    <row r="2603" s="454" customFormat="1" x14ac:dyDescent="0.2"/>
    <row r="2604" s="454" customFormat="1" x14ac:dyDescent="0.2"/>
    <row r="2605" s="454" customFormat="1" x14ac:dyDescent="0.2"/>
    <row r="2606" s="454" customFormat="1" x14ac:dyDescent="0.2"/>
    <row r="2607" s="454" customFormat="1" x14ac:dyDescent="0.2"/>
    <row r="2608" s="454" customFormat="1" x14ac:dyDescent="0.2"/>
    <row r="2609" s="454" customFormat="1" x14ac:dyDescent="0.2"/>
    <row r="2610" s="454" customFormat="1" x14ac:dyDescent="0.2"/>
    <row r="2611" s="454" customFormat="1" x14ac:dyDescent="0.2"/>
    <row r="2612" s="454" customFormat="1" x14ac:dyDescent="0.2"/>
    <row r="2613" s="454" customFormat="1" x14ac:dyDescent="0.2"/>
    <row r="2614" s="454" customFormat="1" x14ac:dyDescent="0.2"/>
    <row r="2615" s="454" customFormat="1" x14ac:dyDescent="0.2"/>
    <row r="2616" s="454" customFormat="1" x14ac:dyDescent="0.2"/>
    <row r="2617" s="454" customFormat="1" x14ac:dyDescent="0.2"/>
    <row r="2618" s="454" customFormat="1" x14ac:dyDescent="0.2"/>
    <row r="2619" s="454" customFormat="1" x14ac:dyDescent="0.2"/>
    <row r="2620" s="454" customFormat="1" x14ac:dyDescent="0.2"/>
    <row r="2621" s="454" customFormat="1" x14ac:dyDescent="0.2"/>
    <row r="2622" s="454" customFormat="1" x14ac:dyDescent="0.2"/>
    <row r="2623" s="454" customFormat="1" x14ac:dyDescent="0.2"/>
    <row r="2624" s="454" customFormat="1" x14ac:dyDescent="0.2"/>
    <row r="2625" s="454" customFormat="1" x14ac:dyDescent="0.2"/>
    <row r="2626" s="454" customFormat="1" x14ac:dyDescent="0.2"/>
    <row r="2627" s="454" customFormat="1" x14ac:dyDescent="0.2"/>
    <row r="2628" s="454" customFormat="1" x14ac:dyDescent="0.2"/>
    <row r="2629" s="454" customFormat="1" x14ac:dyDescent="0.2"/>
    <row r="2630" s="454" customFormat="1" x14ac:dyDescent="0.2"/>
    <row r="2631" s="454" customFormat="1" x14ac:dyDescent="0.2"/>
    <row r="2632" s="454" customFormat="1" x14ac:dyDescent="0.2"/>
    <row r="2633" s="454" customFormat="1" x14ac:dyDescent="0.2"/>
    <row r="2634" s="454" customFormat="1" x14ac:dyDescent="0.2"/>
    <row r="2635" s="454" customFormat="1" x14ac:dyDescent="0.2"/>
    <row r="2636" s="454" customFormat="1" x14ac:dyDescent="0.2"/>
    <row r="2637" s="454" customFormat="1" x14ac:dyDescent="0.2"/>
    <row r="2638" s="454" customFormat="1" x14ac:dyDescent="0.2"/>
    <row r="2639" s="454" customFormat="1" x14ac:dyDescent="0.2"/>
    <row r="2640" s="454" customFormat="1" x14ac:dyDescent="0.2"/>
    <row r="2641" s="454" customFormat="1" x14ac:dyDescent="0.2"/>
    <row r="2642" s="454" customFormat="1" x14ac:dyDescent="0.2"/>
    <row r="2643" s="454" customFormat="1" x14ac:dyDescent="0.2"/>
    <row r="2644" s="454" customFormat="1" x14ac:dyDescent="0.2"/>
    <row r="2645" s="454" customFormat="1" x14ac:dyDescent="0.2"/>
    <row r="2646" s="454" customFormat="1" x14ac:dyDescent="0.2"/>
    <row r="2647" s="454" customFormat="1" x14ac:dyDescent="0.2"/>
    <row r="2648" s="454" customFormat="1" x14ac:dyDescent="0.2"/>
    <row r="2649" s="454" customFormat="1" x14ac:dyDescent="0.2"/>
    <row r="2650" s="454" customFormat="1" x14ac:dyDescent="0.2"/>
    <row r="2651" s="454" customFormat="1" x14ac:dyDescent="0.2"/>
    <row r="2652" s="454" customFormat="1" x14ac:dyDescent="0.2"/>
    <row r="2653" s="454" customFormat="1" x14ac:dyDescent="0.2"/>
    <row r="2654" s="454" customFormat="1" x14ac:dyDescent="0.2"/>
    <row r="2655" s="454" customFormat="1" x14ac:dyDescent="0.2"/>
    <row r="2656" s="454" customFormat="1" x14ac:dyDescent="0.2"/>
    <row r="2657" s="454" customFormat="1" x14ac:dyDescent="0.2"/>
    <row r="2658" s="454" customFormat="1" x14ac:dyDescent="0.2"/>
    <row r="2659" s="454" customFormat="1" x14ac:dyDescent="0.2"/>
    <row r="2660" s="454" customFormat="1" x14ac:dyDescent="0.2"/>
    <row r="2661" s="454" customFormat="1" x14ac:dyDescent="0.2"/>
    <row r="2662" s="454" customFormat="1" x14ac:dyDescent="0.2"/>
    <row r="2663" s="454" customFormat="1" x14ac:dyDescent="0.2"/>
    <row r="2664" s="454" customFormat="1" x14ac:dyDescent="0.2"/>
    <row r="2665" s="454" customFormat="1" x14ac:dyDescent="0.2"/>
    <row r="2666" s="454" customFormat="1" x14ac:dyDescent="0.2"/>
    <row r="2667" s="454" customFormat="1" x14ac:dyDescent="0.2"/>
    <row r="2668" s="454" customFormat="1" x14ac:dyDescent="0.2"/>
    <row r="2669" s="454" customFormat="1" x14ac:dyDescent="0.2"/>
    <row r="2670" s="454" customFormat="1" x14ac:dyDescent="0.2"/>
    <row r="2671" s="454" customFormat="1" x14ac:dyDescent="0.2"/>
    <row r="2672" s="454" customFormat="1" x14ac:dyDescent="0.2"/>
    <row r="2673" s="454" customFormat="1" x14ac:dyDescent="0.2"/>
    <row r="2674" s="454" customFormat="1" x14ac:dyDescent="0.2"/>
    <row r="2675" s="454" customFormat="1" x14ac:dyDescent="0.2"/>
    <row r="2676" s="454" customFormat="1" x14ac:dyDescent="0.2"/>
    <row r="2677" s="454" customFormat="1" x14ac:dyDescent="0.2"/>
    <row r="2678" s="454" customFormat="1" x14ac:dyDescent="0.2"/>
    <row r="2679" s="454" customFormat="1" x14ac:dyDescent="0.2"/>
    <row r="2680" s="454" customFormat="1" x14ac:dyDescent="0.2"/>
    <row r="2681" s="454" customFormat="1" x14ac:dyDescent="0.2"/>
    <row r="2682" s="454" customFormat="1" x14ac:dyDescent="0.2"/>
    <row r="2683" s="454" customFormat="1" x14ac:dyDescent="0.2"/>
    <row r="2684" s="454" customFormat="1" x14ac:dyDescent="0.2"/>
    <row r="2685" s="454" customFormat="1" x14ac:dyDescent="0.2"/>
    <row r="2686" s="454" customFormat="1" x14ac:dyDescent="0.2"/>
    <row r="2687" s="454" customFormat="1" x14ac:dyDescent="0.2"/>
    <row r="2688" s="454" customFormat="1" x14ac:dyDescent="0.2"/>
    <row r="2689" s="454" customFormat="1" x14ac:dyDescent="0.2"/>
    <row r="2690" s="454" customFormat="1" x14ac:dyDescent="0.2"/>
    <row r="2691" s="454" customFormat="1" x14ac:dyDescent="0.2"/>
    <row r="2692" s="454" customFormat="1" x14ac:dyDescent="0.2"/>
    <row r="2693" s="454" customFormat="1" x14ac:dyDescent="0.2"/>
    <row r="2694" s="454" customFormat="1" x14ac:dyDescent="0.2"/>
    <row r="2695" s="454" customFormat="1" x14ac:dyDescent="0.2"/>
    <row r="2696" s="454" customFormat="1" x14ac:dyDescent="0.2"/>
    <row r="2697" s="454" customFormat="1" x14ac:dyDescent="0.2"/>
    <row r="2698" s="454" customFormat="1" x14ac:dyDescent="0.2"/>
    <row r="2699" s="454" customFormat="1" x14ac:dyDescent="0.2"/>
    <row r="2700" s="454" customFormat="1" x14ac:dyDescent="0.2"/>
    <row r="2701" s="454" customFormat="1" x14ac:dyDescent="0.2"/>
    <row r="2702" s="454" customFormat="1" x14ac:dyDescent="0.2"/>
    <row r="2703" s="454" customFormat="1" x14ac:dyDescent="0.2"/>
    <row r="2704" s="454" customFormat="1" x14ac:dyDescent="0.2"/>
    <row r="2705" s="454" customFormat="1" x14ac:dyDescent="0.2"/>
    <row r="2706" s="454" customFormat="1" x14ac:dyDescent="0.2"/>
    <row r="2707" s="454" customFormat="1" x14ac:dyDescent="0.2"/>
    <row r="2708" s="454" customFormat="1" x14ac:dyDescent="0.2"/>
    <row r="2709" s="454" customFormat="1" x14ac:dyDescent="0.2"/>
    <row r="2710" s="454" customFormat="1" x14ac:dyDescent="0.2"/>
    <row r="2711" s="454" customFormat="1" x14ac:dyDescent="0.2"/>
    <row r="2712" s="454" customFormat="1" x14ac:dyDescent="0.2"/>
    <row r="2713" s="454" customFormat="1" x14ac:dyDescent="0.2"/>
    <row r="2714" s="454" customFormat="1" x14ac:dyDescent="0.2"/>
    <row r="2715" s="454" customFormat="1" x14ac:dyDescent="0.2"/>
    <row r="2716" s="454" customFormat="1" x14ac:dyDescent="0.2"/>
    <row r="2717" s="454" customFormat="1" x14ac:dyDescent="0.2"/>
    <row r="2718" s="454" customFormat="1" x14ac:dyDescent="0.2"/>
    <row r="2719" s="454" customFormat="1" x14ac:dyDescent="0.2"/>
    <row r="2720" s="454" customFormat="1" x14ac:dyDescent="0.2"/>
    <row r="2721" s="454" customFormat="1" x14ac:dyDescent="0.2"/>
    <row r="2722" s="454" customFormat="1" x14ac:dyDescent="0.2"/>
    <row r="2723" s="454" customFormat="1" x14ac:dyDescent="0.2"/>
    <row r="2724" s="454" customFormat="1" x14ac:dyDescent="0.2"/>
    <row r="2725" s="454" customFormat="1" x14ac:dyDescent="0.2"/>
    <row r="2726" s="454" customFormat="1" x14ac:dyDescent="0.2"/>
    <row r="2727" s="454" customFormat="1" x14ac:dyDescent="0.2"/>
    <row r="2728" s="454" customFormat="1" x14ac:dyDescent="0.2"/>
    <row r="2729" s="454" customFormat="1" x14ac:dyDescent="0.2"/>
    <row r="2730" s="454" customFormat="1" x14ac:dyDescent="0.2"/>
    <row r="2731" s="454" customFormat="1" x14ac:dyDescent="0.2"/>
    <row r="2732" s="454" customFormat="1" x14ac:dyDescent="0.2"/>
    <row r="2733" s="454" customFormat="1" x14ac:dyDescent="0.2"/>
    <row r="2734" s="454" customFormat="1" x14ac:dyDescent="0.2"/>
    <row r="2735" s="454" customFormat="1" x14ac:dyDescent="0.2"/>
    <row r="2736" s="454" customFormat="1" x14ac:dyDescent="0.2"/>
    <row r="2737" s="454" customFormat="1" x14ac:dyDescent="0.2"/>
    <row r="2738" s="454" customFormat="1" x14ac:dyDescent="0.2"/>
    <row r="2739" s="454" customFormat="1" x14ac:dyDescent="0.2"/>
    <row r="2740" s="454" customFormat="1" x14ac:dyDescent="0.2"/>
    <row r="2741" s="454" customFormat="1" x14ac:dyDescent="0.2"/>
    <row r="2742" s="454" customFormat="1" x14ac:dyDescent="0.2"/>
    <row r="2743" s="454" customFormat="1" x14ac:dyDescent="0.2"/>
    <row r="2744" s="454" customFormat="1" x14ac:dyDescent="0.2"/>
    <row r="2745" s="454" customFormat="1" x14ac:dyDescent="0.2"/>
    <row r="2746" s="454" customFormat="1" x14ac:dyDescent="0.2"/>
    <row r="2747" s="454" customFormat="1" x14ac:dyDescent="0.2"/>
    <row r="2748" s="454" customFormat="1" x14ac:dyDescent="0.2"/>
    <row r="2749" s="454" customFormat="1" x14ac:dyDescent="0.2"/>
    <row r="2750" s="454" customFormat="1" x14ac:dyDescent="0.2"/>
    <row r="2751" s="454" customFormat="1" x14ac:dyDescent="0.2"/>
    <row r="2752" s="454" customFormat="1" x14ac:dyDescent="0.2"/>
    <row r="2753" s="454" customFormat="1" x14ac:dyDescent="0.2"/>
    <row r="2754" s="454" customFormat="1" x14ac:dyDescent="0.2"/>
    <row r="2755" s="454" customFormat="1" x14ac:dyDescent="0.2"/>
    <row r="2756" s="454" customFormat="1" x14ac:dyDescent="0.2"/>
    <row r="2757" s="454" customFormat="1" x14ac:dyDescent="0.2"/>
    <row r="2758" s="454" customFormat="1" x14ac:dyDescent="0.2"/>
    <row r="2759" s="454" customFormat="1" x14ac:dyDescent="0.2"/>
    <row r="2760" s="454" customFormat="1" x14ac:dyDescent="0.2"/>
    <row r="2761" s="454" customFormat="1" x14ac:dyDescent="0.2"/>
    <row r="2762" s="454" customFormat="1" x14ac:dyDescent="0.2"/>
    <row r="2763" s="454" customFormat="1" x14ac:dyDescent="0.2"/>
    <row r="2764" s="454" customFormat="1" x14ac:dyDescent="0.2"/>
    <row r="2765" s="454" customFormat="1" x14ac:dyDescent="0.2"/>
    <row r="2766" s="454" customFormat="1" x14ac:dyDescent="0.2"/>
    <row r="2767" s="454" customFormat="1" x14ac:dyDescent="0.2"/>
    <row r="2768" s="454" customFormat="1" x14ac:dyDescent="0.2"/>
    <row r="2769" s="454" customFormat="1" x14ac:dyDescent="0.2"/>
    <row r="2770" s="454" customFormat="1" x14ac:dyDescent="0.2"/>
    <row r="2771" s="454" customFormat="1" x14ac:dyDescent="0.2"/>
    <row r="2772" s="454" customFormat="1" x14ac:dyDescent="0.2"/>
    <row r="2773" s="454" customFormat="1" x14ac:dyDescent="0.2"/>
    <row r="2774" s="454" customFormat="1" x14ac:dyDescent="0.2"/>
    <row r="2775" s="454" customFormat="1" x14ac:dyDescent="0.2"/>
    <row r="2776" s="454" customFormat="1" x14ac:dyDescent="0.2"/>
    <row r="2777" s="454" customFormat="1" x14ac:dyDescent="0.2"/>
    <row r="2778" s="454" customFormat="1" x14ac:dyDescent="0.2"/>
    <row r="2779" s="454" customFormat="1" x14ac:dyDescent="0.2"/>
    <row r="2780" s="454" customFormat="1" x14ac:dyDescent="0.2"/>
    <row r="2781" s="454" customFormat="1" x14ac:dyDescent="0.2"/>
    <row r="2782" s="454" customFormat="1" x14ac:dyDescent="0.2"/>
    <row r="2783" s="454" customFormat="1" x14ac:dyDescent="0.2"/>
    <row r="2784" s="454" customFormat="1" x14ac:dyDescent="0.2"/>
    <row r="2785" s="454" customFormat="1" x14ac:dyDescent="0.2"/>
    <row r="2786" s="454" customFormat="1" x14ac:dyDescent="0.2"/>
    <row r="2787" s="454" customFormat="1" x14ac:dyDescent="0.2"/>
    <row r="2788" s="454" customFormat="1" x14ac:dyDescent="0.2"/>
    <row r="2789" s="454" customFormat="1" x14ac:dyDescent="0.2"/>
    <row r="2790" s="454" customFormat="1" x14ac:dyDescent="0.2"/>
    <row r="2791" s="454" customFormat="1" x14ac:dyDescent="0.2"/>
    <row r="2792" s="454" customFormat="1" x14ac:dyDescent="0.2"/>
    <row r="2793" s="454" customFormat="1" x14ac:dyDescent="0.2"/>
    <row r="2794" s="454" customFormat="1" x14ac:dyDescent="0.2"/>
    <row r="2795" s="454" customFormat="1" x14ac:dyDescent="0.2"/>
    <row r="2796" s="454" customFormat="1" x14ac:dyDescent="0.2"/>
    <row r="2797" s="454" customFormat="1" x14ac:dyDescent="0.2"/>
    <row r="2798" s="454" customFormat="1" x14ac:dyDescent="0.2"/>
    <row r="2799" s="454" customFormat="1" x14ac:dyDescent="0.2"/>
    <row r="2800" s="454" customFormat="1" x14ac:dyDescent="0.2"/>
    <row r="2801" s="454" customFormat="1" x14ac:dyDescent="0.2"/>
    <row r="2802" s="454" customFormat="1" x14ac:dyDescent="0.2"/>
    <row r="2803" s="454" customFormat="1" x14ac:dyDescent="0.2"/>
    <row r="2804" s="454" customFormat="1" x14ac:dyDescent="0.2"/>
    <row r="2805" s="454" customFormat="1" x14ac:dyDescent="0.2"/>
    <row r="2806" s="454" customFormat="1" x14ac:dyDescent="0.2"/>
    <row r="2807" s="454" customFormat="1" x14ac:dyDescent="0.2"/>
    <row r="2808" s="454" customFormat="1" x14ac:dyDescent="0.2"/>
    <row r="2809" s="454" customFormat="1" x14ac:dyDescent="0.2"/>
    <row r="2810" s="454" customFormat="1" x14ac:dyDescent="0.2"/>
    <row r="2811" s="454" customFormat="1" x14ac:dyDescent="0.2"/>
    <row r="2812" s="454" customFormat="1" x14ac:dyDescent="0.2"/>
    <row r="2813" s="454" customFormat="1" x14ac:dyDescent="0.2"/>
    <row r="2814" s="454" customFormat="1" x14ac:dyDescent="0.2"/>
    <row r="2815" s="454" customFormat="1" x14ac:dyDescent="0.2"/>
    <row r="2816" s="454" customFormat="1" x14ac:dyDescent="0.2"/>
    <row r="2817" s="454" customFormat="1" x14ac:dyDescent="0.2"/>
    <row r="2818" s="454" customFormat="1" x14ac:dyDescent="0.2"/>
    <row r="2819" s="454" customFormat="1" x14ac:dyDescent="0.2"/>
    <row r="2820" s="454" customFormat="1" x14ac:dyDescent="0.2"/>
    <row r="2821" s="454" customFormat="1" x14ac:dyDescent="0.2"/>
    <row r="2822" s="454" customFormat="1" x14ac:dyDescent="0.2"/>
    <row r="2823" s="454" customFormat="1" x14ac:dyDescent="0.2"/>
    <row r="2824" s="454" customFormat="1" x14ac:dyDescent="0.2"/>
    <row r="2825" s="454" customFormat="1" x14ac:dyDescent="0.2"/>
    <row r="2826" s="454" customFormat="1" x14ac:dyDescent="0.2"/>
    <row r="2827" s="454" customFormat="1" x14ac:dyDescent="0.2"/>
    <row r="2828" s="454" customFormat="1" x14ac:dyDescent="0.2"/>
    <row r="2829" s="454" customFormat="1" x14ac:dyDescent="0.2"/>
    <row r="2830" s="454" customFormat="1" x14ac:dyDescent="0.2"/>
    <row r="2831" s="454" customFormat="1" x14ac:dyDescent="0.2"/>
    <row r="2832" s="454" customFormat="1" x14ac:dyDescent="0.2"/>
    <row r="2833" s="454" customFormat="1" x14ac:dyDescent="0.2"/>
    <row r="2834" s="454" customFormat="1" x14ac:dyDescent="0.2"/>
    <row r="2835" s="454" customFormat="1" x14ac:dyDescent="0.2"/>
    <row r="2836" s="454" customFormat="1" x14ac:dyDescent="0.2"/>
    <row r="2837" s="454" customFormat="1" x14ac:dyDescent="0.2"/>
    <row r="2838" s="454" customFormat="1" x14ac:dyDescent="0.2"/>
    <row r="2839" s="454" customFormat="1" x14ac:dyDescent="0.2"/>
    <row r="2840" s="454" customFormat="1" x14ac:dyDescent="0.2"/>
    <row r="2841" s="454" customFormat="1" x14ac:dyDescent="0.2"/>
    <row r="2842" s="454" customFormat="1" x14ac:dyDescent="0.2"/>
    <row r="2843" s="454" customFormat="1" x14ac:dyDescent="0.2"/>
    <row r="2844" s="454" customFormat="1" x14ac:dyDescent="0.2"/>
    <row r="2845" s="454" customFormat="1" x14ac:dyDescent="0.2"/>
    <row r="2846" s="454" customFormat="1" x14ac:dyDescent="0.2"/>
    <row r="2847" s="454" customFormat="1" x14ac:dyDescent="0.2"/>
    <row r="2848" s="454" customFormat="1" x14ac:dyDescent="0.2"/>
    <row r="2849" s="454" customFormat="1" x14ac:dyDescent="0.2"/>
    <row r="2850" s="454" customFormat="1" x14ac:dyDescent="0.2"/>
    <row r="2851" s="454" customFormat="1" x14ac:dyDescent="0.2"/>
    <row r="2852" s="454" customFormat="1" x14ac:dyDescent="0.2"/>
    <row r="2853" s="454" customFormat="1" x14ac:dyDescent="0.2"/>
    <row r="2854" s="454" customFormat="1" x14ac:dyDescent="0.2"/>
    <row r="2855" s="454" customFormat="1" x14ac:dyDescent="0.2"/>
    <row r="2856" s="454" customFormat="1" x14ac:dyDescent="0.2"/>
    <row r="2857" s="454" customFormat="1" x14ac:dyDescent="0.2"/>
    <row r="2858" s="454" customFormat="1" x14ac:dyDescent="0.2"/>
    <row r="2859" s="454" customFormat="1" x14ac:dyDescent="0.2"/>
    <row r="2860" s="454" customFormat="1" x14ac:dyDescent="0.2"/>
    <row r="2861" s="454" customFormat="1" x14ac:dyDescent="0.2"/>
    <row r="2862" s="454" customFormat="1" x14ac:dyDescent="0.2"/>
    <row r="2863" s="454" customFormat="1" x14ac:dyDescent="0.2"/>
    <row r="2864" s="454" customFormat="1" x14ac:dyDescent="0.2"/>
    <row r="2865" s="454" customFormat="1" x14ac:dyDescent="0.2"/>
    <row r="2866" s="454" customFormat="1" x14ac:dyDescent="0.2"/>
    <row r="2867" s="454" customFormat="1" x14ac:dyDescent="0.2"/>
    <row r="2868" s="454" customFormat="1" x14ac:dyDescent="0.2"/>
    <row r="2869" s="454" customFormat="1" x14ac:dyDescent="0.2"/>
    <row r="2870" s="454" customFormat="1" x14ac:dyDescent="0.2"/>
    <row r="2871" s="454" customFormat="1" x14ac:dyDescent="0.2"/>
    <row r="2872" s="454" customFormat="1" x14ac:dyDescent="0.2"/>
    <row r="2873" s="454" customFormat="1" x14ac:dyDescent="0.2"/>
    <row r="2874" s="454" customFormat="1" x14ac:dyDescent="0.2"/>
    <row r="2875" s="454" customFormat="1" x14ac:dyDescent="0.2"/>
    <row r="2876" s="454" customFormat="1" x14ac:dyDescent="0.2"/>
    <row r="2877" s="454" customFormat="1" x14ac:dyDescent="0.2"/>
    <row r="2878" s="454" customFormat="1" x14ac:dyDescent="0.2"/>
    <row r="2879" s="454" customFormat="1" x14ac:dyDescent="0.2"/>
    <row r="2880" s="454" customFormat="1" x14ac:dyDescent="0.2"/>
    <row r="2881" s="454" customFormat="1" x14ac:dyDescent="0.2"/>
    <row r="2882" s="454" customFormat="1" x14ac:dyDescent="0.2"/>
    <row r="2883" s="454" customFormat="1" x14ac:dyDescent="0.2"/>
    <row r="2884" s="454" customFormat="1" x14ac:dyDescent="0.2"/>
    <row r="2885" s="454" customFormat="1" x14ac:dyDescent="0.2"/>
    <row r="2886" s="454" customFormat="1" x14ac:dyDescent="0.2"/>
    <row r="2887" s="454" customFormat="1" x14ac:dyDescent="0.2"/>
    <row r="2888" s="454" customFormat="1" x14ac:dyDescent="0.2"/>
    <row r="2889" s="454" customFormat="1" x14ac:dyDescent="0.2"/>
    <row r="2890" s="454" customFormat="1" x14ac:dyDescent="0.2"/>
    <row r="2891" s="454" customFormat="1" x14ac:dyDescent="0.2"/>
    <row r="2892" s="454" customFormat="1" x14ac:dyDescent="0.2"/>
    <row r="2893" s="454" customFormat="1" x14ac:dyDescent="0.2"/>
    <row r="2894" s="454" customFormat="1" x14ac:dyDescent="0.2"/>
    <row r="2895" s="454" customFormat="1" x14ac:dyDescent="0.2"/>
    <row r="2896" s="454" customFormat="1" x14ac:dyDescent="0.2"/>
    <row r="2897" s="454" customFormat="1" x14ac:dyDescent="0.2"/>
    <row r="2898" s="454" customFormat="1" x14ac:dyDescent="0.2"/>
    <row r="2899" s="454" customFormat="1" x14ac:dyDescent="0.2"/>
    <row r="2900" s="454" customFormat="1" x14ac:dyDescent="0.2"/>
    <row r="2901" s="454" customFormat="1" x14ac:dyDescent="0.2"/>
    <row r="2902" s="454" customFormat="1" x14ac:dyDescent="0.2"/>
    <row r="2903" s="454" customFormat="1" x14ac:dyDescent="0.2"/>
    <row r="2904" s="454" customFormat="1" x14ac:dyDescent="0.2"/>
    <row r="2905" s="454" customFormat="1" x14ac:dyDescent="0.2"/>
    <row r="2906" s="454" customFormat="1" x14ac:dyDescent="0.2"/>
    <row r="2907" s="454" customFormat="1" x14ac:dyDescent="0.2"/>
    <row r="2908" s="454" customFormat="1" x14ac:dyDescent="0.2"/>
    <row r="2909" s="454" customFormat="1" x14ac:dyDescent="0.2"/>
    <row r="2910" s="454" customFormat="1" x14ac:dyDescent="0.2"/>
    <row r="2911" s="454" customFormat="1" x14ac:dyDescent="0.2"/>
    <row r="2912" s="454" customFormat="1" x14ac:dyDescent="0.2"/>
    <row r="2913" s="454" customFormat="1" x14ac:dyDescent="0.2"/>
    <row r="2914" s="454" customFormat="1" x14ac:dyDescent="0.2"/>
    <row r="2915" s="454" customFormat="1" x14ac:dyDescent="0.2"/>
    <row r="2916" s="454" customFormat="1" x14ac:dyDescent="0.2"/>
    <row r="2917" s="454" customFormat="1" x14ac:dyDescent="0.2"/>
    <row r="2918" s="454" customFormat="1" x14ac:dyDescent="0.2"/>
    <row r="2919" s="454" customFormat="1" x14ac:dyDescent="0.2"/>
    <row r="2920" s="454" customFormat="1" x14ac:dyDescent="0.2"/>
    <row r="2921" s="454" customFormat="1" x14ac:dyDescent="0.2"/>
    <row r="2922" s="454" customFormat="1" x14ac:dyDescent="0.2"/>
    <row r="2923" s="454" customFormat="1" x14ac:dyDescent="0.2"/>
    <row r="2924" s="454" customFormat="1" x14ac:dyDescent="0.2"/>
    <row r="2925" s="454" customFormat="1" x14ac:dyDescent="0.2"/>
    <row r="2926" s="454" customFormat="1" x14ac:dyDescent="0.2"/>
    <row r="2927" s="454" customFormat="1" x14ac:dyDescent="0.2"/>
    <row r="2928" s="454" customFormat="1" x14ac:dyDescent="0.2"/>
    <row r="2929" s="454" customFormat="1" x14ac:dyDescent="0.2"/>
    <row r="2930" s="454" customFormat="1" x14ac:dyDescent="0.2"/>
    <row r="2931" s="454" customFormat="1" x14ac:dyDescent="0.2"/>
    <row r="2932" s="454" customFormat="1" x14ac:dyDescent="0.2"/>
    <row r="2933" s="454" customFormat="1" x14ac:dyDescent="0.2"/>
    <row r="2934" s="454" customFormat="1" x14ac:dyDescent="0.2"/>
    <row r="2935" s="454" customFormat="1" x14ac:dyDescent="0.2"/>
    <row r="2936" s="454" customFormat="1" x14ac:dyDescent="0.2"/>
    <row r="2937" s="454" customFormat="1" x14ac:dyDescent="0.2"/>
    <row r="2938" s="454" customFormat="1" x14ac:dyDescent="0.2"/>
    <row r="2939" s="454" customFormat="1" x14ac:dyDescent="0.2"/>
    <row r="2940" s="454" customFormat="1" x14ac:dyDescent="0.2"/>
    <row r="2941" s="454" customFormat="1" x14ac:dyDescent="0.2"/>
    <row r="2942" s="454" customFormat="1" x14ac:dyDescent="0.2"/>
    <row r="2943" s="454" customFormat="1" x14ac:dyDescent="0.2"/>
    <row r="2944" s="454" customFormat="1" x14ac:dyDescent="0.2"/>
    <row r="2945" s="454" customFormat="1" x14ac:dyDescent="0.2"/>
    <row r="2946" s="454" customFormat="1" x14ac:dyDescent="0.2"/>
    <row r="2947" s="454" customFormat="1" x14ac:dyDescent="0.2"/>
    <row r="2948" s="454" customFormat="1" x14ac:dyDescent="0.2"/>
    <row r="2949" s="454" customFormat="1" x14ac:dyDescent="0.2"/>
    <row r="2950" s="454" customFormat="1" x14ac:dyDescent="0.2"/>
    <row r="2951" s="454" customFormat="1" x14ac:dyDescent="0.2"/>
    <row r="2952" s="454" customFormat="1" x14ac:dyDescent="0.2"/>
    <row r="2953" s="454" customFormat="1" x14ac:dyDescent="0.2"/>
    <row r="2954" s="454" customFormat="1" x14ac:dyDescent="0.2"/>
    <row r="2955" s="454" customFormat="1" x14ac:dyDescent="0.2"/>
    <row r="2956" s="454" customFormat="1" x14ac:dyDescent="0.2"/>
    <row r="2957" s="454" customFormat="1" x14ac:dyDescent="0.2"/>
    <row r="2958" s="454" customFormat="1" x14ac:dyDescent="0.2"/>
    <row r="2959" s="454" customFormat="1" x14ac:dyDescent="0.2"/>
    <row r="2960" s="454" customFormat="1" x14ac:dyDescent="0.2"/>
    <row r="2961" s="454" customFormat="1" x14ac:dyDescent="0.2"/>
    <row r="2962" s="454" customFormat="1" x14ac:dyDescent="0.2"/>
    <row r="2963" s="454" customFormat="1" x14ac:dyDescent="0.2"/>
    <row r="2964" s="454" customFormat="1" x14ac:dyDescent="0.2"/>
    <row r="2965" s="454" customFormat="1" x14ac:dyDescent="0.2"/>
    <row r="2966" s="454" customFormat="1" x14ac:dyDescent="0.2"/>
    <row r="2967" s="454" customFormat="1" x14ac:dyDescent="0.2"/>
    <row r="2968" s="454" customFormat="1" x14ac:dyDescent="0.2"/>
    <row r="2969" s="454" customFormat="1" x14ac:dyDescent="0.2"/>
    <row r="2970" s="454" customFormat="1" x14ac:dyDescent="0.2"/>
    <row r="2971" s="454" customFormat="1" x14ac:dyDescent="0.2"/>
    <row r="2972" s="454" customFormat="1" x14ac:dyDescent="0.2"/>
    <row r="2973" s="454" customFormat="1" x14ac:dyDescent="0.2"/>
    <row r="2974" s="454" customFormat="1" x14ac:dyDescent="0.2"/>
    <row r="2975" s="454" customFormat="1" x14ac:dyDescent="0.2"/>
    <row r="2976" s="454" customFormat="1" x14ac:dyDescent="0.2"/>
    <row r="2977" s="454" customFormat="1" x14ac:dyDescent="0.2"/>
    <row r="2978" s="454" customFormat="1" x14ac:dyDescent="0.2"/>
    <row r="2979" s="454" customFormat="1" x14ac:dyDescent="0.2"/>
    <row r="2980" s="454" customFormat="1" x14ac:dyDescent="0.2"/>
    <row r="2981" s="454" customFormat="1" x14ac:dyDescent="0.2"/>
    <row r="2982" s="454" customFormat="1" x14ac:dyDescent="0.2"/>
    <row r="2983" s="454" customFormat="1" x14ac:dyDescent="0.2"/>
    <row r="2984" s="454" customFormat="1" x14ac:dyDescent="0.2"/>
    <row r="2985" s="454" customFormat="1" x14ac:dyDescent="0.2"/>
    <row r="2986" s="454" customFormat="1" x14ac:dyDescent="0.2"/>
    <row r="2987" s="454" customFormat="1" x14ac:dyDescent="0.2"/>
    <row r="2988" s="454" customFormat="1" x14ac:dyDescent="0.2"/>
    <row r="2989" s="454" customFormat="1" x14ac:dyDescent="0.2"/>
    <row r="2990" s="454" customFormat="1" x14ac:dyDescent="0.2"/>
    <row r="2991" s="454" customFormat="1" x14ac:dyDescent="0.2"/>
    <row r="2992" s="454" customFormat="1" x14ac:dyDescent="0.2"/>
    <row r="2993" s="454" customFormat="1" x14ac:dyDescent="0.2"/>
    <row r="2994" s="454" customFormat="1" x14ac:dyDescent="0.2"/>
    <row r="2995" s="454" customFormat="1" x14ac:dyDescent="0.2"/>
    <row r="2996" s="454" customFormat="1" x14ac:dyDescent="0.2"/>
    <row r="2997" s="454" customFormat="1" x14ac:dyDescent="0.2"/>
    <row r="2998" s="454" customFormat="1" x14ac:dyDescent="0.2"/>
    <row r="2999" s="454" customFormat="1" x14ac:dyDescent="0.2"/>
    <row r="3000" s="454" customFormat="1" x14ac:dyDescent="0.2"/>
    <row r="3001" s="454" customFormat="1" x14ac:dyDescent="0.2"/>
    <row r="3002" s="454" customFormat="1" x14ac:dyDescent="0.2"/>
    <row r="3003" s="454" customFormat="1" x14ac:dyDescent="0.2"/>
    <row r="3004" s="454" customFormat="1" x14ac:dyDescent="0.2"/>
    <row r="3005" s="454" customFormat="1" x14ac:dyDescent="0.2"/>
    <row r="3006" s="454" customFormat="1" x14ac:dyDescent="0.2"/>
    <row r="3007" s="454" customFormat="1" x14ac:dyDescent="0.2"/>
    <row r="3008" s="454" customFormat="1" x14ac:dyDescent="0.2"/>
    <row r="3009" s="454" customFormat="1" x14ac:dyDescent="0.2"/>
    <row r="3010" s="454" customFormat="1" x14ac:dyDescent="0.2"/>
    <row r="3011" s="454" customFormat="1" x14ac:dyDescent="0.2"/>
    <row r="3012" s="454" customFormat="1" x14ac:dyDescent="0.2"/>
    <row r="3013" s="454" customFormat="1" x14ac:dyDescent="0.2"/>
    <row r="3014" s="454" customFormat="1" x14ac:dyDescent="0.2"/>
    <row r="3015" s="454" customFormat="1" x14ac:dyDescent="0.2"/>
    <row r="3016" s="454" customFormat="1" x14ac:dyDescent="0.2"/>
    <row r="3017" s="454" customFormat="1" x14ac:dyDescent="0.2"/>
    <row r="3018" s="454" customFormat="1" x14ac:dyDescent="0.2"/>
    <row r="3019" s="454" customFormat="1" x14ac:dyDescent="0.2"/>
    <row r="3020" s="454" customFormat="1" x14ac:dyDescent="0.2"/>
    <row r="3021" s="454" customFormat="1" x14ac:dyDescent="0.2"/>
    <row r="3022" s="454" customFormat="1" x14ac:dyDescent="0.2"/>
    <row r="3023" s="454" customFormat="1" x14ac:dyDescent="0.2"/>
    <row r="3024" s="454" customFormat="1" x14ac:dyDescent="0.2"/>
    <row r="3025" s="454" customFormat="1" x14ac:dyDescent="0.2"/>
    <row r="3026" s="454" customFormat="1" x14ac:dyDescent="0.2"/>
    <row r="3027" s="454" customFormat="1" x14ac:dyDescent="0.2"/>
    <row r="3028" s="454" customFormat="1" x14ac:dyDescent="0.2"/>
    <row r="3029" s="454" customFormat="1" x14ac:dyDescent="0.2"/>
    <row r="3030" s="454" customFormat="1" x14ac:dyDescent="0.2"/>
    <row r="3031" s="454" customFormat="1" x14ac:dyDescent="0.2"/>
    <row r="3032" s="454" customFormat="1" x14ac:dyDescent="0.2"/>
    <row r="3033" s="454" customFormat="1" x14ac:dyDescent="0.2"/>
    <row r="3034" s="454" customFormat="1" x14ac:dyDescent="0.2"/>
    <row r="3035" s="454" customFormat="1" x14ac:dyDescent="0.2"/>
    <row r="3036" s="454" customFormat="1" x14ac:dyDescent="0.2"/>
    <row r="3037" s="454" customFormat="1" x14ac:dyDescent="0.2"/>
    <row r="3038" s="454" customFormat="1" x14ac:dyDescent="0.2"/>
    <row r="3039" s="454" customFormat="1" x14ac:dyDescent="0.2"/>
    <row r="3040" s="454" customFormat="1" x14ac:dyDescent="0.2"/>
    <row r="3041" s="454" customFormat="1" x14ac:dyDescent="0.2"/>
    <row r="3042" s="454" customFormat="1" x14ac:dyDescent="0.2"/>
    <row r="3043" s="454" customFormat="1" x14ac:dyDescent="0.2"/>
    <row r="3044" s="454" customFormat="1" x14ac:dyDescent="0.2"/>
    <row r="3045" s="454" customFormat="1" x14ac:dyDescent="0.2"/>
    <row r="3046" s="454" customFormat="1" x14ac:dyDescent="0.2"/>
    <row r="3047" s="454" customFormat="1" x14ac:dyDescent="0.2"/>
    <row r="3048" s="454" customFormat="1" x14ac:dyDescent="0.2"/>
    <row r="3049" s="454" customFormat="1" x14ac:dyDescent="0.2"/>
    <row r="3050" s="454" customFormat="1" x14ac:dyDescent="0.2"/>
    <row r="3051" s="454" customFormat="1" x14ac:dyDescent="0.2"/>
    <row r="3052" s="454" customFormat="1" x14ac:dyDescent="0.2"/>
    <row r="3053" s="454" customFormat="1" x14ac:dyDescent="0.2"/>
    <row r="3054" s="454" customFormat="1" x14ac:dyDescent="0.2"/>
    <row r="3055" s="454" customFormat="1" x14ac:dyDescent="0.2"/>
    <row r="3056" s="454" customFormat="1" x14ac:dyDescent="0.2"/>
    <row r="3057" s="454" customFormat="1" x14ac:dyDescent="0.2"/>
    <row r="3058" s="454" customFormat="1" x14ac:dyDescent="0.2"/>
    <row r="3059" s="454" customFormat="1" x14ac:dyDescent="0.2"/>
    <row r="3060" s="454" customFormat="1" x14ac:dyDescent="0.2"/>
    <row r="3061" s="454" customFormat="1" x14ac:dyDescent="0.2"/>
    <row r="3062" s="454" customFormat="1" x14ac:dyDescent="0.2"/>
    <row r="3063" s="454" customFormat="1" x14ac:dyDescent="0.2"/>
    <row r="3064" s="454" customFormat="1" x14ac:dyDescent="0.2"/>
    <row r="3065" s="454" customFormat="1" x14ac:dyDescent="0.2"/>
    <row r="3066" s="454" customFormat="1" x14ac:dyDescent="0.2"/>
    <row r="3067" s="454" customFormat="1" x14ac:dyDescent="0.2"/>
    <row r="3068" s="454" customFormat="1" x14ac:dyDescent="0.2"/>
    <row r="3069" s="454" customFormat="1" x14ac:dyDescent="0.2"/>
    <row r="3070" s="454" customFormat="1" x14ac:dyDescent="0.2"/>
    <row r="3071" s="454" customFormat="1" x14ac:dyDescent="0.2"/>
    <row r="3072" s="454" customFormat="1" x14ac:dyDescent="0.2"/>
    <row r="3073" s="454" customFormat="1" x14ac:dyDescent="0.2"/>
    <row r="3074" s="454" customFormat="1" x14ac:dyDescent="0.2"/>
    <row r="3075" s="454" customFormat="1" x14ac:dyDescent="0.2"/>
    <row r="3076" s="454" customFormat="1" x14ac:dyDescent="0.2"/>
    <row r="3077" s="454" customFormat="1" x14ac:dyDescent="0.2"/>
    <row r="3078" s="454" customFormat="1" x14ac:dyDescent="0.2"/>
    <row r="3079" s="454" customFormat="1" x14ac:dyDescent="0.2"/>
    <row r="3080" s="454" customFormat="1" x14ac:dyDescent="0.2"/>
    <row r="3081" s="454" customFormat="1" x14ac:dyDescent="0.2"/>
    <row r="3082" s="454" customFormat="1" x14ac:dyDescent="0.2"/>
    <row r="3083" s="454" customFormat="1" x14ac:dyDescent="0.2"/>
    <row r="3084" s="454" customFormat="1" x14ac:dyDescent="0.2"/>
    <row r="3085" s="454" customFormat="1" x14ac:dyDescent="0.2"/>
    <row r="3086" s="454" customFormat="1" x14ac:dyDescent="0.2"/>
    <row r="3087" s="454" customFormat="1" x14ac:dyDescent="0.2"/>
    <row r="3088" s="454" customFormat="1" x14ac:dyDescent="0.2"/>
    <row r="3089" s="454" customFormat="1" x14ac:dyDescent="0.2"/>
    <row r="3090" s="454" customFormat="1" x14ac:dyDescent="0.2"/>
    <row r="3091" s="454" customFormat="1" x14ac:dyDescent="0.2"/>
    <row r="3092" s="454" customFormat="1" x14ac:dyDescent="0.2"/>
    <row r="3093" s="454" customFormat="1" x14ac:dyDescent="0.2"/>
    <row r="3094" s="454" customFormat="1" x14ac:dyDescent="0.2"/>
    <row r="3095" s="454" customFormat="1" x14ac:dyDescent="0.2"/>
    <row r="3096" s="454" customFormat="1" x14ac:dyDescent="0.2"/>
    <row r="3097" s="454" customFormat="1" x14ac:dyDescent="0.2"/>
    <row r="3098" s="454" customFormat="1" x14ac:dyDescent="0.2"/>
    <row r="3099" s="454" customFormat="1" x14ac:dyDescent="0.2"/>
    <row r="3100" s="454" customFormat="1" x14ac:dyDescent="0.2"/>
    <row r="3101" s="454" customFormat="1" x14ac:dyDescent="0.2"/>
    <row r="3102" s="454" customFormat="1" x14ac:dyDescent="0.2"/>
    <row r="3103" s="454" customFormat="1" x14ac:dyDescent="0.2"/>
    <row r="3104" s="454" customFormat="1" x14ac:dyDescent="0.2"/>
    <row r="3105" s="454" customFormat="1" x14ac:dyDescent="0.2"/>
    <row r="3106" s="454" customFormat="1" x14ac:dyDescent="0.2"/>
    <row r="3107" s="454" customFormat="1" x14ac:dyDescent="0.2"/>
    <row r="3108" s="454" customFormat="1" x14ac:dyDescent="0.2"/>
    <row r="3109" s="454" customFormat="1" x14ac:dyDescent="0.2"/>
    <row r="3110" s="454" customFormat="1" x14ac:dyDescent="0.2"/>
    <row r="3111" s="454" customFormat="1" x14ac:dyDescent="0.2"/>
    <row r="3112" s="454" customFormat="1" x14ac:dyDescent="0.2"/>
    <row r="3113" s="454" customFormat="1" x14ac:dyDescent="0.2"/>
    <row r="3114" s="454" customFormat="1" x14ac:dyDescent="0.2"/>
    <row r="3115" s="454" customFormat="1" x14ac:dyDescent="0.2"/>
    <row r="3116" s="454" customFormat="1" x14ac:dyDescent="0.2"/>
    <row r="3117" s="454" customFormat="1" x14ac:dyDescent="0.2"/>
    <row r="3118" s="454" customFormat="1" x14ac:dyDescent="0.2"/>
    <row r="3119" s="454" customFormat="1" x14ac:dyDescent="0.2"/>
    <row r="3120" s="454" customFormat="1" x14ac:dyDescent="0.2"/>
    <row r="3121" s="454" customFormat="1" x14ac:dyDescent="0.2"/>
    <row r="3122" s="454" customFormat="1" x14ac:dyDescent="0.2"/>
    <row r="3123" s="454" customFormat="1" x14ac:dyDescent="0.2"/>
    <row r="3124" s="454" customFormat="1" x14ac:dyDescent="0.2"/>
    <row r="3125" s="454" customFormat="1" x14ac:dyDescent="0.2"/>
    <row r="3126" s="454" customFormat="1" x14ac:dyDescent="0.2"/>
    <row r="3127" s="454" customFormat="1" x14ac:dyDescent="0.2"/>
    <row r="3128" s="454" customFormat="1" x14ac:dyDescent="0.2"/>
    <row r="3129" s="454" customFormat="1" x14ac:dyDescent="0.2"/>
    <row r="3130" s="454" customFormat="1" x14ac:dyDescent="0.2"/>
    <row r="3131" s="454" customFormat="1" x14ac:dyDescent="0.2"/>
    <row r="3132" s="454" customFormat="1" x14ac:dyDescent="0.2"/>
    <row r="3133" s="454" customFormat="1" x14ac:dyDescent="0.2"/>
    <row r="3134" s="454" customFormat="1" x14ac:dyDescent="0.2"/>
    <row r="3135" s="454" customFormat="1" x14ac:dyDescent="0.2"/>
    <row r="3136" s="454" customFormat="1" x14ac:dyDescent="0.2"/>
    <row r="3137" s="454" customFormat="1" x14ac:dyDescent="0.2"/>
    <row r="3138" s="454" customFormat="1" x14ac:dyDescent="0.2"/>
    <row r="3139" s="454" customFormat="1" x14ac:dyDescent="0.2"/>
    <row r="3140" s="454" customFormat="1" x14ac:dyDescent="0.2"/>
    <row r="3141" s="454" customFormat="1" x14ac:dyDescent="0.2"/>
    <row r="3142" s="454" customFormat="1" x14ac:dyDescent="0.2"/>
    <row r="3143" s="454" customFormat="1" x14ac:dyDescent="0.2"/>
    <row r="3144" s="454" customFormat="1" x14ac:dyDescent="0.2"/>
    <row r="3145" s="454" customFormat="1" x14ac:dyDescent="0.2"/>
    <row r="3146" s="454" customFormat="1" x14ac:dyDescent="0.2"/>
    <row r="3147" s="454" customFormat="1" x14ac:dyDescent="0.2"/>
    <row r="3148" s="454" customFormat="1" x14ac:dyDescent="0.2"/>
    <row r="3149" s="454" customFormat="1" x14ac:dyDescent="0.2"/>
    <row r="3150" s="454" customFormat="1" x14ac:dyDescent="0.2"/>
    <row r="3151" s="454" customFormat="1" x14ac:dyDescent="0.2"/>
    <row r="3152" s="454" customFormat="1" x14ac:dyDescent="0.2"/>
    <row r="3153" s="454" customFormat="1" x14ac:dyDescent="0.2"/>
    <row r="3154" s="454" customFormat="1" x14ac:dyDescent="0.2"/>
    <row r="3155" s="454" customFormat="1" x14ac:dyDescent="0.2"/>
    <row r="3156" s="454" customFormat="1" x14ac:dyDescent="0.2"/>
    <row r="3157" s="454" customFormat="1" x14ac:dyDescent="0.2"/>
    <row r="3158" s="454" customFormat="1" x14ac:dyDescent="0.2"/>
    <row r="3159" s="454" customFormat="1" x14ac:dyDescent="0.2"/>
    <row r="3160" s="454" customFormat="1" x14ac:dyDescent="0.2"/>
    <row r="3161" s="454" customFormat="1" x14ac:dyDescent="0.2"/>
    <row r="3162" s="454" customFormat="1" x14ac:dyDescent="0.2"/>
    <row r="3163" s="454" customFormat="1" x14ac:dyDescent="0.2"/>
    <row r="3164" s="454" customFormat="1" x14ac:dyDescent="0.2"/>
    <row r="3165" s="454" customFormat="1" x14ac:dyDescent="0.2"/>
    <row r="3166" s="454" customFormat="1" x14ac:dyDescent="0.2"/>
    <row r="3167" s="454" customFormat="1" x14ac:dyDescent="0.2"/>
    <row r="3168" s="454" customFormat="1" x14ac:dyDescent="0.2"/>
    <row r="3169" s="454" customFormat="1" x14ac:dyDescent="0.2"/>
    <row r="3170" s="454" customFormat="1" x14ac:dyDescent="0.2"/>
    <row r="3171" s="454" customFormat="1" x14ac:dyDescent="0.2"/>
    <row r="3172" s="454" customFormat="1" x14ac:dyDescent="0.2"/>
    <row r="3173" s="454" customFormat="1" x14ac:dyDescent="0.2"/>
    <row r="3174" s="454" customFormat="1" x14ac:dyDescent="0.2"/>
    <row r="3175" s="454" customFormat="1" x14ac:dyDescent="0.2"/>
    <row r="3176" s="454" customFormat="1" x14ac:dyDescent="0.2"/>
    <row r="3177" s="454" customFormat="1" x14ac:dyDescent="0.2"/>
    <row r="3178" s="454" customFormat="1" x14ac:dyDescent="0.2"/>
    <row r="3179" s="454" customFormat="1" x14ac:dyDescent="0.2"/>
    <row r="3180" s="454" customFormat="1" x14ac:dyDescent="0.2"/>
    <row r="3181" s="454" customFormat="1" x14ac:dyDescent="0.2"/>
    <row r="3182" s="454" customFormat="1" x14ac:dyDescent="0.2"/>
    <row r="3183" s="454" customFormat="1" x14ac:dyDescent="0.2"/>
    <row r="3184" s="454" customFormat="1" x14ac:dyDescent="0.2"/>
    <row r="3185" s="454" customFormat="1" x14ac:dyDescent="0.2"/>
    <row r="3186" s="454" customFormat="1" x14ac:dyDescent="0.2"/>
    <row r="3187" s="454" customFormat="1" x14ac:dyDescent="0.2"/>
    <row r="3188" s="454" customFormat="1" x14ac:dyDescent="0.2"/>
    <row r="3189" s="454" customFormat="1" x14ac:dyDescent="0.2"/>
    <row r="3190" s="454" customFormat="1" x14ac:dyDescent="0.2"/>
    <row r="3191" s="454" customFormat="1" x14ac:dyDescent="0.2"/>
    <row r="3192" s="454" customFormat="1" x14ac:dyDescent="0.2"/>
    <row r="3193" s="454" customFormat="1" x14ac:dyDescent="0.2"/>
    <row r="3194" s="454" customFormat="1" x14ac:dyDescent="0.2"/>
    <row r="3195" s="454" customFormat="1" x14ac:dyDescent="0.2"/>
    <row r="3196" s="454" customFormat="1" x14ac:dyDescent="0.2"/>
    <row r="3197" s="454" customFormat="1" x14ac:dyDescent="0.2"/>
    <row r="3198" s="454" customFormat="1" x14ac:dyDescent="0.2"/>
    <row r="3199" s="454" customFormat="1" x14ac:dyDescent="0.2"/>
    <row r="3200" s="454" customFormat="1" x14ac:dyDescent="0.2"/>
    <row r="3201" s="454" customFormat="1" x14ac:dyDescent="0.2"/>
    <row r="3202" s="454" customFormat="1" x14ac:dyDescent="0.2"/>
    <row r="3203" s="454" customFormat="1" x14ac:dyDescent="0.2"/>
    <row r="3204" s="454" customFormat="1" x14ac:dyDescent="0.2"/>
    <row r="3205" s="454" customFormat="1" x14ac:dyDescent="0.2"/>
    <row r="3206" s="454" customFormat="1" x14ac:dyDescent="0.2"/>
    <row r="3207" s="454" customFormat="1" x14ac:dyDescent="0.2"/>
    <row r="3208" s="454" customFormat="1" x14ac:dyDescent="0.2"/>
    <row r="3209" s="454" customFormat="1" x14ac:dyDescent="0.2"/>
    <row r="3210" s="454" customFormat="1" x14ac:dyDescent="0.2"/>
    <row r="3211" s="454" customFormat="1" x14ac:dyDescent="0.2"/>
    <row r="3212" s="454" customFormat="1" x14ac:dyDescent="0.2"/>
    <row r="3213" s="454" customFormat="1" x14ac:dyDescent="0.2"/>
    <row r="3214" s="454" customFormat="1" x14ac:dyDescent="0.2"/>
    <row r="3215" s="454" customFormat="1" x14ac:dyDescent="0.2"/>
    <row r="3216" s="454" customFormat="1" x14ac:dyDescent="0.2"/>
    <row r="3217" s="454" customFormat="1" x14ac:dyDescent="0.2"/>
    <row r="3218" s="454" customFormat="1" x14ac:dyDescent="0.2"/>
    <row r="3219" s="454" customFormat="1" x14ac:dyDescent="0.2"/>
    <row r="3220" s="454" customFormat="1" x14ac:dyDescent="0.2"/>
    <row r="3221" s="454" customFormat="1" x14ac:dyDescent="0.2"/>
    <row r="3222" s="454" customFormat="1" x14ac:dyDescent="0.2"/>
    <row r="3223" s="454" customFormat="1" x14ac:dyDescent="0.2"/>
    <row r="3224" s="454" customFormat="1" x14ac:dyDescent="0.2"/>
    <row r="3225" s="454" customFormat="1" x14ac:dyDescent="0.2"/>
    <row r="3226" s="454" customFormat="1" x14ac:dyDescent="0.2"/>
    <row r="3227" s="454" customFormat="1" x14ac:dyDescent="0.2"/>
    <row r="3228" s="454" customFormat="1" x14ac:dyDescent="0.2"/>
    <row r="3229" s="454" customFormat="1" x14ac:dyDescent="0.2"/>
    <row r="3230" s="454" customFormat="1" x14ac:dyDescent="0.2"/>
    <row r="3231" s="454" customFormat="1" x14ac:dyDescent="0.2"/>
    <row r="3232" s="454" customFormat="1" x14ac:dyDescent="0.2"/>
    <row r="3233" s="454" customFormat="1" x14ac:dyDescent="0.2"/>
    <row r="3234" s="454" customFormat="1" x14ac:dyDescent="0.2"/>
    <row r="3235" s="454" customFormat="1" x14ac:dyDescent="0.2"/>
    <row r="3236" s="454" customFormat="1" x14ac:dyDescent="0.2"/>
    <row r="3237" s="454" customFormat="1" x14ac:dyDescent="0.2"/>
    <row r="3238" s="454" customFormat="1" x14ac:dyDescent="0.2"/>
    <row r="3239" s="454" customFormat="1" x14ac:dyDescent="0.2"/>
    <row r="3240" s="454" customFormat="1" x14ac:dyDescent="0.2"/>
    <row r="3241" s="454" customFormat="1" x14ac:dyDescent="0.2"/>
    <row r="3242" s="454" customFormat="1" x14ac:dyDescent="0.2"/>
    <row r="3243" s="454" customFormat="1" x14ac:dyDescent="0.2"/>
    <row r="3244" s="454" customFormat="1" x14ac:dyDescent="0.2"/>
    <row r="3245" s="454" customFormat="1" x14ac:dyDescent="0.2"/>
    <row r="3246" s="454" customFormat="1" x14ac:dyDescent="0.2"/>
    <row r="3247" s="454" customFormat="1" x14ac:dyDescent="0.2"/>
    <row r="3248" s="454" customFormat="1" x14ac:dyDescent="0.2"/>
    <row r="3249" s="454" customFormat="1" x14ac:dyDescent="0.2"/>
    <row r="3250" s="454" customFormat="1" x14ac:dyDescent="0.2"/>
    <row r="3251" s="454" customFormat="1" x14ac:dyDescent="0.2"/>
    <row r="3252" s="454" customFormat="1" x14ac:dyDescent="0.2"/>
    <row r="3253" s="454" customFormat="1" x14ac:dyDescent="0.2"/>
    <row r="3254" s="454" customFormat="1" x14ac:dyDescent="0.2"/>
    <row r="3255" s="454" customFormat="1" x14ac:dyDescent="0.2"/>
    <row r="3256" s="454" customFormat="1" x14ac:dyDescent="0.2"/>
    <row r="3257" s="454" customFormat="1" x14ac:dyDescent="0.2"/>
    <row r="3258" s="454" customFormat="1" x14ac:dyDescent="0.2"/>
    <row r="3259" s="454" customFormat="1" x14ac:dyDescent="0.2"/>
    <row r="3260" s="454" customFormat="1" x14ac:dyDescent="0.2"/>
    <row r="3261" s="454" customFormat="1" x14ac:dyDescent="0.2"/>
    <row r="3262" s="454" customFormat="1" x14ac:dyDescent="0.2"/>
    <row r="3263" s="454" customFormat="1" x14ac:dyDescent="0.2"/>
    <row r="3264" s="454" customFormat="1" x14ac:dyDescent="0.2"/>
    <row r="3265" s="454" customFormat="1" x14ac:dyDescent="0.2"/>
    <row r="3266" s="454" customFormat="1" x14ac:dyDescent="0.2"/>
    <row r="3267" s="454" customFormat="1" x14ac:dyDescent="0.2"/>
    <row r="3268" s="454" customFormat="1" x14ac:dyDescent="0.2"/>
    <row r="3269" s="454" customFormat="1" x14ac:dyDescent="0.2"/>
    <row r="3270" s="454" customFormat="1" x14ac:dyDescent="0.2"/>
    <row r="3271" s="454" customFormat="1" x14ac:dyDescent="0.2"/>
    <row r="3272" s="454" customFormat="1" x14ac:dyDescent="0.2"/>
    <row r="3273" s="454" customFormat="1" x14ac:dyDescent="0.2"/>
    <row r="3274" s="454" customFormat="1" x14ac:dyDescent="0.2"/>
    <row r="3275" s="454" customFormat="1" x14ac:dyDescent="0.2"/>
    <row r="3276" s="454" customFormat="1" x14ac:dyDescent="0.2"/>
    <row r="3277" s="454" customFormat="1" x14ac:dyDescent="0.2"/>
    <row r="3278" s="454" customFormat="1" x14ac:dyDescent="0.2"/>
    <row r="3279" s="454" customFormat="1" x14ac:dyDescent="0.2"/>
    <row r="3280" s="454" customFormat="1" x14ac:dyDescent="0.2"/>
    <row r="3281" s="454" customFormat="1" x14ac:dyDescent="0.2"/>
    <row r="3282" s="454" customFormat="1" x14ac:dyDescent="0.2"/>
    <row r="3283" s="454" customFormat="1" x14ac:dyDescent="0.2"/>
    <row r="3284" s="454" customFormat="1" x14ac:dyDescent="0.2"/>
    <row r="3285" s="454" customFormat="1" x14ac:dyDescent="0.2"/>
    <row r="3286" s="454" customFormat="1" x14ac:dyDescent="0.2"/>
    <row r="3287" s="454" customFormat="1" x14ac:dyDescent="0.2"/>
    <row r="3288" s="454" customFormat="1" x14ac:dyDescent="0.2"/>
    <row r="3289" s="454" customFormat="1" x14ac:dyDescent="0.2"/>
    <row r="3290" s="454" customFormat="1" x14ac:dyDescent="0.2"/>
    <row r="3291" s="454" customFormat="1" x14ac:dyDescent="0.2"/>
    <row r="3292" s="454" customFormat="1" x14ac:dyDescent="0.2"/>
    <row r="3293" s="454" customFormat="1" x14ac:dyDescent="0.2"/>
    <row r="3294" s="454" customFormat="1" x14ac:dyDescent="0.2"/>
    <row r="3295" s="454" customFormat="1" x14ac:dyDescent="0.2"/>
    <row r="3296" s="454" customFormat="1" x14ac:dyDescent="0.2"/>
    <row r="3297" s="454" customFormat="1" x14ac:dyDescent="0.2"/>
    <row r="3298" s="454" customFormat="1" x14ac:dyDescent="0.2"/>
    <row r="3299" s="454" customFormat="1" x14ac:dyDescent="0.2"/>
    <row r="3300" s="454" customFormat="1" x14ac:dyDescent="0.2"/>
    <row r="3301" s="454" customFormat="1" x14ac:dyDescent="0.2"/>
    <row r="3302" s="454" customFormat="1" x14ac:dyDescent="0.2"/>
    <row r="3303" s="454" customFormat="1" x14ac:dyDescent="0.2"/>
    <row r="3304" s="454" customFormat="1" x14ac:dyDescent="0.2"/>
    <row r="3305" s="454" customFormat="1" x14ac:dyDescent="0.2"/>
    <row r="3306" s="454" customFormat="1" x14ac:dyDescent="0.2"/>
    <row r="3307" s="454" customFormat="1" x14ac:dyDescent="0.2"/>
    <row r="3308" s="454" customFormat="1" x14ac:dyDescent="0.2"/>
    <row r="3309" s="454" customFormat="1" x14ac:dyDescent="0.2"/>
    <row r="3310" s="454" customFormat="1" x14ac:dyDescent="0.2"/>
    <row r="3311" s="454" customFormat="1" x14ac:dyDescent="0.2"/>
    <row r="3312" s="454" customFormat="1" x14ac:dyDescent="0.2"/>
    <row r="3313" s="454" customFormat="1" x14ac:dyDescent="0.2"/>
    <row r="3314" s="454" customFormat="1" x14ac:dyDescent="0.2"/>
    <row r="3315" s="454" customFormat="1" x14ac:dyDescent="0.2"/>
    <row r="3316" s="454" customFormat="1" x14ac:dyDescent="0.2"/>
    <row r="3317" s="454" customFormat="1" x14ac:dyDescent="0.2"/>
    <row r="3318" s="454" customFormat="1" x14ac:dyDescent="0.2"/>
    <row r="3319" s="454" customFormat="1" x14ac:dyDescent="0.2"/>
    <row r="3320" s="454" customFormat="1" x14ac:dyDescent="0.2"/>
    <row r="3321" s="454" customFormat="1" x14ac:dyDescent="0.2"/>
    <row r="3322" s="454" customFormat="1" x14ac:dyDescent="0.2"/>
    <row r="3323" s="454" customFormat="1" x14ac:dyDescent="0.2"/>
    <row r="3324" s="454" customFormat="1" x14ac:dyDescent="0.2"/>
    <row r="3325" s="454" customFormat="1" x14ac:dyDescent="0.2"/>
    <row r="3326" s="454" customFormat="1" x14ac:dyDescent="0.2"/>
    <row r="3327" s="454" customFormat="1" x14ac:dyDescent="0.2"/>
    <row r="3328" s="454" customFormat="1" x14ac:dyDescent="0.2"/>
    <row r="3329" s="454" customFormat="1" x14ac:dyDescent="0.2"/>
    <row r="3330" s="454" customFormat="1" x14ac:dyDescent="0.2"/>
    <row r="3331" s="454" customFormat="1" x14ac:dyDescent="0.2"/>
    <row r="3332" s="454" customFormat="1" x14ac:dyDescent="0.2"/>
    <row r="3333" s="454" customFormat="1" x14ac:dyDescent="0.2"/>
    <row r="3334" s="454" customFormat="1" x14ac:dyDescent="0.2"/>
    <row r="3335" s="454" customFormat="1" x14ac:dyDescent="0.2"/>
    <row r="3336" s="454" customFormat="1" x14ac:dyDescent="0.2"/>
    <row r="3337" s="454" customFormat="1" x14ac:dyDescent="0.2"/>
    <row r="3338" s="454" customFormat="1" x14ac:dyDescent="0.2"/>
    <row r="3339" s="454" customFormat="1" x14ac:dyDescent="0.2"/>
    <row r="3340" s="454" customFormat="1" x14ac:dyDescent="0.2"/>
    <row r="3341" s="454" customFormat="1" x14ac:dyDescent="0.2"/>
    <row r="3342" s="454" customFormat="1" x14ac:dyDescent="0.2"/>
    <row r="3343" s="454" customFormat="1" x14ac:dyDescent="0.2"/>
    <row r="3344" s="454" customFormat="1" x14ac:dyDescent="0.2"/>
    <row r="3345" s="454" customFormat="1" x14ac:dyDescent="0.2"/>
    <row r="3346" s="454" customFormat="1" x14ac:dyDescent="0.2"/>
    <row r="3347" s="454" customFormat="1" x14ac:dyDescent="0.2"/>
    <row r="3348" s="454" customFormat="1" x14ac:dyDescent="0.2"/>
    <row r="3349" s="454" customFormat="1" x14ac:dyDescent="0.2"/>
    <row r="3350" s="454" customFormat="1" x14ac:dyDescent="0.2"/>
    <row r="3351" s="454" customFormat="1" x14ac:dyDescent="0.2"/>
    <row r="3352" s="454" customFormat="1" x14ac:dyDescent="0.2"/>
    <row r="3353" s="454" customFormat="1" x14ac:dyDescent="0.2"/>
    <row r="3354" s="454" customFormat="1" x14ac:dyDescent="0.2"/>
    <row r="3355" s="454" customFormat="1" x14ac:dyDescent="0.2"/>
    <row r="3356" s="454" customFormat="1" x14ac:dyDescent="0.2"/>
    <row r="3357" s="454" customFormat="1" x14ac:dyDescent="0.2"/>
    <row r="3358" s="454" customFormat="1" x14ac:dyDescent="0.2"/>
    <row r="3359" s="454" customFormat="1" x14ac:dyDescent="0.2"/>
    <row r="3360" s="454" customFormat="1" x14ac:dyDescent="0.2"/>
    <row r="3361" s="454" customFormat="1" x14ac:dyDescent="0.2"/>
    <row r="3362" s="454" customFormat="1" x14ac:dyDescent="0.2"/>
    <row r="3363" s="454" customFormat="1" x14ac:dyDescent="0.2"/>
    <row r="3364" s="454" customFormat="1" x14ac:dyDescent="0.2"/>
    <row r="3365" s="454" customFormat="1" x14ac:dyDescent="0.2"/>
    <row r="3366" s="454" customFormat="1" x14ac:dyDescent="0.2"/>
    <row r="3367" s="454" customFormat="1" x14ac:dyDescent="0.2"/>
    <row r="3368" s="454" customFormat="1" x14ac:dyDescent="0.2"/>
    <row r="3369" s="454" customFormat="1" x14ac:dyDescent="0.2"/>
    <row r="3370" s="454" customFormat="1" x14ac:dyDescent="0.2"/>
    <row r="3371" s="454" customFormat="1" x14ac:dyDescent="0.2"/>
    <row r="3372" s="454" customFormat="1" x14ac:dyDescent="0.2"/>
    <row r="3373" s="454" customFormat="1" x14ac:dyDescent="0.2"/>
    <row r="3374" s="454" customFormat="1" x14ac:dyDescent="0.2"/>
    <row r="3375" s="454" customFormat="1" x14ac:dyDescent="0.2"/>
    <row r="3376" s="454" customFormat="1" x14ac:dyDescent="0.2"/>
    <row r="3377" s="454" customFormat="1" x14ac:dyDescent="0.2"/>
    <row r="3378" s="454" customFormat="1" x14ac:dyDescent="0.2"/>
    <row r="3379" s="454" customFormat="1" x14ac:dyDescent="0.2"/>
    <row r="3380" s="454" customFormat="1" x14ac:dyDescent="0.2"/>
    <row r="3381" s="454" customFormat="1" x14ac:dyDescent="0.2"/>
    <row r="3382" s="454" customFormat="1" x14ac:dyDescent="0.2"/>
    <row r="3383" s="454" customFormat="1" x14ac:dyDescent="0.2"/>
    <row r="3384" s="454" customFormat="1" x14ac:dyDescent="0.2"/>
    <row r="3385" s="454" customFormat="1" x14ac:dyDescent="0.2"/>
    <row r="3386" s="454" customFormat="1" x14ac:dyDescent="0.2"/>
    <row r="3387" s="454" customFormat="1" x14ac:dyDescent="0.2"/>
    <row r="3388" s="454" customFormat="1" x14ac:dyDescent="0.2"/>
    <row r="3389" s="454" customFormat="1" x14ac:dyDescent="0.2"/>
    <row r="3390" s="454" customFormat="1" x14ac:dyDescent="0.2"/>
    <row r="3391" s="454" customFormat="1" x14ac:dyDescent="0.2"/>
    <row r="3392" s="454" customFormat="1" x14ac:dyDescent="0.2"/>
    <row r="3393" s="454" customFormat="1" x14ac:dyDescent="0.2"/>
    <row r="3394" s="454" customFormat="1" x14ac:dyDescent="0.2"/>
    <row r="3395" s="454" customFormat="1" x14ac:dyDescent="0.2"/>
    <row r="3396" s="454" customFormat="1" x14ac:dyDescent="0.2"/>
    <row r="3397" s="454" customFormat="1" x14ac:dyDescent="0.2"/>
    <row r="3398" s="454" customFormat="1" x14ac:dyDescent="0.2"/>
    <row r="3399" s="454" customFormat="1" x14ac:dyDescent="0.2"/>
    <row r="3400" s="454" customFormat="1" x14ac:dyDescent="0.2"/>
    <row r="3401" s="454" customFormat="1" x14ac:dyDescent="0.2"/>
    <row r="3402" s="454" customFormat="1" x14ac:dyDescent="0.2"/>
    <row r="3403" s="454" customFormat="1" x14ac:dyDescent="0.2"/>
    <row r="3404" s="454" customFormat="1" x14ac:dyDescent="0.2"/>
    <row r="3405" s="454" customFormat="1" x14ac:dyDescent="0.2"/>
    <row r="3406" s="454" customFormat="1" x14ac:dyDescent="0.2"/>
    <row r="3407" s="454" customFormat="1" x14ac:dyDescent="0.2"/>
    <row r="3408" s="454" customFormat="1" x14ac:dyDescent="0.2"/>
    <row r="3409" s="454" customFormat="1" x14ac:dyDescent="0.2"/>
    <row r="3410" s="454" customFormat="1" x14ac:dyDescent="0.2"/>
    <row r="3411" s="454" customFormat="1" x14ac:dyDescent="0.2"/>
    <row r="3412" s="454" customFormat="1" x14ac:dyDescent="0.2"/>
    <row r="3413" s="454" customFormat="1" x14ac:dyDescent="0.2"/>
    <row r="3414" s="454" customFormat="1" x14ac:dyDescent="0.2"/>
    <row r="3415" s="454" customFormat="1" x14ac:dyDescent="0.2"/>
    <row r="3416" s="454" customFormat="1" x14ac:dyDescent="0.2"/>
    <row r="3417" s="454" customFormat="1" x14ac:dyDescent="0.2"/>
    <row r="3418" s="454" customFormat="1" x14ac:dyDescent="0.2"/>
    <row r="3419" s="454" customFormat="1" x14ac:dyDescent="0.2"/>
    <row r="3420" s="454" customFormat="1" x14ac:dyDescent="0.2"/>
    <row r="3421" s="454" customFormat="1" x14ac:dyDescent="0.2"/>
    <row r="3422" s="454" customFormat="1" x14ac:dyDescent="0.2"/>
    <row r="3423" s="454" customFormat="1" x14ac:dyDescent="0.2"/>
    <row r="3424" s="454" customFormat="1" x14ac:dyDescent="0.2"/>
    <row r="3425" s="454" customFormat="1" x14ac:dyDescent="0.2"/>
    <row r="3426" s="454" customFormat="1" x14ac:dyDescent="0.2"/>
    <row r="3427" s="454" customFormat="1" x14ac:dyDescent="0.2"/>
    <row r="3428" s="454" customFormat="1" x14ac:dyDescent="0.2"/>
    <row r="3429" s="454" customFormat="1" x14ac:dyDescent="0.2"/>
    <row r="3430" s="454" customFormat="1" x14ac:dyDescent="0.2"/>
    <row r="3431" s="454" customFormat="1" x14ac:dyDescent="0.2"/>
    <row r="3432" s="454" customFormat="1" x14ac:dyDescent="0.2"/>
    <row r="3433" s="454" customFormat="1" x14ac:dyDescent="0.2"/>
    <row r="3434" s="454" customFormat="1" x14ac:dyDescent="0.2"/>
    <row r="3435" s="454" customFormat="1" x14ac:dyDescent="0.2"/>
    <row r="3436" s="454" customFormat="1" x14ac:dyDescent="0.2"/>
    <row r="3437" s="454" customFormat="1" x14ac:dyDescent="0.2"/>
    <row r="3438" s="454" customFormat="1" x14ac:dyDescent="0.2"/>
    <row r="3439" s="454" customFormat="1" x14ac:dyDescent="0.2"/>
    <row r="3440" s="454" customFormat="1" x14ac:dyDescent="0.2"/>
    <row r="3441" s="454" customFormat="1" x14ac:dyDescent="0.2"/>
    <row r="3442" s="454" customFormat="1" x14ac:dyDescent="0.2"/>
    <row r="3443" s="454" customFormat="1" x14ac:dyDescent="0.2"/>
    <row r="3444" s="454" customFormat="1" x14ac:dyDescent="0.2"/>
    <row r="3445" s="454" customFormat="1" x14ac:dyDescent="0.2"/>
    <row r="3446" s="454" customFormat="1" x14ac:dyDescent="0.2"/>
    <row r="3447" s="454" customFormat="1" x14ac:dyDescent="0.2"/>
    <row r="3448" s="454" customFormat="1" x14ac:dyDescent="0.2"/>
    <row r="3449" s="454" customFormat="1" x14ac:dyDescent="0.2"/>
    <row r="3450" s="454" customFormat="1" x14ac:dyDescent="0.2"/>
    <row r="3451" s="454" customFormat="1" x14ac:dyDescent="0.2"/>
    <row r="3452" s="454" customFormat="1" x14ac:dyDescent="0.2"/>
    <row r="3453" s="454" customFormat="1" x14ac:dyDescent="0.2"/>
    <row r="3454" s="454" customFormat="1" x14ac:dyDescent="0.2"/>
    <row r="3455" s="454" customFormat="1" x14ac:dyDescent="0.2"/>
    <row r="3456" s="454" customFormat="1" x14ac:dyDescent="0.2"/>
    <row r="3457" s="454" customFormat="1" x14ac:dyDescent="0.2"/>
    <row r="3458" s="454" customFormat="1" x14ac:dyDescent="0.2"/>
    <row r="3459" s="454" customFormat="1" x14ac:dyDescent="0.2"/>
    <row r="3460" s="454" customFormat="1" x14ac:dyDescent="0.2"/>
    <row r="3461" s="454" customFormat="1" x14ac:dyDescent="0.2"/>
    <row r="3462" s="454" customFormat="1" x14ac:dyDescent="0.2"/>
    <row r="3463" s="454" customFormat="1" x14ac:dyDescent="0.2"/>
    <row r="3464" s="454" customFormat="1" x14ac:dyDescent="0.2"/>
    <row r="3465" s="454" customFormat="1" x14ac:dyDescent="0.2"/>
    <row r="3466" s="454" customFormat="1" x14ac:dyDescent="0.2"/>
    <row r="3467" s="454" customFormat="1" x14ac:dyDescent="0.2"/>
    <row r="3468" s="454" customFormat="1" x14ac:dyDescent="0.2"/>
    <row r="3469" s="454" customFormat="1" x14ac:dyDescent="0.2"/>
    <row r="3470" s="454" customFormat="1" x14ac:dyDescent="0.2"/>
    <row r="3471" s="454" customFormat="1" x14ac:dyDescent="0.2"/>
    <row r="3472" s="454" customFormat="1" x14ac:dyDescent="0.2"/>
    <row r="3473" s="454" customFormat="1" x14ac:dyDescent="0.2"/>
    <row r="3474" s="454" customFormat="1" x14ac:dyDescent="0.2"/>
    <row r="3475" s="454" customFormat="1" x14ac:dyDescent="0.2"/>
    <row r="3476" s="454" customFormat="1" x14ac:dyDescent="0.2"/>
    <row r="3477" s="454" customFormat="1" x14ac:dyDescent="0.2"/>
    <row r="3478" s="454" customFormat="1" x14ac:dyDescent="0.2"/>
    <row r="3479" s="454" customFormat="1" x14ac:dyDescent="0.2"/>
    <row r="3480" s="454" customFormat="1" x14ac:dyDescent="0.2"/>
    <row r="3481" s="454" customFormat="1" x14ac:dyDescent="0.2"/>
    <row r="3482" s="454" customFormat="1" x14ac:dyDescent="0.2"/>
    <row r="3483" s="454" customFormat="1" x14ac:dyDescent="0.2"/>
    <row r="3484" s="454" customFormat="1" x14ac:dyDescent="0.2"/>
    <row r="3485" s="454" customFormat="1" x14ac:dyDescent="0.2"/>
    <row r="3486" s="454" customFormat="1" x14ac:dyDescent="0.2"/>
    <row r="3487" s="454" customFormat="1" x14ac:dyDescent="0.2"/>
    <row r="3488" s="454" customFormat="1" x14ac:dyDescent="0.2"/>
    <row r="3489" s="454" customFormat="1" x14ac:dyDescent="0.2"/>
    <row r="3490" s="454" customFormat="1" x14ac:dyDescent="0.2"/>
    <row r="3491" s="454" customFormat="1" x14ac:dyDescent="0.2"/>
    <row r="3492" s="454" customFormat="1" x14ac:dyDescent="0.2"/>
    <row r="3493" s="454" customFormat="1" x14ac:dyDescent="0.2"/>
    <row r="3494" s="454" customFormat="1" x14ac:dyDescent="0.2"/>
    <row r="3495" s="454" customFormat="1" x14ac:dyDescent="0.2"/>
    <row r="3496" s="454" customFormat="1" x14ac:dyDescent="0.2"/>
    <row r="3497" s="454" customFormat="1" x14ac:dyDescent="0.2"/>
    <row r="3498" s="454" customFormat="1" x14ac:dyDescent="0.2"/>
    <row r="3499" s="454" customFormat="1" x14ac:dyDescent="0.2"/>
    <row r="3500" s="454" customFormat="1" x14ac:dyDescent="0.2"/>
    <row r="3501" s="454" customFormat="1" x14ac:dyDescent="0.2"/>
    <row r="3502" s="454" customFormat="1" x14ac:dyDescent="0.2"/>
    <row r="3503" s="454" customFormat="1" x14ac:dyDescent="0.2"/>
    <row r="3504" s="454" customFormat="1" x14ac:dyDescent="0.2"/>
    <row r="3505" s="454" customFormat="1" x14ac:dyDescent="0.2"/>
    <row r="3506" s="454" customFormat="1" x14ac:dyDescent="0.2"/>
    <row r="3507" s="454" customFormat="1" x14ac:dyDescent="0.2"/>
    <row r="3508" s="454" customFormat="1" x14ac:dyDescent="0.2"/>
    <row r="3509" s="454" customFormat="1" x14ac:dyDescent="0.2"/>
    <row r="3510" s="454" customFormat="1" x14ac:dyDescent="0.2"/>
    <row r="3511" s="454" customFormat="1" x14ac:dyDescent="0.2"/>
    <row r="3512" s="454" customFormat="1" x14ac:dyDescent="0.2"/>
    <row r="3513" s="454" customFormat="1" x14ac:dyDescent="0.2"/>
    <row r="3514" s="454" customFormat="1" x14ac:dyDescent="0.2"/>
    <row r="3515" s="454" customFormat="1" x14ac:dyDescent="0.2"/>
    <row r="3516" s="454" customFormat="1" x14ac:dyDescent="0.2"/>
    <row r="3517" s="454" customFormat="1" x14ac:dyDescent="0.2"/>
    <row r="3518" s="454" customFormat="1" x14ac:dyDescent="0.2"/>
    <row r="3519" s="454" customFormat="1" x14ac:dyDescent="0.2"/>
    <row r="3520" s="454" customFormat="1" x14ac:dyDescent="0.2"/>
    <row r="3521" s="454" customFormat="1" x14ac:dyDescent="0.2"/>
    <row r="3522" s="454" customFormat="1" x14ac:dyDescent="0.2"/>
    <row r="3523" s="454" customFormat="1" x14ac:dyDescent="0.2"/>
    <row r="3524" s="454" customFormat="1" x14ac:dyDescent="0.2"/>
    <row r="3525" s="454" customFormat="1" x14ac:dyDescent="0.2"/>
    <row r="3526" s="454" customFormat="1" x14ac:dyDescent="0.2"/>
    <row r="3527" s="454" customFormat="1" x14ac:dyDescent="0.2"/>
    <row r="3528" s="454" customFormat="1" x14ac:dyDescent="0.2"/>
    <row r="3529" s="454" customFormat="1" x14ac:dyDescent="0.2"/>
    <row r="3530" s="454" customFormat="1" x14ac:dyDescent="0.2"/>
    <row r="3531" s="454" customFormat="1" x14ac:dyDescent="0.2"/>
    <row r="3532" s="454" customFormat="1" x14ac:dyDescent="0.2"/>
    <row r="3533" s="454" customFormat="1" x14ac:dyDescent="0.2"/>
    <row r="3534" s="454" customFormat="1" x14ac:dyDescent="0.2"/>
    <row r="3535" s="454" customFormat="1" x14ac:dyDescent="0.2"/>
    <row r="3536" s="454" customFormat="1" x14ac:dyDescent="0.2"/>
    <row r="3537" s="454" customFormat="1" x14ac:dyDescent="0.2"/>
    <row r="3538" s="454" customFormat="1" x14ac:dyDescent="0.2"/>
    <row r="3539" s="454" customFormat="1" x14ac:dyDescent="0.2"/>
    <row r="3540" s="454" customFormat="1" x14ac:dyDescent="0.2"/>
    <row r="3541" s="454" customFormat="1" x14ac:dyDescent="0.2"/>
    <row r="3542" s="454" customFormat="1" x14ac:dyDescent="0.2"/>
    <row r="3543" s="454" customFormat="1" x14ac:dyDescent="0.2"/>
    <row r="3544" s="454" customFormat="1" x14ac:dyDescent="0.2"/>
    <row r="3545" s="454" customFormat="1" x14ac:dyDescent="0.2"/>
    <row r="3546" s="454" customFormat="1" x14ac:dyDescent="0.2"/>
    <row r="3547" s="454" customFormat="1" x14ac:dyDescent="0.2"/>
    <row r="3548" s="454" customFormat="1" x14ac:dyDescent="0.2"/>
    <row r="3549" s="454" customFormat="1" x14ac:dyDescent="0.2"/>
    <row r="3550" s="454" customFormat="1" x14ac:dyDescent="0.2"/>
    <row r="3551" s="454" customFormat="1" x14ac:dyDescent="0.2"/>
    <row r="3552" s="454" customFormat="1" x14ac:dyDescent="0.2"/>
    <row r="3553" s="454" customFormat="1" x14ac:dyDescent="0.2"/>
    <row r="3554" s="454" customFormat="1" x14ac:dyDescent="0.2"/>
    <row r="3555" s="454" customFormat="1" x14ac:dyDescent="0.2"/>
    <row r="3556" s="454" customFormat="1" x14ac:dyDescent="0.2"/>
    <row r="3557" s="454" customFormat="1" x14ac:dyDescent="0.2"/>
    <row r="3558" s="454" customFormat="1" x14ac:dyDescent="0.2"/>
    <row r="3559" s="454" customFormat="1" x14ac:dyDescent="0.2"/>
    <row r="3560" s="454" customFormat="1" x14ac:dyDescent="0.2"/>
    <row r="3561" s="454" customFormat="1" x14ac:dyDescent="0.2"/>
    <row r="3562" s="454" customFormat="1" x14ac:dyDescent="0.2"/>
    <row r="3563" s="454" customFormat="1" x14ac:dyDescent="0.2"/>
    <row r="3564" s="454" customFormat="1" x14ac:dyDescent="0.2"/>
    <row r="3565" s="454" customFormat="1" x14ac:dyDescent="0.2"/>
    <row r="3566" s="454" customFormat="1" x14ac:dyDescent="0.2"/>
    <row r="3567" s="454" customFormat="1" x14ac:dyDescent="0.2"/>
    <row r="3568" s="454" customFormat="1" x14ac:dyDescent="0.2"/>
    <row r="3569" s="454" customFormat="1" x14ac:dyDescent="0.2"/>
    <row r="3570" s="454" customFormat="1" x14ac:dyDescent="0.2"/>
    <row r="3571" s="454" customFormat="1" x14ac:dyDescent="0.2"/>
    <row r="3572" s="454" customFormat="1" x14ac:dyDescent="0.2"/>
    <row r="3573" s="454" customFormat="1" x14ac:dyDescent="0.2"/>
    <row r="3574" s="454" customFormat="1" x14ac:dyDescent="0.2"/>
    <row r="3575" s="454" customFormat="1" x14ac:dyDescent="0.2"/>
    <row r="3576" s="454" customFormat="1" x14ac:dyDescent="0.2"/>
    <row r="3577" s="454" customFormat="1" x14ac:dyDescent="0.2"/>
    <row r="3578" s="454" customFormat="1" x14ac:dyDescent="0.2"/>
    <row r="3579" s="454" customFormat="1" x14ac:dyDescent="0.2"/>
    <row r="3580" s="454" customFormat="1" x14ac:dyDescent="0.2"/>
    <row r="3581" s="454" customFormat="1" x14ac:dyDescent="0.2"/>
    <row r="3582" s="454" customFormat="1" x14ac:dyDescent="0.2"/>
    <row r="3583" s="454" customFormat="1" x14ac:dyDescent="0.2"/>
    <row r="3584" s="454" customFormat="1" x14ac:dyDescent="0.2"/>
    <row r="3585" s="454" customFormat="1" x14ac:dyDescent="0.2"/>
    <row r="3586" s="454" customFormat="1" x14ac:dyDescent="0.2"/>
    <row r="3587" s="454" customFormat="1" x14ac:dyDescent="0.2"/>
    <row r="3588" s="454" customFormat="1" x14ac:dyDescent="0.2"/>
    <row r="3589" s="454" customFormat="1" x14ac:dyDescent="0.2"/>
    <row r="3590" s="454" customFormat="1" x14ac:dyDescent="0.2"/>
    <row r="3591" s="454" customFormat="1" x14ac:dyDescent="0.2"/>
    <row r="3592" s="454" customFormat="1" x14ac:dyDescent="0.2"/>
    <row r="3593" s="454" customFormat="1" x14ac:dyDescent="0.2"/>
    <row r="3594" s="454" customFormat="1" x14ac:dyDescent="0.2"/>
    <row r="3595" s="454" customFormat="1" x14ac:dyDescent="0.2"/>
    <row r="3596" s="454" customFormat="1" x14ac:dyDescent="0.2"/>
    <row r="3597" s="454" customFormat="1" x14ac:dyDescent="0.2"/>
    <row r="3598" s="454" customFormat="1" x14ac:dyDescent="0.2"/>
    <row r="3599" s="454" customFormat="1" x14ac:dyDescent="0.2"/>
    <row r="3600" s="454" customFormat="1" x14ac:dyDescent="0.2"/>
    <row r="3601" s="454" customFormat="1" x14ac:dyDescent="0.2"/>
    <row r="3602" s="454" customFormat="1" x14ac:dyDescent="0.2"/>
    <row r="3603" s="454" customFormat="1" x14ac:dyDescent="0.2"/>
    <row r="3604" s="454" customFormat="1" x14ac:dyDescent="0.2"/>
    <row r="3605" s="454" customFormat="1" x14ac:dyDescent="0.2"/>
    <row r="3606" s="454" customFormat="1" x14ac:dyDescent="0.2"/>
    <row r="3607" s="454" customFormat="1" x14ac:dyDescent="0.2"/>
    <row r="3608" s="454" customFormat="1" x14ac:dyDescent="0.2"/>
    <row r="3609" s="454" customFormat="1" x14ac:dyDescent="0.2"/>
    <row r="3610" s="454" customFormat="1" x14ac:dyDescent="0.2"/>
    <row r="3611" s="454" customFormat="1" x14ac:dyDescent="0.2"/>
    <row r="3612" s="454" customFormat="1" x14ac:dyDescent="0.2"/>
    <row r="3613" s="454" customFormat="1" x14ac:dyDescent="0.2"/>
    <row r="3614" s="454" customFormat="1" x14ac:dyDescent="0.2"/>
    <row r="3615" s="454" customFormat="1" x14ac:dyDescent="0.2"/>
    <row r="3616" s="454" customFormat="1" x14ac:dyDescent="0.2"/>
    <row r="3617" s="454" customFormat="1" x14ac:dyDescent="0.2"/>
    <row r="3618" s="454" customFormat="1" x14ac:dyDescent="0.2"/>
    <row r="3619" s="454" customFormat="1" x14ac:dyDescent="0.2"/>
    <row r="3620" s="454" customFormat="1" x14ac:dyDescent="0.2"/>
    <row r="3621" s="454" customFormat="1" x14ac:dyDescent="0.2"/>
    <row r="3622" s="454" customFormat="1" x14ac:dyDescent="0.2"/>
    <row r="3623" s="454" customFormat="1" x14ac:dyDescent="0.2"/>
    <row r="3624" s="454" customFormat="1" x14ac:dyDescent="0.2"/>
    <row r="3625" s="454" customFormat="1" x14ac:dyDescent="0.2"/>
    <row r="3626" s="454" customFormat="1" x14ac:dyDescent="0.2"/>
    <row r="3627" s="454" customFormat="1" x14ac:dyDescent="0.2"/>
    <row r="3628" s="454" customFormat="1" x14ac:dyDescent="0.2"/>
    <row r="3629" s="454" customFormat="1" x14ac:dyDescent="0.2"/>
    <row r="3630" s="454" customFormat="1" x14ac:dyDescent="0.2"/>
    <row r="3631" s="454" customFormat="1" x14ac:dyDescent="0.2"/>
    <row r="3632" s="454" customFormat="1" x14ac:dyDescent="0.2"/>
    <row r="3633" s="454" customFormat="1" x14ac:dyDescent="0.2"/>
    <row r="3634" s="454" customFormat="1" x14ac:dyDescent="0.2"/>
    <row r="3635" s="454" customFormat="1" x14ac:dyDescent="0.2"/>
    <row r="3636" s="454" customFormat="1" x14ac:dyDescent="0.2"/>
    <row r="3637" s="454" customFormat="1" x14ac:dyDescent="0.2"/>
    <row r="3638" s="454" customFormat="1" x14ac:dyDescent="0.2"/>
    <row r="3639" s="454" customFormat="1" x14ac:dyDescent="0.2"/>
    <row r="3640" s="454" customFormat="1" x14ac:dyDescent="0.2"/>
    <row r="3641" s="454" customFormat="1" x14ac:dyDescent="0.2"/>
    <row r="3642" s="454" customFormat="1" x14ac:dyDescent="0.2"/>
    <row r="3643" s="454" customFormat="1" x14ac:dyDescent="0.2"/>
    <row r="3644" s="454" customFormat="1" x14ac:dyDescent="0.2"/>
    <row r="3645" s="454" customFormat="1" x14ac:dyDescent="0.2"/>
    <row r="3646" s="454" customFormat="1" x14ac:dyDescent="0.2"/>
    <row r="3647" s="454" customFormat="1" x14ac:dyDescent="0.2"/>
    <row r="3648" s="454" customFormat="1" x14ac:dyDescent="0.2"/>
    <row r="3649" s="454" customFormat="1" x14ac:dyDescent="0.2"/>
    <row r="3650" s="454" customFormat="1" x14ac:dyDescent="0.2"/>
    <row r="3651" s="454" customFormat="1" x14ac:dyDescent="0.2"/>
    <row r="3652" s="454" customFormat="1" x14ac:dyDescent="0.2"/>
    <row r="3653" s="454" customFormat="1" x14ac:dyDescent="0.2"/>
    <row r="3654" s="454" customFormat="1" x14ac:dyDescent="0.2"/>
    <row r="3655" s="454" customFormat="1" x14ac:dyDescent="0.2"/>
    <row r="3656" s="454" customFormat="1" x14ac:dyDescent="0.2"/>
    <row r="3657" s="454" customFormat="1" x14ac:dyDescent="0.2"/>
    <row r="3658" s="454" customFormat="1" x14ac:dyDescent="0.2"/>
    <row r="3659" s="454" customFormat="1" x14ac:dyDescent="0.2"/>
    <row r="3660" s="454" customFormat="1" x14ac:dyDescent="0.2"/>
    <row r="3661" s="454" customFormat="1" x14ac:dyDescent="0.2"/>
    <row r="3662" s="454" customFormat="1" x14ac:dyDescent="0.2"/>
    <row r="3663" s="454" customFormat="1" x14ac:dyDescent="0.2"/>
    <row r="3664" s="454" customFormat="1" x14ac:dyDescent="0.2"/>
    <row r="3665" s="454" customFormat="1" x14ac:dyDescent="0.2"/>
    <row r="3666" s="454" customFormat="1" x14ac:dyDescent="0.2"/>
    <row r="3667" s="454" customFormat="1" x14ac:dyDescent="0.2"/>
    <row r="3668" s="454" customFormat="1" x14ac:dyDescent="0.2"/>
    <row r="3669" s="454" customFormat="1" x14ac:dyDescent="0.2"/>
    <row r="3670" s="454" customFormat="1" x14ac:dyDescent="0.2"/>
    <row r="3671" s="454" customFormat="1" x14ac:dyDescent="0.2"/>
    <row r="3672" s="454" customFormat="1" x14ac:dyDescent="0.2"/>
    <row r="3673" s="454" customFormat="1" x14ac:dyDescent="0.2"/>
    <row r="3674" s="454" customFormat="1" x14ac:dyDescent="0.2"/>
    <row r="3675" s="454" customFormat="1" x14ac:dyDescent="0.2"/>
    <row r="3676" s="454" customFormat="1" x14ac:dyDescent="0.2"/>
    <row r="3677" s="454" customFormat="1" x14ac:dyDescent="0.2"/>
    <row r="3678" s="454" customFormat="1" x14ac:dyDescent="0.2"/>
    <row r="3679" s="454" customFormat="1" x14ac:dyDescent="0.2"/>
    <row r="3680" s="454" customFormat="1" x14ac:dyDescent="0.2"/>
    <row r="3681" s="454" customFormat="1" x14ac:dyDescent="0.2"/>
    <row r="3682" s="454" customFormat="1" x14ac:dyDescent="0.2"/>
    <row r="3683" s="454" customFormat="1" x14ac:dyDescent="0.2"/>
    <row r="3684" s="454" customFormat="1" x14ac:dyDescent="0.2"/>
    <row r="3685" s="454" customFormat="1" x14ac:dyDescent="0.2"/>
    <row r="3686" s="454" customFormat="1" x14ac:dyDescent="0.2"/>
    <row r="3687" s="454" customFormat="1" x14ac:dyDescent="0.2"/>
    <row r="3688" s="454" customFormat="1" x14ac:dyDescent="0.2"/>
    <row r="3689" s="454" customFormat="1" x14ac:dyDescent="0.2"/>
    <row r="3690" s="454" customFormat="1" x14ac:dyDescent="0.2"/>
    <row r="3691" s="454" customFormat="1" x14ac:dyDescent="0.2"/>
    <row r="3692" s="454" customFormat="1" x14ac:dyDescent="0.2"/>
    <row r="3693" s="454" customFormat="1" x14ac:dyDescent="0.2"/>
    <row r="3694" s="454" customFormat="1" x14ac:dyDescent="0.2"/>
    <row r="3695" s="454" customFormat="1" x14ac:dyDescent="0.2"/>
    <row r="3696" s="454" customFormat="1" x14ac:dyDescent="0.2"/>
    <row r="3697" s="454" customFormat="1" x14ac:dyDescent="0.2"/>
    <row r="3698" s="454" customFormat="1" x14ac:dyDescent="0.2"/>
    <row r="3699" s="454" customFormat="1" x14ac:dyDescent="0.2"/>
    <row r="3700" s="454" customFormat="1" x14ac:dyDescent="0.2"/>
    <row r="3701" s="454" customFormat="1" x14ac:dyDescent="0.2"/>
    <row r="3702" s="454" customFormat="1" x14ac:dyDescent="0.2"/>
    <row r="3703" s="454" customFormat="1" x14ac:dyDescent="0.2"/>
    <row r="3704" s="454" customFormat="1" x14ac:dyDescent="0.2"/>
    <row r="3705" s="454" customFormat="1" x14ac:dyDescent="0.2"/>
    <row r="3706" s="454" customFormat="1" x14ac:dyDescent="0.2"/>
    <row r="3707" s="454" customFormat="1" x14ac:dyDescent="0.2"/>
    <row r="3708" s="454" customFormat="1" x14ac:dyDescent="0.2"/>
    <row r="3709" s="454" customFormat="1" x14ac:dyDescent="0.2"/>
    <row r="3710" s="454" customFormat="1" x14ac:dyDescent="0.2"/>
    <row r="3711" s="454" customFormat="1" x14ac:dyDescent="0.2"/>
    <row r="3712" s="454" customFormat="1" x14ac:dyDescent="0.2"/>
    <row r="3713" s="454" customFormat="1" x14ac:dyDescent="0.2"/>
    <row r="3714" s="454" customFormat="1" x14ac:dyDescent="0.2"/>
    <row r="3715" s="454" customFormat="1" x14ac:dyDescent="0.2"/>
    <row r="3716" s="454" customFormat="1" x14ac:dyDescent="0.2"/>
    <row r="3717" s="454" customFormat="1" x14ac:dyDescent="0.2"/>
    <row r="3718" s="454" customFormat="1" x14ac:dyDescent="0.2"/>
    <row r="3719" s="454" customFormat="1" x14ac:dyDescent="0.2"/>
    <row r="3720" s="454" customFormat="1" x14ac:dyDescent="0.2"/>
    <row r="3721" s="454" customFormat="1" x14ac:dyDescent="0.2"/>
    <row r="3722" s="454" customFormat="1" x14ac:dyDescent="0.2"/>
    <row r="3723" s="454" customFormat="1" x14ac:dyDescent="0.2"/>
    <row r="3724" s="454" customFormat="1" x14ac:dyDescent="0.2"/>
    <row r="3725" s="454" customFormat="1" x14ac:dyDescent="0.2"/>
    <row r="3726" s="454" customFormat="1" x14ac:dyDescent="0.2"/>
    <row r="3727" s="454" customFormat="1" x14ac:dyDescent="0.2"/>
    <row r="3728" s="454" customFormat="1" x14ac:dyDescent="0.2"/>
    <row r="3729" s="454" customFormat="1" x14ac:dyDescent="0.2"/>
    <row r="3730" s="454" customFormat="1" x14ac:dyDescent="0.2"/>
    <row r="3731" s="454" customFormat="1" x14ac:dyDescent="0.2"/>
    <row r="3732" s="454" customFormat="1" x14ac:dyDescent="0.2"/>
    <row r="3733" s="454" customFormat="1" x14ac:dyDescent="0.2"/>
    <row r="3734" s="454" customFormat="1" x14ac:dyDescent="0.2"/>
    <row r="3735" s="454" customFormat="1" x14ac:dyDescent="0.2"/>
    <row r="3736" s="454" customFormat="1" x14ac:dyDescent="0.2"/>
    <row r="3737" s="454" customFormat="1" x14ac:dyDescent="0.2"/>
    <row r="3738" s="454" customFormat="1" x14ac:dyDescent="0.2"/>
    <row r="3739" s="454" customFormat="1" x14ac:dyDescent="0.2"/>
    <row r="3740" s="454" customFormat="1" x14ac:dyDescent="0.2"/>
    <row r="3741" s="454" customFormat="1" x14ac:dyDescent="0.2"/>
    <row r="3742" s="454" customFormat="1" x14ac:dyDescent="0.2"/>
    <row r="3743" s="454" customFormat="1" x14ac:dyDescent="0.2"/>
    <row r="3744" s="454" customFormat="1" x14ac:dyDescent="0.2"/>
    <row r="3745" s="454" customFormat="1" x14ac:dyDescent="0.2"/>
    <row r="3746" s="454" customFormat="1" x14ac:dyDescent="0.2"/>
    <row r="3747" s="454" customFormat="1" x14ac:dyDescent="0.2"/>
    <row r="3748" s="454" customFormat="1" x14ac:dyDescent="0.2"/>
    <row r="3749" s="454" customFormat="1" x14ac:dyDescent="0.2"/>
    <row r="3750" s="454" customFormat="1" x14ac:dyDescent="0.2"/>
    <row r="3751" s="454" customFormat="1" x14ac:dyDescent="0.2"/>
    <row r="3752" s="454" customFormat="1" x14ac:dyDescent="0.2"/>
    <row r="3753" s="454" customFormat="1" x14ac:dyDescent="0.2"/>
    <row r="3754" s="454" customFormat="1" x14ac:dyDescent="0.2"/>
    <row r="3755" s="454" customFormat="1" x14ac:dyDescent="0.2"/>
    <row r="3756" s="454" customFormat="1" x14ac:dyDescent="0.2"/>
    <row r="3757" s="454" customFormat="1" x14ac:dyDescent="0.2"/>
    <row r="3758" s="454" customFormat="1" x14ac:dyDescent="0.2"/>
    <row r="3759" s="454" customFormat="1" x14ac:dyDescent="0.2"/>
    <row r="3760" s="454" customFormat="1" x14ac:dyDescent="0.2"/>
    <row r="3761" s="454" customFormat="1" x14ac:dyDescent="0.2"/>
    <row r="3762" s="454" customFormat="1" x14ac:dyDescent="0.2"/>
    <row r="3763" s="454" customFormat="1" x14ac:dyDescent="0.2"/>
    <row r="3764" s="454" customFormat="1" x14ac:dyDescent="0.2"/>
    <row r="3765" s="454" customFormat="1" x14ac:dyDescent="0.2"/>
    <row r="3766" s="454" customFormat="1" x14ac:dyDescent="0.2"/>
    <row r="3767" s="454" customFormat="1" x14ac:dyDescent="0.2"/>
    <row r="3768" s="454" customFormat="1" x14ac:dyDescent="0.2"/>
    <row r="3769" s="454" customFormat="1" x14ac:dyDescent="0.2"/>
    <row r="3770" s="454" customFormat="1" x14ac:dyDescent="0.2"/>
    <row r="3771" s="454" customFormat="1" x14ac:dyDescent="0.2"/>
    <row r="3772" s="454" customFormat="1" x14ac:dyDescent="0.2"/>
    <row r="3773" s="454" customFormat="1" x14ac:dyDescent="0.2"/>
    <row r="3774" s="454" customFormat="1" x14ac:dyDescent="0.2"/>
    <row r="3775" s="454" customFormat="1" x14ac:dyDescent="0.2"/>
    <row r="3776" s="454" customFormat="1" x14ac:dyDescent="0.2"/>
    <row r="3777" s="454" customFormat="1" x14ac:dyDescent="0.2"/>
    <row r="3778" s="454" customFormat="1" x14ac:dyDescent="0.2"/>
    <row r="3779" s="454" customFormat="1" x14ac:dyDescent="0.2"/>
    <row r="3780" s="454" customFormat="1" x14ac:dyDescent="0.2"/>
    <row r="3781" s="454" customFormat="1" x14ac:dyDescent="0.2"/>
    <row r="3782" s="454" customFormat="1" x14ac:dyDescent="0.2"/>
    <row r="3783" s="454" customFormat="1" x14ac:dyDescent="0.2"/>
    <row r="3784" s="454" customFormat="1" x14ac:dyDescent="0.2"/>
    <row r="3785" s="454" customFormat="1" x14ac:dyDescent="0.2"/>
    <row r="3786" s="454" customFormat="1" x14ac:dyDescent="0.2"/>
    <row r="3787" s="454" customFormat="1" x14ac:dyDescent="0.2"/>
    <row r="3788" s="454" customFormat="1" x14ac:dyDescent="0.2"/>
    <row r="3789" s="454" customFormat="1" x14ac:dyDescent="0.2"/>
    <row r="3790" s="454" customFormat="1" x14ac:dyDescent="0.2"/>
    <row r="3791" s="454" customFormat="1" x14ac:dyDescent="0.2"/>
    <row r="3792" s="454" customFormat="1" x14ac:dyDescent="0.2"/>
    <row r="3793" s="454" customFormat="1" x14ac:dyDescent="0.2"/>
    <row r="3794" s="454" customFormat="1" x14ac:dyDescent="0.2"/>
    <row r="3795" s="454" customFormat="1" x14ac:dyDescent="0.2"/>
    <row r="3796" s="454" customFormat="1" x14ac:dyDescent="0.2"/>
    <row r="3797" s="454" customFormat="1" x14ac:dyDescent="0.2"/>
    <row r="3798" s="454" customFormat="1" x14ac:dyDescent="0.2"/>
    <row r="3799" s="454" customFormat="1" x14ac:dyDescent="0.2"/>
    <row r="3800" s="454" customFormat="1" x14ac:dyDescent="0.2"/>
    <row r="3801" s="454" customFormat="1" x14ac:dyDescent="0.2"/>
    <row r="3802" s="454" customFormat="1" x14ac:dyDescent="0.2"/>
    <row r="3803" s="454" customFormat="1" x14ac:dyDescent="0.2"/>
    <row r="3804" s="454" customFormat="1" x14ac:dyDescent="0.2"/>
    <row r="3805" s="454" customFormat="1" x14ac:dyDescent="0.2"/>
    <row r="3806" s="454" customFormat="1" x14ac:dyDescent="0.2"/>
    <row r="3807" s="454" customFormat="1" x14ac:dyDescent="0.2"/>
    <row r="3808" s="454" customFormat="1" x14ac:dyDescent="0.2"/>
    <row r="3809" s="454" customFormat="1" x14ac:dyDescent="0.2"/>
    <row r="3810" s="454" customFormat="1" x14ac:dyDescent="0.2"/>
    <row r="3811" s="454" customFormat="1" x14ac:dyDescent="0.2"/>
    <row r="3812" s="454" customFormat="1" x14ac:dyDescent="0.2"/>
    <row r="3813" s="454" customFormat="1" x14ac:dyDescent="0.2"/>
    <row r="3814" s="454" customFormat="1" x14ac:dyDescent="0.2"/>
    <row r="3815" s="454" customFormat="1" x14ac:dyDescent="0.2"/>
    <row r="3816" s="454" customFormat="1" x14ac:dyDescent="0.2"/>
    <row r="3817" s="454" customFormat="1" x14ac:dyDescent="0.2"/>
    <row r="3818" s="454" customFormat="1" x14ac:dyDescent="0.2"/>
    <row r="3819" s="454" customFormat="1" x14ac:dyDescent="0.2"/>
    <row r="3820" s="454" customFormat="1" x14ac:dyDescent="0.2"/>
    <row r="3821" s="454" customFormat="1" x14ac:dyDescent="0.2"/>
    <row r="3822" s="454" customFormat="1" x14ac:dyDescent="0.2"/>
    <row r="3823" s="454" customFormat="1" x14ac:dyDescent="0.2"/>
    <row r="3824" s="454" customFormat="1" x14ac:dyDescent="0.2"/>
    <row r="3825" s="454" customFormat="1" x14ac:dyDescent="0.2"/>
    <row r="3826" s="454" customFormat="1" x14ac:dyDescent="0.2"/>
    <row r="3827" s="454" customFormat="1" x14ac:dyDescent="0.2"/>
    <row r="3828" s="454" customFormat="1" x14ac:dyDescent="0.2"/>
    <row r="3829" s="454" customFormat="1" x14ac:dyDescent="0.2"/>
    <row r="3830" s="454" customFormat="1" x14ac:dyDescent="0.2"/>
    <row r="3831" s="454" customFormat="1" x14ac:dyDescent="0.2"/>
    <row r="3832" s="454" customFormat="1" x14ac:dyDescent="0.2"/>
    <row r="3833" s="454" customFormat="1" x14ac:dyDescent="0.2"/>
    <row r="3834" s="454" customFormat="1" x14ac:dyDescent="0.2"/>
    <row r="3835" s="454" customFormat="1" x14ac:dyDescent="0.2"/>
    <row r="3836" s="454" customFormat="1" x14ac:dyDescent="0.2"/>
    <row r="3837" s="454" customFormat="1" x14ac:dyDescent="0.2"/>
    <row r="3838" s="454" customFormat="1" x14ac:dyDescent="0.2"/>
    <row r="3839" s="454" customFormat="1" x14ac:dyDescent="0.2"/>
    <row r="3840" s="454" customFormat="1" x14ac:dyDescent="0.2"/>
    <row r="3841" s="454" customFormat="1" x14ac:dyDescent="0.2"/>
    <row r="3842" s="454" customFormat="1" x14ac:dyDescent="0.2"/>
    <row r="3843" s="454" customFormat="1" x14ac:dyDescent="0.2"/>
    <row r="3844" s="454" customFormat="1" x14ac:dyDescent="0.2"/>
    <row r="3845" s="454" customFormat="1" x14ac:dyDescent="0.2"/>
    <row r="3846" s="454" customFormat="1" x14ac:dyDescent="0.2"/>
    <row r="3847" s="454" customFormat="1" x14ac:dyDescent="0.2"/>
    <row r="3848" s="454" customFormat="1" x14ac:dyDescent="0.2"/>
    <row r="3849" s="454" customFormat="1" x14ac:dyDescent="0.2"/>
    <row r="3850" s="454" customFormat="1" x14ac:dyDescent="0.2"/>
    <row r="3851" s="454" customFormat="1" x14ac:dyDescent="0.2"/>
    <row r="3852" s="454" customFormat="1" x14ac:dyDescent="0.2"/>
    <row r="3853" s="454" customFormat="1" x14ac:dyDescent="0.2"/>
    <row r="3854" s="454" customFormat="1" x14ac:dyDescent="0.2"/>
    <row r="3855" s="454" customFormat="1" x14ac:dyDescent="0.2"/>
    <row r="3856" s="454" customFormat="1" x14ac:dyDescent="0.2"/>
    <row r="3857" s="454" customFormat="1" x14ac:dyDescent="0.2"/>
    <row r="3858" s="454" customFormat="1" x14ac:dyDescent="0.2"/>
    <row r="3859" s="454" customFormat="1" x14ac:dyDescent="0.2"/>
    <row r="3860" s="454" customFormat="1" x14ac:dyDescent="0.2"/>
    <row r="3861" s="454" customFormat="1" x14ac:dyDescent="0.2"/>
    <row r="3862" s="454" customFormat="1" x14ac:dyDescent="0.2"/>
    <row r="3863" s="454" customFormat="1" x14ac:dyDescent="0.2"/>
    <row r="3864" s="454" customFormat="1" x14ac:dyDescent="0.2"/>
    <row r="3865" s="454" customFormat="1" x14ac:dyDescent="0.2"/>
    <row r="3866" s="454" customFormat="1" x14ac:dyDescent="0.2"/>
    <row r="3867" s="454" customFormat="1" x14ac:dyDescent="0.2"/>
    <row r="3868" s="454" customFormat="1" x14ac:dyDescent="0.2"/>
    <row r="3869" s="454" customFormat="1" x14ac:dyDescent="0.2"/>
    <row r="3870" s="454" customFormat="1" x14ac:dyDescent="0.2"/>
    <row r="3871" s="454" customFormat="1" x14ac:dyDescent="0.2"/>
    <row r="3872" s="454" customFormat="1" x14ac:dyDescent="0.2"/>
    <row r="3873" s="454" customFormat="1" x14ac:dyDescent="0.2"/>
    <row r="3874" s="454" customFormat="1" x14ac:dyDescent="0.2"/>
    <row r="3875" s="454" customFormat="1" x14ac:dyDescent="0.2"/>
    <row r="3876" s="454" customFormat="1" x14ac:dyDescent="0.2"/>
    <row r="3877" s="454" customFormat="1" x14ac:dyDescent="0.2"/>
    <row r="3878" s="454" customFormat="1" x14ac:dyDescent="0.2"/>
    <row r="3879" s="454" customFormat="1" x14ac:dyDescent="0.2"/>
    <row r="3880" s="454" customFormat="1" x14ac:dyDescent="0.2"/>
    <row r="3881" s="454" customFormat="1" x14ac:dyDescent="0.2"/>
    <row r="3882" s="454" customFormat="1" x14ac:dyDescent="0.2"/>
    <row r="3883" s="454" customFormat="1" x14ac:dyDescent="0.2"/>
    <row r="3884" s="454" customFormat="1" x14ac:dyDescent="0.2"/>
    <row r="3885" s="454" customFormat="1" x14ac:dyDescent="0.2"/>
    <row r="3886" s="454" customFormat="1" x14ac:dyDescent="0.2"/>
    <row r="3887" s="454" customFormat="1" x14ac:dyDescent="0.2"/>
    <row r="3888" s="454" customFormat="1" x14ac:dyDescent="0.2"/>
    <row r="3889" s="454" customFormat="1" x14ac:dyDescent="0.2"/>
    <row r="3890" s="454" customFormat="1" x14ac:dyDescent="0.2"/>
    <row r="3891" s="454" customFormat="1" x14ac:dyDescent="0.2"/>
    <row r="3892" s="454" customFormat="1" x14ac:dyDescent="0.2"/>
    <row r="3893" s="454" customFormat="1" x14ac:dyDescent="0.2"/>
    <row r="3894" s="454" customFormat="1" x14ac:dyDescent="0.2"/>
    <row r="3895" s="454" customFormat="1" x14ac:dyDescent="0.2"/>
    <row r="3896" s="454" customFormat="1" x14ac:dyDescent="0.2"/>
    <row r="3897" s="454" customFormat="1" x14ac:dyDescent="0.2"/>
    <row r="3898" s="454" customFormat="1" x14ac:dyDescent="0.2"/>
    <row r="3899" s="454" customFormat="1" x14ac:dyDescent="0.2"/>
    <row r="3900" s="454" customFormat="1" x14ac:dyDescent="0.2"/>
    <row r="3901" s="454" customFormat="1" x14ac:dyDescent="0.2"/>
    <row r="3902" s="454" customFormat="1" x14ac:dyDescent="0.2"/>
    <row r="3903" s="454" customFormat="1" x14ac:dyDescent="0.2"/>
    <row r="3904" s="454" customFormat="1" x14ac:dyDescent="0.2"/>
    <row r="3905" s="454" customFormat="1" x14ac:dyDescent="0.2"/>
    <row r="3906" s="454" customFormat="1" x14ac:dyDescent="0.2"/>
    <row r="3907" s="454" customFormat="1" x14ac:dyDescent="0.2"/>
    <row r="3908" s="454" customFormat="1" x14ac:dyDescent="0.2"/>
    <row r="3909" s="454" customFormat="1" x14ac:dyDescent="0.2"/>
    <row r="3910" s="454" customFormat="1" x14ac:dyDescent="0.2"/>
    <row r="3911" s="454" customFormat="1" x14ac:dyDescent="0.2"/>
    <row r="3912" s="454" customFormat="1" x14ac:dyDescent="0.2"/>
    <row r="3913" s="454" customFormat="1" x14ac:dyDescent="0.2"/>
    <row r="3914" s="454" customFormat="1" x14ac:dyDescent="0.2"/>
    <row r="3915" s="454" customFormat="1" x14ac:dyDescent="0.2"/>
    <row r="3916" s="454" customFormat="1" x14ac:dyDescent="0.2"/>
    <row r="3917" s="454" customFormat="1" x14ac:dyDescent="0.2"/>
    <row r="3918" s="454" customFormat="1" x14ac:dyDescent="0.2"/>
    <row r="3919" s="454" customFormat="1" x14ac:dyDescent="0.2"/>
    <row r="3920" s="454" customFormat="1" x14ac:dyDescent="0.2"/>
    <row r="3921" s="454" customFormat="1" x14ac:dyDescent="0.2"/>
    <row r="3922" s="454" customFormat="1" x14ac:dyDescent="0.2"/>
    <row r="3923" s="454" customFormat="1" x14ac:dyDescent="0.2"/>
    <row r="3924" s="454" customFormat="1" x14ac:dyDescent="0.2"/>
    <row r="3925" s="454" customFormat="1" x14ac:dyDescent="0.2"/>
    <row r="3926" s="454" customFormat="1" x14ac:dyDescent="0.2"/>
    <row r="3927" s="454" customFormat="1" x14ac:dyDescent="0.2"/>
    <row r="3928" s="454" customFormat="1" x14ac:dyDescent="0.2"/>
    <row r="3929" s="454" customFormat="1" x14ac:dyDescent="0.2"/>
    <row r="3930" s="454" customFormat="1" x14ac:dyDescent="0.2"/>
    <row r="3931" s="454" customFormat="1" x14ac:dyDescent="0.2"/>
    <row r="3932" s="454" customFormat="1" x14ac:dyDescent="0.2"/>
    <row r="3933" s="454" customFormat="1" x14ac:dyDescent="0.2"/>
    <row r="3934" s="454" customFormat="1" x14ac:dyDescent="0.2"/>
    <row r="3935" s="454" customFormat="1" x14ac:dyDescent="0.2"/>
    <row r="3936" s="454" customFormat="1" x14ac:dyDescent="0.2"/>
    <row r="3937" s="454" customFormat="1" x14ac:dyDescent="0.2"/>
    <row r="3938" s="454" customFormat="1" x14ac:dyDescent="0.2"/>
    <row r="3939" s="454" customFormat="1" x14ac:dyDescent="0.2"/>
    <row r="3940" s="454" customFormat="1" x14ac:dyDescent="0.2"/>
    <row r="3941" s="454" customFormat="1" x14ac:dyDescent="0.2"/>
    <row r="3942" s="454" customFormat="1" x14ac:dyDescent="0.2"/>
    <row r="3943" s="454" customFormat="1" x14ac:dyDescent="0.2"/>
    <row r="3944" s="454" customFormat="1" x14ac:dyDescent="0.2"/>
    <row r="3945" s="454" customFormat="1" x14ac:dyDescent="0.2"/>
    <row r="3946" s="454" customFormat="1" x14ac:dyDescent="0.2"/>
    <row r="3947" s="454" customFormat="1" x14ac:dyDescent="0.2"/>
    <row r="3948" s="454" customFormat="1" x14ac:dyDescent="0.2"/>
    <row r="3949" s="454" customFormat="1" x14ac:dyDescent="0.2"/>
    <row r="3950" s="454" customFormat="1" x14ac:dyDescent="0.2"/>
    <row r="3951" s="454" customFormat="1" x14ac:dyDescent="0.2"/>
    <row r="3952" s="454" customFormat="1" x14ac:dyDescent="0.2"/>
    <row r="3953" s="454" customFormat="1" x14ac:dyDescent="0.2"/>
    <row r="3954" s="454" customFormat="1" x14ac:dyDescent="0.2"/>
    <row r="3955" s="454" customFormat="1" x14ac:dyDescent="0.2"/>
    <row r="3956" s="454" customFormat="1" x14ac:dyDescent="0.2"/>
    <row r="3957" s="454" customFormat="1" x14ac:dyDescent="0.2"/>
    <row r="3958" s="454" customFormat="1" x14ac:dyDescent="0.2"/>
    <row r="3959" s="454" customFormat="1" x14ac:dyDescent="0.2"/>
    <row r="3960" s="454" customFormat="1" x14ac:dyDescent="0.2"/>
    <row r="3961" s="454" customFormat="1" x14ac:dyDescent="0.2"/>
    <row r="3962" s="454" customFormat="1" x14ac:dyDescent="0.2"/>
    <row r="3963" s="454" customFormat="1" x14ac:dyDescent="0.2"/>
    <row r="3964" s="454" customFormat="1" x14ac:dyDescent="0.2"/>
    <row r="3965" s="454" customFormat="1" x14ac:dyDescent="0.2"/>
    <row r="3966" s="454" customFormat="1" x14ac:dyDescent="0.2"/>
    <row r="3967" s="454" customFormat="1" x14ac:dyDescent="0.2"/>
    <row r="3968" s="454" customFormat="1" x14ac:dyDescent="0.2"/>
    <row r="3969" s="454" customFormat="1" x14ac:dyDescent="0.2"/>
    <row r="3970" s="454" customFormat="1" x14ac:dyDescent="0.2"/>
    <row r="3971" s="454" customFormat="1" x14ac:dyDescent="0.2"/>
    <row r="3972" s="454" customFormat="1" x14ac:dyDescent="0.2"/>
    <row r="3973" s="454" customFormat="1" x14ac:dyDescent="0.2"/>
    <row r="3974" s="454" customFormat="1" x14ac:dyDescent="0.2"/>
    <row r="3975" s="454" customFormat="1" x14ac:dyDescent="0.2"/>
    <row r="3976" s="454" customFormat="1" x14ac:dyDescent="0.2"/>
    <row r="3977" s="454" customFormat="1" x14ac:dyDescent="0.2"/>
    <row r="3978" s="454" customFormat="1" x14ac:dyDescent="0.2"/>
    <row r="3979" s="454" customFormat="1" x14ac:dyDescent="0.2"/>
    <row r="3980" s="454" customFormat="1" x14ac:dyDescent="0.2"/>
    <row r="3981" s="454" customFormat="1" x14ac:dyDescent="0.2"/>
    <row r="3982" s="454" customFormat="1" x14ac:dyDescent="0.2"/>
    <row r="3983" s="454" customFormat="1" x14ac:dyDescent="0.2"/>
    <row r="3984" s="454" customFormat="1" x14ac:dyDescent="0.2"/>
    <row r="3985" s="454" customFormat="1" x14ac:dyDescent="0.2"/>
    <row r="3986" s="454" customFormat="1" x14ac:dyDescent="0.2"/>
    <row r="3987" s="454" customFormat="1" x14ac:dyDescent="0.2"/>
    <row r="3988" s="454" customFormat="1" x14ac:dyDescent="0.2"/>
    <row r="3989" s="454" customFormat="1" x14ac:dyDescent="0.2"/>
    <row r="3990" s="454" customFormat="1" x14ac:dyDescent="0.2"/>
    <row r="3991" s="454" customFormat="1" x14ac:dyDescent="0.2"/>
    <row r="3992" s="454" customFormat="1" x14ac:dyDescent="0.2"/>
    <row r="3993" s="454" customFormat="1" x14ac:dyDescent="0.2"/>
    <row r="3994" s="454" customFormat="1" x14ac:dyDescent="0.2"/>
    <row r="3995" s="454" customFormat="1" x14ac:dyDescent="0.2"/>
    <row r="3996" s="454" customFormat="1" x14ac:dyDescent="0.2"/>
    <row r="3997" s="454" customFormat="1" x14ac:dyDescent="0.2"/>
    <row r="3998" s="454" customFormat="1" x14ac:dyDescent="0.2"/>
    <row r="3999" s="454" customFormat="1" x14ac:dyDescent="0.2"/>
    <row r="4000" s="454" customFormat="1" x14ac:dyDescent="0.2"/>
    <row r="4001" s="454" customFormat="1" x14ac:dyDescent="0.2"/>
    <row r="4002" s="454" customFormat="1" x14ac:dyDescent="0.2"/>
    <row r="4003" s="454" customFormat="1" x14ac:dyDescent="0.2"/>
    <row r="4004" s="454" customFormat="1" x14ac:dyDescent="0.2"/>
    <row r="4005" s="454" customFormat="1" x14ac:dyDescent="0.2"/>
    <row r="4006" s="454" customFormat="1" x14ac:dyDescent="0.2"/>
    <row r="4007" s="454" customFormat="1" x14ac:dyDescent="0.2"/>
    <row r="4008" s="454" customFormat="1" x14ac:dyDescent="0.2"/>
    <row r="4009" s="454" customFormat="1" x14ac:dyDescent="0.2"/>
    <row r="4010" s="454" customFormat="1" x14ac:dyDescent="0.2"/>
    <row r="4011" s="454" customFormat="1" x14ac:dyDescent="0.2"/>
    <row r="4012" s="454" customFormat="1" x14ac:dyDescent="0.2"/>
    <row r="4013" s="454" customFormat="1" x14ac:dyDescent="0.2"/>
    <row r="4014" s="454" customFormat="1" x14ac:dyDescent="0.2"/>
    <row r="4015" s="454" customFormat="1" x14ac:dyDescent="0.2"/>
    <row r="4016" s="454" customFormat="1" x14ac:dyDescent="0.2"/>
    <row r="4017" s="454" customFormat="1" x14ac:dyDescent="0.2"/>
    <row r="4018" s="454" customFormat="1" x14ac:dyDescent="0.2"/>
    <row r="4019" s="454" customFormat="1" x14ac:dyDescent="0.2"/>
    <row r="4020" s="454" customFormat="1" x14ac:dyDescent="0.2"/>
    <row r="4021" s="454" customFormat="1" x14ac:dyDescent="0.2"/>
    <row r="4022" s="454" customFormat="1" x14ac:dyDescent="0.2"/>
    <row r="4023" s="454" customFormat="1" x14ac:dyDescent="0.2"/>
    <row r="4024" s="454" customFormat="1" x14ac:dyDescent="0.2"/>
    <row r="4025" s="454" customFormat="1" x14ac:dyDescent="0.2"/>
    <row r="4026" s="454" customFormat="1" x14ac:dyDescent="0.2"/>
    <row r="4027" s="454" customFormat="1" x14ac:dyDescent="0.2"/>
    <row r="4028" s="454" customFormat="1" x14ac:dyDescent="0.2"/>
    <row r="4029" s="454" customFormat="1" x14ac:dyDescent="0.2"/>
    <row r="4030" s="454" customFormat="1" x14ac:dyDescent="0.2"/>
    <row r="4031" s="454" customFormat="1" x14ac:dyDescent="0.2"/>
    <row r="4032" s="454" customFormat="1" x14ac:dyDescent="0.2"/>
    <row r="4033" s="454" customFormat="1" x14ac:dyDescent="0.2"/>
    <row r="4034" s="454" customFormat="1" x14ac:dyDescent="0.2"/>
    <row r="4035" s="454" customFormat="1" x14ac:dyDescent="0.2"/>
    <row r="4036" s="454" customFormat="1" x14ac:dyDescent="0.2"/>
    <row r="4037" s="454" customFormat="1" x14ac:dyDescent="0.2"/>
    <row r="4038" s="454" customFormat="1" x14ac:dyDescent="0.2"/>
    <row r="4039" s="454" customFormat="1" x14ac:dyDescent="0.2"/>
    <row r="4040" s="454" customFormat="1" x14ac:dyDescent="0.2"/>
    <row r="4041" s="454" customFormat="1" x14ac:dyDescent="0.2"/>
    <row r="4042" s="454" customFormat="1" x14ac:dyDescent="0.2"/>
    <row r="4043" s="454" customFormat="1" x14ac:dyDescent="0.2"/>
    <row r="4044" s="454" customFormat="1" x14ac:dyDescent="0.2"/>
    <row r="4045" s="454" customFormat="1" x14ac:dyDescent="0.2"/>
    <row r="4046" s="454" customFormat="1" x14ac:dyDescent="0.2"/>
    <row r="4047" s="454" customFormat="1" x14ac:dyDescent="0.2"/>
    <row r="4048" s="454" customFormat="1" x14ac:dyDescent="0.2"/>
    <row r="4049" s="454" customFormat="1" x14ac:dyDescent="0.2"/>
    <row r="4050" s="454" customFormat="1" x14ac:dyDescent="0.2"/>
    <row r="4051" s="454" customFormat="1" x14ac:dyDescent="0.2"/>
    <row r="4052" s="454" customFormat="1" x14ac:dyDescent="0.2"/>
    <row r="4053" s="454" customFormat="1" x14ac:dyDescent="0.2"/>
    <row r="4054" s="454" customFormat="1" x14ac:dyDescent="0.2"/>
    <row r="4055" s="454" customFormat="1" x14ac:dyDescent="0.2"/>
    <row r="4056" s="454" customFormat="1" x14ac:dyDescent="0.2"/>
    <row r="4057" s="454" customFormat="1" x14ac:dyDescent="0.2"/>
    <row r="4058" s="454" customFormat="1" x14ac:dyDescent="0.2"/>
    <row r="4059" s="454" customFormat="1" x14ac:dyDescent="0.2"/>
    <row r="4060" s="454" customFormat="1" x14ac:dyDescent="0.2"/>
    <row r="4061" s="454" customFormat="1" x14ac:dyDescent="0.2"/>
    <row r="4062" s="454" customFormat="1" x14ac:dyDescent="0.2"/>
    <row r="4063" s="454" customFormat="1" x14ac:dyDescent="0.2"/>
    <row r="4064" s="454" customFormat="1" x14ac:dyDescent="0.2"/>
    <row r="4065" s="454" customFormat="1" x14ac:dyDescent="0.2"/>
    <row r="4066" s="454" customFormat="1" x14ac:dyDescent="0.2"/>
    <row r="4067" s="454" customFormat="1" x14ac:dyDescent="0.2"/>
    <row r="4068" s="454" customFormat="1" x14ac:dyDescent="0.2"/>
    <row r="4069" s="454" customFormat="1" x14ac:dyDescent="0.2"/>
    <row r="4070" s="454" customFormat="1" x14ac:dyDescent="0.2"/>
    <row r="4071" s="454" customFormat="1" x14ac:dyDescent="0.2"/>
    <row r="4072" s="454" customFormat="1" x14ac:dyDescent="0.2"/>
    <row r="4073" s="454" customFormat="1" x14ac:dyDescent="0.2"/>
    <row r="4074" s="454" customFormat="1" x14ac:dyDescent="0.2"/>
    <row r="4075" s="454" customFormat="1" x14ac:dyDescent="0.2"/>
    <row r="4076" s="454" customFormat="1" x14ac:dyDescent="0.2"/>
    <row r="4077" s="454" customFormat="1" x14ac:dyDescent="0.2"/>
    <row r="4078" s="454" customFormat="1" x14ac:dyDescent="0.2"/>
    <row r="4079" s="454" customFormat="1" x14ac:dyDescent="0.2"/>
    <row r="4080" s="454" customFormat="1" x14ac:dyDescent="0.2"/>
    <row r="4081" s="454" customFormat="1" x14ac:dyDescent="0.2"/>
    <row r="4082" s="454" customFormat="1" x14ac:dyDescent="0.2"/>
    <row r="4083" s="454" customFormat="1" x14ac:dyDescent="0.2"/>
    <row r="4084" s="454" customFormat="1" x14ac:dyDescent="0.2"/>
    <row r="4085" s="454" customFormat="1" x14ac:dyDescent="0.2"/>
    <row r="4086" s="454" customFormat="1" x14ac:dyDescent="0.2"/>
    <row r="4087" s="454" customFormat="1" x14ac:dyDescent="0.2"/>
    <row r="4088" s="454" customFormat="1" x14ac:dyDescent="0.2"/>
    <row r="4089" s="454" customFormat="1" x14ac:dyDescent="0.2"/>
    <row r="4090" s="454" customFormat="1" x14ac:dyDescent="0.2"/>
    <row r="4091" s="454" customFormat="1" x14ac:dyDescent="0.2"/>
    <row r="4092" s="454" customFormat="1" x14ac:dyDescent="0.2"/>
    <row r="4093" s="454" customFormat="1" x14ac:dyDescent="0.2"/>
    <row r="4094" s="454" customFormat="1" x14ac:dyDescent="0.2"/>
    <row r="4095" s="454" customFormat="1" x14ac:dyDescent="0.2"/>
    <row r="4096" s="454" customFormat="1" x14ac:dyDescent="0.2"/>
    <row r="4097" s="454" customFormat="1" x14ac:dyDescent="0.2"/>
    <row r="4098" s="454" customFormat="1" x14ac:dyDescent="0.2"/>
    <row r="4099" s="454" customFormat="1" x14ac:dyDescent="0.2"/>
    <row r="4100" s="454" customFormat="1" x14ac:dyDescent="0.2"/>
    <row r="4101" s="454" customFormat="1" x14ac:dyDescent="0.2"/>
    <row r="4102" s="454" customFormat="1" x14ac:dyDescent="0.2"/>
    <row r="4103" s="454" customFormat="1" x14ac:dyDescent="0.2"/>
    <row r="4104" s="454" customFormat="1" x14ac:dyDescent="0.2"/>
    <row r="4105" s="454" customFormat="1" x14ac:dyDescent="0.2"/>
    <row r="4106" s="454" customFormat="1" x14ac:dyDescent="0.2"/>
    <row r="4107" s="454" customFormat="1" x14ac:dyDescent="0.2"/>
    <row r="4108" s="454" customFormat="1" x14ac:dyDescent="0.2"/>
    <row r="4109" s="454" customFormat="1" x14ac:dyDescent="0.2"/>
    <row r="4110" s="454" customFormat="1" x14ac:dyDescent="0.2"/>
    <row r="4111" s="454" customFormat="1" x14ac:dyDescent="0.2"/>
    <row r="4112" s="454" customFormat="1" x14ac:dyDescent="0.2"/>
    <row r="4113" s="454" customFormat="1" x14ac:dyDescent="0.2"/>
    <row r="4114" s="454" customFormat="1" x14ac:dyDescent="0.2"/>
    <row r="4115" s="454" customFormat="1" x14ac:dyDescent="0.2"/>
    <row r="4116" s="454" customFormat="1" x14ac:dyDescent="0.2"/>
    <row r="4117" s="454" customFormat="1" x14ac:dyDescent="0.2"/>
    <row r="4118" s="454" customFormat="1" x14ac:dyDescent="0.2"/>
    <row r="4119" s="454" customFormat="1" x14ac:dyDescent="0.2"/>
    <row r="4120" s="454" customFormat="1" x14ac:dyDescent="0.2"/>
    <row r="4121" s="454" customFormat="1" x14ac:dyDescent="0.2"/>
    <row r="4122" s="454" customFormat="1" x14ac:dyDescent="0.2"/>
    <row r="4123" s="454" customFormat="1" x14ac:dyDescent="0.2"/>
    <row r="4124" s="454" customFormat="1" x14ac:dyDescent="0.2"/>
    <row r="4125" s="454" customFormat="1" x14ac:dyDescent="0.2"/>
    <row r="4126" s="454" customFormat="1" x14ac:dyDescent="0.2"/>
    <row r="4127" s="454" customFormat="1" x14ac:dyDescent="0.2"/>
    <row r="4128" s="454" customFormat="1" x14ac:dyDescent="0.2"/>
    <row r="4129" s="454" customFormat="1" x14ac:dyDescent="0.2"/>
    <row r="4130" s="454" customFormat="1" x14ac:dyDescent="0.2"/>
    <row r="4131" s="454" customFormat="1" x14ac:dyDescent="0.2"/>
    <row r="4132" s="454" customFormat="1" x14ac:dyDescent="0.2"/>
    <row r="4133" s="454" customFormat="1" x14ac:dyDescent="0.2"/>
    <row r="4134" s="454" customFormat="1" x14ac:dyDescent="0.2"/>
    <row r="4135" s="454" customFormat="1" x14ac:dyDescent="0.2"/>
    <row r="4136" s="454" customFormat="1" x14ac:dyDescent="0.2"/>
    <row r="4137" s="454" customFormat="1" x14ac:dyDescent="0.2"/>
    <row r="4138" s="454" customFormat="1" x14ac:dyDescent="0.2"/>
    <row r="4139" s="454" customFormat="1" x14ac:dyDescent="0.2"/>
    <row r="4140" s="454" customFormat="1" x14ac:dyDescent="0.2"/>
    <row r="4141" s="454" customFormat="1" x14ac:dyDescent="0.2"/>
    <row r="4142" s="454" customFormat="1" x14ac:dyDescent="0.2"/>
    <row r="4143" s="454" customFormat="1" x14ac:dyDescent="0.2"/>
    <row r="4144" s="454" customFormat="1" x14ac:dyDescent="0.2"/>
    <row r="4145" s="454" customFormat="1" x14ac:dyDescent="0.2"/>
    <row r="4146" s="454" customFormat="1" x14ac:dyDescent="0.2"/>
    <row r="4147" s="454" customFormat="1" x14ac:dyDescent="0.2"/>
    <row r="4148" s="454" customFormat="1" x14ac:dyDescent="0.2"/>
    <row r="4149" s="454" customFormat="1" x14ac:dyDescent="0.2"/>
    <row r="4150" s="454" customFormat="1" x14ac:dyDescent="0.2"/>
    <row r="4151" s="454" customFormat="1" x14ac:dyDescent="0.2"/>
    <row r="4152" s="454" customFormat="1" x14ac:dyDescent="0.2"/>
    <row r="4153" s="454" customFormat="1" x14ac:dyDescent="0.2"/>
    <row r="4154" s="454" customFormat="1" x14ac:dyDescent="0.2"/>
    <row r="4155" s="454" customFormat="1" x14ac:dyDescent="0.2"/>
    <row r="4156" s="454" customFormat="1" x14ac:dyDescent="0.2"/>
    <row r="4157" s="454" customFormat="1" x14ac:dyDescent="0.2"/>
    <row r="4158" s="454" customFormat="1" x14ac:dyDescent="0.2"/>
    <row r="4159" s="454" customFormat="1" x14ac:dyDescent="0.2"/>
    <row r="4160" s="454" customFormat="1" x14ac:dyDescent="0.2"/>
    <row r="4161" s="454" customFormat="1" x14ac:dyDescent="0.2"/>
    <row r="4162" s="454" customFormat="1" x14ac:dyDescent="0.2"/>
    <row r="4163" s="454" customFormat="1" x14ac:dyDescent="0.2"/>
    <row r="4164" s="454" customFormat="1" x14ac:dyDescent="0.2"/>
    <row r="4165" s="454" customFormat="1" x14ac:dyDescent="0.2"/>
    <row r="4166" s="454" customFormat="1" x14ac:dyDescent="0.2"/>
    <row r="4167" s="454" customFormat="1" x14ac:dyDescent="0.2"/>
    <row r="4168" s="454" customFormat="1" x14ac:dyDescent="0.2"/>
    <row r="4169" s="454" customFormat="1" x14ac:dyDescent="0.2"/>
    <row r="4170" s="454" customFormat="1" x14ac:dyDescent="0.2"/>
    <row r="4171" s="454" customFormat="1" x14ac:dyDescent="0.2"/>
    <row r="4172" s="454" customFormat="1" x14ac:dyDescent="0.2"/>
    <row r="4173" s="454" customFormat="1" x14ac:dyDescent="0.2"/>
    <row r="4174" s="454" customFormat="1" x14ac:dyDescent="0.2"/>
    <row r="4175" s="454" customFormat="1" x14ac:dyDescent="0.2"/>
    <row r="4176" s="454" customFormat="1" x14ac:dyDescent="0.2"/>
    <row r="4177" s="454" customFormat="1" x14ac:dyDescent="0.2"/>
    <row r="4178" s="454" customFormat="1" x14ac:dyDescent="0.2"/>
    <row r="4179" s="454" customFormat="1" x14ac:dyDescent="0.2"/>
    <row r="4180" s="454" customFormat="1" x14ac:dyDescent="0.2"/>
    <row r="4181" s="454" customFormat="1" x14ac:dyDescent="0.2"/>
    <row r="4182" s="454" customFormat="1" x14ac:dyDescent="0.2"/>
    <row r="4183" s="454" customFormat="1" x14ac:dyDescent="0.2"/>
    <row r="4184" s="454" customFormat="1" x14ac:dyDescent="0.2"/>
    <row r="4185" s="454" customFormat="1" x14ac:dyDescent="0.2"/>
    <row r="4186" s="454" customFormat="1" x14ac:dyDescent="0.2"/>
    <row r="4187" s="454" customFormat="1" x14ac:dyDescent="0.2"/>
    <row r="4188" s="454" customFormat="1" x14ac:dyDescent="0.2"/>
    <row r="4189" s="454" customFormat="1" x14ac:dyDescent="0.2"/>
    <row r="4190" s="454" customFormat="1" x14ac:dyDescent="0.2"/>
    <row r="4191" s="454" customFormat="1" x14ac:dyDescent="0.2"/>
    <row r="4192" s="454" customFormat="1" x14ac:dyDescent="0.2"/>
    <row r="4193" s="454" customFormat="1" x14ac:dyDescent="0.2"/>
    <row r="4194" s="454" customFormat="1" x14ac:dyDescent="0.2"/>
    <row r="4195" s="454" customFormat="1" x14ac:dyDescent="0.2"/>
    <row r="4196" s="454" customFormat="1" x14ac:dyDescent="0.2"/>
    <row r="4197" s="454" customFormat="1" x14ac:dyDescent="0.2"/>
    <row r="4198" s="454" customFormat="1" x14ac:dyDescent="0.2"/>
    <row r="4199" s="454" customFormat="1" x14ac:dyDescent="0.2"/>
    <row r="4200" s="454" customFormat="1" x14ac:dyDescent="0.2"/>
    <row r="4201" s="454" customFormat="1" x14ac:dyDescent="0.2"/>
    <row r="4202" s="454" customFormat="1" x14ac:dyDescent="0.2"/>
    <row r="4203" s="454" customFormat="1" x14ac:dyDescent="0.2"/>
    <row r="4204" s="454" customFormat="1" x14ac:dyDescent="0.2"/>
    <row r="4205" s="454" customFormat="1" x14ac:dyDescent="0.2"/>
    <row r="4206" s="454" customFormat="1" x14ac:dyDescent="0.2"/>
    <row r="4207" s="454" customFormat="1" x14ac:dyDescent="0.2"/>
    <row r="4208" s="454" customFormat="1" x14ac:dyDescent="0.2"/>
    <row r="4209" s="454" customFormat="1" x14ac:dyDescent="0.2"/>
    <row r="4210" s="454" customFormat="1" x14ac:dyDescent="0.2"/>
    <row r="4211" s="454" customFormat="1" x14ac:dyDescent="0.2"/>
    <row r="4212" s="454" customFormat="1" x14ac:dyDescent="0.2"/>
    <row r="4213" s="454" customFormat="1" x14ac:dyDescent="0.2"/>
    <row r="4214" s="454" customFormat="1" x14ac:dyDescent="0.2"/>
    <row r="4215" s="454" customFormat="1" x14ac:dyDescent="0.2"/>
    <row r="4216" s="454" customFormat="1" x14ac:dyDescent="0.2"/>
    <row r="4217" s="454" customFormat="1" x14ac:dyDescent="0.2"/>
    <row r="4218" s="454" customFormat="1" x14ac:dyDescent="0.2"/>
    <row r="4219" s="454" customFormat="1" x14ac:dyDescent="0.2"/>
    <row r="4220" s="454" customFormat="1" x14ac:dyDescent="0.2"/>
    <row r="4221" s="454" customFormat="1" x14ac:dyDescent="0.2"/>
    <row r="4222" s="454" customFormat="1" x14ac:dyDescent="0.2"/>
    <row r="4223" s="454" customFormat="1" x14ac:dyDescent="0.2"/>
    <row r="4224" s="454" customFormat="1" x14ac:dyDescent="0.2"/>
    <row r="4225" s="454" customFormat="1" x14ac:dyDescent="0.2"/>
    <row r="4226" s="454" customFormat="1" x14ac:dyDescent="0.2"/>
    <row r="4227" s="454" customFormat="1" x14ac:dyDescent="0.2"/>
    <row r="4228" s="454" customFormat="1" x14ac:dyDescent="0.2"/>
    <row r="4229" s="454" customFormat="1" x14ac:dyDescent="0.2"/>
    <row r="4230" s="454" customFormat="1" x14ac:dyDescent="0.2"/>
    <row r="4231" s="454" customFormat="1" x14ac:dyDescent="0.2"/>
    <row r="4232" s="454" customFormat="1" x14ac:dyDescent="0.2"/>
    <row r="4233" s="454" customFormat="1" x14ac:dyDescent="0.2"/>
    <row r="4234" s="454" customFormat="1" x14ac:dyDescent="0.2"/>
    <row r="4235" s="454" customFormat="1" x14ac:dyDescent="0.2"/>
    <row r="4236" s="454" customFormat="1" x14ac:dyDescent="0.2"/>
    <row r="4237" s="454" customFormat="1" x14ac:dyDescent="0.2"/>
    <row r="4238" s="454" customFormat="1" x14ac:dyDescent="0.2"/>
    <row r="4239" s="454" customFormat="1" x14ac:dyDescent="0.2"/>
    <row r="4240" s="454" customFormat="1" x14ac:dyDescent="0.2"/>
    <row r="4241" s="454" customFormat="1" x14ac:dyDescent="0.2"/>
    <row r="4242" s="454" customFormat="1" x14ac:dyDescent="0.2"/>
    <row r="4243" s="454" customFormat="1" x14ac:dyDescent="0.2"/>
    <row r="4244" s="454" customFormat="1" x14ac:dyDescent="0.2"/>
    <row r="4245" s="454" customFormat="1" x14ac:dyDescent="0.2"/>
    <row r="4246" s="454" customFormat="1" x14ac:dyDescent="0.2"/>
    <row r="4247" s="454" customFormat="1" x14ac:dyDescent="0.2"/>
    <row r="4248" s="454" customFormat="1" x14ac:dyDescent="0.2"/>
    <row r="4249" s="454" customFormat="1" x14ac:dyDescent="0.2"/>
    <row r="4250" s="454" customFormat="1" x14ac:dyDescent="0.2"/>
    <row r="4251" s="454" customFormat="1" x14ac:dyDescent="0.2"/>
    <row r="4252" s="454" customFormat="1" x14ac:dyDescent="0.2"/>
    <row r="4253" s="454" customFormat="1" x14ac:dyDescent="0.2"/>
    <row r="4254" s="454" customFormat="1" x14ac:dyDescent="0.2"/>
    <row r="4255" s="454" customFormat="1" x14ac:dyDescent="0.2"/>
    <row r="4256" s="454" customFormat="1" x14ac:dyDescent="0.2"/>
    <row r="4257" s="454" customFormat="1" x14ac:dyDescent="0.2"/>
    <row r="4258" s="454" customFormat="1" x14ac:dyDescent="0.2"/>
    <row r="4259" s="454" customFormat="1" x14ac:dyDescent="0.2"/>
    <row r="4260" s="454" customFormat="1" x14ac:dyDescent="0.2"/>
    <row r="4261" s="454" customFormat="1" x14ac:dyDescent="0.2"/>
    <row r="4262" s="454" customFormat="1" x14ac:dyDescent="0.2"/>
    <row r="4263" s="454" customFormat="1" x14ac:dyDescent="0.2"/>
    <row r="4264" s="454" customFormat="1" x14ac:dyDescent="0.2"/>
    <row r="4265" s="454" customFormat="1" x14ac:dyDescent="0.2"/>
    <row r="4266" s="454" customFormat="1" x14ac:dyDescent="0.2"/>
    <row r="4267" s="454" customFormat="1" x14ac:dyDescent="0.2"/>
    <row r="4268" s="454" customFormat="1" x14ac:dyDescent="0.2"/>
    <row r="4269" s="454" customFormat="1" x14ac:dyDescent="0.2"/>
    <row r="4270" s="454" customFormat="1" x14ac:dyDescent="0.2"/>
    <row r="4271" s="454" customFormat="1" x14ac:dyDescent="0.2"/>
    <row r="4272" s="454" customFormat="1" x14ac:dyDescent="0.2"/>
    <row r="4273" s="454" customFormat="1" x14ac:dyDescent="0.2"/>
    <row r="4274" s="454" customFormat="1" x14ac:dyDescent="0.2"/>
    <row r="4275" s="454" customFormat="1" x14ac:dyDescent="0.2"/>
    <row r="4276" s="454" customFormat="1" x14ac:dyDescent="0.2"/>
    <row r="4277" s="454" customFormat="1" x14ac:dyDescent="0.2"/>
    <row r="4278" s="454" customFormat="1" x14ac:dyDescent="0.2"/>
    <row r="4279" s="454" customFormat="1" x14ac:dyDescent="0.2"/>
    <row r="4280" s="454" customFormat="1" x14ac:dyDescent="0.2"/>
    <row r="4281" s="454" customFormat="1" x14ac:dyDescent="0.2"/>
    <row r="4282" s="454" customFormat="1" x14ac:dyDescent="0.2"/>
    <row r="4283" s="454" customFormat="1" x14ac:dyDescent="0.2"/>
    <row r="4284" s="454" customFormat="1" x14ac:dyDescent="0.2"/>
    <row r="4285" s="454" customFormat="1" x14ac:dyDescent="0.2"/>
    <row r="4286" s="454" customFormat="1" x14ac:dyDescent="0.2"/>
    <row r="4287" s="454" customFormat="1" x14ac:dyDescent="0.2"/>
    <row r="4288" s="454" customFormat="1" x14ac:dyDescent="0.2"/>
    <row r="4289" s="454" customFormat="1" x14ac:dyDescent="0.2"/>
    <row r="4290" s="454" customFormat="1" x14ac:dyDescent="0.2"/>
    <row r="4291" s="454" customFormat="1" x14ac:dyDescent="0.2"/>
    <row r="4292" s="454" customFormat="1" x14ac:dyDescent="0.2"/>
    <row r="4293" s="454" customFormat="1" x14ac:dyDescent="0.2"/>
    <row r="4294" s="454" customFormat="1" x14ac:dyDescent="0.2"/>
    <row r="4295" s="454" customFormat="1" x14ac:dyDescent="0.2"/>
    <row r="4296" s="454" customFormat="1" x14ac:dyDescent="0.2"/>
    <row r="4297" s="454" customFormat="1" x14ac:dyDescent="0.2"/>
    <row r="4298" s="454" customFormat="1" x14ac:dyDescent="0.2"/>
    <row r="4299" s="454" customFormat="1" x14ac:dyDescent="0.2"/>
    <row r="4300" s="454" customFormat="1" x14ac:dyDescent="0.2"/>
    <row r="4301" s="454" customFormat="1" x14ac:dyDescent="0.2"/>
    <row r="4302" s="454" customFormat="1" x14ac:dyDescent="0.2"/>
    <row r="4303" s="454" customFormat="1" x14ac:dyDescent="0.2"/>
    <row r="4304" s="454" customFormat="1" x14ac:dyDescent="0.2"/>
    <row r="4305" s="454" customFormat="1" x14ac:dyDescent="0.2"/>
    <row r="4306" s="454" customFormat="1" x14ac:dyDescent="0.2"/>
    <row r="4307" s="454" customFormat="1" x14ac:dyDescent="0.2"/>
    <row r="4308" s="454" customFormat="1" x14ac:dyDescent="0.2"/>
    <row r="4309" s="454" customFormat="1" x14ac:dyDescent="0.2"/>
    <row r="4310" s="454" customFormat="1" x14ac:dyDescent="0.2"/>
    <row r="4311" s="454" customFormat="1" x14ac:dyDescent="0.2"/>
    <row r="4312" s="454" customFormat="1" x14ac:dyDescent="0.2"/>
    <row r="4313" s="454" customFormat="1" x14ac:dyDescent="0.2"/>
    <row r="4314" s="454" customFormat="1" x14ac:dyDescent="0.2"/>
    <row r="4315" s="454" customFormat="1" x14ac:dyDescent="0.2"/>
    <row r="4316" s="454" customFormat="1" x14ac:dyDescent="0.2"/>
    <row r="4317" s="454" customFormat="1" x14ac:dyDescent="0.2"/>
    <row r="4318" s="454" customFormat="1" x14ac:dyDescent="0.2"/>
    <row r="4319" s="454" customFormat="1" x14ac:dyDescent="0.2"/>
    <row r="4320" s="454" customFormat="1" x14ac:dyDescent="0.2"/>
    <row r="4321" s="454" customFormat="1" x14ac:dyDescent="0.2"/>
    <row r="4322" s="454" customFormat="1" x14ac:dyDescent="0.2"/>
    <row r="4323" s="454" customFormat="1" x14ac:dyDescent="0.2"/>
    <row r="4324" s="454" customFormat="1" x14ac:dyDescent="0.2"/>
    <row r="4325" s="454" customFormat="1" x14ac:dyDescent="0.2"/>
    <row r="4326" s="454" customFormat="1" x14ac:dyDescent="0.2"/>
    <row r="4327" s="454" customFormat="1" x14ac:dyDescent="0.2"/>
    <row r="4328" s="454" customFormat="1" x14ac:dyDescent="0.2"/>
    <row r="4329" s="454" customFormat="1" x14ac:dyDescent="0.2"/>
    <row r="4330" s="454" customFormat="1" x14ac:dyDescent="0.2"/>
    <row r="4331" s="454" customFormat="1" x14ac:dyDescent="0.2"/>
    <row r="4332" s="454" customFormat="1" x14ac:dyDescent="0.2"/>
    <row r="4333" s="454" customFormat="1" x14ac:dyDescent="0.2"/>
    <row r="4334" s="454" customFormat="1" x14ac:dyDescent="0.2"/>
    <row r="4335" s="454" customFormat="1" x14ac:dyDescent="0.2"/>
    <row r="4336" s="454" customFormat="1" x14ac:dyDescent="0.2"/>
    <row r="4337" s="454" customFormat="1" x14ac:dyDescent="0.2"/>
    <row r="4338" s="454" customFormat="1" x14ac:dyDescent="0.2"/>
    <row r="4339" s="454" customFormat="1" x14ac:dyDescent="0.2"/>
    <row r="4340" s="454" customFormat="1" x14ac:dyDescent="0.2"/>
    <row r="4341" s="454" customFormat="1" x14ac:dyDescent="0.2"/>
    <row r="4342" s="454" customFormat="1" x14ac:dyDescent="0.2"/>
    <row r="4343" s="454" customFormat="1" x14ac:dyDescent="0.2"/>
    <row r="4344" s="454" customFormat="1" x14ac:dyDescent="0.2"/>
    <row r="4345" s="454" customFormat="1" x14ac:dyDescent="0.2"/>
    <row r="4346" s="454" customFormat="1" x14ac:dyDescent="0.2"/>
    <row r="4347" s="454" customFormat="1" x14ac:dyDescent="0.2"/>
    <row r="4348" s="454" customFormat="1" x14ac:dyDescent="0.2"/>
    <row r="4349" s="454" customFormat="1" x14ac:dyDescent="0.2"/>
    <row r="4350" s="454" customFormat="1" x14ac:dyDescent="0.2"/>
    <row r="4351" s="454" customFormat="1" x14ac:dyDescent="0.2"/>
    <row r="4352" s="454" customFormat="1" x14ac:dyDescent="0.2"/>
    <row r="4353" s="454" customFormat="1" x14ac:dyDescent="0.2"/>
    <row r="4354" s="454" customFormat="1" x14ac:dyDescent="0.2"/>
    <row r="4355" s="454" customFormat="1" x14ac:dyDescent="0.2"/>
    <row r="4356" s="454" customFormat="1" x14ac:dyDescent="0.2"/>
    <row r="4357" s="454" customFormat="1" x14ac:dyDescent="0.2"/>
    <row r="4358" s="454" customFormat="1" x14ac:dyDescent="0.2"/>
    <row r="4359" s="454" customFormat="1" x14ac:dyDescent="0.2"/>
    <row r="4360" s="454" customFormat="1" x14ac:dyDescent="0.2"/>
    <row r="4361" s="454" customFormat="1" x14ac:dyDescent="0.2"/>
    <row r="4362" s="454" customFormat="1" x14ac:dyDescent="0.2"/>
    <row r="4363" s="454" customFormat="1" x14ac:dyDescent="0.2"/>
    <row r="4364" s="454" customFormat="1" x14ac:dyDescent="0.2"/>
    <row r="4365" s="454" customFormat="1" x14ac:dyDescent="0.2"/>
    <row r="4366" s="454" customFormat="1" x14ac:dyDescent="0.2"/>
    <row r="4367" s="454" customFormat="1" x14ac:dyDescent="0.2"/>
    <row r="4368" s="454" customFormat="1" x14ac:dyDescent="0.2"/>
    <row r="4369" s="454" customFormat="1" x14ac:dyDescent="0.2"/>
    <row r="4370" s="454" customFormat="1" x14ac:dyDescent="0.2"/>
    <row r="4371" s="454" customFormat="1" x14ac:dyDescent="0.2"/>
    <row r="4372" s="454" customFormat="1" x14ac:dyDescent="0.2"/>
    <row r="4373" s="454" customFormat="1" x14ac:dyDescent="0.2"/>
    <row r="4374" s="454" customFormat="1" x14ac:dyDescent="0.2"/>
    <row r="4375" s="454" customFormat="1" x14ac:dyDescent="0.2"/>
    <row r="4376" s="454" customFormat="1" x14ac:dyDescent="0.2"/>
    <row r="4377" s="454" customFormat="1" x14ac:dyDescent="0.2"/>
    <row r="4378" s="454" customFormat="1" x14ac:dyDescent="0.2"/>
    <row r="4379" s="454" customFormat="1" x14ac:dyDescent="0.2"/>
    <row r="4380" s="454" customFormat="1" x14ac:dyDescent="0.2"/>
    <row r="4381" s="454" customFormat="1" x14ac:dyDescent="0.2"/>
    <row r="4382" s="454" customFormat="1" x14ac:dyDescent="0.2"/>
    <row r="4383" s="454" customFormat="1" x14ac:dyDescent="0.2"/>
    <row r="4384" s="454" customFormat="1" x14ac:dyDescent="0.2"/>
    <row r="4385" s="454" customFormat="1" x14ac:dyDescent="0.2"/>
    <row r="4386" s="454" customFormat="1" x14ac:dyDescent="0.2"/>
    <row r="4387" s="454" customFormat="1" x14ac:dyDescent="0.2"/>
    <row r="4388" s="454" customFormat="1" x14ac:dyDescent="0.2"/>
    <row r="4389" s="454" customFormat="1" x14ac:dyDescent="0.2"/>
    <row r="4390" s="454" customFormat="1" x14ac:dyDescent="0.2"/>
    <row r="4391" s="454" customFormat="1" x14ac:dyDescent="0.2"/>
    <row r="4392" s="454" customFormat="1" x14ac:dyDescent="0.2"/>
    <row r="4393" s="454" customFormat="1" x14ac:dyDescent="0.2"/>
    <row r="4394" s="454" customFormat="1" x14ac:dyDescent="0.2"/>
    <row r="4395" s="454" customFormat="1" x14ac:dyDescent="0.2"/>
    <row r="4396" s="454" customFormat="1" x14ac:dyDescent="0.2"/>
    <row r="4397" s="454" customFormat="1" x14ac:dyDescent="0.2"/>
    <row r="4398" s="454" customFormat="1" x14ac:dyDescent="0.2"/>
    <row r="4399" s="454" customFormat="1" x14ac:dyDescent="0.2"/>
    <row r="4400" s="454" customFormat="1" x14ac:dyDescent="0.2"/>
    <row r="4401" s="454" customFormat="1" x14ac:dyDescent="0.2"/>
    <row r="4402" s="454" customFormat="1" x14ac:dyDescent="0.2"/>
    <row r="4403" s="454" customFormat="1" x14ac:dyDescent="0.2"/>
    <row r="4404" s="454" customFormat="1" x14ac:dyDescent="0.2"/>
    <row r="4405" s="454" customFormat="1" x14ac:dyDescent="0.2"/>
    <row r="4406" s="454" customFormat="1" x14ac:dyDescent="0.2"/>
    <row r="4407" s="454" customFormat="1" x14ac:dyDescent="0.2"/>
    <row r="4408" s="454" customFormat="1" x14ac:dyDescent="0.2"/>
    <row r="4409" s="454" customFormat="1" x14ac:dyDescent="0.2"/>
    <row r="4410" s="454" customFormat="1" x14ac:dyDescent="0.2"/>
    <row r="4411" s="454" customFormat="1" x14ac:dyDescent="0.2"/>
    <row r="4412" s="454" customFormat="1" x14ac:dyDescent="0.2"/>
    <row r="4413" s="454" customFormat="1" x14ac:dyDescent="0.2"/>
    <row r="4414" s="454" customFormat="1" x14ac:dyDescent="0.2"/>
    <row r="4415" s="454" customFormat="1" x14ac:dyDescent="0.2"/>
    <row r="4416" s="454" customFormat="1" x14ac:dyDescent="0.2"/>
    <row r="4417" s="454" customFormat="1" x14ac:dyDescent="0.2"/>
    <row r="4418" s="454" customFormat="1" x14ac:dyDescent="0.2"/>
    <row r="4419" s="454" customFormat="1" x14ac:dyDescent="0.2"/>
    <row r="4420" s="454" customFormat="1" x14ac:dyDescent="0.2"/>
    <row r="4421" s="454" customFormat="1" x14ac:dyDescent="0.2"/>
    <row r="4422" s="454" customFormat="1" x14ac:dyDescent="0.2"/>
    <row r="4423" s="454" customFormat="1" x14ac:dyDescent="0.2"/>
    <row r="4424" s="454" customFormat="1" x14ac:dyDescent="0.2"/>
    <row r="4425" s="454" customFormat="1" x14ac:dyDescent="0.2"/>
    <row r="4426" s="454" customFormat="1" x14ac:dyDescent="0.2"/>
    <row r="4427" s="454" customFormat="1" x14ac:dyDescent="0.2"/>
    <row r="4428" s="454" customFormat="1" x14ac:dyDescent="0.2"/>
    <row r="4429" s="454" customFormat="1" x14ac:dyDescent="0.2"/>
    <row r="4430" s="454" customFormat="1" x14ac:dyDescent="0.2"/>
    <row r="4431" s="454" customFormat="1" x14ac:dyDescent="0.2"/>
    <row r="4432" s="454" customFormat="1" x14ac:dyDescent="0.2"/>
    <row r="4433" s="454" customFormat="1" x14ac:dyDescent="0.2"/>
    <row r="4434" s="454" customFormat="1" x14ac:dyDescent="0.2"/>
    <row r="4435" s="454" customFormat="1" x14ac:dyDescent="0.2"/>
    <row r="4436" s="454" customFormat="1" x14ac:dyDescent="0.2"/>
    <row r="4437" s="454" customFormat="1" x14ac:dyDescent="0.2"/>
    <row r="4438" s="454" customFormat="1" x14ac:dyDescent="0.2"/>
    <row r="4439" s="454" customFormat="1" x14ac:dyDescent="0.2"/>
    <row r="4440" s="454" customFormat="1" x14ac:dyDescent="0.2"/>
    <row r="4441" s="454" customFormat="1" x14ac:dyDescent="0.2"/>
    <row r="4442" s="454" customFormat="1" x14ac:dyDescent="0.2"/>
    <row r="4443" s="454" customFormat="1" x14ac:dyDescent="0.2"/>
    <row r="4444" s="454" customFormat="1" x14ac:dyDescent="0.2"/>
    <row r="4445" s="454" customFormat="1" x14ac:dyDescent="0.2"/>
    <row r="4446" s="454" customFormat="1" x14ac:dyDescent="0.2"/>
    <row r="4447" s="454" customFormat="1" x14ac:dyDescent="0.2"/>
    <row r="4448" s="454" customFormat="1" x14ac:dyDescent="0.2"/>
    <row r="4449" s="454" customFormat="1" x14ac:dyDescent="0.2"/>
    <row r="4450" s="454" customFormat="1" x14ac:dyDescent="0.2"/>
    <row r="4451" s="454" customFormat="1" x14ac:dyDescent="0.2"/>
    <row r="4452" s="454" customFormat="1" x14ac:dyDescent="0.2"/>
    <row r="4453" s="454" customFormat="1" x14ac:dyDescent="0.2"/>
    <row r="4454" s="454" customFormat="1" x14ac:dyDescent="0.2"/>
    <row r="4455" s="454" customFormat="1" x14ac:dyDescent="0.2"/>
    <row r="4456" s="454" customFormat="1" x14ac:dyDescent="0.2"/>
    <row r="4457" s="454" customFormat="1" x14ac:dyDescent="0.2"/>
    <row r="4458" s="454" customFormat="1" x14ac:dyDescent="0.2"/>
    <row r="4459" s="454" customFormat="1" x14ac:dyDescent="0.2"/>
    <row r="4460" s="454" customFormat="1" x14ac:dyDescent="0.2"/>
    <row r="4461" s="454" customFormat="1" x14ac:dyDescent="0.2"/>
    <row r="4462" s="454" customFormat="1" x14ac:dyDescent="0.2"/>
    <row r="4463" s="454" customFormat="1" x14ac:dyDescent="0.2"/>
    <row r="4464" s="454" customFormat="1" x14ac:dyDescent="0.2"/>
    <row r="4465" s="454" customFormat="1" x14ac:dyDescent="0.2"/>
    <row r="4466" s="454" customFormat="1" x14ac:dyDescent="0.2"/>
    <row r="4467" s="454" customFormat="1" x14ac:dyDescent="0.2"/>
    <row r="4468" s="454" customFormat="1" x14ac:dyDescent="0.2"/>
    <row r="4469" s="454" customFormat="1" x14ac:dyDescent="0.2"/>
    <row r="4470" s="454" customFormat="1" x14ac:dyDescent="0.2"/>
    <row r="4471" s="454" customFormat="1" x14ac:dyDescent="0.2"/>
    <row r="4472" s="454" customFormat="1" x14ac:dyDescent="0.2"/>
    <row r="4473" s="454" customFormat="1" x14ac:dyDescent="0.2"/>
    <row r="4474" s="454" customFormat="1" x14ac:dyDescent="0.2"/>
    <row r="4475" s="454" customFormat="1" x14ac:dyDescent="0.2"/>
    <row r="4476" s="454" customFormat="1" x14ac:dyDescent="0.2"/>
    <row r="4477" s="454" customFormat="1" x14ac:dyDescent="0.2"/>
    <row r="4478" s="454" customFormat="1" x14ac:dyDescent="0.2"/>
    <row r="4479" s="454" customFormat="1" x14ac:dyDescent="0.2"/>
    <row r="4480" s="454" customFormat="1" x14ac:dyDescent="0.2"/>
    <row r="4481" s="454" customFormat="1" x14ac:dyDescent="0.2"/>
    <row r="4482" s="454" customFormat="1" x14ac:dyDescent="0.2"/>
    <row r="4483" s="454" customFormat="1" x14ac:dyDescent="0.2"/>
    <row r="4484" s="454" customFormat="1" x14ac:dyDescent="0.2"/>
    <row r="4485" s="454" customFormat="1" x14ac:dyDescent="0.2"/>
    <row r="4486" s="454" customFormat="1" x14ac:dyDescent="0.2"/>
    <row r="4487" s="454" customFormat="1" x14ac:dyDescent="0.2"/>
    <row r="4488" s="454" customFormat="1" x14ac:dyDescent="0.2"/>
    <row r="4489" s="454" customFormat="1" x14ac:dyDescent="0.2"/>
    <row r="4490" s="454" customFormat="1" x14ac:dyDescent="0.2"/>
    <row r="4491" s="454" customFormat="1" x14ac:dyDescent="0.2"/>
    <row r="4492" s="454" customFormat="1" x14ac:dyDescent="0.2"/>
    <row r="4493" s="454" customFormat="1" x14ac:dyDescent="0.2"/>
    <row r="4494" s="454" customFormat="1" x14ac:dyDescent="0.2"/>
    <row r="4495" s="454" customFormat="1" x14ac:dyDescent="0.2"/>
    <row r="4496" s="454" customFormat="1" x14ac:dyDescent="0.2"/>
    <row r="4497" s="454" customFormat="1" x14ac:dyDescent="0.2"/>
    <row r="4498" s="454" customFormat="1" x14ac:dyDescent="0.2"/>
    <row r="4499" s="454" customFormat="1" x14ac:dyDescent="0.2"/>
    <row r="4500" s="454" customFormat="1" x14ac:dyDescent="0.2"/>
    <row r="4501" s="454" customFormat="1" x14ac:dyDescent="0.2"/>
    <row r="4502" s="454" customFormat="1" x14ac:dyDescent="0.2"/>
    <row r="4503" s="454" customFormat="1" x14ac:dyDescent="0.2"/>
    <row r="4504" s="454" customFormat="1" x14ac:dyDescent="0.2"/>
    <row r="4505" s="454" customFormat="1" x14ac:dyDescent="0.2"/>
    <row r="4506" s="454" customFormat="1" x14ac:dyDescent="0.2"/>
    <row r="4507" s="454" customFormat="1" x14ac:dyDescent="0.2"/>
    <row r="4508" s="454" customFormat="1" x14ac:dyDescent="0.2"/>
    <row r="4509" s="454" customFormat="1" x14ac:dyDescent="0.2"/>
    <row r="4510" s="454" customFormat="1" x14ac:dyDescent="0.2"/>
    <row r="4511" s="454" customFormat="1" x14ac:dyDescent="0.2"/>
    <row r="4512" s="454" customFormat="1" x14ac:dyDescent="0.2"/>
    <row r="4513" s="454" customFormat="1" x14ac:dyDescent="0.2"/>
    <row r="4514" s="454" customFormat="1" x14ac:dyDescent="0.2"/>
    <row r="4515" s="454" customFormat="1" x14ac:dyDescent="0.2"/>
    <row r="4516" s="454" customFormat="1" x14ac:dyDescent="0.2"/>
    <row r="4517" s="454" customFormat="1" x14ac:dyDescent="0.2"/>
    <row r="4518" s="454" customFormat="1" x14ac:dyDescent="0.2"/>
    <row r="4519" s="454" customFormat="1" x14ac:dyDescent="0.2"/>
    <row r="4520" s="454" customFormat="1" x14ac:dyDescent="0.2"/>
    <row r="4521" s="454" customFormat="1" x14ac:dyDescent="0.2"/>
    <row r="4522" s="454" customFormat="1" x14ac:dyDescent="0.2"/>
    <row r="4523" s="454" customFormat="1" x14ac:dyDescent="0.2"/>
    <row r="4524" s="454" customFormat="1" x14ac:dyDescent="0.2"/>
    <row r="4525" s="454" customFormat="1" x14ac:dyDescent="0.2"/>
    <row r="4526" s="454" customFormat="1" x14ac:dyDescent="0.2"/>
    <row r="4527" s="454" customFormat="1" x14ac:dyDescent="0.2"/>
    <row r="4528" s="454" customFormat="1" x14ac:dyDescent="0.2"/>
    <row r="4529" s="454" customFormat="1" x14ac:dyDescent="0.2"/>
    <row r="4530" s="454" customFormat="1" x14ac:dyDescent="0.2"/>
    <row r="4531" s="454" customFormat="1" x14ac:dyDescent="0.2"/>
    <row r="4532" s="454" customFormat="1" x14ac:dyDescent="0.2"/>
    <row r="4533" s="454" customFormat="1" x14ac:dyDescent="0.2"/>
    <row r="4534" s="454" customFormat="1" x14ac:dyDescent="0.2"/>
    <row r="4535" s="454" customFormat="1" x14ac:dyDescent="0.2"/>
    <row r="4536" s="454" customFormat="1" x14ac:dyDescent="0.2"/>
    <row r="4537" s="454" customFormat="1" x14ac:dyDescent="0.2"/>
    <row r="4538" s="454" customFormat="1" x14ac:dyDescent="0.2"/>
    <row r="4539" s="454" customFormat="1" x14ac:dyDescent="0.2"/>
    <row r="4540" s="454" customFormat="1" x14ac:dyDescent="0.2"/>
    <row r="4541" s="454" customFormat="1" x14ac:dyDescent="0.2"/>
    <row r="4542" s="454" customFormat="1" x14ac:dyDescent="0.2"/>
    <row r="4543" s="454" customFormat="1" x14ac:dyDescent="0.2"/>
    <row r="4544" s="454" customFormat="1" x14ac:dyDescent="0.2"/>
    <row r="4545" s="454" customFormat="1" x14ac:dyDescent="0.2"/>
    <row r="4546" s="454" customFormat="1" x14ac:dyDescent="0.2"/>
    <row r="4547" s="454" customFormat="1" x14ac:dyDescent="0.2"/>
    <row r="4548" s="454" customFormat="1" x14ac:dyDescent="0.2"/>
    <row r="4549" s="454" customFormat="1" x14ac:dyDescent="0.2"/>
    <row r="4550" s="454" customFormat="1" x14ac:dyDescent="0.2"/>
    <row r="4551" s="454" customFormat="1" x14ac:dyDescent="0.2"/>
    <row r="4552" s="454" customFormat="1" x14ac:dyDescent="0.2"/>
    <row r="4553" s="454" customFormat="1" x14ac:dyDescent="0.2"/>
    <row r="4554" s="454" customFormat="1" x14ac:dyDescent="0.2"/>
    <row r="4555" s="454" customFormat="1" x14ac:dyDescent="0.2"/>
    <row r="4556" s="454" customFormat="1" x14ac:dyDescent="0.2"/>
    <row r="4557" s="454" customFormat="1" x14ac:dyDescent="0.2"/>
    <row r="4558" s="454" customFormat="1" x14ac:dyDescent="0.2"/>
    <row r="4559" s="454" customFormat="1" x14ac:dyDescent="0.2"/>
    <row r="4560" s="454" customFormat="1" x14ac:dyDescent="0.2"/>
    <row r="4561" s="454" customFormat="1" x14ac:dyDescent="0.2"/>
    <row r="4562" s="454" customFormat="1" x14ac:dyDescent="0.2"/>
    <row r="4563" s="454" customFormat="1" x14ac:dyDescent="0.2"/>
    <row r="4564" s="454" customFormat="1" x14ac:dyDescent="0.2"/>
    <row r="4565" s="454" customFormat="1" x14ac:dyDescent="0.2"/>
    <row r="4566" s="454" customFormat="1" x14ac:dyDescent="0.2"/>
    <row r="4567" s="454" customFormat="1" x14ac:dyDescent="0.2"/>
    <row r="4568" s="454" customFormat="1" x14ac:dyDescent="0.2"/>
    <row r="4569" s="454" customFormat="1" x14ac:dyDescent="0.2"/>
    <row r="4570" s="454" customFormat="1" x14ac:dyDescent="0.2"/>
    <row r="4571" s="454" customFormat="1" x14ac:dyDescent="0.2"/>
    <row r="4572" s="454" customFormat="1" x14ac:dyDescent="0.2"/>
    <row r="4573" s="454" customFormat="1" x14ac:dyDescent="0.2"/>
    <row r="4574" s="454" customFormat="1" x14ac:dyDescent="0.2"/>
    <row r="4575" s="454" customFormat="1" x14ac:dyDescent="0.2"/>
    <row r="4576" s="454" customFormat="1" x14ac:dyDescent="0.2"/>
    <row r="4577" s="454" customFormat="1" x14ac:dyDescent="0.2"/>
    <row r="4578" s="454" customFormat="1" x14ac:dyDescent="0.2"/>
    <row r="4579" s="454" customFormat="1" x14ac:dyDescent="0.2"/>
    <row r="4580" s="454" customFormat="1" x14ac:dyDescent="0.2"/>
    <row r="4581" s="454" customFormat="1" x14ac:dyDescent="0.2"/>
    <row r="4582" s="454" customFormat="1" x14ac:dyDescent="0.2"/>
    <row r="4583" s="454" customFormat="1" x14ac:dyDescent="0.2"/>
    <row r="4584" s="454" customFormat="1" x14ac:dyDescent="0.2"/>
    <row r="4585" s="454" customFormat="1" x14ac:dyDescent="0.2"/>
    <row r="4586" s="454" customFormat="1" x14ac:dyDescent="0.2"/>
    <row r="4587" s="454" customFormat="1" x14ac:dyDescent="0.2"/>
    <row r="4588" s="454" customFormat="1" x14ac:dyDescent="0.2"/>
    <row r="4589" s="454" customFormat="1" x14ac:dyDescent="0.2"/>
    <row r="4590" s="454" customFormat="1" x14ac:dyDescent="0.2"/>
    <row r="4591" s="454" customFormat="1" x14ac:dyDescent="0.2"/>
    <row r="4592" s="454" customFormat="1" x14ac:dyDescent="0.2"/>
    <row r="4593" s="454" customFormat="1" x14ac:dyDescent="0.2"/>
    <row r="4594" s="454" customFormat="1" x14ac:dyDescent="0.2"/>
    <row r="4595" s="454" customFormat="1" x14ac:dyDescent="0.2"/>
    <row r="4596" s="454" customFormat="1" x14ac:dyDescent="0.2"/>
    <row r="4597" s="454" customFormat="1" x14ac:dyDescent="0.2"/>
    <row r="4598" s="454" customFormat="1" x14ac:dyDescent="0.2"/>
    <row r="4599" s="454" customFormat="1" x14ac:dyDescent="0.2"/>
    <row r="4600" s="454" customFormat="1" x14ac:dyDescent="0.2"/>
    <row r="4601" s="454" customFormat="1" x14ac:dyDescent="0.2"/>
    <row r="4602" s="454" customFormat="1" x14ac:dyDescent="0.2"/>
    <row r="4603" s="454" customFormat="1" x14ac:dyDescent="0.2"/>
    <row r="4604" s="454" customFormat="1" x14ac:dyDescent="0.2"/>
    <row r="4605" s="454" customFormat="1" x14ac:dyDescent="0.2"/>
    <row r="4606" s="454" customFormat="1" x14ac:dyDescent="0.2"/>
    <row r="4607" s="454" customFormat="1" x14ac:dyDescent="0.2"/>
    <row r="4608" s="454" customFormat="1" x14ac:dyDescent="0.2"/>
    <row r="4609" s="454" customFormat="1" x14ac:dyDescent="0.2"/>
    <row r="4610" s="454" customFormat="1" x14ac:dyDescent="0.2"/>
    <row r="4611" s="454" customFormat="1" x14ac:dyDescent="0.2"/>
    <row r="4612" s="454" customFormat="1" x14ac:dyDescent="0.2"/>
    <row r="4613" s="454" customFormat="1" x14ac:dyDescent="0.2"/>
    <row r="4614" s="454" customFormat="1" x14ac:dyDescent="0.2"/>
    <row r="4615" s="454" customFormat="1" x14ac:dyDescent="0.2"/>
    <row r="4616" s="454" customFormat="1" x14ac:dyDescent="0.2"/>
    <row r="4617" s="454" customFormat="1" x14ac:dyDescent="0.2"/>
    <row r="4618" s="454" customFormat="1" x14ac:dyDescent="0.2"/>
    <row r="4619" s="454" customFormat="1" x14ac:dyDescent="0.2"/>
    <row r="4620" s="454" customFormat="1" x14ac:dyDescent="0.2"/>
    <row r="4621" s="454" customFormat="1" x14ac:dyDescent="0.2"/>
    <row r="4622" s="454" customFormat="1" x14ac:dyDescent="0.2"/>
    <row r="4623" s="454" customFormat="1" x14ac:dyDescent="0.2"/>
    <row r="4624" s="454" customFormat="1" x14ac:dyDescent="0.2"/>
    <row r="4625" s="454" customFormat="1" x14ac:dyDescent="0.2"/>
    <row r="4626" s="454" customFormat="1" x14ac:dyDescent="0.2"/>
    <row r="4627" s="454" customFormat="1" x14ac:dyDescent="0.2"/>
    <row r="4628" s="454" customFormat="1" x14ac:dyDescent="0.2"/>
    <row r="4629" s="454" customFormat="1" x14ac:dyDescent="0.2"/>
    <row r="4630" s="454" customFormat="1" x14ac:dyDescent="0.2"/>
    <row r="4631" s="454" customFormat="1" x14ac:dyDescent="0.2"/>
    <row r="4632" s="454" customFormat="1" x14ac:dyDescent="0.2"/>
    <row r="4633" s="454" customFormat="1" x14ac:dyDescent="0.2"/>
    <row r="4634" s="454" customFormat="1" x14ac:dyDescent="0.2"/>
    <row r="4635" s="454" customFormat="1" x14ac:dyDescent="0.2"/>
    <row r="4636" s="454" customFormat="1" x14ac:dyDescent="0.2"/>
    <row r="4637" s="454" customFormat="1" x14ac:dyDescent="0.2"/>
    <row r="4638" s="454" customFormat="1" x14ac:dyDescent="0.2"/>
    <row r="4639" s="454" customFormat="1" x14ac:dyDescent="0.2"/>
    <row r="4640" s="454" customFormat="1" x14ac:dyDescent="0.2"/>
    <row r="4641" s="454" customFormat="1" x14ac:dyDescent="0.2"/>
    <row r="4642" s="454" customFormat="1" x14ac:dyDescent="0.2"/>
    <row r="4643" s="454" customFormat="1" x14ac:dyDescent="0.2"/>
    <row r="4644" s="454" customFormat="1" x14ac:dyDescent="0.2"/>
    <row r="4645" s="454" customFormat="1" x14ac:dyDescent="0.2"/>
    <row r="4646" s="454" customFormat="1" x14ac:dyDescent="0.2"/>
    <row r="4647" s="454" customFormat="1" x14ac:dyDescent="0.2"/>
    <row r="4648" s="454" customFormat="1" x14ac:dyDescent="0.2"/>
    <row r="4649" s="454" customFormat="1" x14ac:dyDescent="0.2"/>
    <row r="4650" s="454" customFormat="1" x14ac:dyDescent="0.2"/>
    <row r="4651" s="454" customFormat="1" x14ac:dyDescent="0.2"/>
    <row r="4652" s="454" customFormat="1" x14ac:dyDescent="0.2"/>
    <row r="4653" s="454" customFormat="1" x14ac:dyDescent="0.2"/>
    <row r="4654" s="454" customFormat="1" x14ac:dyDescent="0.2"/>
    <row r="4655" s="454" customFormat="1" x14ac:dyDescent="0.2"/>
    <row r="4656" s="454" customFormat="1" x14ac:dyDescent="0.2"/>
    <row r="4657" s="454" customFormat="1" x14ac:dyDescent="0.2"/>
    <row r="4658" s="454" customFormat="1" x14ac:dyDescent="0.2"/>
    <row r="4659" s="454" customFormat="1" x14ac:dyDescent="0.2"/>
    <row r="4660" s="454" customFormat="1" x14ac:dyDescent="0.2"/>
    <row r="4661" s="454" customFormat="1" x14ac:dyDescent="0.2"/>
    <row r="4662" s="454" customFormat="1" x14ac:dyDescent="0.2"/>
    <row r="4663" s="454" customFormat="1" x14ac:dyDescent="0.2"/>
    <row r="4664" s="454" customFormat="1" x14ac:dyDescent="0.2"/>
    <row r="4665" s="454" customFormat="1" x14ac:dyDescent="0.2"/>
    <row r="4666" s="454" customFormat="1" x14ac:dyDescent="0.2"/>
    <row r="4667" s="454" customFormat="1" x14ac:dyDescent="0.2"/>
    <row r="4668" s="454" customFormat="1" x14ac:dyDescent="0.2"/>
    <row r="4669" s="454" customFormat="1" x14ac:dyDescent="0.2"/>
    <row r="4670" s="454" customFormat="1" x14ac:dyDescent="0.2"/>
    <row r="4671" s="454" customFormat="1" x14ac:dyDescent="0.2"/>
    <row r="4672" s="454" customFormat="1" x14ac:dyDescent="0.2"/>
    <row r="4673" s="454" customFormat="1" x14ac:dyDescent="0.2"/>
    <row r="4674" s="454" customFormat="1" x14ac:dyDescent="0.2"/>
    <row r="4675" s="454" customFormat="1" x14ac:dyDescent="0.2"/>
    <row r="4676" s="454" customFormat="1" x14ac:dyDescent="0.2"/>
    <row r="4677" s="454" customFormat="1" x14ac:dyDescent="0.2"/>
    <row r="4678" s="454" customFormat="1" x14ac:dyDescent="0.2"/>
    <row r="4679" s="454" customFormat="1" x14ac:dyDescent="0.2"/>
    <row r="4680" s="454" customFormat="1" x14ac:dyDescent="0.2"/>
    <row r="4681" s="454" customFormat="1" x14ac:dyDescent="0.2"/>
    <row r="4682" s="454" customFormat="1" x14ac:dyDescent="0.2"/>
    <row r="4683" s="454" customFormat="1" x14ac:dyDescent="0.2"/>
    <row r="4684" s="454" customFormat="1" x14ac:dyDescent="0.2"/>
    <row r="4685" s="454" customFormat="1" x14ac:dyDescent="0.2"/>
    <row r="4686" s="454" customFormat="1" x14ac:dyDescent="0.2"/>
    <row r="4687" s="454" customFormat="1" x14ac:dyDescent="0.2"/>
    <row r="4688" s="454" customFormat="1" x14ac:dyDescent="0.2"/>
    <row r="4689" s="454" customFormat="1" x14ac:dyDescent="0.2"/>
    <row r="4690" s="454" customFormat="1" x14ac:dyDescent="0.2"/>
    <row r="4691" s="454" customFormat="1" x14ac:dyDescent="0.2"/>
    <row r="4692" s="454" customFormat="1" x14ac:dyDescent="0.2"/>
    <row r="4693" s="454" customFormat="1" x14ac:dyDescent="0.2"/>
    <row r="4694" s="454" customFormat="1" x14ac:dyDescent="0.2"/>
    <row r="4695" s="454" customFormat="1" x14ac:dyDescent="0.2"/>
    <row r="4696" s="454" customFormat="1" x14ac:dyDescent="0.2"/>
    <row r="4697" s="454" customFormat="1" x14ac:dyDescent="0.2"/>
    <row r="4698" s="454" customFormat="1" x14ac:dyDescent="0.2"/>
    <row r="4699" s="454" customFormat="1" x14ac:dyDescent="0.2"/>
    <row r="4700" s="454" customFormat="1" x14ac:dyDescent="0.2"/>
    <row r="4701" s="454" customFormat="1" x14ac:dyDescent="0.2"/>
    <row r="4702" s="454" customFormat="1" x14ac:dyDescent="0.2"/>
    <row r="4703" s="454" customFormat="1" x14ac:dyDescent="0.2"/>
    <row r="4704" s="454" customFormat="1" x14ac:dyDescent="0.2"/>
    <row r="4705" s="454" customFormat="1" x14ac:dyDescent="0.2"/>
    <row r="4706" s="454" customFormat="1" x14ac:dyDescent="0.2"/>
    <row r="4707" s="454" customFormat="1" x14ac:dyDescent="0.2"/>
    <row r="4708" s="454" customFormat="1" x14ac:dyDescent="0.2"/>
    <row r="4709" s="454" customFormat="1" x14ac:dyDescent="0.2"/>
    <row r="4710" s="454" customFormat="1" x14ac:dyDescent="0.2"/>
    <row r="4711" s="454" customFormat="1" x14ac:dyDescent="0.2"/>
    <row r="4712" s="454" customFormat="1" x14ac:dyDescent="0.2"/>
    <row r="4713" s="454" customFormat="1" x14ac:dyDescent="0.2"/>
    <row r="4714" s="454" customFormat="1" x14ac:dyDescent="0.2"/>
    <row r="4715" s="454" customFormat="1" x14ac:dyDescent="0.2"/>
    <row r="4716" s="454" customFormat="1" x14ac:dyDescent="0.2"/>
    <row r="4717" s="454" customFormat="1" x14ac:dyDescent="0.2"/>
    <row r="4718" s="454" customFormat="1" x14ac:dyDescent="0.2"/>
    <row r="4719" s="454" customFormat="1" x14ac:dyDescent="0.2"/>
    <row r="4720" s="454" customFormat="1" x14ac:dyDescent="0.2"/>
    <row r="4721" s="454" customFormat="1" x14ac:dyDescent="0.2"/>
    <row r="4722" s="454" customFormat="1" x14ac:dyDescent="0.2"/>
    <row r="4723" s="454" customFormat="1" x14ac:dyDescent="0.2"/>
    <row r="4724" s="454" customFormat="1" x14ac:dyDescent="0.2"/>
    <row r="4725" s="454" customFormat="1" x14ac:dyDescent="0.2"/>
    <row r="4726" s="454" customFormat="1" x14ac:dyDescent="0.2"/>
    <row r="4727" s="454" customFormat="1" x14ac:dyDescent="0.2"/>
    <row r="4728" s="454" customFormat="1" x14ac:dyDescent="0.2"/>
    <row r="4729" s="454" customFormat="1" x14ac:dyDescent="0.2"/>
    <row r="4730" s="454" customFormat="1" x14ac:dyDescent="0.2"/>
    <row r="4731" s="454" customFormat="1" x14ac:dyDescent="0.2"/>
    <row r="4732" s="454" customFormat="1" x14ac:dyDescent="0.2"/>
    <row r="4733" s="454" customFormat="1" x14ac:dyDescent="0.2"/>
    <row r="4734" s="454" customFormat="1" x14ac:dyDescent="0.2"/>
    <row r="4735" s="454" customFormat="1" x14ac:dyDescent="0.2"/>
    <row r="4736" s="454" customFormat="1" x14ac:dyDescent="0.2"/>
    <row r="4737" s="454" customFormat="1" x14ac:dyDescent="0.2"/>
    <row r="4738" s="454" customFormat="1" x14ac:dyDescent="0.2"/>
    <row r="4739" s="454" customFormat="1" x14ac:dyDescent="0.2"/>
    <row r="4740" s="454" customFormat="1" x14ac:dyDescent="0.2"/>
    <row r="4741" s="454" customFormat="1" x14ac:dyDescent="0.2"/>
    <row r="4742" s="454" customFormat="1" x14ac:dyDescent="0.2"/>
    <row r="4743" s="454" customFormat="1" x14ac:dyDescent="0.2"/>
    <row r="4744" s="454" customFormat="1" x14ac:dyDescent="0.2"/>
    <row r="4745" s="454" customFormat="1" x14ac:dyDescent="0.2"/>
    <row r="4746" s="454" customFormat="1" x14ac:dyDescent="0.2"/>
    <row r="4747" s="454" customFormat="1" x14ac:dyDescent="0.2"/>
    <row r="4748" s="454" customFormat="1" x14ac:dyDescent="0.2"/>
    <row r="4749" s="454" customFormat="1" x14ac:dyDescent="0.2"/>
    <row r="4750" s="454" customFormat="1" x14ac:dyDescent="0.2"/>
    <row r="4751" s="454" customFormat="1" x14ac:dyDescent="0.2"/>
    <row r="4752" s="454" customFormat="1" x14ac:dyDescent="0.2"/>
    <row r="4753" s="454" customFormat="1" x14ac:dyDescent="0.2"/>
    <row r="4754" s="454" customFormat="1" x14ac:dyDescent="0.2"/>
    <row r="4755" s="454" customFormat="1" x14ac:dyDescent="0.2"/>
    <row r="4756" s="454" customFormat="1" x14ac:dyDescent="0.2"/>
    <row r="4757" s="454" customFormat="1" x14ac:dyDescent="0.2"/>
    <row r="4758" s="454" customFormat="1" x14ac:dyDescent="0.2"/>
    <row r="4759" s="454" customFormat="1" x14ac:dyDescent="0.2"/>
    <row r="4760" s="454" customFormat="1" x14ac:dyDescent="0.2"/>
    <row r="4761" s="454" customFormat="1" x14ac:dyDescent="0.2"/>
    <row r="4762" s="454" customFormat="1" x14ac:dyDescent="0.2"/>
    <row r="4763" s="454" customFormat="1" x14ac:dyDescent="0.2"/>
    <row r="4764" s="454" customFormat="1" x14ac:dyDescent="0.2"/>
    <row r="4765" s="454" customFormat="1" x14ac:dyDescent="0.2"/>
    <row r="4766" s="454" customFormat="1" x14ac:dyDescent="0.2"/>
    <row r="4767" s="454" customFormat="1" x14ac:dyDescent="0.2"/>
    <row r="4768" s="454" customFormat="1" x14ac:dyDescent="0.2"/>
    <row r="4769" s="454" customFormat="1" x14ac:dyDescent="0.2"/>
    <row r="4770" s="454" customFormat="1" x14ac:dyDescent="0.2"/>
    <row r="4771" s="454" customFormat="1" x14ac:dyDescent="0.2"/>
    <row r="4772" s="454" customFormat="1" x14ac:dyDescent="0.2"/>
    <row r="4773" s="454" customFormat="1" x14ac:dyDescent="0.2"/>
    <row r="4774" s="454" customFormat="1" x14ac:dyDescent="0.2"/>
    <row r="4775" s="454" customFormat="1" x14ac:dyDescent="0.2"/>
    <row r="4776" s="454" customFormat="1" x14ac:dyDescent="0.2"/>
    <row r="4777" s="454" customFormat="1" x14ac:dyDescent="0.2"/>
    <row r="4778" s="454" customFormat="1" x14ac:dyDescent="0.2"/>
    <row r="4779" s="454" customFormat="1" x14ac:dyDescent="0.2"/>
    <row r="4780" s="454" customFormat="1" x14ac:dyDescent="0.2"/>
    <row r="4781" s="454" customFormat="1" x14ac:dyDescent="0.2"/>
    <row r="4782" s="454" customFormat="1" x14ac:dyDescent="0.2"/>
    <row r="4783" s="454" customFormat="1" x14ac:dyDescent="0.2"/>
    <row r="4784" s="454" customFormat="1" x14ac:dyDescent="0.2"/>
    <row r="4785" s="454" customFormat="1" x14ac:dyDescent="0.2"/>
    <row r="4786" s="454" customFormat="1" x14ac:dyDescent="0.2"/>
    <row r="4787" s="454" customFormat="1" x14ac:dyDescent="0.2"/>
    <row r="4788" s="454" customFormat="1" x14ac:dyDescent="0.2"/>
    <row r="4789" s="454" customFormat="1" x14ac:dyDescent="0.2"/>
    <row r="4790" s="454" customFormat="1" x14ac:dyDescent="0.2"/>
    <row r="4791" s="454" customFormat="1" x14ac:dyDescent="0.2"/>
    <row r="4792" s="454" customFormat="1" x14ac:dyDescent="0.2"/>
    <row r="4793" s="454" customFormat="1" x14ac:dyDescent="0.2"/>
    <row r="4794" s="454" customFormat="1" x14ac:dyDescent="0.2"/>
    <row r="4795" s="454" customFormat="1" x14ac:dyDescent="0.2"/>
    <row r="4796" s="454" customFormat="1" x14ac:dyDescent="0.2"/>
    <row r="4797" s="454" customFormat="1" x14ac:dyDescent="0.2"/>
    <row r="4798" s="454" customFormat="1" x14ac:dyDescent="0.2"/>
    <row r="4799" s="454" customFormat="1" x14ac:dyDescent="0.2"/>
    <row r="4800" s="454" customFormat="1" x14ac:dyDescent="0.2"/>
    <row r="4801" s="454" customFormat="1" x14ac:dyDescent="0.2"/>
    <row r="4802" s="454" customFormat="1" x14ac:dyDescent="0.2"/>
    <row r="4803" s="454" customFormat="1" x14ac:dyDescent="0.2"/>
    <row r="4804" s="454" customFormat="1" x14ac:dyDescent="0.2"/>
    <row r="4805" s="454" customFormat="1" x14ac:dyDescent="0.2"/>
    <row r="4806" s="454" customFormat="1" x14ac:dyDescent="0.2"/>
    <row r="4807" s="454" customFormat="1" x14ac:dyDescent="0.2"/>
    <row r="4808" s="454" customFormat="1" x14ac:dyDescent="0.2"/>
    <row r="4809" s="454" customFormat="1" x14ac:dyDescent="0.2"/>
    <row r="4810" s="454" customFormat="1" x14ac:dyDescent="0.2"/>
    <row r="4811" s="454" customFormat="1" x14ac:dyDescent="0.2"/>
    <row r="4812" s="454" customFormat="1" x14ac:dyDescent="0.2"/>
    <row r="4813" s="454" customFormat="1" x14ac:dyDescent="0.2"/>
    <row r="4814" s="454" customFormat="1" x14ac:dyDescent="0.2"/>
    <row r="4815" s="454" customFormat="1" x14ac:dyDescent="0.2"/>
    <row r="4816" s="454" customFormat="1" x14ac:dyDescent="0.2"/>
    <row r="4817" s="454" customFormat="1" x14ac:dyDescent="0.2"/>
    <row r="4818" s="454" customFormat="1" x14ac:dyDescent="0.2"/>
    <row r="4819" s="454" customFormat="1" x14ac:dyDescent="0.2"/>
    <row r="4820" s="454" customFormat="1" x14ac:dyDescent="0.2"/>
    <row r="4821" s="454" customFormat="1" x14ac:dyDescent="0.2"/>
    <row r="4822" s="454" customFormat="1" x14ac:dyDescent="0.2"/>
    <row r="4823" s="454" customFormat="1" x14ac:dyDescent="0.2"/>
    <row r="4824" s="454" customFormat="1" x14ac:dyDescent="0.2"/>
    <row r="4825" s="454" customFormat="1" x14ac:dyDescent="0.2"/>
    <row r="4826" s="454" customFormat="1" x14ac:dyDescent="0.2"/>
    <row r="4827" s="454" customFormat="1" x14ac:dyDescent="0.2"/>
    <row r="4828" s="454" customFormat="1" x14ac:dyDescent="0.2"/>
    <row r="4829" s="454" customFormat="1" x14ac:dyDescent="0.2"/>
    <row r="4830" s="454" customFormat="1" x14ac:dyDescent="0.2"/>
    <row r="4831" s="454" customFormat="1" x14ac:dyDescent="0.2"/>
    <row r="4832" s="454" customFormat="1" x14ac:dyDescent="0.2"/>
    <row r="4833" s="454" customFormat="1" x14ac:dyDescent="0.2"/>
    <row r="4834" s="454" customFormat="1" x14ac:dyDescent="0.2"/>
    <row r="4835" s="454" customFormat="1" x14ac:dyDescent="0.2"/>
    <row r="4836" s="454" customFormat="1" x14ac:dyDescent="0.2"/>
    <row r="4837" s="454" customFormat="1" x14ac:dyDescent="0.2"/>
    <row r="4838" s="454" customFormat="1" x14ac:dyDescent="0.2"/>
    <row r="4839" s="454" customFormat="1" x14ac:dyDescent="0.2"/>
    <row r="4840" s="454" customFormat="1" x14ac:dyDescent="0.2"/>
    <row r="4841" s="454" customFormat="1" x14ac:dyDescent="0.2"/>
    <row r="4842" s="454" customFormat="1" x14ac:dyDescent="0.2"/>
    <row r="4843" s="454" customFormat="1" x14ac:dyDescent="0.2"/>
    <row r="4844" s="454" customFormat="1" x14ac:dyDescent="0.2"/>
    <row r="4845" s="454" customFormat="1" x14ac:dyDescent="0.2"/>
    <row r="4846" s="454" customFormat="1" x14ac:dyDescent="0.2"/>
    <row r="4847" s="454" customFormat="1" x14ac:dyDescent="0.2"/>
    <row r="4848" s="454" customFormat="1" x14ac:dyDescent="0.2"/>
    <row r="4849" s="454" customFormat="1" x14ac:dyDescent="0.2"/>
    <row r="4850" s="454" customFormat="1" x14ac:dyDescent="0.2"/>
    <row r="4851" s="454" customFormat="1" x14ac:dyDescent="0.2"/>
    <row r="4852" s="454" customFormat="1" x14ac:dyDescent="0.2"/>
    <row r="4853" s="454" customFormat="1" x14ac:dyDescent="0.2"/>
    <row r="4854" s="454" customFormat="1" x14ac:dyDescent="0.2"/>
    <row r="4855" s="454" customFormat="1" x14ac:dyDescent="0.2"/>
    <row r="4856" s="454" customFormat="1" x14ac:dyDescent="0.2"/>
    <row r="4857" s="454" customFormat="1" x14ac:dyDescent="0.2"/>
    <row r="4858" s="454" customFormat="1" x14ac:dyDescent="0.2"/>
    <row r="4859" s="454" customFormat="1" x14ac:dyDescent="0.2"/>
    <row r="4860" s="454" customFormat="1" x14ac:dyDescent="0.2"/>
    <row r="4861" s="454" customFormat="1" x14ac:dyDescent="0.2"/>
    <row r="4862" s="454" customFormat="1" x14ac:dyDescent="0.2"/>
    <row r="4863" s="454" customFormat="1" x14ac:dyDescent="0.2"/>
    <row r="4864" s="454" customFormat="1" x14ac:dyDescent="0.2"/>
    <row r="4865" s="454" customFormat="1" x14ac:dyDescent="0.2"/>
    <row r="4866" s="454" customFormat="1" x14ac:dyDescent="0.2"/>
    <row r="4867" s="454" customFormat="1" x14ac:dyDescent="0.2"/>
    <row r="4868" s="454" customFormat="1" x14ac:dyDescent="0.2"/>
    <row r="4869" s="454" customFormat="1" x14ac:dyDescent="0.2"/>
    <row r="4870" s="454" customFormat="1" x14ac:dyDescent="0.2"/>
    <row r="4871" s="454" customFormat="1" x14ac:dyDescent="0.2"/>
    <row r="4872" s="454" customFormat="1" x14ac:dyDescent="0.2"/>
    <row r="4873" s="454" customFormat="1" x14ac:dyDescent="0.2"/>
    <row r="4874" s="454" customFormat="1" x14ac:dyDescent="0.2"/>
    <row r="4875" s="454" customFormat="1" x14ac:dyDescent="0.2"/>
    <row r="4876" s="454" customFormat="1" x14ac:dyDescent="0.2"/>
    <row r="4877" s="454" customFormat="1" x14ac:dyDescent="0.2"/>
    <row r="4878" s="454" customFormat="1" x14ac:dyDescent="0.2"/>
    <row r="4879" s="454" customFormat="1" x14ac:dyDescent="0.2"/>
    <row r="4880" s="454" customFormat="1" x14ac:dyDescent="0.2"/>
    <row r="4881" s="454" customFormat="1" x14ac:dyDescent="0.2"/>
    <row r="4882" s="454" customFormat="1" x14ac:dyDescent="0.2"/>
    <row r="4883" s="454" customFormat="1" x14ac:dyDescent="0.2"/>
    <row r="4884" s="454" customFormat="1" x14ac:dyDescent="0.2"/>
    <row r="4885" s="454" customFormat="1" x14ac:dyDescent="0.2"/>
    <row r="4886" s="454" customFormat="1" x14ac:dyDescent="0.2"/>
    <row r="4887" s="454" customFormat="1" x14ac:dyDescent="0.2"/>
    <row r="4888" s="454" customFormat="1" x14ac:dyDescent="0.2"/>
    <row r="4889" s="454" customFormat="1" x14ac:dyDescent="0.2"/>
    <row r="4890" s="454" customFormat="1" x14ac:dyDescent="0.2"/>
    <row r="4891" s="454" customFormat="1" x14ac:dyDescent="0.2"/>
    <row r="4892" s="454" customFormat="1" x14ac:dyDescent="0.2"/>
    <row r="4893" s="454" customFormat="1" x14ac:dyDescent="0.2"/>
    <row r="4894" s="454" customFormat="1" x14ac:dyDescent="0.2"/>
    <row r="4895" s="454" customFormat="1" x14ac:dyDescent="0.2"/>
    <row r="4896" s="454" customFormat="1" x14ac:dyDescent="0.2"/>
    <row r="4897" s="454" customFormat="1" x14ac:dyDescent="0.2"/>
    <row r="4898" s="454" customFormat="1" x14ac:dyDescent="0.2"/>
    <row r="4899" s="454" customFormat="1" x14ac:dyDescent="0.2"/>
    <row r="4900" s="454" customFormat="1" x14ac:dyDescent="0.2"/>
    <row r="4901" s="454" customFormat="1" x14ac:dyDescent="0.2"/>
    <row r="4902" s="454" customFormat="1" x14ac:dyDescent="0.2"/>
    <row r="4903" s="454" customFormat="1" x14ac:dyDescent="0.2"/>
    <row r="4904" s="454" customFormat="1" x14ac:dyDescent="0.2"/>
    <row r="4905" s="454" customFormat="1" x14ac:dyDescent="0.2"/>
    <row r="4906" s="454" customFormat="1" x14ac:dyDescent="0.2"/>
    <row r="4907" s="454" customFormat="1" x14ac:dyDescent="0.2"/>
    <row r="4908" s="454" customFormat="1" x14ac:dyDescent="0.2"/>
    <row r="4909" s="454" customFormat="1" x14ac:dyDescent="0.2"/>
    <row r="4910" s="454" customFormat="1" x14ac:dyDescent="0.2"/>
    <row r="4911" s="454" customFormat="1" x14ac:dyDescent="0.2"/>
    <row r="4912" s="454" customFormat="1" x14ac:dyDescent="0.2"/>
    <row r="4913" s="454" customFormat="1" x14ac:dyDescent="0.2"/>
    <row r="4914" s="454" customFormat="1" x14ac:dyDescent="0.2"/>
    <row r="4915" s="454" customFormat="1" x14ac:dyDescent="0.2"/>
    <row r="4916" s="454" customFormat="1" x14ac:dyDescent="0.2"/>
    <row r="4917" s="454" customFormat="1" x14ac:dyDescent="0.2"/>
    <row r="4918" s="454" customFormat="1" x14ac:dyDescent="0.2"/>
    <row r="4919" s="454" customFormat="1" x14ac:dyDescent="0.2"/>
    <row r="4920" s="454" customFormat="1" x14ac:dyDescent="0.2"/>
    <row r="4921" s="454" customFormat="1" x14ac:dyDescent="0.2"/>
    <row r="4922" s="454" customFormat="1" x14ac:dyDescent="0.2"/>
    <row r="4923" s="454" customFormat="1" x14ac:dyDescent="0.2"/>
    <row r="4924" s="454" customFormat="1" x14ac:dyDescent="0.2"/>
    <row r="4925" s="454" customFormat="1" x14ac:dyDescent="0.2"/>
    <row r="4926" s="454" customFormat="1" x14ac:dyDescent="0.2"/>
    <row r="4927" s="454" customFormat="1" x14ac:dyDescent="0.2"/>
    <row r="4928" s="454" customFormat="1" x14ac:dyDescent="0.2"/>
    <row r="4929" s="454" customFormat="1" x14ac:dyDescent="0.2"/>
    <row r="4930" s="454" customFormat="1" x14ac:dyDescent="0.2"/>
    <row r="4931" s="454" customFormat="1" x14ac:dyDescent="0.2"/>
    <row r="4932" s="454" customFormat="1" x14ac:dyDescent="0.2"/>
    <row r="4933" s="454" customFormat="1" x14ac:dyDescent="0.2"/>
    <row r="4934" s="454" customFormat="1" x14ac:dyDescent="0.2"/>
    <row r="4935" s="454" customFormat="1" x14ac:dyDescent="0.2"/>
    <row r="4936" s="454" customFormat="1" x14ac:dyDescent="0.2"/>
    <row r="4937" s="454" customFormat="1" x14ac:dyDescent="0.2"/>
    <row r="4938" s="454" customFormat="1" x14ac:dyDescent="0.2"/>
    <row r="4939" s="454" customFormat="1" x14ac:dyDescent="0.2"/>
    <row r="4940" s="454" customFormat="1" x14ac:dyDescent="0.2"/>
    <row r="4941" s="454" customFormat="1" x14ac:dyDescent="0.2"/>
    <row r="4942" s="454" customFormat="1" x14ac:dyDescent="0.2"/>
    <row r="4943" s="454" customFormat="1" x14ac:dyDescent="0.2"/>
    <row r="4944" s="454" customFormat="1" x14ac:dyDescent="0.2"/>
    <row r="4945" s="454" customFormat="1" x14ac:dyDescent="0.2"/>
    <row r="4946" s="454" customFormat="1" x14ac:dyDescent="0.2"/>
    <row r="4947" s="454" customFormat="1" x14ac:dyDescent="0.2"/>
    <row r="4948" s="454" customFormat="1" x14ac:dyDescent="0.2"/>
    <row r="4949" s="454" customFormat="1" x14ac:dyDescent="0.2"/>
    <row r="4950" s="454" customFormat="1" x14ac:dyDescent="0.2"/>
    <row r="4951" s="454" customFormat="1" x14ac:dyDescent="0.2"/>
    <row r="4952" s="454" customFormat="1" x14ac:dyDescent="0.2"/>
    <row r="4953" s="454" customFormat="1" x14ac:dyDescent="0.2"/>
    <row r="4954" s="454" customFormat="1" x14ac:dyDescent="0.2"/>
    <row r="4955" s="454" customFormat="1" x14ac:dyDescent="0.2"/>
    <row r="4956" s="454" customFormat="1" x14ac:dyDescent="0.2"/>
    <row r="4957" s="454" customFormat="1" x14ac:dyDescent="0.2"/>
    <row r="4958" s="454" customFormat="1" x14ac:dyDescent="0.2"/>
    <row r="4959" s="454" customFormat="1" x14ac:dyDescent="0.2"/>
    <row r="4960" s="454" customFormat="1" x14ac:dyDescent="0.2"/>
    <row r="4961" s="454" customFormat="1" x14ac:dyDescent="0.2"/>
    <row r="4962" s="454" customFormat="1" x14ac:dyDescent="0.2"/>
    <row r="4963" s="454" customFormat="1" x14ac:dyDescent="0.2"/>
    <row r="4964" s="454" customFormat="1" x14ac:dyDescent="0.2"/>
    <row r="4965" s="454" customFormat="1" x14ac:dyDescent="0.2"/>
    <row r="4966" s="454" customFormat="1" x14ac:dyDescent="0.2"/>
    <row r="4967" s="454" customFormat="1" x14ac:dyDescent="0.2"/>
    <row r="4968" s="454" customFormat="1" x14ac:dyDescent="0.2"/>
    <row r="4969" s="454" customFormat="1" x14ac:dyDescent="0.2"/>
    <row r="4970" s="454" customFormat="1" x14ac:dyDescent="0.2"/>
    <row r="4971" s="454" customFormat="1" x14ac:dyDescent="0.2"/>
    <row r="4972" s="454" customFormat="1" x14ac:dyDescent="0.2"/>
    <row r="4973" s="454" customFormat="1" x14ac:dyDescent="0.2"/>
    <row r="4974" s="454" customFormat="1" x14ac:dyDescent="0.2"/>
    <row r="4975" s="454" customFormat="1" x14ac:dyDescent="0.2"/>
    <row r="4976" s="454" customFormat="1" x14ac:dyDescent="0.2"/>
    <row r="4977" s="454" customFormat="1" x14ac:dyDescent="0.2"/>
    <row r="4978" s="454" customFormat="1" x14ac:dyDescent="0.2"/>
    <row r="4979" s="454" customFormat="1" x14ac:dyDescent="0.2"/>
    <row r="4980" s="454" customFormat="1" x14ac:dyDescent="0.2"/>
    <row r="4981" s="454" customFormat="1" x14ac:dyDescent="0.2"/>
    <row r="4982" s="454" customFormat="1" x14ac:dyDescent="0.2"/>
    <row r="4983" s="454" customFormat="1" x14ac:dyDescent="0.2"/>
    <row r="4984" s="454" customFormat="1" x14ac:dyDescent="0.2"/>
    <row r="4985" s="454" customFormat="1" x14ac:dyDescent="0.2"/>
    <row r="4986" s="454" customFormat="1" x14ac:dyDescent="0.2"/>
    <row r="4987" s="454" customFormat="1" x14ac:dyDescent="0.2"/>
    <row r="4988" s="454" customFormat="1" x14ac:dyDescent="0.2"/>
    <row r="4989" s="454" customFormat="1" x14ac:dyDescent="0.2"/>
    <row r="4990" s="454" customFormat="1" x14ac:dyDescent="0.2"/>
    <row r="4991" s="454" customFormat="1" x14ac:dyDescent="0.2"/>
    <row r="4992" s="454" customFormat="1" x14ac:dyDescent="0.2"/>
    <row r="4993" s="454" customFormat="1" x14ac:dyDescent="0.2"/>
    <row r="4994" s="454" customFormat="1" x14ac:dyDescent="0.2"/>
    <row r="4995" s="454" customFormat="1" x14ac:dyDescent="0.2"/>
    <row r="4996" s="454" customFormat="1" x14ac:dyDescent="0.2"/>
    <row r="4997" s="454" customFormat="1" x14ac:dyDescent="0.2"/>
    <row r="4998" s="454" customFormat="1" x14ac:dyDescent="0.2"/>
    <row r="4999" s="454" customFormat="1" x14ac:dyDescent="0.2"/>
    <row r="5000" s="454" customFormat="1" x14ac:dyDescent="0.2"/>
  </sheetData>
  <sheetProtection formatCells="0" formatColumns="0" formatRows="0" insertColumns="0" insertRows="0" deleteColumns="0" deleteRows="0" sort="0" autoFilter="0"/>
  <mergeCells count="2">
    <mergeCell ref="A7:G7"/>
    <mergeCell ref="A8:F8"/>
  </mergeCells>
  <phoneticPr fontId="11" type="noConversion"/>
  <pageMargins left="0.25" right="0.25" top="0.25" bottom="0.25" header="0.5" footer="0.5"/>
  <pageSetup scale="52" fitToHeight="3"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9">
    <tabColor indexed="43"/>
    <pageSetUpPr fitToPage="1"/>
  </sheetPr>
  <dimension ref="A1:BB192"/>
  <sheetViews>
    <sheetView showGridLines="0" zoomScale="75" zoomScaleNormal="75" zoomScaleSheetLayoutView="75" workbookViewId="0">
      <selection activeCell="A14" sqref="A14"/>
    </sheetView>
  </sheetViews>
  <sheetFormatPr defaultColWidth="9.140625" defaultRowHeight="15.75" x14ac:dyDescent="0.2"/>
  <cols>
    <col min="1" max="1" width="25.140625" style="69" customWidth="1"/>
    <col min="2" max="2" width="18.5703125" style="69" customWidth="1"/>
    <col min="3" max="3" width="18.28515625" style="69" customWidth="1"/>
    <col min="4" max="4" width="17.42578125" style="69" customWidth="1"/>
    <col min="5" max="5" width="19.28515625" style="69" customWidth="1"/>
    <col min="6" max="6" width="12.140625" style="211" customWidth="1"/>
    <col min="7" max="8" width="17.42578125" style="211" customWidth="1"/>
    <col min="9" max="9" width="17.7109375" style="211" customWidth="1"/>
    <col min="10" max="10" width="17.85546875" style="69" customWidth="1"/>
    <col min="11" max="11" width="16.5703125" style="69" customWidth="1"/>
    <col min="12" max="12" width="18.5703125" style="69" customWidth="1"/>
    <col min="13" max="13" width="17.28515625" style="69" customWidth="1"/>
    <col min="14" max="14" width="17.7109375" style="69" customWidth="1"/>
    <col min="15" max="16" width="16.5703125" style="69" customWidth="1"/>
    <col min="17" max="17" width="17.5703125" style="69" customWidth="1"/>
    <col min="18" max="18" width="15.85546875" style="69" customWidth="1"/>
    <col min="19" max="19" width="16.7109375" style="69" customWidth="1"/>
    <col min="20" max="20" width="16.5703125" style="69" customWidth="1"/>
    <col min="21" max="21" width="16.7109375" style="69" customWidth="1"/>
    <col min="22" max="22" width="17.5703125" style="69" customWidth="1"/>
    <col min="23" max="23" width="18" style="69" customWidth="1"/>
    <col min="24" max="24" width="12.7109375" style="69" customWidth="1"/>
    <col min="25" max="25" width="16.85546875" style="69" customWidth="1"/>
    <col min="26" max="26" width="9.7109375" style="69" customWidth="1"/>
    <col min="27" max="27" width="14.140625" style="69" customWidth="1"/>
    <col min="28" max="28" width="9.7109375" style="69" customWidth="1"/>
    <col min="29" max="29" width="14.140625" style="69" customWidth="1"/>
    <col min="30" max="16384" width="9.140625" style="69"/>
  </cols>
  <sheetData>
    <row r="1" spans="1:54" s="67" customFormat="1" x14ac:dyDescent="0.2">
      <c r="A1" s="1162" t="s">
        <v>487</v>
      </c>
      <c r="B1" s="1069"/>
      <c r="C1" s="1163" t="str">
        <f>Cover!B1</f>
        <v>22-0125</v>
      </c>
      <c r="D1" s="1164"/>
      <c r="E1" s="1164"/>
      <c r="F1" s="1165"/>
    </row>
    <row r="2" spans="1:54" s="67" customFormat="1" x14ac:dyDescent="0.2">
      <c r="A2" s="1166" t="s">
        <v>1131</v>
      </c>
      <c r="B2" s="1167"/>
      <c r="C2" s="1168"/>
      <c r="D2" s="1169"/>
      <c r="E2" s="1169"/>
      <c r="F2" s="1170"/>
    </row>
    <row r="3" spans="1:54" s="67" customFormat="1" x14ac:dyDescent="0.2">
      <c r="A3" s="1166" t="s">
        <v>498</v>
      </c>
      <c r="B3" s="1167"/>
      <c r="C3" s="1171">
        <f>Cover!B2</f>
        <v>8</v>
      </c>
      <c r="D3" s="1172"/>
      <c r="E3" s="1172"/>
      <c r="F3" s="1173"/>
    </row>
    <row r="4" spans="1:54" s="67" customFormat="1" x14ac:dyDescent="0.2">
      <c r="A4" s="1166" t="s">
        <v>1124</v>
      </c>
      <c r="B4" s="1167"/>
      <c r="C4" s="1187" t="str">
        <f>Cover!B7</f>
        <v>Geodis USA Inc.acting as agent for and on behalf of Cargo Container Line Limited</v>
      </c>
      <c r="D4" s="1052"/>
      <c r="E4" s="1052"/>
      <c r="F4" s="1053"/>
    </row>
    <row r="5" spans="1:54" s="67" customFormat="1" x14ac:dyDescent="0.2">
      <c r="A5" s="1166" t="s">
        <v>504</v>
      </c>
      <c r="B5" s="1167"/>
      <c r="C5" s="1168" t="s">
        <v>334</v>
      </c>
      <c r="D5" s="1169"/>
      <c r="E5" s="1169"/>
      <c r="F5" s="1170"/>
    </row>
    <row r="6" spans="1:54" s="67" customFormat="1" ht="15.75" customHeight="1" x14ac:dyDescent="0.2">
      <c r="A6" s="1166" t="s">
        <v>488</v>
      </c>
      <c r="B6" s="1167"/>
      <c r="C6" s="1168" t="s">
        <v>334</v>
      </c>
      <c r="D6" s="1169"/>
      <c r="E6" s="1169"/>
      <c r="F6" s="1170"/>
    </row>
    <row r="7" spans="1:54" s="67" customFormat="1" ht="15.75" customHeight="1" x14ac:dyDescent="0.2">
      <c r="A7" s="1166" t="s">
        <v>578</v>
      </c>
      <c r="B7" s="1167"/>
      <c r="C7" s="1168" t="s">
        <v>571</v>
      </c>
      <c r="D7" s="1169"/>
      <c r="E7" s="1169"/>
      <c r="F7" s="1170"/>
    </row>
    <row r="8" spans="1:54" ht="2.25" customHeight="1" thickBot="1" x14ac:dyDescent="0.25">
      <c r="A8" s="1179"/>
      <c r="B8" s="1180"/>
      <c r="C8" s="1181"/>
      <c r="D8" s="1182"/>
      <c r="E8" s="1182"/>
      <c r="F8" s="1183"/>
      <c r="G8" s="69"/>
      <c r="H8" s="69"/>
      <c r="I8" s="69"/>
    </row>
    <row r="9" spans="1:54" s="73" customFormat="1" x14ac:dyDescent="0.25">
      <c r="A9" s="219">
        <v>39</v>
      </c>
      <c r="B9" s="1184" t="s">
        <v>80</v>
      </c>
      <c r="C9" s="1184"/>
      <c r="D9" s="1184"/>
      <c r="E9" s="1184"/>
      <c r="F9" s="1184"/>
    </row>
    <row r="10" spans="1:54" s="73" customFormat="1" ht="16.5" thickBot="1" x14ac:dyDescent="0.25">
      <c r="A10" s="74"/>
      <c r="B10" s="70"/>
      <c r="C10" s="70"/>
      <c r="D10" s="71"/>
      <c r="E10" s="71"/>
      <c r="F10" s="72"/>
      <c r="G10" s="75"/>
      <c r="H10" s="71"/>
      <c r="I10" s="71"/>
      <c r="J10" s="71"/>
    </row>
    <row r="11" spans="1:54" ht="19.5" thickBot="1" x14ac:dyDescent="0.25">
      <c r="A11" s="76" t="s">
        <v>579</v>
      </c>
      <c r="B11" s="77"/>
      <c r="C11" s="70"/>
      <c r="D11" s="71"/>
      <c r="E11" s="71"/>
      <c r="F11" s="72"/>
      <c r="G11" s="75"/>
      <c r="H11" s="71"/>
      <c r="I11" s="71"/>
      <c r="J11" s="71"/>
    </row>
    <row r="12" spans="1:54" s="78" customFormat="1" ht="16.5" thickBot="1" x14ac:dyDescent="0.25">
      <c r="A12" s="1174" t="s">
        <v>581</v>
      </c>
      <c r="B12" s="1175"/>
      <c r="C12" s="1175"/>
      <c r="D12" s="1175"/>
      <c r="E12" s="1175"/>
      <c r="F12" s="1175"/>
      <c r="G12" s="1175"/>
      <c r="H12" s="1175"/>
      <c r="I12" s="1175"/>
      <c r="J12" s="1176"/>
    </row>
    <row r="13" spans="1:54" ht="17.25" customHeight="1" x14ac:dyDescent="0.2">
      <c r="A13" s="3" t="s">
        <v>582</v>
      </c>
      <c r="B13" s="1186" t="s">
        <v>583</v>
      </c>
      <c r="C13" s="1186"/>
      <c r="D13" s="1186"/>
      <c r="E13" s="1186"/>
      <c r="F13" s="1186"/>
      <c r="G13" s="1186"/>
      <c r="H13" s="1186"/>
      <c r="I13" s="1186"/>
      <c r="J13" s="1177" t="s">
        <v>587</v>
      </c>
      <c r="K13" s="1178"/>
      <c r="L13" s="1159" t="s">
        <v>588</v>
      </c>
      <c r="M13" s="1160"/>
      <c r="N13" s="336" t="s">
        <v>4</v>
      </c>
    </row>
    <row r="14" spans="1:54" s="81" customFormat="1" x14ac:dyDescent="0.2">
      <c r="A14" s="80"/>
      <c r="B14" s="1142"/>
      <c r="C14" s="1185"/>
      <c r="D14" s="1185"/>
      <c r="E14" s="1185"/>
      <c r="F14" s="1185"/>
      <c r="G14" s="1185"/>
      <c r="H14" s="1185"/>
      <c r="I14" s="1185"/>
      <c r="J14" s="1137"/>
      <c r="K14" s="1138"/>
      <c r="L14" s="1161"/>
      <c r="M14" s="1139"/>
      <c r="N14" s="335" t="str">
        <f>IF($A14&gt;0,$A14,"")</f>
        <v/>
      </c>
    </row>
    <row r="15" spans="1:54" s="83" customFormat="1" x14ac:dyDescent="0.2">
      <c r="A15" s="82"/>
      <c r="B15" s="1147"/>
      <c r="C15" s="1148"/>
      <c r="D15" s="1148"/>
      <c r="E15" s="1148"/>
      <c r="F15" s="1148"/>
      <c r="G15" s="1148"/>
      <c r="H15" s="1148"/>
      <c r="I15" s="1148"/>
      <c r="J15" s="1137"/>
      <c r="K15" s="1138"/>
      <c r="L15" s="1137"/>
      <c r="M15" s="1139"/>
      <c r="N15" s="335" t="str">
        <f>IF($A15&gt;0,$A15,"")</f>
        <v/>
      </c>
      <c r="BB15" s="81"/>
    </row>
    <row r="16" spans="1:54" s="83" customFormat="1" x14ac:dyDescent="0.2">
      <c r="A16" s="82"/>
      <c r="B16" s="1147"/>
      <c r="C16" s="1148"/>
      <c r="D16" s="1148"/>
      <c r="E16" s="1148"/>
      <c r="F16" s="1148"/>
      <c r="G16" s="1148"/>
      <c r="H16" s="1148"/>
      <c r="I16" s="1148"/>
      <c r="J16" s="1137"/>
      <c r="K16" s="1138"/>
      <c r="L16" s="1137"/>
      <c r="M16" s="1139"/>
      <c r="N16" s="335" t="str">
        <f>IF($A16&gt;0,$A16,"")</f>
        <v/>
      </c>
      <c r="BB16" s="81"/>
    </row>
    <row r="17" spans="1:54" s="83" customFormat="1" ht="16.5" thickBot="1" x14ac:dyDescent="0.25">
      <c r="A17" s="84"/>
      <c r="B17" s="1140"/>
      <c r="C17" s="1141"/>
      <c r="D17" s="1141"/>
      <c r="E17" s="1141"/>
      <c r="F17" s="1141"/>
      <c r="G17" s="1141"/>
      <c r="H17" s="1141"/>
      <c r="I17" s="1141"/>
      <c r="J17" s="1155"/>
      <c r="K17" s="1156"/>
      <c r="L17" s="1135"/>
      <c r="M17" s="1136"/>
      <c r="N17" s="335" t="str">
        <f>IF($A17&gt;0,$A17,"")</f>
        <v/>
      </c>
      <c r="BB17" s="81"/>
    </row>
    <row r="18" spans="1:54" s="91" customFormat="1" ht="16.5" thickBot="1" x14ac:dyDescent="0.25">
      <c r="A18" s="329"/>
      <c r="B18" s="85"/>
      <c r="C18" s="86"/>
      <c r="D18" s="87"/>
      <c r="E18" s="87"/>
      <c r="F18" s="88"/>
      <c r="G18" s="88"/>
      <c r="H18" s="89"/>
      <c r="I18" s="90"/>
      <c r="J18" s="90"/>
      <c r="K18" s="86"/>
      <c r="L18" s="86"/>
      <c r="M18" s="86"/>
      <c r="N18" s="335" t="str">
        <f>IF($A18&gt;0,$A18,"")</f>
        <v/>
      </c>
      <c r="O18" s="86"/>
      <c r="P18" s="86"/>
      <c r="Q18" s="86"/>
      <c r="BB18" s="81"/>
    </row>
    <row r="19" spans="1:54" s="91" customFormat="1" ht="19.5" thickBot="1" x14ac:dyDescent="0.25">
      <c r="A19" s="76" t="s">
        <v>416</v>
      </c>
      <c r="B19" s="257"/>
      <c r="I19" s="90"/>
      <c r="J19" s="90"/>
      <c r="K19" s="86"/>
      <c r="L19" s="86"/>
      <c r="M19" s="86"/>
      <c r="N19" s="86"/>
      <c r="O19" s="86"/>
      <c r="P19" s="86"/>
      <c r="Q19" s="86"/>
    </row>
    <row r="20" spans="1:54" s="91" customFormat="1" x14ac:dyDescent="0.2">
      <c r="A20" s="262" t="s">
        <v>416</v>
      </c>
      <c r="B20" s="1144" t="s">
        <v>583</v>
      </c>
      <c r="C20" s="1145"/>
      <c r="D20" s="1145"/>
      <c r="E20" s="1145"/>
      <c r="F20" s="1145"/>
      <c r="G20" s="1145"/>
      <c r="H20" s="1146"/>
      <c r="I20" s="90"/>
      <c r="J20" s="90"/>
      <c r="K20" s="86"/>
      <c r="L20" s="86"/>
      <c r="M20" s="86"/>
      <c r="N20" s="86"/>
      <c r="O20" s="86"/>
      <c r="P20" s="86"/>
      <c r="Q20" s="86"/>
    </row>
    <row r="21" spans="1:54" s="94" customFormat="1" x14ac:dyDescent="0.2">
      <c r="A21" s="80"/>
      <c r="B21" s="1142"/>
      <c r="C21" s="1142"/>
      <c r="D21" s="1142"/>
      <c r="E21" s="1142"/>
      <c r="F21" s="1142"/>
      <c r="G21" s="1142"/>
      <c r="H21" s="1143"/>
      <c r="I21" s="220"/>
      <c r="J21" s="92"/>
      <c r="K21" s="93"/>
      <c r="L21" s="93"/>
      <c r="M21" s="93"/>
      <c r="N21" s="93"/>
      <c r="O21" s="93"/>
      <c r="P21" s="93"/>
      <c r="Q21" s="93"/>
    </row>
    <row r="22" spans="1:54" s="94" customFormat="1" x14ac:dyDescent="0.2">
      <c r="A22" s="221"/>
      <c r="B22" s="1142"/>
      <c r="C22" s="1142"/>
      <c r="D22" s="1142"/>
      <c r="E22" s="1142"/>
      <c r="F22" s="1142"/>
      <c r="G22" s="1142"/>
      <c r="H22" s="1143"/>
      <c r="I22" s="92"/>
      <c r="J22" s="92"/>
      <c r="K22" s="93"/>
      <c r="L22" s="93"/>
      <c r="M22" s="93"/>
      <c r="N22" s="93"/>
      <c r="O22" s="93"/>
      <c r="P22" s="93"/>
      <c r="Q22" s="93"/>
    </row>
    <row r="23" spans="1:54" s="94" customFormat="1" x14ac:dyDescent="0.2">
      <c r="A23" s="221"/>
      <c r="B23" s="1149"/>
      <c r="C23" s="1150"/>
      <c r="D23" s="1150"/>
      <c r="E23" s="1150"/>
      <c r="F23" s="1150"/>
      <c r="G23" s="1150"/>
      <c r="H23" s="1151"/>
      <c r="I23" s="92"/>
      <c r="J23" s="92"/>
      <c r="K23" s="93"/>
      <c r="L23" s="93"/>
      <c r="M23" s="93"/>
      <c r="N23" s="93"/>
      <c r="O23" s="93"/>
      <c r="P23" s="93"/>
      <c r="Q23" s="93"/>
    </row>
    <row r="24" spans="1:54" s="94" customFormat="1" ht="16.5" thickBot="1" x14ac:dyDescent="0.25">
      <c r="A24" s="222"/>
      <c r="B24" s="1152"/>
      <c r="C24" s="1153"/>
      <c r="D24" s="1153"/>
      <c r="E24" s="1153"/>
      <c r="F24" s="1153"/>
      <c r="G24" s="1153"/>
      <c r="H24" s="1154"/>
      <c r="I24" s="92"/>
      <c r="J24" s="92"/>
      <c r="K24" s="93"/>
      <c r="L24" s="93"/>
      <c r="M24" s="93"/>
      <c r="N24" s="93"/>
      <c r="O24" s="93"/>
      <c r="P24" s="93"/>
      <c r="Q24" s="93"/>
    </row>
    <row r="25" spans="1:54" s="91" customFormat="1" ht="16.5" thickBot="1" x14ac:dyDescent="0.25">
      <c r="A25" s="85"/>
      <c r="B25" s="95"/>
      <c r="C25" s="95"/>
      <c r="D25" s="95"/>
      <c r="E25" s="95"/>
      <c r="F25" s="95"/>
      <c r="G25" s="95"/>
      <c r="H25" s="95"/>
      <c r="I25" s="90"/>
      <c r="J25" s="90"/>
      <c r="K25" s="86"/>
      <c r="L25" s="86"/>
      <c r="M25" s="86"/>
      <c r="N25" s="86"/>
      <c r="O25" s="86"/>
      <c r="P25" s="86"/>
      <c r="Q25" s="86"/>
      <c r="R25" s="86"/>
      <c r="S25" s="86"/>
      <c r="T25" s="86"/>
      <c r="U25" s="86"/>
    </row>
    <row r="26" spans="1:54" s="91" customFormat="1" ht="19.5" thickBot="1" x14ac:dyDescent="0.25">
      <c r="A26" s="76" t="s">
        <v>589</v>
      </c>
      <c r="B26" s="77"/>
      <c r="I26" s="90"/>
      <c r="J26" s="90"/>
      <c r="K26" s="86"/>
      <c r="L26" s="86"/>
      <c r="M26" s="86"/>
      <c r="N26" s="86"/>
      <c r="O26" s="86"/>
      <c r="P26" s="86"/>
      <c r="Q26" s="86"/>
      <c r="R26" s="86"/>
      <c r="S26" s="86"/>
      <c r="T26" s="86"/>
      <c r="U26" s="86"/>
    </row>
    <row r="27" spans="1:54" s="91" customFormat="1" x14ac:dyDescent="0.2">
      <c r="A27" s="223" t="s">
        <v>166</v>
      </c>
      <c r="B27" s="166"/>
      <c r="C27" s="98"/>
      <c r="D27" s="99"/>
      <c r="E27" s="99"/>
      <c r="F27" s="100"/>
      <c r="G27" s="100"/>
      <c r="H27" s="100"/>
      <c r="I27" s="101"/>
      <c r="J27" s="102"/>
      <c r="K27" s="103"/>
      <c r="L27" s="86"/>
      <c r="M27" s="86"/>
      <c r="N27" s="86"/>
      <c r="O27" s="86"/>
      <c r="P27" s="86"/>
      <c r="Q27" s="86"/>
      <c r="R27" s="86"/>
      <c r="S27" s="86"/>
      <c r="T27" s="86"/>
      <c r="U27" s="86"/>
      <c r="V27" s="86"/>
    </row>
    <row r="28" spans="1:54" s="91" customFormat="1" x14ac:dyDescent="0.2">
      <c r="A28" s="96" t="s">
        <v>591</v>
      </c>
      <c r="B28" s="97"/>
      <c r="C28" s="104"/>
      <c r="D28" s="105"/>
      <c r="E28" s="105"/>
      <c r="F28" s="106"/>
      <c r="G28" s="106"/>
      <c r="H28" s="106"/>
      <c r="I28" s="107"/>
      <c r="J28" s="108"/>
      <c r="K28" s="109"/>
      <c r="L28" s="86"/>
      <c r="M28" s="86"/>
      <c r="N28" s="86"/>
      <c r="O28" s="86"/>
      <c r="P28" s="86"/>
      <c r="Q28" s="86"/>
      <c r="R28" s="86"/>
    </row>
    <row r="29" spans="1:54" s="91" customFormat="1" ht="16.5" thickBot="1" x14ac:dyDescent="0.25">
      <c r="A29" s="110" t="s">
        <v>171</v>
      </c>
      <c r="B29" s="111"/>
      <c r="C29" s="112"/>
      <c r="D29" s="113"/>
      <c r="E29" s="113"/>
      <c r="F29" s="114"/>
      <c r="G29" s="114"/>
      <c r="H29" s="114"/>
      <c r="I29" s="115"/>
      <c r="J29" s="116"/>
      <c r="K29" s="117"/>
      <c r="L29" s="86"/>
      <c r="M29" s="86"/>
      <c r="N29" s="86"/>
      <c r="O29" s="86"/>
      <c r="P29" s="86"/>
      <c r="Q29" s="86"/>
      <c r="R29" s="86"/>
      <c r="S29" s="118"/>
      <c r="T29" s="118"/>
      <c r="U29" s="118"/>
      <c r="V29" s="86"/>
      <c r="W29" s="86"/>
      <c r="X29" s="86"/>
    </row>
    <row r="30" spans="1:54" s="119" customFormat="1" ht="32.25" customHeight="1" x14ac:dyDescent="0.2">
      <c r="A30" s="1113" t="s">
        <v>592</v>
      </c>
      <c r="B30" s="1110" t="s">
        <v>593</v>
      </c>
      <c r="C30" s="1110" t="s">
        <v>11</v>
      </c>
      <c r="D30" s="1110" t="s">
        <v>12</v>
      </c>
      <c r="E30" s="1110" t="s">
        <v>13</v>
      </c>
      <c r="F30" s="1110" t="s">
        <v>14</v>
      </c>
      <c r="G30" s="1110" t="s">
        <v>15</v>
      </c>
      <c r="H30" s="1110" t="s">
        <v>16</v>
      </c>
      <c r="I30" s="1110" t="s">
        <v>17</v>
      </c>
      <c r="J30" s="1110" t="s">
        <v>18</v>
      </c>
      <c r="K30" s="1110" t="s">
        <v>19</v>
      </c>
      <c r="L30" s="1110" t="s">
        <v>20</v>
      </c>
      <c r="M30" s="35"/>
      <c r="N30" s="35"/>
      <c r="O30" s="35"/>
      <c r="P30" s="35"/>
      <c r="Q30" s="35"/>
      <c r="R30" s="35"/>
      <c r="S30" s="35"/>
      <c r="T30" s="35"/>
      <c r="U30" s="35"/>
      <c r="V30" s="35"/>
      <c r="W30" s="35"/>
      <c r="X30" s="1110" t="s">
        <v>22</v>
      </c>
      <c r="Y30" s="1110" t="s">
        <v>23</v>
      </c>
      <c r="Z30" s="1110" t="s">
        <v>24</v>
      </c>
      <c r="AA30" s="1188" t="s">
        <v>349</v>
      </c>
    </row>
    <row r="31" spans="1:54" s="119" customFormat="1" ht="16.5" thickBot="1" x14ac:dyDescent="0.25">
      <c r="A31" s="1114"/>
      <c r="B31" s="1112"/>
      <c r="C31" s="1112"/>
      <c r="D31" s="1112"/>
      <c r="E31" s="1112"/>
      <c r="F31" s="1112"/>
      <c r="G31" s="1111"/>
      <c r="H31" s="1112"/>
      <c r="I31" s="1112"/>
      <c r="J31" s="1112"/>
      <c r="K31" s="1112"/>
      <c r="L31" s="1112"/>
      <c r="M31" s="36"/>
      <c r="N31" s="36"/>
      <c r="O31" s="36"/>
      <c r="P31" s="36"/>
      <c r="Q31" s="36"/>
      <c r="R31" s="36"/>
      <c r="S31" s="36"/>
      <c r="T31" s="36"/>
      <c r="U31" s="36"/>
      <c r="V31" s="36"/>
      <c r="W31" s="36"/>
      <c r="X31" s="1112"/>
      <c r="Y31" s="1112"/>
      <c r="Z31" s="1112"/>
      <c r="AA31" s="1189"/>
    </row>
    <row r="32" spans="1:54" s="122" customFormat="1" x14ac:dyDescent="0.2">
      <c r="A32" s="61"/>
      <c r="B32" s="49"/>
      <c r="C32" s="225"/>
      <c r="D32" s="225"/>
      <c r="E32" s="225"/>
      <c r="F32" s="225"/>
      <c r="G32" s="120"/>
      <c r="H32" s="225"/>
      <c r="I32" s="263"/>
      <c r="J32" s="263"/>
      <c r="K32" s="263"/>
      <c r="L32" s="263"/>
      <c r="M32" s="120"/>
      <c r="N32" s="120"/>
      <c r="O32" s="120"/>
      <c r="P32" s="226"/>
      <c r="Q32" s="226"/>
      <c r="R32" s="226"/>
      <c r="S32" s="120"/>
      <c r="T32" s="120"/>
      <c r="U32" s="120"/>
      <c r="V32" s="120"/>
      <c r="W32" s="120"/>
      <c r="X32" s="227"/>
      <c r="Y32" s="227"/>
      <c r="Z32" s="120"/>
      <c r="AA32" s="121"/>
    </row>
    <row r="33" spans="1:29" s="122" customFormat="1" x14ac:dyDescent="0.2">
      <c r="A33" s="40"/>
      <c r="B33" s="123"/>
      <c r="C33" s="123"/>
      <c r="D33" s="123"/>
      <c r="E33" s="123"/>
      <c r="F33" s="123"/>
      <c r="G33" s="124"/>
      <c r="H33" s="123"/>
      <c r="I33" s="255"/>
      <c r="J33" s="255"/>
      <c r="K33" s="255"/>
      <c r="L33" s="255"/>
      <c r="M33" s="125"/>
      <c r="N33" s="124"/>
      <c r="O33" s="124"/>
      <c r="P33" s="125"/>
      <c r="Q33" s="125"/>
      <c r="R33" s="125"/>
      <c r="S33" s="124"/>
      <c r="T33" s="124"/>
      <c r="U33" s="124"/>
      <c r="V33" s="124"/>
      <c r="W33" s="124"/>
      <c r="X33" s="126"/>
      <c r="Y33" s="126"/>
      <c r="Z33" s="124"/>
      <c r="AA33" s="127"/>
    </row>
    <row r="34" spans="1:29" s="122" customFormat="1" x14ac:dyDescent="0.2">
      <c r="A34" s="40"/>
      <c r="B34" s="123"/>
      <c r="C34" s="123"/>
      <c r="D34" s="123"/>
      <c r="E34" s="123"/>
      <c r="F34" s="123"/>
      <c r="G34" s="124"/>
      <c r="H34" s="123"/>
      <c r="I34" s="255"/>
      <c r="J34" s="255"/>
      <c r="K34" s="255"/>
      <c r="L34" s="255"/>
      <c r="M34" s="125"/>
      <c r="N34" s="124"/>
      <c r="O34" s="124"/>
      <c r="P34" s="125"/>
      <c r="Q34" s="125"/>
      <c r="R34" s="125"/>
      <c r="S34" s="124"/>
      <c r="T34" s="124"/>
      <c r="U34" s="124"/>
      <c r="V34" s="124"/>
      <c r="W34" s="124"/>
      <c r="X34" s="126"/>
      <c r="Y34" s="126"/>
      <c r="Z34" s="124"/>
      <c r="AA34" s="127"/>
    </row>
    <row r="35" spans="1:29" s="122" customFormat="1" ht="16.5" thickBot="1" x14ac:dyDescent="0.25">
      <c r="A35" s="9"/>
      <c r="B35" s="128"/>
      <c r="C35" s="128"/>
      <c r="D35" s="128"/>
      <c r="E35" s="128"/>
      <c r="F35" s="128"/>
      <c r="G35" s="129"/>
      <c r="H35" s="128"/>
      <c r="I35" s="256"/>
      <c r="J35" s="256"/>
      <c r="K35" s="256"/>
      <c r="L35" s="256"/>
      <c r="M35" s="129"/>
      <c r="N35" s="129"/>
      <c r="O35" s="129"/>
      <c r="P35" s="130"/>
      <c r="Q35" s="130"/>
      <c r="R35" s="130"/>
      <c r="S35" s="129"/>
      <c r="T35" s="129"/>
      <c r="U35" s="129"/>
      <c r="V35" s="129"/>
      <c r="W35" s="129"/>
      <c r="X35" s="131"/>
      <c r="Y35" s="131"/>
      <c r="Z35" s="129"/>
      <c r="AA35" s="132"/>
    </row>
    <row r="36" spans="1:29" s="70" customFormat="1" x14ac:dyDescent="0.2">
      <c r="A36" s="133"/>
      <c r="B36" s="133"/>
      <c r="C36" s="133"/>
      <c r="D36" s="133"/>
      <c r="E36" s="133"/>
      <c r="F36" s="133"/>
      <c r="G36" s="118"/>
      <c r="H36" s="118"/>
      <c r="I36" s="118"/>
      <c r="J36" s="118"/>
      <c r="K36" s="118"/>
      <c r="L36" s="118"/>
      <c r="M36" s="134"/>
      <c r="N36" s="118"/>
      <c r="O36" s="159"/>
      <c r="P36" s="159"/>
      <c r="Q36" s="159"/>
      <c r="R36" s="159"/>
      <c r="S36" s="159"/>
      <c r="T36" s="159"/>
      <c r="U36" s="159"/>
      <c r="V36" s="159"/>
      <c r="W36" s="93"/>
    </row>
    <row r="37" spans="1:29" s="70" customFormat="1" ht="16.5" thickBot="1" x14ac:dyDescent="0.25">
      <c r="A37" s="133"/>
      <c r="B37" s="133"/>
      <c r="C37" s="133"/>
      <c r="D37" s="133"/>
      <c r="E37" s="133"/>
      <c r="F37" s="133"/>
      <c r="G37" s="118"/>
      <c r="H37" s="118"/>
      <c r="I37" s="118"/>
      <c r="J37" s="118"/>
      <c r="K37" s="118"/>
      <c r="N37" s="118"/>
      <c r="O37" s="159"/>
      <c r="P37" s="159"/>
      <c r="Q37" s="159"/>
      <c r="R37" s="159"/>
      <c r="S37" s="159"/>
      <c r="T37" s="159"/>
      <c r="U37" s="159"/>
      <c r="V37" s="159"/>
      <c r="W37" s="94"/>
    </row>
    <row r="38" spans="1:29" s="70" customFormat="1" ht="16.5" thickBot="1" x14ac:dyDescent="0.25">
      <c r="A38" s="135" t="s">
        <v>25</v>
      </c>
      <c r="B38" s="133"/>
      <c r="C38" s="133"/>
      <c r="D38" s="133"/>
      <c r="E38" s="133"/>
      <c r="F38" s="133"/>
      <c r="G38" s="118"/>
      <c r="H38" s="118"/>
      <c r="I38" s="118"/>
      <c r="J38" s="118"/>
      <c r="K38" s="118"/>
      <c r="M38" s="118"/>
      <c r="N38" s="118"/>
      <c r="O38" s="159"/>
      <c r="P38" s="122"/>
      <c r="Q38" s="122"/>
      <c r="R38" s="122"/>
      <c r="S38" s="93"/>
      <c r="T38" s="93"/>
      <c r="U38" s="93"/>
      <c r="V38" s="93"/>
      <c r="W38" s="159"/>
    </row>
    <row r="39" spans="1:29" s="70" customFormat="1" ht="15.75" customHeight="1" x14ac:dyDescent="0.2">
      <c r="A39" s="1113" t="s">
        <v>592</v>
      </c>
      <c r="B39" s="1110" t="s">
        <v>593</v>
      </c>
      <c r="C39" s="1110" t="s">
        <v>11</v>
      </c>
      <c r="D39" s="1110" t="s">
        <v>12</v>
      </c>
      <c r="E39" s="1110" t="s">
        <v>13</v>
      </c>
      <c r="F39" s="1110" t="s">
        <v>14</v>
      </c>
      <c r="G39" s="1110" t="s">
        <v>15</v>
      </c>
      <c r="H39" s="1110" t="s">
        <v>16</v>
      </c>
      <c r="I39" s="1110" t="s">
        <v>26</v>
      </c>
      <c r="J39" s="1110" t="s">
        <v>27</v>
      </c>
      <c r="K39" s="1157" t="s">
        <v>294</v>
      </c>
      <c r="L39" s="10" t="s">
        <v>63</v>
      </c>
      <c r="M39" s="4" t="s">
        <v>64</v>
      </c>
      <c r="N39" s="5" t="s">
        <v>65</v>
      </c>
      <c r="O39" s="35"/>
      <c r="P39" s="35"/>
      <c r="Q39" s="35"/>
      <c r="R39" s="35"/>
      <c r="S39" s="35"/>
      <c r="T39" s="35"/>
      <c r="U39" s="35"/>
      <c r="V39" s="35"/>
      <c r="W39" s="35"/>
      <c r="X39" s="1110" t="s">
        <v>22</v>
      </c>
      <c r="Y39" s="1110" t="s">
        <v>23</v>
      </c>
      <c r="Z39" s="1110" t="s">
        <v>24</v>
      </c>
      <c r="AA39" s="1188" t="s">
        <v>349</v>
      </c>
    </row>
    <row r="40" spans="1:29" s="70" customFormat="1" ht="31.7" customHeight="1" thickBot="1" x14ac:dyDescent="0.25">
      <c r="A40" s="1114"/>
      <c r="B40" s="1112"/>
      <c r="C40" s="1112"/>
      <c r="D40" s="1112"/>
      <c r="E40" s="1112"/>
      <c r="F40" s="1112"/>
      <c r="G40" s="1111"/>
      <c r="H40" s="1112"/>
      <c r="I40" s="1112"/>
      <c r="J40" s="1112"/>
      <c r="K40" s="1158"/>
      <c r="L40" s="6" t="s">
        <v>66</v>
      </c>
      <c r="M40" s="7" t="s">
        <v>67</v>
      </c>
      <c r="N40" s="8" t="s">
        <v>68</v>
      </c>
      <c r="O40" s="264"/>
      <c r="P40" s="36"/>
      <c r="Q40" s="36"/>
      <c r="R40" s="36"/>
      <c r="S40" s="36"/>
      <c r="T40" s="36"/>
      <c r="U40" s="36"/>
      <c r="V40" s="36"/>
      <c r="W40" s="36"/>
      <c r="X40" s="1112"/>
      <c r="Y40" s="1112"/>
      <c r="Z40" s="1112"/>
      <c r="AA40" s="1189"/>
    </row>
    <row r="41" spans="1:29" s="136" customFormat="1" x14ac:dyDescent="0.2">
      <c r="A41" s="61"/>
      <c r="B41" s="225"/>
      <c r="C41" s="225"/>
      <c r="D41" s="225"/>
      <c r="E41" s="225"/>
      <c r="F41" s="225"/>
      <c r="G41" s="120"/>
      <c r="H41" s="225"/>
      <c r="I41" s="263"/>
      <c r="J41" s="263"/>
      <c r="K41" s="265"/>
      <c r="L41" s="268"/>
      <c r="M41" s="120"/>
      <c r="N41" s="121"/>
      <c r="O41" s="269"/>
      <c r="P41" s="226"/>
      <c r="Q41" s="226"/>
      <c r="R41" s="226"/>
      <c r="S41" s="120"/>
      <c r="T41" s="120"/>
      <c r="U41" s="120"/>
      <c r="V41" s="120"/>
      <c r="W41" s="120"/>
      <c r="X41" s="227"/>
      <c r="Y41" s="227"/>
      <c r="Z41" s="120"/>
      <c r="AA41" s="121"/>
    </row>
    <row r="42" spans="1:29" s="136" customFormat="1" x14ac:dyDescent="0.2">
      <c r="A42" s="40"/>
      <c r="B42" s="123"/>
      <c r="C42" s="123"/>
      <c r="D42" s="123"/>
      <c r="E42" s="123"/>
      <c r="F42" s="123"/>
      <c r="G42" s="124"/>
      <c r="H42" s="123"/>
      <c r="I42" s="255"/>
      <c r="J42" s="255"/>
      <c r="K42" s="266"/>
      <c r="L42" s="259"/>
      <c r="M42" s="124"/>
      <c r="N42" s="127"/>
      <c r="O42" s="248"/>
      <c r="P42" s="125"/>
      <c r="Q42" s="125"/>
      <c r="R42" s="125"/>
      <c r="S42" s="124"/>
      <c r="T42" s="124"/>
      <c r="U42" s="124"/>
      <c r="V42" s="124"/>
      <c r="W42" s="124"/>
      <c r="X42" s="126"/>
      <c r="Y42" s="126"/>
      <c r="Z42" s="124"/>
      <c r="AA42" s="127"/>
    </row>
    <row r="43" spans="1:29" s="136" customFormat="1" x14ac:dyDescent="0.2">
      <c r="A43" s="40"/>
      <c r="B43" s="123"/>
      <c r="C43" s="123"/>
      <c r="D43" s="123"/>
      <c r="E43" s="123"/>
      <c r="F43" s="123"/>
      <c r="G43" s="124"/>
      <c r="H43" s="123"/>
      <c r="I43" s="255"/>
      <c r="J43" s="255"/>
      <c r="K43" s="266"/>
      <c r="L43" s="259"/>
      <c r="M43" s="124"/>
      <c r="N43" s="127"/>
      <c r="O43" s="248"/>
      <c r="P43" s="125"/>
      <c r="Q43" s="125"/>
      <c r="R43" s="125"/>
      <c r="S43" s="124"/>
      <c r="T43" s="124"/>
      <c r="U43" s="124"/>
      <c r="V43" s="124"/>
      <c r="W43" s="124"/>
      <c r="X43" s="126"/>
      <c r="Y43" s="126"/>
      <c r="Z43" s="124"/>
      <c r="AA43" s="127"/>
    </row>
    <row r="44" spans="1:29" s="136" customFormat="1" ht="16.5" thickBot="1" x14ac:dyDescent="0.25">
      <c r="A44" s="9"/>
      <c r="B44" s="128"/>
      <c r="C44" s="128"/>
      <c r="D44" s="128"/>
      <c r="E44" s="128"/>
      <c r="F44" s="128"/>
      <c r="G44" s="129"/>
      <c r="H44" s="128"/>
      <c r="I44" s="256"/>
      <c r="J44" s="256"/>
      <c r="K44" s="267"/>
      <c r="L44" s="137"/>
      <c r="M44" s="129"/>
      <c r="N44" s="132"/>
      <c r="O44" s="137"/>
      <c r="P44" s="129"/>
      <c r="Q44" s="129"/>
      <c r="R44" s="129"/>
      <c r="S44" s="129"/>
      <c r="T44" s="129"/>
      <c r="U44" s="129"/>
      <c r="V44" s="129"/>
      <c r="W44" s="129"/>
      <c r="X44" s="131"/>
      <c r="Y44" s="131"/>
      <c r="Z44" s="129"/>
      <c r="AA44" s="132"/>
    </row>
    <row r="45" spans="1:29" s="73" customFormat="1" x14ac:dyDescent="0.2">
      <c r="A45" s="133"/>
      <c r="B45" s="133"/>
      <c r="C45" s="133"/>
      <c r="D45" s="133"/>
      <c r="E45" s="133"/>
      <c r="F45" s="133"/>
      <c r="G45" s="118"/>
      <c r="H45" s="118"/>
      <c r="I45" s="118"/>
      <c r="J45" s="118"/>
      <c r="K45" s="118"/>
      <c r="L45" s="118"/>
      <c r="M45" s="118"/>
      <c r="N45" s="118"/>
      <c r="O45" s="160"/>
      <c r="P45" s="159"/>
      <c r="Q45" s="159"/>
      <c r="R45" s="159"/>
      <c r="S45" s="136"/>
      <c r="T45" s="136"/>
      <c r="U45" s="136"/>
      <c r="V45" s="136"/>
      <c r="W45" s="136"/>
      <c r="X45" s="118"/>
    </row>
    <row r="46" spans="1:29" s="73" customFormat="1" ht="16.5" thickBot="1" x14ac:dyDescent="0.25">
      <c r="A46" s="133"/>
      <c r="B46" s="133"/>
      <c r="C46" s="133"/>
      <c r="D46" s="133"/>
      <c r="E46" s="133"/>
      <c r="F46" s="133"/>
      <c r="G46" s="118"/>
      <c r="H46" s="118"/>
      <c r="I46" s="118"/>
      <c r="J46" s="118"/>
      <c r="K46" s="118"/>
      <c r="L46" s="118"/>
      <c r="M46" s="118"/>
      <c r="N46" s="118"/>
      <c r="O46" s="160"/>
      <c r="P46" s="159"/>
      <c r="Q46" s="159"/>
      <c r="R46" s="159"/>
      <c r="S46" s="136"/>
      <c r="T46" s="136"/>
      <c r="U46" s="136"/>
      <c r="V46" s="136"/>
      <c r="W46" s="136"/>
      <c r="X46" s="118"/>
    </row>
    <row r="47" spans="1:29" s="70" customFormat="1" ht="16.5" thickBot="1" x14ac:dyDescent="0.25">
      <c r="A47" s="1073" t="s">
        <v>306</v>
      </c>
      <c r="B47" s="1133"/>
      <c r="C47" s="1133"/>
      <c r="D47" s="1134"/>
      <c r="E47" s="133"/>
      <c r="F47" s="133"/>
      <c r="G47" s="118"/>
      <c r="H47" s="118"/>
      <c r="I47" s="118"/>
      <c r="J47" s="118"/>
      <c r="K47" s="118"/>
      <c r="L47" s="118"/>
      <c r="M47" s="118"/>
      <c r="N47" s="118"/>
      <c r="O47" s="122"/>
      <c r="P47" s="159"/>
      <c r="Q47" s="159"/>
      <c r="R47" s="159"/>
      <c r="S47" s="93"/>
      <c r="T47" s="93"/>
      <c r="U47" s="93"/>
      <c r="V47" s="93"/>
      <c r="W47" s="159"/>
      <c r="X47" s="118"/>
      <c r="Y47" s="118"/>
    </row>
    <row r="48" spans="1:29" s="70" customFormat="1" ht="15.75" customHeight="1" x14ac:dyDescent="0.2">
      <c r="A48" s="1113" t="s">
        <v>592</v>
      </c>
      <c r="B48" s="1110" t="s">
        <v>593</v>
      </c>
      <c r="C48" s="1110" t="s">
        <v>11</v>
      </c>
      <c r="D48" s="1110" t="s">
        <v>12</v>
      </c>
      <c r="E48" s="1110" t="s">
        <v>13</v>
      </c>
      <c r="F48" s="1110" t="s">
        <v>14</v>
      </c>
      <c r="G48" s="1110" t="s">
        <v>15</v>
      </c>
      <c r="H48" s="1110" t="s">
        <v>16</v>
      </c>
      <c r="I48" s="1110">
        <v>20</v>
      </c>
      <c r="J48" s="1110">
        <v>40</v>
      </c>
      <c r="K48" s="1110" t="s">
        <v>19</v>
      </c>
      <c r="L48" s="1188" t="s">
        <v>20</v>
      </c>
      <c r="M48" s="1191" t="s">
        <v>28</v>
      </c>
      <c r="N48" s="261" t="s">
        <v>69</v>
      </c>
      <c r="O48" s="4" t="s">
        <v>64</v>
      </c>
      <c r="P48" s="5" t="s">
        <v>65</v>
      </c>
      <c r="Q48" s="35"/>
      <c r="R48" s="35"/>
      <c r="S48" s="35"/>
      <c r="T48" s="35"/>
      <c r="U48" s="35"/>
      <c r="V48" s="35"/>
      <c r="W48" s="35"/>
      <c r="X48" s="35"/>
      <c r="Y48" s="35"/>
      <c r="Z48" s="1110" t="s">
        <v>22</v>
      </c>
      <c r="AA48" s="1110" t="s">
        <v>23</v>
      </c>
      <c r="AB48" s="1110" t="s">
        <v>24</v>
      </c>
      <c r="AC48" s="1188" t="s">
        <v>349</v>
      </c>
    </row>
    <row r="49" spans="1:29" s="70" customFormat="1" ht="48" thickBot="1" x14ac:dyDescent="0.25">
      <c r="A49" s="1114"/>
      <c r="B49" s="1112"/>
      <c r="C49" s="1112"/>
      <c r="D49" s="1112"/>
      <c r="E49" s="1112"/>
      <c r="F49" s="1112"/>
      <c r="G49" s="1111"/>
      <c r="H49" s="1112"/>
      <c r="I49" s="1112"/>
      <c r="J49" s="1112"/>
      <c r="K49" s="1112"/>
      <c r="L49" s="1189"/>
      <c r="M49" s="1192"/>
      <c r="N49" s="41" t="s">
        <v>70</v>
      </c>
      <c r="O49" s="7" t="s">
        <v>67</v>
      </c>
      <c r="P49" s="8" t="s">
        <v>68</v>
      </c>
      <c r="Q49" s="264"/>
      <c r="R49" s="36"/>
      <c r="S49" s="36"/>
      <c r="T49" s="36"/>
      <c r="U49" s="36"/>
      <c r="V49" s="36"/>
      <c r="W49" s="36"/>
      <c r="X49" s="36"/>
      <c r="Y49" s="36"/>
      <c r="Z49" s="1190"/>
      <c r="AA49" s="1190"/>
      <c r="AB49" s="1190"/>
      <c r="AC49" s="1189"/>
    </row>
    <row r="50" spans="1:29" s="136" customFormat="1" x14ac:dyDescent="0.2">
      <c r="A50" s="61"/>
      <c r="B50" s="225"/>
      <c r="C50" s="225"/>
      <c r="D50" s="225"/>
      <c r="E50" s="225"/>
      <c r="F50" s="225"/>
      <c r="G50" s="120"/>
      <c r="H50" s="225"/>
      <c r="I50" s="263"/>
      <c r="J50" s="263"/>
      <c r="K50" s="263"/>
      <c r="L50" s="265"/>
      <c r="M50" s="270"/>
      <c r="N50" s="268"/>
      <c r="O50" s="120"/>
      <c r="P50" s="121"/>
      <c r="Q50" s="269"/>
      <c r="R50" s="226"/>
      <c r="S50" s="226"/>
      <c r="T50" s="226"/>
      <c r="U50" s="226"/>
      <c r="V50" s="226"/>
      <c r="W50" s="120"/>
      <c r="X50" s="120"/>
      <c r="Y50" s="120"/>
      <c r="Z50" s="227"/>
      <c r="AA50" s="227"/>
      <c r="AB50" s="120"/>
      <c r="AC50" s="121"/>
    </row>
    <row r="51" spans="1:29" s="136" customFormat="1" x14ac:dyDescent="0.2">
      <c r="A51" s="40"/>
      <c r="B51" s="123"/>
      <c r="C51" s="123"/>
      <c r="D51" s="123"/>
      <c r="E51" s="123"/>
      <c r="F51" s="123"/>
      <c r="G51" s="124"/>
      <c r="H51" s="123"/>
      <c r="I51" s="255"/>
      <c r="J51" s="255"/>
      <c r="K51" s="255"/>
      <c r="L51" s="266"/>
      <c r="M51" s="271"/>
      <c r="N51" s="259"/>
      <c r="O51" s="124"/>
      <c r="P51" s="127"/>
      <c r="Q51" s="248"/>
      <c r="R51" s="125"/>
      <c r="S51" s="125"/>
      <c r="T51" s="125"/>
      <c r="U51" s="125"/>
      <c r="V51" s="125"/>
      <c r="W51" s="124"/>
      <c r="X51" s="124"/>
      <c r="Y51" s="124"/>
      <c r="Z51" s="126"/>
      <c r="AA51" s="126"/>
      <c r="AB51" s="124"/>
      <c r="AC51" s="127"/>
    </row>
    <row r="52" spans="1:29" s="136" customFormat="1" x14ac:dyDescent="0.2">
      <c r="A52" s="40"/>
      <c r="B52" s="123"/>
      <c r="C52" s="123"/>
      <c r="D52" s="123"/>
      <c r="E52" s="123"/>
      <c r="F52" s="123"/>
      <c r="G52" s="124"/>
      <c r="H52" s="123"/>
      <c r="I52" s="255"/>
      <c r="J52" s="255"/>
      <c r="K52" s="255"/>
      <c r="L52" s="266"/>
      <c r="M52" s="271"/>
      <c r="N52" s="259"/>
      <c r="O52" s="124"/>
      <c r="P52" s="127"/>
      <c r="Q52" s="248"/>
      <c r="R52" s="125"/>
      <c r="S52" s="125"/>
      <c r="T52" s="125"/>
      <c r="U52" s="125"/>
      <c r="V52" s="125"/>
      <c r="W52" s="124"/>
      <c r="X52" s="124"/>
      <c r="Y52" s="124"/>
      <c r="Z52" s="126"/>
      <c r="AA52" s="126"/>
      <c r="AB52" s="124"/>
      <c r="AC52" s="127"/>
    </row>
    <row r="53" spans="1:29" s="136" customFormat="1" ht="16.5" thickBot="1" x14ac:dyDescent="0.25">
      <c r="A53" s="9"/>
      <c r="B53" s="128"/>
      <c r="C53" s="128"/>
      <c r="D53" s="128"/>
      <c r="E53" s="128"/>
      <c r="F53" s="128"/>
      <c r="G53" s="129"/>
      <c r="H53" s="128"/>
      <c r="I53" s="256"/>
      <c r="J53" s="256"/>
      <c r="K53" s="256"/>
      <c r="L53" s="267"/>
      <c r="M53" s="161"/>
      <c r="N53" s="137"/>
      <c r="O53" s="129"/>
      <c r="P53" s="132"/>
      <c r="Q53" s="137"/>
      <c r="R53" s="129"/>
      <c r="S53" s="129"/>
      <c r="T53" s="129"/>
      <c r="U53" s="129"/>
      <c r="V53" s="129"/>
      <c r="W53" s="129"/>
      <c r="X53" s="129"/>
      <c r="Y53" s="129"/>
      <c r="Z53" s="131"/>
      <c r="AA53" s="131"/>
      <c r="AB53" s="129"/>
      <c r="AC53" s="132"/>
    </row>
    <row r="54" spans="1:29" s="70" customFormat="1" x14ac:dyDescent="0.2">
      <c r="A54" s="133"/>
      <c r="B54" s="133"/>
      <c r="C54" s="133"/>
      <c r="D54" s="133"/>
      <c r="E54" s="133"/>
      <c r="F54" s="133"/>
      <c r="G54" s="118"/>
      <c r="H54" s="118"/>
      <c r="I54" s="118"/>
      <c r="J54" s="118"/>
      <c r="K54" s="118"/>
      <c r="M54" s="118"/>
      <c r="V54" s="118"/>
      <c r="W54" s="118"/>
    </row>
    <row r="55" spans="1:29" s="70" customFormat="1" x14ac:dyDescent="0.2">
      <c r="A55" s="133"/>
      <c r="B55" s="133"/>
      <c r="C55" s="133"/>
      <c r="D55" s="133"/>
      <c r="E55" s="133"/>
      <c r="F55" s="118"/>
      <c r="G55" s="118"/>
      <c r="H55" s="118"/>
      <c r="I55" s="118"/>
      <c r="J55" s="118"/>
      <c r="K55" s="134"/>
      <c r="L55" s="118"/>
      <c r="M55" s="118"/>
      <c r="N55" s="118"/>
      <c r="S55" s="118"/>
      <c r="T55" s="118"/>
      <c r="U55" s="118"/>
    </row>
    <row r="56" spans="1:29" s="85" customFormat="1" ht="16.5" thickBot="1" x14ac:dyDescent="0.25">
      <c r="A56" s="133"/>
      <c r="B56" s="133"/>
      <c r="C56" s="133"/>
      <c r="D56" s="133"/>
      <c r="E56" s="118"/>
      <c r="F56" s="118"/>
      <c r="G56" s="118"/>
      <c r="H56" s="118"/>
      <c r="I56" s="118"/>
      <c r="J56" s="134"/>
      <c r="K56" s="134"/>
      <c r="L56" s="134"/>
      <c r="M56" s="134"/>
      <c r="R56" s="134"/>
    </row>
    <row r="57" spans="1:29" s="85" customFormat="1" ht="19.5" thickBot="1" x14ac:dyDescent="0.25">
      <c r="A57" s="1127" t="s">
        <v>29</v>
      </c>
      <c r="B57" s="1128"/>
      <c r="C57" s="1129"/>
      <c r="D57" s="133"/>
      <c r="E57" s="133"/>
      <c r="F57" s="118"/>
      <c r="G57" s="118"/>
      <c r="H57" s="118"/>
      <c r="I57" s="118"/>
      <c r="J57" s="118"/>
      <c r="K57" s="134"/>
      <c r="L57" s="134"/>
      <c r="M57" s="134"/>
      <c r="N57" s="134"/>
      <c r="S57" s="134"/>
      <c r="T57" s="134"/>
      <c r="U57" s="134"/>
    </row>
    <row r="58" spans="1:29" s="85" customFormat="1" ht="16.5" thickBot="1" x14ac:dyDescent="0.25">
      <c r="A58" s="1036" t="s">
        <v>590</v>
      </c>
      <c r="B58" s="1037"/>
      <c r="C58" s="1038"/>
      <c r="D58" s="133"/>
      <c r="E58" s="133"/>
      <c r="F58" s="133"/>
      <c r="G58" s="118"/>
      <c r="H58" s="118"/>
      <c r="I58" s="118"/>
      <c r="J58" s="118"/>
      <c r="K58" s="118"/>
      <c r="L58" s="134"/>
      <c r="N58" s="134"/>
      <c r="O58" s="134"/>
      <c r="V58" s="134"/>
    </row>
    <row r="59" spans="1:29" s="85" customFormat="1" x14ac:dyDescent="0.2">
      <c r="A59" s="138" t="s">
        <v>30</v>
      </c>
      <c r="B59" s="139"/>
      <c r="C59" s="140" t="s">
        <v>154</v>
      </c>
      <c r="D59" s="141"/>
      <c r="E59" s="141"/>
      <c r="F59" s="142"/>
      <c r="G59" s="142"/>
      <c r="H59" s="141"/>
      <c r="I59" s="142"/>
      <c r="J59" s="141"/>
      <c r="K59" s="143"/>
      <c r="L59" s="144"/>
      <c r="N59" s="134"/>
      <c r="O59" s="134"/>
      <c r="P59" s="134"/>
    </row>
    <row r="60" spans="1:29" s="85" customFormat="1" x14ac:dyDescent="0.2">
      <c r="A60" s="145" t="s">
        <v>591</v>
      </c>
      <c r="B60" s="146"/>
      <c r="C60" s="146"/>
      <c r="D60" s="147"/>
      <c r="E60" s="147"/>
      <c r="F60" s="148"/>
      <c r="G60" s="148"/>
      <c r="H60" s="147"/>
      <c r="I60" s="148"/>
      <c r="J60" s="147"/>
      <c r="K60" s="149"/>
      <c r="L60" s="150"/>
      <c r="N60" s="134"/>
      <c r="O60" s="134"/>
      <c r="P60" s="134"/>
    </row>
    <row r="61" spans="1:29" s="85" customFormat="1" ht="16.5" thickBot="1" x14ac:dyDescent="0.25">
      <c r="A61" s="68" t="s">
        <v>172</v>
      </c>
      <c r="B61" s="151"/>
      <c r="C61" s="151"/>
      <c r="D61" s="152"/>
      <c r="E61" s="152"/>
      <c r="F61" s="153"/>
      <c r="G61" s="153"/>
      <c r="H61" s="152"/>
      <c r="I61" s="153"/>
      <c r="J61" s="152"/>
      <c r="K61" s="154"/>
      <c r="L61" s="155"/>
      <c r="N61" s="134"/>
      <c r="O61" s="134"/>
      <c r="P61" s="134"/>
    </row>
    <row r="62" spans="1:29" s="85" customFormat="1" ht="16.5" thickBot="1" x14ac:dyDescent="0.25">
      <c r="A62" s="156"/>
      <c r="B62" s="157"/>
      <c r="C62" s="158"/>
      <c r="D62" s="133"/>
      <c r="E62" s="133"/>
      <c r="F62" s="133"/>
      <c r="G62" s="133"/>
      <c r="H62" s="118"/>
      <c r="I62" s="118"/>
      <c r="J62" s="118"/>
      <c r="K62" s="118"/>
      <c r="L62" s="118"/>
      <c r="M62" s="134"/>
      <c r="O62" s="134"/>
      <c r="P62" s="134"/>
      <c r="Q62" s="118"/>
    </row>
    <row r="63" spans="1:29" s="15" customFormat="1" ht="48" thickBot="1" x14ac:dyDescent="0.25">
      <c r="A63" s="11" t="s">
        <v>31</v>
      </c>
      <c r="B63" s="1119" t="s">
        <v>593</v>
      </c>
      <c r="C63" s="1120"/>
      <c r="D63" s="1121"/>
      <c r="E63" s="12" t="s">
        <v>11</v>
      </c>
      <c r="F63" s="12" t="s">
        <v>14</v>
      </c>
      <c r="G63" s="12" t="s">
        <v>286</v>
      </c>
      <c r="H63" s="12" t="s">
        <v>32</v>
      </c>
      <c r="I63" s="12" t="s">
        <v>16</v>
      </c>
      <c r="J63" s="12" t="s">
        <v>17</v>
      </c>
      <c r="K63" s="12" t="s">
        <v>18</v>
      </c>
      <c r="L63" s="12" t="s">
        <v>19</v>
      </c>
      <c r="M63" s="12" t="s">
        <v>20</v>
      </c>
      <c r="N63" s="272" t="s">
        <v>122</v>
      </c>
      <c r="O63" s="12" t="s">
        <v>96</v>
      </c>
      <c r="P63" s="16" t="s">
        <v>307</v>
      </c>
      <c r="Q63" s="14"/>
      <c r="R63" s="14"/>
      <c r="S63" s="14"/>
      <c r="T63" s="14"/>
      <c r="U63" s="14"/>
    </row>
    <row r="64" spans="1:29" s="296" customFormat="1" x14ac:dyDescent="0.2">
      <c r="A64" s="269"/>
      <c r="B64" s="960"/>
      <c r="C64" s="1115"/>
      <c r="D64" s="1115"/>
      <c r="E64" s="226"/>
      <c r="F64" s="226"/>
      <c r="G64" s="226"/>
      <c r="H64" s="226"/>
      <c r="I64" s="226"/>
      <c r="J64" s="273"/>
      <c r="K64" s="263"/>
      <c r="L64" s="263"/>
      <c r="M64" s="299"/>
      <c r="N64" s="49"/>
      <c r="O64" s="226"/>
      <c r="P64" s="274"/>
      <c r="Q64" s="159"/>
      <c r="R64" s="159"/>
      <c r="S64" s="159"/>
      <c r="T64" s="159"/>
      <c r="U64" s="159"/>
      <c r="V64" s="160"/>
      <c r="W64" s="160"/>
      <c r="X64" s="160"/>
    </row>
    <row r="65" spans="1:24" s="296" customFormat="1" x14ac:dyDescent="0.2">
      <c r="A65" s="248"/>
      <c r="B65" s="841"/>
      <c r="C65" s="1105"/>
      <c r="D65" s="1105"/>
      <c r="E65" s="125"/>
      <c r="F65" s="125"/>
      <c r="G65" s="125"/>
      <c r="H65" s="125"/>
      <c r="I65" s="125"/>
      <c r="J65" s="275"/>
      <c r="K65" s="255"/>
      <c r="L65" s="255"/>
      <c r="M65" s="300"/>
      <c r="N65" s="21"/>
      <c r="O65" s="125"/>
      <c r="P65" s="276"/>
      <c r="Q65" s="159"/>
      <c r="R65" s="159"/>
      <c r="S65" s="159"/>
      <c r="T65" s="159"/>
      <c r="U65" s="159"/>
      <c r="V65" s="160"/>
      <c r="W65" s="160"/>
      <c r="X65" s="160"/>
    </row>
    <row r="66" spans="1:24" s="296" customFormat="1" x14ac:dyDescent="0.2">
      <c r="A66" s="248"/>
      <c r="B66" s="841"/>
      <c r="C66" s="1105"/>
      <c r="D66" s="1105"/>
      <c r="E66" s="125"/>
      <c r="F66" s="125"/>
      <c r="G66" s="125"/>
      <c r="H66" s="125"/>
      <c r="I66" s="125"/>
      <c r="J66" s="275"/>
      <c r="K66" s="255"/>
      <c r="L66" s="255"/>
      <c r="M66" s="300"/>
      <c r="N66" s="21"/>
      <c r="O66" s="125"/>
      <c r="P66" s="276"/>
      <c r="Q66" s="159"/>
      <c r="R66" s="159"/>
      <c r="S66" s="159"/>
      <c r="T66" s="159"/>
      <c r="U66" s="159"/>
      <c r="V66" s="160"/>
      <c r="W66" s="160"/>
      <c r="X66" s="160"/>
    </row>
    <row r="67" spans="1:24" s="296" customFormat="1" ht="16.5" thickBot="1" x14ac:dyDescent="0.25">
      <c r="A67" s="297"/>
      <c r="B67" s="969"/>
      <c r="C67" s="1106"/>
      <c r="D67" s="1106"/>
      <c r="E67" s="130"/>
      <c r="F67" s="130"/>
      <c r="G67" s="130"/>
      <c r="H67" s="130"/>
      <c r="I67" s="130"/>
      <c r="J67" s="258"/>
      <c r="K67" s="256"/>
      <c r="L67" s="256"/>
      <c r="M67" s="298"/>
      <c r="N67" s="29"/>
      <c r="O67" s="129"/>
      <c r="P67" s="132"/>
      <c r="Q67" s="159"/>
      <c r="R67" s="159"/>
      <c r="S67" s="159"/>
      <c r="T67" s="159"/>
      <c r="U67" s="159"/>
      <c r="V67" s="160"/>
      <c r="W67" s="160"/>
      <c r="X67" s="160"/>
    </row>
    <row r="68" spans="1:24" s="85" customFormat="1" x14ac:dyDescent="0.2">
      <c r="A68" s="158"/>
      <c r="B68" s="158"/>
      <c r="C68" s="162"/>
      <c r="D68" s="162"/>
      <c r="E68" s="158"/>
      <c r="F68" s="158"/>
      <c r="G68" s="158"/>
      <c r="H68" s="158"/>
      <c r="I68" s="158"/>
      <c r="J68" s="158"/>
      <c r="K68" s="158"/>
      <c r="L68" s="158"/>
      <c r="M68" s="158"/>
      <c r="O68" s="118"/>
      <c r="P68" s="118"/>
      <c r="Q68" s="118"/>
      <c r="R68" s="118"/>
      <c r="S68" s="118"/>
      <c r="T68" s="118"/>
      <c r="U68" s="118"/>
      <c r="V68" s="134"/>
      <c r="W68" s="134"/>
      <c r="X68" s="134"/>
    </row>
    <row r="69" spans="1:24" s="85" customFormat="1" ht="16.5" thickBot="1" x14ac:dyDescent="0.25">
      <c r="A69" s="133"/>
      <c r="B69" s="133"/>
      <c r="C69" s="133"/>
      <c r="D69" s="133"/>
      <c r="E69" s="133"/>
      <c r="F69" s="133"/>
      <c r="G69" s="133"/>
      <c r="H69" s="133"/>
      <c r="I69" s="118"/>
      <c r="J69" s="118"/>
      <c r="K69" s="118"/>
      <c r="L69" s="118"/>
      <c r="M69" s="118"/>
      <c r="N69" s="134"/>
      <c r="O69" s="134"/>
      <c r="P69" s="134"/>
      <c r="Q69" s="134"/>
      <c r="R69" s="134"/>
      <c r="S69" s="134"/>
      <c r="T69" s="134"/>
      <c r="U69" s="134"/>
      <c r="V69" s="134"/>
      <c r="W69" s="118"/>
    </row>
    <row r="70" spans="1:24" s="85" customFormat="1" ht="19.5" thickBot="1" x14ac:dyDescent="0.25">
      <c r="A70" s="1127" t="s">
        <v>34</v>
      </c>
      <c r="B70" s="1128"/>
      <c r="C70" s="1129"/>
      <c r="D70" s="163"/>
      <c r="E70" s="133"/>
      <c r="F70" s="133"/>
      <c r="G70" s="133"/>
      <c r="H70" s="133"/>
      <c r="I70" s="118"/>
      <c r="J70" s="118"/>
      <c r="K70" s="118"/>
      <c r="L70" s="118"/>
      <c r="M70" s="118"/>
      <c r="N70" s="134"/>
      <c r="O70" s="134"/>
      <c r="P70" s="134"/>
      <c r="Q70" s="134"/>
      <c r="R70" s="134"/>
      <c r="S70" s="134"/>
      <c r="T70" s="134"/>
      <c r="U70" s="134"/>
      <c r="V70" s="134"/>
      <c r="W70" s="118"/>
    </row>
    <row r="71" spans="1:24" s="85" customFormat="1" ht="16.5" thickBot="1" x14ac:dyDescent="0.25">
      <c r="A71" s="1036" t="s">
        <v>590</v>
      </c>
      <c r="B71" s="1037"/>
      <c r="C71" s="1038"/>
      <c r="D71" s="164"/>
      <c r="E71" s="164"/>
      <c r="F71" s="164"/>
      <c r="G71" s="164"/>
      <c r="H71" s="165"/>
      <c r="I71" s="165"/>
      <c r="J71" s="164"/>
      <c r="K71" s="165"/>
      <c r="L71" s="164"/>
      <c r="M71" s="118"/>
      <c r="N71" s="134"/>
      <c r="O71" s="134"/>
      <c r="P71" s="134"/>
      <c r="Q71" s="134"/>
      <c r="R71" s="134"/>
      <c r="S71" s="134"/>
      <c r="T71" s="134"/>
      <c r="U71" s="134"/>
      <c r="V71" s="134"/>
      <c r="W71" s="118"/>
    </row>
    <row r="72" spans="1:24" s="85" customFormat="1" x14ac:dyDescent="0.2">
      <c r="A72" s="138" t="s">
        <v>30</v>
      </c>
      <c r="B72" s="166"/>
      <c r="C72" s="140" t="s">
        <v>154</v>
      </c>
      <c r="D72" s="140"/>
      <c r="E72" s="141"/>
      <c r="F72" s="141"/>
      <c r="G72" s="141"/>
      <c r="H72" s="142"/>
      <c r="I72" s="142"/>
      <c r="J72" s="141"/>
      <c r="K72" s="142"/>
      <c r="L72" s="277"/>
      <c r="M72" s="118"/>
      <c r="N72" s="134"/>
      <c r="O72" s="134"/>
      <c r="P72" s="134"/>
      <c r="Q72" s="134"/>
      <c r="R72" s="134"/>
      <c r="S72" s="134"/>
      <c r="T72" s="134"/>
      <c r="U72" s="134"/>
      <c r="V72" s="134"/>
      <c r="W72" s="118"/>
    </row>
    <row r="73" spans="1:24" s="85" customFormat="1" x14ac:dyDescent="0.2">
      <c r="A73" s="145" t="s">
        <v>35</v>
      </c>
      <c r="B73" s="147"/>
      <c r="C73" s="147"/>
      <c r="D73" s="147"/>
      <c r="E73" s="147"/>
      <c r="F73" s="147"/>
      <c r="G73" s="147"/>
      <c r="H73" s="148"/>
      <c r="I73" s="148"/>
      <c r="J73" s="147"/>
      <c r="K73" s="148"/>
      <c r="L73" s="278"/>
      <c r="M73" s="118"/>
      <c r="N73" s="134"/>
      <c r="O73" s="134"/>
      <c r="P73" s="134"/>
      <c r="Q73" s="134"/>
      <c r="R73" s="134"/>
      <c r="S73" s="134"/>
      <c r="T73" s="134"/>
      <c r="U73" s="134"/>
      <c r="V73" s="134"/>
      <c r="W73" s="118"/>
    </row>
    <row r="74" spans="1:24" s="85" customFormat="1" ht="16.5" thickBot="1" x14ac:dyDescent="0.25">
      <c r="A74" s="68" t="s">
        <v>173</v>
      </c>
      <c r="B74" s="152"/>
      <c r="C74" s="152"/>
      <c r="D74" s="152"/>
      <c r="E74" s="152"/>
      <c r="F74" s="152"/>
      <c r="G74" s="152"/>
      <c r="H74" s="153"/>
      <c r="I74" s="153"/>
      <c r="J74" s="152"/>
      <c r="K74" s="153"/>
      <c r="L74" s="279"/>
      <c r="M74" s="118"/>
      <c r="N74" s="134"/>
      <c r="O74" s="134"/>
      <c r="P74" s="134"/>
      <c r="Q74" s="134"/>
      <c r="R74" s="134"/>
      <c r="S74" s="134"/>
      <c r="T74" s="134"/>
      <c r="U74" s="134"/>
      <c r="V74" s="134"/>
      <c r="W74" s="118"/>
    </row>
    <row r="75" spans="1:24" s="85" customFormat="1" ht="16.5" thickBot="1" x14ac:dyDescent="0.25">
      <c r="A75" s="167"/>
      <c r="E75" s="164"/>
      <c r="F75" s="164"/>
      <c r="G75" s="164"/>
      <c r="H75" s="165"/>
      <c r="I75" s="157"/>
      <c r="J75" s="164"/>
      <c r="K75" s="165"/>
      <c r="L75" s="164"/>
      <c r="M75" s="118"/>
      <c r="N75" s="134"/>
      <c r="O75" s="134"/>
      <c r="P75" s="134"/>
      <c r="Q75" s="134"/>
      <c r="R75" s="118"/>
      <c r="V75" s="168"/>
      <c r="W75" s="168"/>
    </row>
    <row r="76" spans="1:24" s="15" customFormat="1" ht="48" thickBot="1" x14ac:dyDescent="0.25">
      <c r="A76" s="11" t="s">
        <v>31</v>
      </c>
      <c r="B76" s="1119" t="s">
        <v>13</v>
      </c>
      <c r="C76" s="1120"/>
      <c r="D76" s="1121"/>
      <c r="E76" s="12" t="s">
        <v>12</v>
      </c>
      <c r="F76" s="12" t="s">
        <v>14</v>
      </c>
      <c r="G76" s="12" t="s">
        <v>275</v>
      </c>
      <c r="H76" s="12" t="s">
        <v>32</v>
      </c>
      <c r="I76" s="12" t="s">
        <v>16</v>
      </c>
      <c r="J76" s="12" t="s">
        <v>17</v>
      </c>
      <c r="K76" s="12" t="s">
        <v>18</v>
      </c>
      <c r="L76" s="12" t="s">
        <v>19</v>
      </c>
      <c r="M76" s="12" t="s">
        <v>20</v>
      </c>
      <c r="N76" s="272" t="s">
        <v>122</v>
      </c>
      <c r="O76" s="12" t="s">
        <v>94</v>
      </c>
      <c r="P76" s="16" t="s">
        <v>307</v>
      </c>
      <c r="Q76" s="14"/>
      <c r="R76" s="14"/>
      <c r="S76" s="14"/>
      <c r="T76" s="14"/>
      <c r="U76" s="14"/>
      <c r="V76" s="14"/>
      <c r="W76" s="13"/>
    </row>
    <row r="77" spans="1:24" s="296" customFormat="1" x14ac:dyDescent="0.2">
      <c r="A77" s="269"/>
      <c r="B77" s="960"/>
      <c r="C77" s="1115"/>
      <c r="D77" s="1115"/>
      <c r="E77" s="226"/>
      <c r="F77" s="226"/>
      <c r="G77" s="226"/>
      <c r="H77" s="226"/>
      <c r="I77" s="226"/>
      <c r="J77" s="263"/>
      <c r="K77" s="263"/>
      <c r="L77" s="263"/>
      <c r="M77" s="263"/>
      <c r="N77" s="49"/>
      <c r="O77" s="226"/>
      <c r="P77" s="274"/>
      <c r="Q77" s="160"/>
      <c r="R77" s="160"/>
      <c r="S77" s="160"/>
      <c r="T77" s="160"/>
      <c r="U77" s="160"/>
      <c r="V77" s="160"/>
      <c r="W77" s="159"/>
    </row>
    <row r="78" spans="1:24" s="296" customFormat="1" x14ac:dyDescent="0.2">
      <c r="A78" s="248"/>
      <c r="B78" s="841"/>
      <c r="C78" s="1105"/>
      <c r="D78" s="1105"/>
      <c r="E78" s="125"/>
      <c r="F78" s="125"/>
      <c r="G78" s="125"/>
      <c r="H78" s="125"/>
      <c r="I78" s="125"/>
      <c r="J78" s="255"/>
      <c r="K78" s="255"/>
      <c r="L78" s="255"/>
      <c r="M78" s="255"/>
      <c r="N78" s="21"/>
      <c r="O78" s="125"/>
      <c r="P78" s="276"/>
      <c r="Q78" s="160"/>
      <c r="R78" s="160"/>
      <c r="S78" s="160"/>
      <c r="T78" s="160"/>
      <c r="U78" s="160"/>
      <c r="V78" s="160"/>
      <c r="W78" s="159"/>
    </row>
    <row r="79" spans="1:24" s="296" customFormat="1" x14ac:dyDescent="0.2">
      <c r="A79" s="248"/>
      <c r="B79" s="841"/>
      <c r="C79" s="1105"/>
      <c r="D79" s="1105"/>
      <c r="E79" s="125"/>
      <c r="F79" s="125"/>
      <c r="G79" s="125"/>
      <c r="H79" s="125"/>
      <c r="I79" s="125"/>
      <c r="J79" s="255"/>
      <c r="K79" s="255"/>
      <c r="L79" s="255"/>
      <c r="M79" s="255"/>
      <c r="N79" s="21"/>
      <c r="O79" s="125"/>
      <c r="P79" s="276"/>
      <c r="Q79" s="160"/>
      <c r="R79" s="160"/>
      <c r="S79" s="160"/>
      <c r="T79" s="160"/>
      <c r="U79" s="160"/>
      <c r="V79" s="160"/>
      <c r="W79" s="159"/>
    </row>
    <row r="80" spans="1:24" s="296" customFormat="1" ht="16.5" thickBot="1" x14ac:dyDescent="0.25">
      <c r="A80" s="297"/>
      <c r="B80" s="969"/>
      <c r="C80" s="1106"/>
      <c r="D80" s="1106"/>
      <c r="E80" s="130"/>
      <c r="F80" s="130"/>
      <c r="G80" s="130"/>
      <c r="H80" s="130"/>
      <c r="I80" s="130"/>
      <c r="J80" s="256"/>
      <c r="K80" s="256"/>
      <c r="L80" s="256"/>
      <c r="M80" s="256"/>
      <c r="N80" s="29"/>
      <c r="O80" s="129"/>
      <c r="P80" s="132"/>
      <c r="Q80" s="160"/>
      <c r="R80" s="160"/>
      <c r="S80" s="160"/>
      <c r="T80" s="160"/>
      <c r="U80" s="160"/>
      <c r="V80" s="160"/>
      <c r="W80" s="159"/>
    </row>
    <row r="81" spans="1:22" s="85" customFormat="1" ht="16.5" thickBot="1" x14ac:dyDescent="0.25">
      <c r="A81" s="133"/>
      <c r="B81" s="133"/>
      <c r="C81" s="133"/>
      <c r="D81" s="133"/>
      <c r="E81" s="133"/>
      <c r="F81" s="133"/>
      <c r="G81" s="133"/>
      <c r="H81" s="118"/>
      <c r="I81" s="118"/>
      <c r="J81" s="118"/>
      <c r="K81" s="118"/>
      <c r="L81" s="118"/>
      <c r="M81" s="134"/>
      <c r="N81" s="134"/>
      <c r="O81" s="134"/>
      <c r="P81" s="134"/>
      <c r="Q81" s="134"/>
      <c r="R81" s="134"/>
      <c r="S81" s="134"/>
      <c r="T81" s="134"/>
      <c r="U81" s="134"/>
      <c r="V81" s="118"/>
    </row>
    <row r="82" spans="1:22" s="70" customFormat="1" ht="16.5" thickBot="1" x14ac:dyDescent="0.25">
      <c r="A82" s="1073" t="s">
        <v>36</v>
      </c>
      <c r="B82" s="1074"/>
      <c r="C82" s="1074"/>
      <c r="D82" s="1074"/>
      <c r="E82" s="1074"/>
      <c r="F82" s="1074"/>
      <c r="G82" s="1074"/>
      <c r="H82" s="1074"/>
      <c r="I82" s="1075"/>
      <c r="J82" s="169"/>
      <c r="K82" s="118"/>
      <c r="L82" s="134"/>
      <c r="M82" s="134"/>
      <c r="N82" s="134"/>
      <c r="O82" s="134"/>
      <c r="P82" s="134"/>
      <c r="Q82" s="134"/>
      <c r="R82" s="134"/>
      <c r="S82" s="118"/>
      <c r="T82" s="118"/>
      <c r="U82" s="118"/>
    </row>
    <row r="83" spans="1:22" s="70" customFormat="1" ht="16.5" thickBot="1" x14ac:dyDescent="0.25">
      <c r="A83" s="1116" t="s">
        <v>37</v>
      </c>
      <c r="B83" s="1117"/>
      <c r="C83" s="1117"/>
      <c r="D83" s="1117"/>
      <c r="E83" s="1117"/>
      <c r="F83" s="1117"/>
      <c r="G83" s="1117"/>
      <c r="H83" s="1117"/>
      <c r="I83" s="1118"/>
      <c r="J83" s="170"/>
      <c r="K83" s="118"/>
      <c r="L83" s="134"/>
      <c r="M83" s="134"/>
      <c r="N83" s="134"/>
      <c r="O83" s="134"/>
      <c r="P83" s="134"/>
      <c r="Q83" s="134"/>
      <c r="R83" s="134"/>
      <c r="S83" s="118"/>
      <c r="T83" s="118"/>
      <c r="U83" s="118"/>
    </row>
    <row r="84" spans="1:22" s="301" customFormat="1" ht="15.75" customHeight="1" thickBot="1" x14ac:dyDescent="0.25">
      <c r="A84" s="442" t="s">
        <v>295</v>
      </c>
      <c r="B84" s="1130" t="s">
        <v>1025</v>
      </c>
      <c r="C84" s="1131"/>
      <c r="D84" s="1131"/>
      <c r="E84" s="1131"/>
      <c r="F84" s="1131"/>
      <c r="G84" s="1131"/>
      <c r="H84" s="1131"/>
      <c r="I84" s="1132"/>
      <c r="J84" s="171"/>
      <c r="K84" s="172"/>
      <c r="L84" s="173"/>
      <c r="M84" s="173"/>
      <c r="N84" s="173"/>
      <c r="O84" s="173"/>
      <c r="P84" s="173"/>
      <c r="Q84" s="173"/>
      <c r="R84" s="173"/>
      <c r="S84" s="172"/>
      <c r="T84" s="172"/>
      <c r="U84" s="172"/>
    </row>
    <row r="85" spans="1:22" s="70" customFormat="1" ht="16.5" thickBot="1" x14ac:dyDescent="0.25">
      <c r="A85" s="175"/>
      <c r="B85" s="169"/>
      <c r="C85" s="169"/>
      <c r="D85" s="169"/>
      <c r="E85" s="169"/>
      <c r="F85" s="176"/>
      <c r="G85" s="176"/>
      <c r="H85" s="176"/>
      <c r="I85" s="176"/>
      <c r="J85" s="176"/>
      <c r="K85" s="118"/>
      <c r="L85" s="134"/>
      <c r="M85" s="134"/>
      <c r="N85" s="134"/>
      <c r="O85" s="134"/>
      <c r="P85" s="134"/>
      <c r="Q85" s="118"/>
    </row>
    <row r="86" spans="1:22" s="70" customFormat="1" ht="16.5" customHeight="1" thickBot="1" x14ac:dyDescent="0.25">
      <c r="A86" s="1125" t="s">
        <v>213</v>
      </c>
      <c r="B86" s="1126"/>
      <c r="C86" s="1126"/>
      <c r="D86" s="1126"/>
      <c r="E86" s="1126"/>
      <c r="F86" s="1126"/>
      <c r="G86" s="1126"/>
      <c r="H86" s="1122" t="s">
        <v>225</v>
      </c>
      <c r="I86" s="1039" t="s">
        <v>592</v>
      </c>
      <c r="J86" s="1039" t="s">
        <v>214</v>
      </c>
      <c r="K86" s="1039" t="s">
        <v>23</v>
      </c>
      <c r="L86" s="1039" t="s">
        <v>301</v>
      </c>
      <c r="M86" s="1048" t="s">
        <v>83</v>
      </c>
      <c r="N86" s="134"/>
      <c r="O86" s="118"/>
      <c r="P86" s="85"/>
      <c r="Q86" s="168"/>
      <c r="R86" s="168"/>
    </row>
    <row r="87" spans="1:22" s="74" customFormat="1" ht="16.5" thickBot="1" x14ac:dyDescent="0.25">
      <c r="A87" s="1107" t="s">
        <v>458</v>
      </c>
      <c r="B87" s="1108"/>
      <c r="C87" s="1108"/>
      <c r="D87" s="1108"/>
      <c r="E87" s="1108"/>
      <c r="F87" s="1108"/>
      <c r="G87" s="1109"/>
      <c r="H87" s="1123"/>
      <c r="I87" s="1102"/>
      <c r="J87" s="1102"/>
      <c r="K87" s="1102"/>
      <c r="L87" s="1102"/>
      <c r="M87" s="1104"/>
      <c r="N87" s="177"/>
      <c r="O87" s="177"/>
      <c r="P87" s="177"/>
      <c r="Q87" s="177"/>
      <c r="R87" s="177"/>
    </row>
    <row r="88" spans="1:22" s="74" customFormat="1" ht="15.75" customHeight="1" thickBot="1" x14ac:dyDescent="0.25">
      <c r="A88" s="1107" t="s">
        <v>350</v>
      </c>
      <c r="B88" s="1108"/>
      <c r="C88" s="1108"/>
      <c r="D88" s="1108"/>
      <c r="E88" s="1108"/>
      <c r="F88" s="1108"/>
      <c r="G88" s="1109"/>
      <c r="H88" s="1124"/>
      <c r="I88" s="1040"/>
      <c r="J88" s="1040"/>
      <c r="K88" s="1040"/>
      <c r="L88" s="1040"/>
      <c r="M88" s="1049"/>
      <c r="N88" s="177"/>
      <c r="O88" s="177"/>
      <c r="P88" s="177"/>
      <c r="Q88" s="177"/>
      <c r="R88" s="177"/>
    </row>
    <row r="89" spans="1:22" s="122" customFormat="1" x14ac:dyDescent="0.2">
      <c r="A89" s="178" t="s">
        <v>89</v>
      </c>
      <c r="B89" s="1101" t="str">
        <f>IF($A89="","",VLOOKUP($A89,Listes!$A$3:$C$194,2,FALSE))</f>
        <v>Origin THC / Origin Receiving Charge</v>
      </c>
      <c r="C89" s="1101"/>
      <c r="D89" s="1101"/>
      <c r="E89" s="1103"/>
      <c r="F89" s="1103"/>
      <c r="G89" s="1103"/>
      <c r="H89" s="179"/>
      <c r="I89" s="180"/>
      <c r="J89" s="180"/>
      <c r="K89" s="180"/>
      <c r="L89" s="180"/>
      <c r="M89" s="181"/>
      <c r="N89" s="160"/>
      <c r="O89" s="160"/>
      <c r="P89" s="160"/>
      <c r="Q89" s="160"/>
      <c r="R89" s="159"/>
    </row>
    <row r="90" spans="1:22" s="122" customFormat="1" ht="15.75" customHeight="1" x14ac:dyDescent="0.2">
      <c r="A90" s="182" t="s">
        <v>233</v>
      </c>
      <c r="B90" s="843" t="str">
        <f>IF($A90="","",VLOOKUP($A90,Listes!$A$3:$C$194,2,FALSE))</f>
        <v>Bunker Adjustment Factor</v>
      </c>
      <c r="C90" s="843"/>
      <c r="D90" s="843"/>
      <c r="E90" s="1079"/>
      <c r="F90" s="1079"/>
      <c r="G90" s="1079"/>
      <c r="H90" s="66"/>
      <c r="I90" s="183"/>
      <c r="J90" s="183"/>
      <c r="K90" s="183"/>
      <c r="L90" s="183"/>
      <c r="M90" s="184"/>
      <c r="N90" s="160"/>
      <c r="O90" s="160"/>
      <c r="P90" s="160"/>
      <c r="Q90" s="160"/>
      <c r="R90" s="159"/>
    </row>
    <row r="91" spans="1:22" s="122" customFormat="1" ht="15.75" customHeight="1" x14ac:dyDescent="0.2">
      <c r="A91" s="182" t="s">
        <v>97</v>
      </c>
      <c r="B91" s="843" t="str">
        <f>IF($A91="","",VLOOKUP($A91,Listes!$A$3:$C$194,2,FALSE))</f>
        <v>Panama Canal Surcharge</v>
      </c>
      <c r="C91" s="843"/>
      <c r="D91" s="843"/>
      <c r="E91" s="1079"/>
      <c r="F91" s="1079"/>
      <c r="G91" s="1079"/>
      <c r="H91" s="66"/>
      <c r="I91" s="183"/>
      <c r="J91" s="183"/>
      <c r="K91" s="183"/>
      <c r="L91" s="183"/>
      <c r="M91" s="184"/>
      <c r="N91" s="160"/>
      <c r="O91" s="160"/>
      <c r="P91" s="160"/>
      <c r="Q91" s="160"/>
      <c r="R91" s="159"/>
    </row>
    <row r="92" spans="1:22" s="122" customFormat="1" ht="15.75" customHeight="1" x14ac:dyDescent="0.2">
      <c r="A92" s="182" t="s">
        <v>262</v>
      </c>
      <c r="B92" s="843" t="str">
        <f>IF($A92="","",VLOOKUP($A92,Listes!$A$3:$C$194,2,FALSE))</f>
        <v>Carrier Security Charge</v>
      </c>
      <c r="C92" s="843"/>
      <c r="D92" s="843"/>
      <c r="E92" s="1079"/>
      <c r="F92" s="1079"/>
      <c r="G92" s="1079"/>
      <c r="H92" s="66"/>
      <c r="I92" s="183"/>
      <c r="J92" s="183"/>
      <c r="K92" s="183"/>
      <c r="L92" s="183"/>
      <c r="M92" s="184"/>
      <c r="N92" s="160"/>
      <c r="O92" s="160"/>
      <c r="P92" s="160"/>
      <c r="Q92" s="160"/>
      <c r="R92" s="159"/>
    </row>
    <row r="93" spans="1:22" s="122" customFormat="1" ht="15.75" customHeight="1" x14ac:dyDescent="0.2">
      <c r="A93" s="182" t="s">
        <v>797</v>
      </c>
      <c r="B93" s="843" t="e">
        <f>IF($A93="","",VLOOKUP($A93,Listes!$A$3:$C$194,2,FALSE))</f>
        <v>#N/A</v>
      </c>
      <c r="C93" s="843"/>
      <c r="D93" s="843"/>
      <c r="E93" s="1079"/>
      <c r="F93" s="1079"/>
      <c r="G93" s="1079"/>
      <c r="H93" s="66"/>
      <c r="I93" s="183"/>
      <c r="J93" s="183"/>
      <c r="K93" s="183"/>
      <c r="L93" s="183"/>
      <c r="M93" s="184"/>
      <c r="N93" s="160"/>
      <c r="O93" s="160"/>
      <c r="P93" s="160"/>
      <c r="Q93" s="160"/>
      <c r="R93" s="159"/>
    </row>
    <row r="94" spans="1:22" s="122" customFormat="1" ht="15.75" customHeight="1" x14ac:dyDescent="0.2">
      <c r="A94" s="182" t="s">
        <v>203</v>
      </c>
      <c r="B94" s="843" t="e">
        <f>IF($A94="","",VLOOKUP($A94,Listes!$A$3:$C$194,2,FALSE))</f>
        <v>#N/A</v>
      </c>
      <c r="C94" s="843"/>
      <c r="D94" s="843"/>
      <c r="E94" s="1079"/>
      <c r="F94" s="1079"/>
      <c r="G94" s="1079"/>
      <c r="H94" s="66"/>
      <c r="I94" s="183"/>
      <c r="J94" s="183"/>
      <c r="K94" s="183"/>
      <c r="L94" s="183"/>
      <c r="M94" s="184"/>
      <c r="N94" s="160"/>
      <c r="O94" s="160"/>
      <c r="P94" s="160"/>
      <c r="Q94" s="160"/>
      <c r="R94" s="159"/>
    </row>
    <row r="95" spans="1:22" s="122" customFormat="1" ht="15.75" customHeight="1" x14ac:dyDescent="0.2">
      <c r="A95" s="182" t="s">
        <v>112</v>
      </c>
      <c r="B95" s="843" t="str">
        <f>IF($A95="","",VLOOKUP($A95,Listes!$A$3:$C$194,2,FALSE))</f>
        <v>Reefer Consumption Surcharge</v>
      </c>
      <c r="C95" s="843"/>
      <c r="D95" s="843"/>
      <c r="E95" s="1079"/>
      <c r="F95" s="1079"/>
      <c r="G95" s="1079"/>
      <c r="H95" s="66"/>
      <c r="I95" s="183"/>
      <c r="J95" s="183"/>
      <c r="K95" s="183"/>
      <c r="L95" s="183"/>
      <c r="M95" s="184"/>
      <c r="N95" s="160"/>
      <c r="O95" s="160"/>
      <c r="P95" s="160"/>
      <c r="Q95" s="160"/>
      <c r="R95" s="159"/>
    </row>
    <row r="96" spans="1:22" s="122" customFormat="1" ht="15.75" customHeight="1" x14ac:dyDescent="0.2">
      <c r="A96" s="182" t="s">
        <v>82</v>
      </c>
      <c r="B96" s="843" t="str">
        <f>IF($A96="","",VLOOKUP($A96,Listes!$A$3:$C$194,2,FALSE))</f>
        <v>General Rate Increase</v>
      </c>
      <c r="C96" s="843"/>
      <c r="D96" s="843"/>
      <c r="E96" s="1079"/>
      <c r="F96" s="1079"/>
      <c r="G96" s="1079"/>
      <c r="H96" s="66"/>
      <c r="I96" s="183"/>
      <c r="J96" s="183"/>
      <c r="K96" s="183"/>
      <c r="L96" s="183"/>
      <c r="M96" s="184"/>
      <c r="N96" s="160"/>
      <c r="O96" s="160"/>
      <c r="P96" s="160"/>
      <c r="Q96" s="160"/>
      <c r="R96" s="159"/>
    </row>
    <row r="97" spans="1:21" s="122" customFormat="1" ht="15.75" customHeight="1" x14ac:dyDescent="0.2">
      <c r="A97" s="182" t="s">
        <v>87</v>
      </c>
      <c r="B97" s="843" t="str">
        <f>IF($A97="","",VLOOKUP($A97,Listes!$A$3:$C$194,2,FALSE))</f>
        <v>Peak Season</v>
      </c>
      <c r="C97" s="843"/>
      <c r="D97" s="843"/>
      <c r="E97" s="1079"/>
      <c r="F97" s="1079"/>
      <c r="G97" s="1079"/>
      <c r="H97" s="66"/>
      <c r="I97" s="183"/>
      <c r="J97" s="183"/>
      <c r="K97" s="183"/>
      <c r="L97" s="183"/>
      <c r="M97" s="184"/>
      <c r="N97" s="160"/>
      <c r="O97" s="160"/>
      <c r="P97" s="160"/>
      <c r="Q97" s="160"/>
      <c r="R97" s="159"/>
    </row>
    <row r="98" spans="1:21" s="122" customFormat="1" ht="15.75" customHeight="1" x14ac:dyDescent="0.2">
      <c r="A98" s="182" t="s">
        <v>259</v>
      </c>
      <c r="B98" s="843" t="str">
        <f>IF($A98="","",VLOOKUP($A98,Listes!$A$3:$C$194,2,FALSE))</f>
        <v>Hazardous Fees (Ocean)</v>
      </c>
      <c r="C98" s="843"/>
      <c r="D98" s="843"/>
      <c r="E98" s="1079"/>
      <c r="F98" s="1079"/>
      <c r="G98" s="1079"/>
      <c r="H98" s="66"/>
      <c r="I98" s="183"/>
      <c r="J98" s="183"/>
      <c r="K98" s="183"/>
      <c r="L98" s="183"/>
      <c r="M98" s="184"/>
      <c r="N98" s="160"/>
      <c r="O98" s="160"/>
      <c r="P98" s="160"/>
      <c r="Q98" s="160"/>
      <c r="R98" s="159"/>
    </row>
    <row r="99" spans="1:21" s="122" customFormat="1" ht="15.75" customHeight="1" x14ac:dyDescent="0.2">
      <c r="A99" s="182" t="s">
        <v>480</v>
      </c>
      <c r="B99" s="1093" t="str">
        <f>IF($A99="","",VLOOKUP($A99,Listes!$A$3:$C$194,2,FALSE))</f>
        <v>Inland Hazardous Charge Precarriage</v>
      </c>
      <c r="C99" s="1094"/>
      <c r="D99" s="1095"/>
      <c r="E99" s="1096" t="s">
        <v>51</v>
      </c>
      <c r="F99" s="1097"/>
      <c r="G99" s="1098"/>
      <c r="H99" s="66"/>
      <c r="I99" s="183"/>
      <c r="J99" s="183"/>
      <c r="K99" s="183"/>
      <c r="L99" s="183"/>
      <c r="M99" s="184"/>
      <c r="N99" s="160"/>
      <c r="O99" s="160"/>
      <c r="P99" s="160"/>
      <c r="Q99" s="160"/>
      <c r="R99" s="159"/>
    </row>
    <row r="100" spans="1:21" s="122" customFormat="1" ht="15.75" customHeight="1" x14ac:dyDescent="0.2">
      <c r="A100" s="182" t="s">
        <v>477</v>
      </c>
      <c r="B100" s="1093" t="str">
        <f>IF($A100="","",VLOOKUP($A100,Listes!$A$3:$C$194,2,FALSE))</f>
        <v>Inland Hazardous Charge Oncarriage</v>
      </c>
      <c r="C100" s="1094"/>
      <c r="D100" s="1095"/>
      <c r="E100" s="1096" t="s">
        <v>51</v>
      </c>
      <c r="F100" s="1097"/>
      <c r="G100" s="1098"/>
      <c r="H100" s="66"/>
      <c r="I100" s="183"/>
      <c r="J100" s="183"/>
      <c r="K100" s="183"/>
      <c r="L100" s="183"/>
      <c r="M100" s="184"/>
      <c r="N100" s="160"/>
      <c r="O100" s="160"/>
      <c r="P100" s="160"/>
      <c r="Q100" s="160"/>
      <c r="R100" s="159"/>
    </row>
    <row r="101" spans="1:21" s="122" customFormat="1" ht="15.75" customHeight="1" x14ac:dyDescent="0.2">
      <c r="A101" s="182" t="s">
        <v>276</v>
      </c>
      <c r="B101" s="843" t="str">
        <f>IF($A101="","",VLOOKUP($A101,Listes!$A$3:$C$194,2,FALSE))</f>
        <v>Origin Terminal Security Charge</v>
      </c>
      <c r="C101" s="843"/>
      <c r="D101" s="843"/>
      <c r="E101" s="1079"/>
      <c r="F101" s="1079"/>
      <c r="G101" s="1079"/>
      <c r="H101" s="66"/>
      <c r="I101" s="183"/>
      <c r="J101" s="183"/>
      <c r="K101" s="183"/>
      <c r="L101" s="183"/>
      <c r="M101" s="184"/>
      <c r="N101" s="160"/>
      <c r="O101" s="160"/>
      <c r="P101" s="160"/>
      <c r="Q101" s="160"/>
      <c r="R101" s="159"/>
    </row>
    <row r="102" spans="1:21" s="122" customFormat="1" ht="15.75" customHeight="1" x14ac:dyDescent="0.2">
      <c r="A102" s="182" t="s">
        <v>277</v>
      </c>
      <c r="B102" s="843" t="str">
        <f>IF($A102="","",VLOOKUP($A102,Listes!$A$3:$C$194,2,FALSE))</f>
        <v>Destination Terminal Security Charge</v>
      </c>
      <c r="C102" s="843"/>
      <c r="D102" s="843"/>
      <c r="E102" s="1079"/>
      <c r="F102" s="1079"/>
      <c r="G102" s="1079"/>
      <c r="H102" s="66"/>
      <c r="I102" s="183"/>
      <c r="J102" s="183"/>
      <c r="K102" s="183"/>
      <c r="L102" s="183"/>
      <c r="M102" s="184"/>
      <c r="N102" s="160"/>
      <c r="O102" s="160"/>
      <c r="P102" s="160"/>
      <c r="Q102" s="160"/>
      <c r="R102" s="159"/>
    </row>
    <row r="103" spans="1:21" s="122" customFormat="1" ht="15.75" customHeight="1" x14ac:dyDescent="0.2">
      <c r="A103" s="182" t="s">
        <v>146</v>
      </c>
      <c r="B103" s="843" t="str">
        <f>IF($A103="","",VLOOKUP($A103,Listes!$A$3:$C$194,2,FALSE))</f>
        <v>Open Top</v>
      </c>
      <c r="C103" s="843"/>
      <c r="D103" s="843"/>
      <c r="E103" s="1079"/>
      <c r="F103" s="1079"/>
      <c r="G103" s="1079"/>
      <c r="H103" s="66"/>
      <c r="I103" s="183"/>
      <c r="J103" s="183"/>
      <c r="K103" s="183"/>
      <c r="L103" s="183"/>
      <c r="M103" s="184"/>
      <c r="N103" s="160"/>
      <c r="O103" s="160"/>
      <c r="P103" s="160"/>
      <c r="Q103" s="160"/>
      <c r="R103" s="159"/>
    </row>
    <row r="104" spans="1:21" s="122" customFormat="1" ht="15.75" customHeight="1" x14ac:dyDescent="0.2">
      <c r="A104" s="182" t="s">
        <v>71</v>
      </c>
      <c r="B104" s="843" t="str">
        <f>IF($A104="","",VLOOKUP($A104,Listes!$A$3:$C$194,2,FALSE))</f>
        <v>Flat Rack</v>
      </c>
      <c r="C104" s="843"/>
      <c r="D104" s="843"/>
      <c r="E104" s="1079"/>
      <c r="F104" s="1079"/>
      <c r="G104" s="1079"/>
      <c r="H104" s="66"/>
      <c r="I104" s="183"/>
      <c r="J104" s="183"/>
      <c r="K104" s="183"/>
      <c r="L104" s="183"/>
      <c r="M104" s="184"/>
      <c r="N104" s="160"/>
      <c r="O104" s="160"/>
      <c r="P104" s="160"/>
      <c r="Q104" s="160"/>
      <c r="R104" s="159"/>
    </row>
    <row r="105" spans="1:21" s="122" customFormat="1" ht="156" customHeight="1" thickBot="1" x14ac:dyDescent="0.25">
      <c r="A105" s="185" t="s">
        <v>93</v>
      </c>
      <c r="B105" s="1080" t="str">
        <f>IF($A105="","",VLOOKUP($A105,Listes!$A$3:$C$194,2,FALSE))</f>
        <v>Garments on Hanger Additional</v>
      </c>
      <c r="C105" s="1081"/>
      <c r="D105" s="1082"/>
      <c r="E105" s="1100"/>
      <c r="F105" s="1100"/>
      <c r="G105" s="1100"/>
      <c r="H105" s="65"/>
      <c r="I105" s="186"/>
      <c r="J105" s="186"/>
      <c r="K105" s="186"/>
      <c r="L105" s="186"/>
      <c r="M105" s="224"/>
      <c r="N105" s="160"/>
      <c r="O105" s="160"/>
      <c r="P105" s="160"/>
      <c r="Q105" s="160"/>
      <c r="R105" s="159"/>
    </row>
    <row r="106" spans="1:21" s="70" customFormat="1" ht="16.5" thickBot="1" x14ac:dyDescent="0.25">
      <c r="A106" s="1089" t="s">
        <v>215</v>
      </c>
      <c r="B106" s="1090"/>
      <c r="C106" s="1090"/>
      <c r="D106" s="1090"/>
      <c r="E106" s="1091"/>
      <c r="F106" s="1091"/>
      <c r="G106" s="1091"/>
      <c r="H106" s="1091"/>
      <c r="I106" s="1092"/>
      <c r="J106" s="169"/>
      <c r="K106" s="118"/>
      <c r="L106" s="134"/>
      <c r="M106" s="134"/>
      <c r="N106" s="134"/>
      <c r="O106" s="134"/>
      <c r="P106" s="134"/>
      <c r="Q106" s="118"/>
    </row>
    <row r="107" spans="1:21" s="70" customFormat="1" ht="16.5" thickBot="1" x14ac:dyDescent="0.25">
      <c r="A107" s="1099" t="s">
        <v>565</v>
      </c>
      <c r="B107" s="1077"/>
      <c r="C107" s="1077"/>
      <c r="D107" s="1077"/>
      <c r="E107" s="1077"/>
      <c r="F107" s="1077"/>
      <c r="G107" s="1077"/>
      <c r="H107" s="1077"/>
      <c r="I107" s="1078"/>
      <c r="J107" s="169"/>
      <c r="K107" s="134"/>
      <c r="L107" s="134"/>
      <c r="M107" s="134"/>
      <c r="N107" s="134"/>
      <c r="O107" s="118"/>
    </row>
    <row r="108" spans="1:21" s="70" customFormat="1" ht="16.5" thickBot="1" x14ac:dyDescent="0.25">
      <c r="A108" s="187"/>
      <c r="B108" s="187"/>
      <c r="C108" s="188"/>
      <c r="D108" s="189"/>
      <c r="E108" s="170"/>
      <c r="F108" s="170"/>
      <c r="G108" s="170"/>
      <c r="H108" s="170"/>
      <c r="I108" s="170"/>
      <c r="J108" s="189"/>
      <c r="K108" s="169"/>
      <c r="L108" s="118"/>
      <c r="M108" s="134"/>
      <c r="N108" s="134"/>
      <c r="O108" s="134"/>
      <c r="P108" s="134"/>
      <c r="Q108" s="134"/>
      <c r="R108" s="118"/>
    </row>
    <row r="109" spans="1:21" s="70" customFormat="1" ht="15.6" customHeight="1" x14ac:dyDescent="0.2">
      <c r="A109" s="1083" t="s">
        <v>499</v>
      </c>
      <c r="B109" s="1084"/>
      <c r="C109" s="1084"/>
      <c r="D109" s="1084"/>
      <c r="E109" s="1061" t="s">
        <v>287</v>
      </c>
      <c r="F109" s="1061">
        <v>20</v>
      </c>
      <c r="G109" s="1061">
        <v>40</v>
      </c>
      <c r="H109" s="1061" t="s">
        <v>19</v>
      </c>
      <c r="I109" s="1061" t="s">
        <v>20</v>
      </c>
      <c r="J109" s="1064" t="s">
        <v>296</v>
      </c>
      <c r="K109" s="1064" t="s">
        <v>33</v>
      </c>
      <c r="L109" s="1085" t="s">
        <v>216</v>
      </c>
      <c r="M109" s="189"/>
      <c r="N109" s="134"/>
      <c r="O109" s="134"/>
      <c r="P109" s="134"/>
      <c r="Q109" s="134"/>
      <c r="R109" s="134"/>
      <c r="S109" s="134"/>
      <c r="T109" s="134"/>
      <c r="U109" s="134"/>
    </row>
    <row r="110" spans="1:21" s="70" customFormat="1" x14ac:dyDescent="0.2">
      <c r="A110" s="17" t="s">
        <v>217</v>
      </c>
      <c r="B110" s="18" t="s">
        <v>11</v>
      </c>
      <c r="C110" s="18" t="s">
        <v>12</v>
      </c>
      <c r="D110" s="18" t="s">
        <v>218</v>
      </c>
      <c r="E110" s="1062"/>
      <c r="F110" s="1062"/>
      <c r="G110" s="1062"/>
      <c r="H110" s="1062"/>
      <c r="I110" s="1062"/>
      <c r="J110" s="1065"/>
      <c r="K110" s="1065"/>
      <c r="L110" s="1086"/>
      <c r="M110" s="189"/>
      <c r="N110" s="134"/>
      <c r="O110" s="134"/>
      <c r="P110" s="134"/>
      <c r="Q110" s="134"/>
      <c r="R110" s="134"/>
      <c r="S110" s="134"/>
      <c r="T110" s="134"/>
      <c r="U110" s="134"/>
    </row>
    <row r="111" spans="1:21" s="122" customFormat="1" x14ac:dyDescent="0.2">
      <c r="A111" s="19"/>
      <c r="B111" s="20"/>
      <c r="C111" s="20"/>
      <c r="D111" s="20"/>
      <c r="E111" s="20"/>
      <c r="F111" s="255"/>
      <c r="G111" s="255"/>
      <c r="H111" s="255"/>
      <c r="I111" s="255"/>
      <c r="J111" s="20"/>
      <c r="K111" s="21"/>
      <c r="L111" s="22"/>
      <c r="M111" s="190"/>
      <c r="N111" s="160"/>
      <c r="O111" s="160"/>
      <c r="P111" s="160"/>
      <c r="Q111" s="160"/>
      <c r="R111" s="160"/>
      <c r="S111" s="160"/>
      <c r="T111" s="160"/>
      <c r="U111" s="160"/>
    </row>
    <row r="112" spans="1:21" s="122" customFormat="1" x14ac:dyDescent="0.2">
      <c r="A112" s="23"/>
      <c r="B112" s="20"/>
      <c r="C112" s="20"/>
      <c r="D112" s="20"/>
      <c r="E112" s="20"/>
      <c r="F112" s="255"/>
      <c r="G112" s="255"/>
      <c r="H112" s="255"/>
      <c r="I112" s="255"/>
      <c r="J112" s="24"/>
      <c r="K112" s="21"/>
      <c r="L112" s="25"/>
      <c r="M112" s="191"/>
      <c r="N112" s="160"/>
      <c r="O112" s="160"/>
      <c r="P112" s="160"/>
      <c r="Q112" s="160"/>
      <c r="R112" s="160"/>
      <c r="S112" s="160"/>
      <c r="T112" s="160"/>
      <c r="U112" s="160"/>
    </row>
    <row r="113" spans="1:23" s="122" customFormat="1" x14ac:dyDescent="0.2">
      <c r="A113" s="23"/>
      <c r="B113" s="20"/>
      <c r="C113" s="20"/>
      <c r="D113" s="20"/>
      <c r="E113" s="20"/>
      <c r="F113" s="255"/>
      <c r="G113" s="255"/>
      <c r="H113" s="255"/>
      <c r="I113" s="255"/>
      <c r="J113" s="24"/>
      <c r="K113" s="21"/>
      <c r="L113" s="25"/>
      <c r="M113" s="191"/>
      <c r="N113" s="160"/>
      <c r="O113" s="160"/>
      <c r="P113" s="160"/>
      <c r="Q113" s="160"/>
      <c r="R113" s="160"/>
      <c r="S113" s="160"/>
      <c r="T113" s="160"/>
      <c r="U113" s="160"/>
    </row>
    <row r="114" spans="1:23" s="122" customFormat="1" ht="16.5" thickBot="1" x14ac:dyDescent="0.25">
      <c r="A114" s="26"/>
      <c r="B114" s="27"/>
      <c r="C114" s="27"/>
      <c r="D114" s="27"/>
      <c r="E114" s="27"/>
      <c r="F114" s="256"/>
      <c r="G114" s="256"/>
      <c r="H114" s="256"/>
      <c r="I114" s="256"/>
      <c r="J114" s="28"/>
      <c r="K114" s="29"/>
      <c r="L114" s="30"/>
      <c r="M114" s="191"/>
      <c r="N114" s="160"/>
      <c r="O114" s="160"/>
      <c r="P114" s="160"/>
      <c r="Q114" s="160"/>
      <c r="R114" s="160"/>
      <c r="S114" s="160"/>
      <c r="T114" s="160"/>
      <c r="U114" s="160"/>
    </row>
    <row r="115" spans="1:23" s="122" customFormat="1" x14ac:dyDescent="0.2">
      <c r="A115" s="31"/>
      <c r="B115" s="32"/>
      <c r="C115" s="32"/>
      <c r="D115" s="32"/>
      <c r="E115" s="32"/>
      <c r="F115" s="32"/>
      <c r="G115" s="32"/>
      <c r="H115" s="32"/>
      <c r="I115" s="32"/>
      <c r="J115" s="33"/>
      <c r="K115" s="33"/>
      <c r="L115" s="34"/>
      <c r="M115" s="191"/>
      <c r="N115" s="160"/>
      <c r="O115" s="160"/>
      <c r="P115" s="160"/>
      <c r="Q115" s="160"/>
      <c r="R115" s="160"/>
      <c r="S115" s="160"/>
      <c r="T115" s="160"/>
      <c r="U115" s="160"/>
    </row>
    <row r="116" spans="1:23" s="70" customFormat="1" ht="15.6" customHeight="1" x14ac:dyDescent="0.2">
      <c r="A116" s="1066" t="s">
        <v>564</v>
      </c>
      <c r="B116" s="1063"/>
      <c r="C116" s="1063"/>
      <c r="D116" s="1063"/>
      <c r="E116" s="1059" t="s">
        <v>287</v>
      </c>
      <c r="F116" s="1059">
        <v>20</v>
      </c>
      <c r="G116" s="1059">
        <v>40</v>
      </c>
      <c r="H116" s="1059" t="s">
        <v>19</v>
      </c>
      <c r="I116" s="1059" t="s">
        <v>20</v>
      </c>
      <c r="J116" s="1058" t="s">
        <v>296</v>
      </c>
      <c r="K116" s="1058" t="s">
        <v>33</v>
      </c>
      <c r="L116" s="1060" t="s">
        <v>216</v>
      </c>
      <c r="M116" s="1060" t="s">
        <v>23</v>
      </c>
      <c r="N116" s="169"/>
      <c r="O116" s="118"/>
      <c r="P116" s="134"/>
      <c r="Q116" s="134"/>
      <c r="R116" s="134"/>
      <c r="S116" s="134"/>
      <c r="T116" s="134"/>
      <c r="U116" s="134"/>
      <c r="V116" s="134"/>
      <c r="W116" s="134"/>
    </row>
    <row r="117" spans="1:23" s="70" customFormat="1" x14ac:dyDescent="0.2">
      <c r="A117" s="358" t="s">
        <v>217</v>
      </c>
      <c r="B117" s="358" t="s">
        <v>11</v>
      </c>
      <c r="C117" s="358" t="s">
        <v>12</v>
      </c>
      <c r="D117" s="358" t="s">
        <v>218</v>
      </c>
      <c r="E117" s="1063"/>
      <c r="F117" s="1063"/>
      <c r="G117" s="1063"/>
      <c r="H117" s="1063"/>
      <c r="I117" s="1063"/>
      <c r="J117" s="1059"/>
      <c r="K117" s="1059"/>
      <c r="L117" s="1060"/>
      <c r="M117" s="1060"/>
      <c r="N117" s="169"/>
      <c r="O117" s="118"/>
      <c r="P117" s="134"/>
      <c r="Q117" s="134"/>
      <c r="R117" s="134"/>
      <c r="S117" s="134"/>
      <c r="T117" s="134"/>
      <c r="U117" s="134"/>
      <c r="V117" s="134"/>
      <c r="W117" s="134"/>
    </row>
    <row r="118" spans="1:23" s="122" customFormat="1" x14ac:dyDescent="0.2">
      <c r="A118" s="356"/>
      <c r="B118" s="351"/>
      <c r="C118" s="351"/>
      <c r="D118" s="351"/>
      <c r="E118" s="351"/>
      <c r="F118" s="352"/>
      <c r="G118" s="352"/>
      <c r="H118" s="352"/>
      <c r="I118" s="352"/>
      <c r="J118" s="353"/>
      <c r="K118" s="354"/>
      <c r="L118" s="355"/>
      <c r="M118" s="355"/>
      <c r="N118" s="192"/>
      <c r="O118" s="159"/>
      <c r="P118" s="160"/>
      <c r="Q118" s="160"/>
      <c r="R118" s="160"/>
      <c r="S118" s="160"/>
      <c r="T118" s="160"/>
      <c r="U118" s="160"/>
      <c r="V118" s="160"/>
      <c r="W118" s="160"/>
    </row>
    <row r="119" spans="1:23" s="122" customFormat="1" x14ac:dyDescent="0.2">
      <c r="A119" s="356"/>
      <c r="B119" s="351"/>
      <c r="C119" s="351"/>
      <c r="D119" s="351"/>
      <c r="E119" s="351"/>
      <c r="F119" s="352"/>
      <c r="G119" s="352"/>
      <c r="H119" s="352"/>
      <c r="I119" s="352"/>
      <c r="J119" s="353"/>
      <c r="K119" s="354"/>
      <c r="L119" s="355"/>
      <c r="M119" s="355"/>
      <c r="N119" s="192"/>
      <c r="O119" s="159"/>
      <c r="P119" s="160"/>
      <c r="Q119" s="160"/>
      <c r="R119" s="160"/>
      <c r="S119" s="160"/>
      <c r="T119" s="160"/>
      <c r="U119" s="160"/>
      <c r="V119" s="160"/>
      <c r="W119" s="160"/>
    </row>
    <row r="120" spans="1:23" s="122" customFormat="1" x14ac:dyDescent="0.2">
      <c r="A120" s="356"/>
      <c r="B120" s="351"/>
      <c r="C120" s="351"/>
      <c r="D120" s="351"/>
      <c r="E120" s="351"/>
      <c r="F120" s="352"/>
      <c r="G120" s="352"/>
      <c r="H120" s="352"/>
      <c r="I120" s="352"/>
      <c r="J120" s="353"/>
      <c r="K120" s="354"/>
      <c r="L120" s="355"/>
      <c r="M120" s="355"/>
      <c r="N120" s="192"/>
      <c r="O120" s="159"/>
      <c r="P120" s="160"/>
      <c r="Q120" s="160"/>
      <c r="R120" s="160"/>
      <c r="S120" s="160"/>
      <c r="T120" s="160"/>
      <c r="U120" s="160"/>
      <c r="V120" s="160"/>
      <c r="W120" s="160"/>
    </row>
    <row r="121" spans="1:23" s="122" customFormat="1" x14ac:dyDescent="0.2">
      <c r="A121" s="356"/>
      <c r="B121" s="351"/>
      <c r="C121" s="351"/>
      <c r="D121" s="351"/>
      <c r="E121" s="351"/>
      <c r="F121" s="352"/>
      <c r="G121" s="352"/>
      <c r="H121" s="352"/>
      <c r="I121" s="352"/>
      <c r="J121" s="353"/>
      <c r="K121" s="354"/>
      <c r="L121" s="357"/>
      <c r="M121" s="357"/>
      <c r="N121" s="191"/>
      <c r="O121" s="159"/>
      <c r="P121" s="160"/>
      <c r="Q121" s="160"/>
      <c r="R121" s="160"/>
      <c r="S121" s="160"/>
      <c r="T121" s="160"/>
      <c r="U121" s="160"/>
      <c r="V121" s="160"/>
      <c r="W121" s="160"/>
    </row>
    <row r="122" spans="1:23" s="70" customFormat="1" x14ac:dyDescent="0.2">
      <c r="A122" s="85"/>
      <c r="B122" s="193"/>
      <c r="C122" s="193"/>
      <c r="D122" s="193"/>
      <c r="E122" s="193"/>
      <c r="F122" s="194"/>
      <c r="G122" s="162"/>
      <c r="H122" s="195"/>
      <c r="I122" s="195"/>
      <c r="J122" s="176"/>
      <c r="K122" s="118"/>
      <c r="L122" s="134"/>
      <c r="M122" s="134"/>
      <c r="N122" s="134"/>
      <c r="O122" s="134"/>
      <c r="P122" s="134"/>
      <c r="Q122" s="134"/>
    </row>
    <row r="123" spans="1:23" s="85" customFormat="1" ht="16.5" thickBot="1" x14ac:dyDescent="0.25">
      <c r="A123" s="196"/>
      <c r="B123" s="197"/>
      <c r="C123" s="198"/>
      <c r="D123" s="198"/>
      <c r="E123" s="169"/>
      <c r="F123" s="176"/>
      <c r="G123" s="176"/>
      <c r="H123" s="176"/>
      <c r="I123" s="176"/>
      <c r="J123" s="170"/>
      <c r="K123" s="118"/>
      <c r="L123" s="134"/>
      <c r="M123" s="134"/>
      <c r="N123" s="134"/>
      <c r="O123" s="134"/>
      <c r="P123" s="134"/>
      <c r="Q123" s="134"/>
      <c r="R123" s="134"/>
      <c r="S123" s="118"/>
      <c r="T123" s="118"/>
      <c r="U123" s="118"/>
    </row>
    <row r="124" spans="1:23" s="85" customFormat="1" ht="16.5" thickBot="1" x14ac:dyDescent="0.25">
      <c r="A124" s="1073" t="s">
        <v>219</v>
      </c>
      <c r="B124" s="1074"/>
      <c r="C124" s="1074"/>
      <c r="D124" s="1074"/>
      <c r="E124" s="1075"/>
      <c r="F124" s="176"/>
      <c r="G124" s="176"/>
      <c r="H124" s="176"/>
      <c r="I124" s="176"/>
      <c r="J124" s="170"/>
      <c r="K124" s="118"/>
      <c r="L124" s="134"/>
      <c r="M124" s="134"/>
      <c r="N124" s="134"/>
      <c r="O124" s="134"/>
      <c r="P124" s="134"/>
      <c r="Q124" s="134"/>
      <c r="R124" s="134"/>
      <c r="S124" s="118"/>
      <c r="T124" s="118"/>
      <c r="U124" s="118"/>
    </row>
    <row r="125" spans="1:23" s="70" customFormat="1" ht="16.5" thickBot="1" x14ac:dyDescent="0.25">
      <c r="A125" s="199"/>
      <c r="B125" s="85"/>
      <c r="C125" s="85"/>
      <c r="D125" s="85"/>
      <c r="E125" s="85"/>
      <c r="F125" s="194"/>
      <c r="G125" s="85"/>
      <c r="H125" s="200"/>
      <c r="I125" s="194"/>
      <c r="J125" s="194"/>
      <c r="K125" s="118"/>
      <c r="L125" s="134"/>
      <c r="M125" s="134"/>
      <c r="N125" s="134"/>
      <c r="O125" s="134"/>
      <c r="P125" s="134"/>
      <c r="Q125" s="134"/>
      <c r="R125" s="134"/>
      <c r="S125" s="118"/>
      <c r="T125" s="118"/>
      <c r="U125" s="118"/>
    </row>
    <row r="126" spans="1:23" s="70" customFormat="1" ht="16.5" thickBot="1" x14ac:dyDescent="0.25">
      <c r="A126" s="1056" t="s">
        <v>220</v>
      </c>
      <c r="B126" s="1087"/>
      <c r="C126" s="1087"/>
      <c r="D126" s="1087"/>
      <c r="E126" s="1087"/>
      <c r="F126" s="1088"/>
      <c r="G126" s="85"/>
      <c r="H126" s="200"/>
      <c r="I126" s="194"/>
      <c r="J126" s="194"/>
      <c r="K126" s="118"/>
      <c r="L126" s="134"/>
      <c r="M126" s="134"/>
      <c r="N126" s="134"/>
      <c r="O126" s="134"/>
      <c r="P126" s="134"/>
      <c r="Q126" s="134"/>
      <c r="R126" s="134"/>
      <c r="S126" s="118"/>
      <c r="T126" s="118"/>
      <c r="U126" s="118"/>
    </row>
    <row r="127" spans="1:23" s="70" customFormat="1" ht="16.5" customHeight="1" x14ac:dyDescent="0.2">
      <c r="A127" s="1067" t="s">
        <v>221</v>
      </c>
      <c r="B127" s="1068"/>
      <c r="C127" s="1068"/>
      <c r="D127" s="1068"/>
      <c r="E127" s="1068"/>
      <c r="F127" s="1069"/>
      <c r="G127" s="85"/>
      <c r="H127" s="201"/>
      <c r="I127" s="170"/>
      <c r="J127" s="170"/>
      <c r="K127" s="118"/>
      <c r="L127" s="134"/>
      <c r="M127" s="134"/>
      <c r="N127" s="134"/>
      <c r="O127" s="134"/>
      <c r="P127" s="134"/>
      <c r="Q127" s="134"/>
      <c r="R127" s="134"/>
      <c r="S127" s="118"/>
      <c r="T127" s="118"/>
      <c r="U127" s="118"/>
    </row>
    <row r="128" spans="1:23" ht="16.5" thickBot="1" x14ac:dyDescent="0.25">
      <c r="A128" s="1076" t="s">
        <v>222</v>
      </c>
      <c r="B128" s="1077"/>
      <c r="C128" s="1077"/>
      <c r="D128" s="1077"/>
      <c r="E128" s="1077"/>
      <c r="F128" s="1078"/>
      <c r="G128" s="176"/>
      <c r="H128" s="176"/>
      <c r="I128" s="176"/>
      <c r="J128" s="169"/>
      <c r="K128" s="169"/>
      <c r="L128" s="169"/>
      <c r="M128" s="169"/>
      <c r="N128" s="169"/>
      <c r="O128" s="169"/>
      <c r="P128" s="169"/>
      <c r="Q128" s="169"/>
      <c r="R128" s="169"/>
      <c r="S128" s="169"/>
      <c r="T128" s="169"/>
      <c r="U128" s="169"/>
    </row>
    <row r="129" spans="1:21" x14ac:dyDescent="0.2">
      <c r="A129" s="280" t="s">
        <v>223</v>
      </c>
      <c r="B129" s="3" t="s">
        <v>224</v>
      </c>
      <c r="C129" s="79" t="s">
        <v>225</v>
      </c>
      <c r="D129" s="202" t="s">
        <v>226</v>
      </c>
      <c r="E129" s="176"/>
      <c r="F129" s="176"/>
      <c r="G129" s="176"/>
      <c r="H129" s="169"/>
      <c r="I129" s="169"/>
      <c r="J129" s="169"/>
      <c r="K129" s="169"/>
      <c r="L129" s="169"/>
      <c r="M129" s="169"/>
      <c r="N129" s="169"/>
      <c r="O129" s="169"/>
      <c r="P129" s="169"/>
      <c r="Q129" s="169"/>
      <c r="R129" s="169"/>
    </row>
    <row r="130" spans="1:21" s="192" customFormat="1" x14ac:dyDescent="0.2">
      <c r="A130" s="203"/>
      <c r="B130" s="204"/>
      <c r="C130" s="205"/>
      <c r="D130" s="206"/>
      <c r="E130" s="191"/>
      <c r="F130" s="191"/>
      <c r="G130" s="191"/>
    </row>
    <row r="131" spans="1:21" s="192" customFormat="1" x14ac:dyDescent="0.2">
      <c r="A131" s="203"/>
      <c r="B131" s="204"/>
      <c r="C131" s="205"/>
      <c r="D131" s="206"/>
      <c r="E131" s="191"/>
      <c r="F131" s="191"/>
      <c r="G131" s="191"/>
    </row>
    <row r="132" spans="1:21" s="192" customFormat="1" ht="16.5" thickBot="1" x14ac:dyDescent="0.25">
      <c r="A132" s="207"/>
      <c r="B132" s="208"/>
      <c r="C132" s="209"/>
      <c r="D132" s="210"/>
      <c r="E132" s="191"/>
      <c r="F132" s="191"/>
      <c r="G132" s="191"/>
    </row>
    <row r="133" spans="1:21" ht="16.5" thickBot="1" x14ac:dyDescent="0.25"/>
    <row r="134" spans="1:21" s="70" customFormat="1" ht="16.5" thickBot="1" x14ac:dyDescent="0.25">
      <c r="A134" s="1073" t="s">
        <v>227</v>
      </c>
      <c r="B134" s="1074"/>
      <c r="C134" s="1074"/>
      <c r="D134" s="1074"/>
      <c r="E134" s="1074"/>
      <c r="F134" s="1074"/>
      <c r="G134" s="1074"/>
      <c r="H134" s="1074"/>
      <c r="I134" s="1075"/>
      <c r="J134" s="169"/>
      <c r="K134" s="118"/>
      <c r="L134" s="134"/>
      <c r="M134" s="134"/>
      <c r="N134" s="134"/>
      <c r="O134" s="134"/>
      <c r="P134" s="134"/>
      <c r="Q134" s="134"/>
      <c r="R134" s="134"/>
      <c r="S134" s="118"/>
      <c r="T134" s="118"/>
      <c r="U134" s="118"/>
    </row>
    <row r="135" spans="1:21" s="70" customFormat="1" ht="16.5" thickBot="1" x14ac:dyDescent="0.25">
      <c r="A135" s="212" t="s">
        <v>228</v>
      </c>
      <c r="B135" s="213"/>
      <c r="C135" s="214"/>
      <c r="D135" s="214"/>
      <c r="E135" s="214"/>
      <c r="F135" s="214"/>
      <c r="G135" s="215"/>
      <c r="H135" s="216"/>
      <c r="I135" s="217"/>
      <c r="J135" s="170"/>
      <c r="K135" s="118"/>
      <c r="L135" s="134"/>
      <c r="M135" s="134"/>
      <c r="N135" s="134"/>
      <c r="O135" s="134"/>
      <c r="P135" s="134"/>
      <c r="Q135" s="134"/>
      <c r="R135" s="134"/>
      <c r="S135" s="118"/>
      <c r="T135" s="118"/>
      <c r="U135" s="118"/>
    </row>
    <row r="136" spans="1:21" s="174" customFormat="1" x14ac:dyDescent="0.2">
      <c r="A136" s="228"/>
      <c r="B136" s="1070"/>
      <c r="C136" s="1071"/>
      <c r="D136" s="1071"/>
      <c r="E136" s="1071"/>
      <c r="F136" s="1071"/>
      <c r="G136" s="1071"/>
      <c r="H136" s="1071"/>
      <c r="I136" s="1072"/>
      <c r="J136" s="171"/>
      <c r="K136" s="172"/>
      <c r="L136" s="173"/>
      <c r="M136" s="173"/>
      <c r="N136" s="173"/>
      <c r="O136" s="173"/>
      <c r="P136" s="173"/>
      <c r="Q136" s="173"/>
      <c r="R136" s="173"/>
      <c r="S136" s="172"/>
      <c r="T136" s="172"/>
      <c r="U136" s="172"/>
    </row>
    <row r="137" spans="1:21" s="218" customFormat="1" x14ac:dyDescent="0.2">
      <c r="A137" s="281"/>
      <c r="B137" s="997"/>
      <c r="C137" s="1052"/>
      <c r="D137" s="1052"/>
      <c r="E137" s="1052"/>
      <c r="F137" s="1052"/>
      <c r="G137" s="1052"/>
      <c r="H137" s="1052"/>
      <c r="I137" s="1053"/>
    </row>
    <row r="138" spans="1:21" s="218" customFormat="1" x14ac:dyDescent="0.2">
      <c r="A138" s="281"/>
      <c r="B138" s="997"/>
      <c r="C138" s="1052"/>
      <c r="D138" s="1052"/>
      <c r="E138" s="1052"/>
      <c r="F138" s="1052"/>
      <c r="G138" s="1052"/>
      <c r="H138" s="1052"/>
      <c r="I138" s="1053"/>
    </row>
    <row r="139" spans="1:21" s="218" customFormat="1" x14ac:dyDescent="0.2">
      <c r="A139" s="281"/>
      <c r="B139" s="997"/>
      <c r="C139" s="1052"/>
      <c r="D139" s="1052"/>
      <c r="E139" s="1052"/>
      <c r="F139" s="1052"/>
      <c r="G139" s="1052"/>
      <c r="H139" s="1052"/>
      <c r="I139" s="1053"/>
    </row>
    <row r="140" spans="1:21" s="218" customFormat="1" x14ac:dyDescent="0.2">
      <c r="A140" s="281"/>
      <c r="B140" s="997"/>
      <c r="C140" s="1052"/>
      <c r="D140" s="1052"/>
      <c r="E140" s="1052"/>
      <c r="F140" s="1052"/>
      <c r="G140" s="1052"/>
      <c r="H140" s="1052"/>
      <c r="I140" s="1053"/>
    </row>
    <row r="141" spans="1:21" s="218" customFormat="1" x14ac:dyDescent="0.2">
      <c r="A141" s="281"/>
      <c r="B141" s="997"/>
      <c r="C141" s="1052"/>
      <c r="D141" s="1052"/>
      <c r="E141" s="1052"/>
      <c r="F141" s="1052"/>
      <c r="G141" s="1052"/>
      <c r="H141" s="1052"/>
      <c r="I141" s="1053"/>
    </row>
    <row r="142" spans="1:21" s="218" customFormat="1" x14ac:dyDescent="0.2">
      <c r="A142" s="281"/>
      <c r="B142" s="997"/>
      <c r="C142" s="1052"/>
      <c r="D142" s="1052"/>
      <c r="E142" s="1052"/>
      <c r="F142" s="1052"/>
      <c r="G142" s="1052"/>
      <c r="H142" s="1052"/>
      <c r="I142" s="1053"/>
    </row>
    <row r="143" spans="1:21" s="218" customFormat="1" x14ac:dyDescent="0.2">
      <c r="A143" s="281"/>
      <c r="B143" s="997"/>
      <c r="C143" s="1052"/>
      <c r="D143" s="1052"/>
      <c r="E143" s="1052"/>
      <c r="F143" s="1052"/>
      <c r="G143" s="1052"/>
      <c r="H143" s="1052"/>
      <c r="I143" s="1053"/>
    </row>
    <row r="144" spans="1:21" s="218" customFormat="1" x14ac:dyDescent="0.2">
      <c r="A144" s="281"/>
      <c r="B144" s="997"/>
      <c r="C144" s="1052"/>
      <c r="D144" s="1052"/>
      <c r="E144" s="1052"/>
      <c r="F144" s="1052"/>
      <c r="G144" s="1052"/>
      <c r="H144" s="1052"/>
      <c r="I144" s="1053"/>
    </row>
    <row r="145" spans="1:13" s="218" customFormat="1" x14ac:dyDescent="0.2">
      <c r="A145" s="281"/>
      <c r="B145" s="997"/>
      <c r="C145" s="1052"/>
      <c r="D145" s="1052"/>
      <c r="E145" s="1052"/>
      <c r="F145" s="1052"/>
      <c r="G145" s="1052"/>
      <c r="H145" s="1052"/>
      <c r="I145" s="1053"/>
    </row>
    <row r="146" spans="1:13" s="218" customFormat="1" x14ac:dyDescent="0.2">
      <c r="A146" s="281"/>
      <c r="B146" s="997"/>
      <c r="C146" s="1052"/>
      <c r="D146" s="1052"/>
      <c r="E146" s="1052"/>
      <c r="F146" s="1052"/>
      <c r="G146" s="1052"/>
      <c r="H146" s="1052"/>
      <c r="I146" s="1053"/>
    </row>
    <row r="147" spans="1:13" s="218" customFormat="1" x14ac:dyDescent="0.2">
      <c r="A147" s="281"/>
      <c r="B147" s="997"/>
      <c r="C147" s="1052"/>
      <c r="D147" s="1052"/>
      <c r="E147" s="1052"/>
      <c r="F147" s="1052"/>
      <c r="G147" s="1052"/>
      <c r="H147" s="1052"/>
      <c r="I147" s="1053"/>
    </row>
    <row r="148" spans="1:13" s="218" customFormat="1" x14ac:dyDescent="0.2">
      <c r="A148" s="281"/>
      <c r="B148" s="997"/>
      <c r="C148" s="1052"/>
      <c r="D148" s="1052"/>
      <c r="E148" s="1052"/>
      <c r="F148" s="1052"/>
      <c r="G148" s="1052"/>
      <c r="H148" s="1052"/>
      <c r="I148" s="1053"/>
    </row>
    <row r="149" spans="1:13" s="218" customFormat="1" x14ac:dyDescent="0.2">
      <c r="A149" s="281"/>
      <c r="B149" s="997"/>
      <c r="C149" s="1052"/>
      <c r="D149" s="1052"/>
      <c r="E149" s="1052"/>
      <c r="F149" s="1052"/>
      <c r="G149" s="1052"/>
      <c r="H149" s="1052"/>
      <c r="I149" s="1053"/>
    </row>
    <row r="150" spans="1:13" s="218" customFormat="1" ht="16.5" thickBot="1" x14ac:dyDescent="0.25">
      <c r="A150" s="282"/>
      <c r="B150" s="998"/>
      <c r="C150" s="1054"/>
      <c r="D150" s="1054"/>
      <c r="E150" s="1054"/>
      <c r="F150" s="1054"/>
      <c r="G150" s="1054"/>
      <c r="H150" s="1054"/>
      <c r="I150" s="1055"/>
    </row>
    <row r="152" spans="1:13" s="218" customFormat="1" x14ac:dyDescent="0.2">
      <c r="F152" s="323"/>
      <c r="G152" s="323"/>
      <c r="H152" s="323"/>
      <c r="I152" s="323"/>
    </row>
    <row r="153" spans="1:13" s="218" customFormat="1" ht="16.5" thickBot="1" x14ac:dyDescent="0.25">
      <c r="F153" s="323"/>
      <c r="G153" s="323"/>
      <c r="H153" s="323"/>
      <c r="I153" s="323"/>
    </row>
    <row r="154" spans="1:13" s="218" customFormat="1" ht="16.5" thickBot="1" x14ac:dyDescent="0.25">
      <c r="A154" s="1056" t="s">
        <v>3</v>
      </c>
      <c r="B154" s="1057"/>
      <c r="F154" s="323"/>
      <c r="G154" s="323"/>
      <c r="H154" s="323"/>
      <c r="I154" s="323"/>
    </row>
    <row r="155" spans="1:13" s="333" customFormat="1" ht="16.5" thickBot="1" x14ac:dyDescent="0.25">
      <c r="A155" s="324"/>
      <c r="B155" s="324"/>
      <c r="F155" s="334"/>
      <c r="G155" s="334"/>
      <c r="H155" s="334"/>
      <c r="I155" s="334"/>
    </row>
    <row r="156" spans="1:13" s="218" customFormat="1" ht="15.75" customHeight="1" thickBot="1" x14ac:dyDescent="0.25">
      <c r="A156" s="1036" t="s">
        <v>2</v>
      </c>
      <c r="B156" s="1037"/>
      <c r="C156" s="1037"/>
      <c r="D156" s="1037"/>
      <c r="E156" s="1037"/>
      <c r="F156" s="1037"/>
      <c r="G156" s="1038"/>
      <c r="H156" s="323"/>
      <c r="I156" s="323"/>
    </row>
    <row r="157" spans="1:13" s="333" customFormat="1" ht="15.75" customHeight="1" thickBot="1" x14ac:dyDescent="0.25">
      <c r="A157" s="324"/>
      <c r="B157" s="324"/>
      <c r="C157" s="324"/>
      <c r="D157" s="324"/>
      <c r="E157" s="324"/>
      <c r="F157" s="324"/>
      <c r="G157" s="324"/>
      <c r="H157" s="334"/>
      <c r="I157" s="334"/>
    </row>
    <row r="158" spans="1:13" s="218" customFormat="1" ht="15.75" customHeight="1" thickBot="1" x14ac:dyDescent="0.25">
      <c r="A158" s="1033" t="s">
        <v>1</v>
      </c>
      <c r="B158" s="1034"/>
      <c r="C158" s="1034"/>
      <c r="D158" s="1034"/>
      <c r="E158" s="1035"/>
      <c r="F158" s="325"/>
      <c r="G158" s="325"/>
      <c r="H158" s="323"/>
      <c r="I158" s="323"/>
    </row>
    <row r="159" spans="1:13" s="218" customFormat="1" x14ac:dyDescent="0.2">
      <c r="A159" s="1045" t="s">
        <v>592</v>
      </c>
      <c r="B159" s="1041" t="s">
        <v>424</v>
      </c>
      <c r="C159" s="1039" t="s">
        <v>0</v>
      </c>
      <c r="D159" s="1039" t="s">
        <v>575</v>
      </c>
      <c r="E159" s="1041" t="s">
        <v>423</v>
      </c>
      <c r="F159" s="1039" t="s">
        <v>433</v>
      </c>
      <c r="G159" s="1039" t="s">
        <v>418</v>
      </c>
      <c r="H159" s="1039" t="s">
        <v>593</v>
      </c>
      <c r="I159" s="1039" t="s">
        <v>11</v>
      </c>
      <c r="J159" s="1039" t="s">
        <v>12</v>
      </c>
      <c r="K159" s="1039" t="s">
        <v>13</v>
      </c>
      <c r="L159" s="1039" t="s">
        <v>576</v>
      </c>
      <c r="M159" s="1048"/>
    </row>
    <row r="160" spans="1:13" s="218" customFormat="1" ht="32.25" customHeight="1" thickBot="1" x14ac:dyDescent="0.25">
      <c r="A160" s="1046"/>
      <c r="B160" s="1042"/>
      <c r="C160" s="1040"/>
      <c r="D160" s="1040"/>
      <c r="E160" s="1042"/>
      <c r="F160" s="1040"/>
      <c r="G160" s="1040"/>
      <c r="H160" s="1040"/>
      <c r="I160" s="1040"/>
      <c r="J160" s="1040"/>
      <c r="K160" s="1040"/>
      <c r="L160" s="1040"/>
      <c r="M160" s="1049"/>
    </row>
    <row r="161" spans="1:22" s="218" customFormat="1" x14ac:dyDescent="0.2">
      <c r="A161" s="330"/>
      <c r="B161" s="326"/>
      <c r="C161" s="318"/>
      <c r="D161" s="326"/>
      <c r="E161" s="326"/>
      <c r="F161" s="326"/>
      <c r="G161" s="326"/>
      <c r="H161" s="326"/>
      <c r="I161" s="326"/>
      <c r="J161" s="326"/>
      <c r="K161" s="326"/>
      <c r="L161" s="1050"/>
      <c r="M161" s="1051"/>
    </row>
    <row r="162" spans="1:22" s="218" customFormat="1" x14ac:dyDescent="0.2">
      <c r="A162" s="331"/>
      <c r="B162" s="327"/>
      <c r="C162" s="317"/>
      <c r="D162" s="327"/>
      <c r="E162" s="327"/>
      <c r="F162" s="327"/>
      <c r="G162" s="327"/>
      <c r="H162" s="327"/>
      <c r="I162" s="327"/>
      <c r="J162" s="327"/>
      <c r="K162" s="327"/>
      <c r="L162" s="1031"/>
      <c r="M162" s="1032"/>
    </row>
    <row r="163" spans="1:22" s="218" customFormat="1" x14ac:dyDescent="0.2">
      <c r="A163" s="331"/>
      <c r="B163" s="327"/>
      <c r="C163" s="317"/>
      <c r="D163" s="327"/>
      <c r="E163" s="327"/>
      <c r="F163" s="327"/>
      <c r="G163" s="327"/>
      <c r="H163" s="327"/>
      <c r="I163" s="327"/>
      <c r="J163" s="327"/>
      <c r="K163" s="327"/>
      <c r="L163" s="1031"/>
      <c r="M163" s="1032"/>
    </row>
    <row r="164" spans="1:22" s="218" customFormat="1" x14ac:dyDescent="0.2">
      <c r="A164" s="331"/>
      <c r="B164" s="327"/>
      <c r="C164" s="317"/>
      <c r="D164" s="327"/>
      <c r="E164" s="327"/>
      <c r="F164" s="327"/>
      <c r="G164" s="327"/>
      <c r="H164" s="327"/>
      <c r="I164" s="327"/>
      <c r="J164" s="327"/>
      <c r="K164" s="327"/>
      <c r="L164" s="1031"/>
      <c r="M164" s="1032"/>
    </row>
    <row r="165" spans="1:22" s="218" customFormat="1" x14ac:dyDescent="0.2">
      <c r="A165" s="331"/>
      <c r="B165" s="327"/>
      <c r="C165" s="317"/>
      <c r="D165" s="327"/>
      <c r="E165" s="327"/>
      <c r="F165" s="327"/>
      <c r="G165" s="327"/>
      <c r="H165" s="327"/>
      <c r="I165" s="327"/>
      <c r="J165" s="327"/>
      <c r="K165" s="327"/>
      <c r="L165" s="1031"/>
      <c r="M165" s="1032"/>
    </row>
    <row r="166" spans="1:22" s="218" customFormat="1" ht="16.5" thickBot="1" x14ac:dyDescent="0.25">
      <c r="A166" s="332"/>
      <c r="B166" s="328"/>
      <c r="C166" s="322"/>
      <c r="D166" s="328"/>
      <c r="E166" s="328"/>
      <c r="F166" s="328"/>
      <c r="G166" s="328"/>
      <c r="H166" s="328"/>
      <c r="I166" s="328"/>
      <c r="J166" s="328"/>
      <c r="K166" s="328"/>
      <c r="L166" s="1008"/>
      <c r="M166" s="1009"/>
    </row>
    <row r="167" spans="1:22" s="218" customFormat="1" x14ac:dyDescent="0.2">
      <c r="F167" s="323"/>
      <c r="G167" s="323"/>
      <c r="H167" s="323"/>
      <c r="I167" s="323"/>
    </row>
    <row r="168" spans="1:22" s="218" customFormat="1" ht="16.5" thickBot="1" x14ac:dyDescent="0.25">
      <c r="F168" s="323"/>
      <c r="G168" s="323"/>
      <c r="H168" s="323"/>
      <c r="I168" s="323"/>
    </row>
    <row r="169" spans="1:22" s="218" customFormat="1" ht="16.5" thickBot="1" x14ac:dyDescent="0.25">
      <c r="A169" s="1036" t="s">
        <v>743</v>
      </c>
      <c r="B169" s="1037"/>
      <c r="C169" s="1037"/>
      <c r="D169" s="1037"/>
      <c r="E169" s="1037"/>
      <c r="F169" s="1037"/>
      <c r="G169" s="1038"/>
      <c r="H169" s="323"/>
      <c r="I169" s="323"/>
    </row>
    <row r="170" spans="1:22" s="192" customFormat="1" ht="16.5" thickBot="1" x14ac:dyDescent="0.25">
      <c r="F170" s="191"/>
      <c r="G170" s="191"/>
      <c r="H170" s="191"/>
      <c r="I170" s="191"/>
    </row>
    <row r="171" spans="1:22" s="218" customFormat="1" ht="16.5" thickBot="1" x14ac:dyDescent="0.25">
      <c r="A171" s="1033" t="s">
        <v>1</v>
      </c>
      <c r="B171" s="1034"/>
      <c r="C171" s="1034"/>
      <c r="D171" s="1034"/>
      <c r="E171" s="1034"/>
      <c r="F171" s="1034"/>
      <c r="G171" s="1034"/>
      <c r="H171" s="1035"/>
      <c r="I171" s="323"/>
    </row>
    <row r="172" spans="1:22" s="218" customFormat="1" ht="16.5" customHeight="1" thickBot="1" x14ac:dyDescent="0.25">
      <c r="A172" s="1045" t="s">
        <v>592</v>
      </c>
      <c r="B172" s="1041" t="s">
        <v>424</v>
      </c>
      <c r="C172" s="1039" t="s">
        <v>0</v>
      </c>
      <c r="D172" s="1039" t="s">
        <v>575</v>
      </c>
      <c r="E172" s="1041" t="s">
        <v>423</v>
      </c>
      <c r="F172" s="1039" t="s">
        <v>42</v>
      </c>
      <c r="G172" s="1047" t="s">
        <v>742</v>
      </c>
      <c r="H172" s="1047"/>
      <c r="I172" s="1047"/>
      <c r="J172" s="1047"/>
      <c r="K172" s="1047"/>
      <c r="L172" s="1047"/>
      <c r="M172" s="1047"/>
      <c r="N172" s="1047"/>
      <c r="O172" s="1039" t="s">
        <v>433</v>
      </c>
      <c r="P172" s="1039" t="s">
        <v>418</v>
      </c>
      <c r="Q172" s="1039" t="s">
        <v>593</v>
      </c>
      <c r="R172" s="1039" t="s">
        <v>11</v>
      </c>
      <c r="S172" s="1039" t="s">
        <v>12</v>
      </c>
      <c r="T172" s="1039" t="s">
        <v>13</v>
      </c>
      <c r="U172" s="1039" t="s">
        <v>576</v>
      </c>
      <c r="V172" s="1048"/>
    </row>
    <row r="173" spans="1:22" s="218" customFormat="1" ht="32.25" thickBot="1" x14ac:dyDescent="0.25">
      <c r="A173" s="1046"/>
      <c r="B173" s="1042"/>
      <c r="C173" s="1040"/>
      <c r="D173" s="1040"/>
      <c r="E173" s="1042"/>
      <c r="F173" s="1040"/>
      <c r="G173" s="12" t="s">
        <v>429</v>
      </c>
      <c r="H173" s="12" t="s">
        <v>43</v>
      </c>
      <c r="I173" s="12" t="s">
        <v>430</v>
      </c>
      <c r="J173" s="12" t="s">
        <v>44</v>
      </c>
      <c r="K173" s="12" t="s">
        <v>431</v>
      </c>
      <c r="L173" s="12" t="s">
        <v>45</v>
      </c>
      <c r="M173" s="12" t="s">
        <v>432</v>
      </c>
      <c r="N173" s="12" t="s">
        <v>46</v>
      </c>
      <c r="O173" s="1040"/>
      <c r="P173" s="1040"/>
      <c r="Q173" s="1040"/>
      <c r="R173" s="1040"/>
      <c r="S173" s="1040"/>
      <c r="T173" s="1040"/>
      <c r="U173" s="1040"/>
      <c r="V173" s="1049"/>
    </row>
    <row r="174" spans="1:22" s="218" customFormat="1" x14ac:dyDescent="0.2">
      <c r="A174" s="330"/>
      <c r="B174" s="326"/>
      <c r="C174" s="318"/>
      <c r="D174" s="326"/>
      <c r="E174" s="326"/>
      <c r="F174" s="348"/>
      <c r="G174" s="326"/>
      <c r="H174" s="326"/>
      <c r="I174" s="326"/>
      <c r="J174" s="326"/>
      <c r="K174" s="326"/>
      <c r="L174" s="326"/>
      <c r="M174" s="326"/>
      <c r="N174" s="326"/>
      <c r="O174" s="326"/>
      <c r="P174" s="326"/>
      <c r="Q174" s="326"/>
      <c r="R174" s="326"/>
      <c r="S174" s="326"/>
      <c r="T174" s="326"/>
      <c r="U174" s="1043"/>
      <c r="V174" s="1044"/>
    </row>
    <row r="175" spans="1:22" s="218" customFormat="1" x14ac:dyDescent="0.2">
      <c r="A175" s="331"/>
      <c r="B175" s="327"/>
      <c r="C175" s="317"/>
      <c r="D175" s="327"/>
      <c r="E175" s="327"/>
      <c r="F175" s="349"/>
      <c r="G175" s="327"/>
      <c r="H175" s="327"/>
      <c r="I175" s="327"/>
      <c r="J175" s="327"/>
      <c r="K175" s="327"/>
      <c r="L175" s="327"/>
      <c r="M175" s="327"/>
      <c r="N175" s="327"/>
      <c r="O175" s="327"/>
      <c r="P175" s="327"/>
      <c r="Q175" s="327"/>
      <c r="R175" s="327"/>
      <c r="S175" s="327"/>
      <c r="T175" s="327"/>
      <c r="U175" s="1019"/>
      <c r="V175" s="1020"/>
    </row>
    <row r="176" spans="1:22" s="218" customFormat="1" x14ac:dyDescent="0.2">
      <c r="A176" s="331"/>
      <c r="B176" s="327"/>
      <c r="C176" s="317"/>
      <c r="D176" s="327"/>
      <c r="E176" s="327"/>
      <c r="F176" s="349"/>
      <c r="G176" s="327"/>
      <c r="H176" s="327"/>
      <c r="I176" s="327"/>
      <c r="J176" s="327"/>
      <c r="K176" s="327"/>
      <c r="L176" s="327"/>
      <c r="M176" s="327"/>
      <c r="N176" s="327"/>
      <c r="O176" s="327"/>
      <c r="P176" s="327"/>
      <c r="Q176" s="327"/>
      <c r="R176" s="327"/>
      <c r="S176" s="327"/>
      <c r="T176" s="327"/>
      <c r="U176" s="1019"/>
      <c r="V176" s="1020"/>
    </row>
    <row r="177" spans="1:22" s="218" customFormat="1" x14ac:dyDescent="0.2">
      <c r="A177" s="331"/>
      <c r="B177" s="327"/>
      <c r="C177" s="317"/>
      <c r="D177" s="327"/>
      <c r="E177" s="327"/>
      <c r="F177" s="349"/>
      <c r="G177" s="327"/>
      <c r="H177" s="327"/>
      <c r="I177" s="327"/>
      <c r="J177" s="327"/>
      <c r="K177" s="327"/>
      <c r="L177" s="327"/>
      <c r="M177" s="327"/>
      <c r="N177" s="327"/>
      <c r="O177" s="327"/>
      <c r="P177" s="327"/>
      <c r="Q177" s="327"/>
      <c r="R177" s="327"/>
      <c r="S177" s="327"/>
      <c r="T177" s="327"/>
      <c r="U177" s="1019"/>
      <c r="V177" s="1020"/>
    </row>
    <row r="178" spans="1:22" s="218" customFormat="1" x14ac:dyDescent="0.2">
      <c r="A178" s="331"/>
      <c r="B178" s="327"/>
      <c r="C178" s="317"/>
      <c r="D178" s="327"/>
      <c r="E178" s="327"/>
      <c r="F178" s="349"/>
      <c r="G178" s="327"/>
      <c r="H178" s="327"/>
      <c r="I178" s="327"/>
      <c r="J178" s="327"/>
      <c r="K178" s="327"/>
      <c r="L178" s="327"/>
      <c r="M178" s="327"/>
      <c r="N178" s="327"/>
      <c r="O178" s="327"/>
      <c r="P178" s="327"/>
      <c r="Q178" s="327"/>
      <c r="R178" s="327"/>
      <c r="S178" s="327"/>
      <c r="T178" s="327"/>
      <c r="U178" s="1019"/>
      <c r="V178" s="1020"/>
    </row>
    <row r="179" spans="1:22" s="218" customFormat="1" ht="16.5" thickBot="1" x14ac:dyDescent="0.25">
      <c r="A179" s="332"/>
      <c r="B179" s="328"/>
      <c r="C179" s="322"/>
      <c r="D179" s="328"/>
      <c r="E179" s="328"/>
      <c r="F179" s="350"/>
      <c r="G179" s="328"/>
      <c r="H179" s="328"/>
      <c r="I179" s="328"/>
      <c r="J179" s="328"/>
      <c r="K179" s="328"/>
      <c r="L179" s="328"/>
      <c r="M179" s="328"/>
      <c r="N179" s="328"/>
      <c r="O179" s="328"/>
      <c r="P179" s="328"/>
      <c r="Q179" s="328"/>
      <c r="R179" s="328"/>
      <c r="S179" s="328"/>
      <c r="T179" s="328"/>
      <c r="U179" s="1021"/>
      <c r="V179" s="1022"/>
    </row>
    <row r="180" spans="1:22" s="218" customFormat="1" x14ac:dyDescent="0.2">
      <c r="F180" s="323"/>
      <c r="G180" s="323"/>
      <c r="H180" s="323"/>
      <c r="I180" s="323"/>
    </row>
    <row r="181" spans="1:22" s="218" customFormat="1" x14ac:dyDescent="0.2">
      <c r="F181" s="323"/>
      <c r="G181" s="323"/>
      <c r="H181" s="323"/>
      <c r="I181" s="323"/>
    </row>
    <row r="182" spans="1:22" s="218" customFormat="1" ht="16.5" thickBot="1" x14ac:dyDescent="0.25">
      <c r="F182" s="323"/>
      <c r="G182" s="323"/>
      <c r="H182" s="323"/>
      <c r="I182" s="323"/>
    </row>
    <row r="183" spans="1:22" ht="16.5" thickBot="1" x14ac:dyDescent="0.25">
      <c r="A183" s="285" t="s">
        <v>451</v>
      </c>
      <c r="B183" s="286" t="s">
        <v>452</v>
      </c>
    </row>
    <row r="184" spans="1:22" x14ac:dyDescent="0.2">
      <c r="A184" s="3" t="s">
        <v>453</v>
      </c>
      <c r="B184" s="289"/>
      <c r="F184" s="69"/>
      <c r="G184" s="69"/>
      <c r="H184" s="69"/>
      <c r="I184" s="69"/>
    </row>
    <row r="185" spans="1:22" x14ac:dyDescent="0.2">
      <c r="A185" s="287" t="s">
        <v>65</v>
      </c>
      <c r="B185" s="290"/>
      <c r="F185" s="69"/>
      <c r="G185" s="69"/>
      <c r="H185" s="69"/>
      <c r="I185" s="69"/>
    </row>
    <row r="186" spans="1:22" x14ac:dyDescent="0.2">
      <c r="A186" s="287" t="s">
        <v>256</v>
      </c>
      <c r="B186" s="290"/>
      <c r="F186" s="69"/>
      <c r="G186" s="69"/>
      <c r="H186" s="69"/>
      <c r="I186" s="69"/>
    </row>
    <row r="187" spans="1:22" x14ac:dyDescent="0.2">
      <c r="A187" s="287" t="s">
        <v>257</v>
      </c>
      <c r="B187" s="290"/>
      <c r="F187" s="69"/>
      <c r="G187" s="69"/>
      <c r="H187" s="69"/>
      <c r="I187" s="69"/>
    </row>
    <row r="188" spans="1:22" x14ac:dyDescent="0.2">
      <c r="A188" s="287" t="s">
        <v>258</v>
      </c>
      <c r="B188" s="290"/>
      <c r="F188" s="69"/>
      <c r="G188" s="69"/>
      <c r="H188" s="69"/>
      <c r="I188" s="69"/>
    </row>
    <row r="189" spans="1:22" x14ac:dyDescent="0.2">
      <c r="A189" s="287" t="s">
        <v>280</v>
      </c>
      <c r="B189" s="290"/>
      <c r="F189" s="69"/>
      <c r="G189" s="69"/>
      <c r="H189" s="69"/>
      <c r="I189" s="69"/>
    </row>
    <row r="190" spans="1:22" x14ac:dyDescent="0.2">
      <c r="A190" s="292" t="s">
        <v>278</v>
      </c>
      <c r="B190" s="293"/>
      <c r="F190" s="69"/>
      <c r="G190" s="69"/>
      <c r="H190" s="69"/>
      <c r="I190" s="69"/>
    </row>
    <row r="191" spans="1:22" x14ac:dyDescent="0.2">
      <c r="A191" s="292" t="s">
        <v>454</v>
      </c>
      <c r="B191" s="293"/>
      <c r="F191" s="69"/>
      <c r="G191" s="69"/>
      <c r="H191" s="69"/>
      <c r="I191" s="69"/>
    </row>
    <row r="192" spans="1:22" ht="16.5" thickBot="1" x14ac:dyDescent="0.25">
      <c r="A192" s="288" t="s">
        <v>457</v>
      </c>
      <c r="B192" s="291" t="s">
        <v>51</v>
      </c>
      <c r="F192" s="69"/>
      <c r="G192" s="69"/>
      <c r="H192" s="69"/>
      <c r="I192" s="69"/>
    </row>
  </sheetData>
  <sheetProtection formatCells="0" formatColumns="0" formatRows="0" insertColumns="0" insertRows="0" deleteColumns="0" deleteRows="0" sort="0" autoFilter="0"/>
  <dataConsolidate>
    <dataRefs count="2">
      <dataRef ref="B9" sheet="APPENDIX B-1  (FE - USWC)" r:id="rId1"/>
      <dataRef ref="A14:A18" sheet="APPENDIX B-1  (FE - USWC)" r:id="rId2"/>
    </dataRefs>
  </dataConsolidate>
  <mergeCells count="231">
    <mergeCell ref="Y30:Y31"/>
    <mergeCell ref="Z30:Z31"/>
    <mergeCell ref="Y39:Y40"/>
    <mergeCell ref="Z39:Z40"/>
    <mergeCell ref="J30:J31"/>
    <mergeCell ref="K30:K31"/>
    <mergeCell ref="L30:L31"/>
    <mergeCell ref="X30:X31"/>
    <mergeCell ref="AC48:AC49"/>
    <mergeCell ref="AA48:AA49"/>
    <mergeCell ref="AB48:AB49"/>
    <mergeCell ref="AA30:AA31"/>
    <mergeCell ref="AA39:AA40"/>
    <mergeCell ref="X39:X40"/>
    <mergeCell ref="J48:J49"/>
    <mergeCell ref="M48:M49"/>
    <mergeCell ref="Z48:Z49"/>
    <mergeCell ref="L48:L49"/>
    <mergeCell ref="K48:K49"/>
    <mergeCell ref="L13:M13"/>
    <mergeCell ref="J14:K14"/>
    <mergeCell ref="L14:M14"/>
    <mergeCell ref="A1:B1"/>
    <mergeCell ref="C1:F1"/>
    <mergeCell ref="A2:B2"/>
    <mergeCell ref="C2:F2"/>
    <mergeCell ref="A3:B3"/>
    <mergeCell ref="C3:F3"/>
    <mergeCell ref="A12:J12"/>
    <mergeCell ref="J13:K13"/>
    <mergeCell ref="A7:B7"/>
    <mergeCell ref="C7:F7"/>
    <mergeCell ref="A8:B8"/>
    <mergeCell ref="C8:F8"/>
    <mergeCell ref="B9:F9"/>
    <mergeCell ref="B14:I14"/>
    <mergeCell ref="B13:I13"/>
    <mergeCell ref="A4:B4"/>
    <mergeCell ref="C4:F4"/>
    <mergeCell ref="A5:B5"/>
    <mergeCell ref="C5:F5"/>
    <mergeCell ref="A6:B6"/>
    <mergeCell ref="C6:F6"/>
    <mergeCell ref="L17:M17"/>
    <mergeCell ref="J15:K15"/>
    <mergeCell ref="L15:M15"/>
    <mergeCell ref="C39:C40"/>
    <mergeCell ref="D30:D31"/>
    <mergeCell ref="L16:M16"/>
    <mergeCell ref="J16:K16"/>
    <mergeCell ref="B17:I17"/>
    <mergeCell ref="B21:H21"/>
    <mergeCell ref="B20:H20"/>
    <mergeCell ref="B16:I16"/>
    <mergeCell ref="B15:I15"/>
    <mergeCell ref="B23:H23"/>
    <mergeCell ref="B22:H22"/>
    <mergeCell ref="B24:H24"/>
    <mergeCell ref="F30:F31"/>
    <mergeCell ref="J17:K17"/>
    <mergeCell ref="J39:J40"/>
    <mergeCell ref="K39:K40"/>
    <mergeCell ref="G30:G31"/>
    <mergeCell ref="F39:F40"/>
    <mergeCell ref="G39:G40"/>
    <mergeCell ref="H39:H40"/>
    <mergeCell ref="B39:B40"/>
    <mergeCell ref="B48:B49"/>
    <mergeCell ref="I48:I49"/>
    <mergeCell ref="A70:C70"/>
    <mergeCell ref="B84:I84"/>
    <mergeCell ref="E39:E40"/>
    <mergeCell ref="H30:H31"/>
    <mergeCell ref="I39:I40"/>
    <mergeCell ref="C30:C31"/>
    <mergeCell ref="I30:I31"/>
    <mergeCell ref="A30:A31"/>
    <mergeCell ref="B63:D63"/>
    <mergeCell ref="C48:C49"/>
    <mergeCell ref="B67:D67"/>
    <mergeCell ref="D39:D40"/>
    <mergeCell ref="E30:E31"/>
    <mergeCell ref="A57:C57"/>
    <mergeCell ref="A58:C58"/>
    <mergeCell ref="E48:E49"/>
    <mergeCell ref="B30:B31"/>
    <mergeCell ref="A39:A40"/>
    <mergeCell ref="A47:D47"/>
    <mergeCell ref="M86:M88"/>
    <mergeCell ref="B79:D79"/>
    <mergeCell ref="B80:D80"/>
    <mergeCell ref="A82:I82"/>
    <mergeCell ref="A87:G87"/>
    <mergeCell ref="G48:G49"/>
    <mergeCell ref="H48:H49"/>
    <mergeCell ref="A48:A49"/>
    <mergeCell ref="B64:D64"/>
    <mergeCell ref="B65:D65"/>
    <mergeCell ref="A71:C71"/>
    <mergeCell ref="B66:D66"/>
    <mergeCell ref="A83:I83"/>
    <mergeCell ref="B76:D76"/>
    <mergeCell ref="B78:D78"/>
    <mergeCell ref="B77:D77"/>
    <mergeCell ref="L86:L88"/>
    <mergeCell ref="I86:I88"/>
    <mergeCell ref="A88:G88"/>
    <mergeCell ref="H86:H88"/>
    <mergeCell ref="A86:G86"/>
    <mergeCell ref="J86:J88"/>
    <mergeCell ref="F48:F49"/>
    <mergeCell ref="D48:D49"/>
    <mergeCell ref="B89:D89"/>
    <mergeCell ref="E90:G90"/>
    <mergeCell ref="K86:K88"/>
    <mergeCell ref="E94:G94"/>
    <mergeCell ref="B94:D94"/>
    <mergeCell ref="B91:D91"/>
    <mergeCell ref="B90:D90"/>
    <mergeCell ref="E89:G89"/>
    <mergeCell ref="E93:G93"/>
    <mergeCell ref="E91:G91"/>
    <mergeCell ref="B92:D92"/>
    <mergeCell ref="E92:G92"/>
    <mergeCell ref="B93:D93"/>
    <mergeCell ref="M116:M117"/>
    <mergeCell ref="A107:I107"/>
    <mergeCell ref="B102:D102"/>
    <mergeCell ref="E102:G102"/>
    <mergeCell ref="B103:D103"/>
    <mergeCell ref="E103:G103"/>
    <mergeCell ref="E105:G105"/>
    <mergeCell ref="J116:J117"/>
    <mergeCell ref="B104:D104"/>
    <mergeCell ref="B101:D101"/>
    <mergeCell ref="E101:G101"/>
    <mergeCell ref="B105:D105"/>
    <mergeCell ref="B95:D95"/>
    <mergeCell ref="H109:H110"/>
    <mergeCell ref="I109:I110"/>
    <mergeCell ref="A109:D109"/>
    <mergeCell ref="L109:L110"/>
    <mergeCell ref="A126:F126"/>
    <mergeCell ref="A124:E124"/>
    <mergeCell ref="E104:G104"/>
    <mergeCell ref="A106:I106"/>
    <mergeCell ref="B99:D99"/>
    <mergeCell ref="E99:G99"/>
    <mergeCell ref="B98:D98"/>
    <mergeCell ref="B100:D100"/>
    <mergeCell ref="E100:G100"/>
    <mergeCell ref="E95:G95"/>
    <mergeCell ref="E96:G96"/>
    <mergeCell ref="E98:G98"/>
    <mergeCell ref="E97:G97"/>
    <mergeCell ref="B97:D97"/>
    <mergeCell ref="B96:D96"/>
    <mergeCell ref="B141:I141"/>
    <mergeCell ref="K116:K117"/>
    <mergeCell ref="L116:L117"/>
    <mergeCell ref="F109:F110"/>
    <mergeCell ref="G116:G117"/>
    <mergeCell ref="G109:G110"/>
    <mergeCell ref="E109:E110"/>
    <mergeCell ref="J109:J110"/>
    <mergeCell ref="K109:K110"/>
    <mergeCell ref="H116:H117"/>
    <mergeCell ref="F116:F117"/>
    <mergeCell ref="E116:E117"/>
    <mergeCell ref="A116:D116"/>
    <mergeCell ref="I116:I117"/>
    <mergeCell ref="A127:F127"/>
    <mergeCell ref="B137:I137"/>
    <mergeCell ref="B138:I138"/>
    <mergeCell ref="B136:I136"/>
    <mergeCell ref="B140:I140"/>
    <mergeCell ref="A134:I134"/>
    <mergeCell ref="A128:F128"/>
    <mergeCell ref="B139:I139"/>
    <mergeCell ref="B143:I143"/>
    <mergeCell ref="B144:I144"/>
    <mergeCell ref="B159:B160"/>
    <mergeCell ref="C159:C160"/>
    <mergeCell ref="D159:D160"/>
    <mergeCell ref="E159:E160"/>
    <mergeCell ref="B148:I148"/>
    <mergeCell ref="B147:I147"/>
    <mergeCell ref="B142:I142"/>
    <mergeCell ref="B146:I146"/>
    <mergeCell ref="L163:M163"/>
    <mergeCell ref="L164:M164"/>
    <mergeCell ref="L161:M161"/>
    <mergeCell ref="L162:M162"/>
    <mergeCell ref="K159:K160"/>
    <mergeCell ref="L159:M160"/>
    <mergeCell ref="A158:E158"/>
    <mergeCell ref="B145:I145"/>
    <mergeCell ref="B149:I149"/>
    <mergeCell ref="H159:H160"/>
    <mergeCell ref="A159:A160"/>
    <mergeCell ref="I159:I160"/>
    <mergeCell ref="J159:J160"/>
    <mergeCell ref="F159:F160"/>
    <mergeCell ref="G159:G160"/>
    <mergeCell ref="B150:I150"/>
    <mergeCell ref="A154:B154"/>
    <mergeCell ref="A156:G156"/>
    <mergeCell ref="L165:M165"/>
    <mergeCell ref="U179:V179"/>
    <mergeCell ref="U177:V177"/>
    <mergeCell ref="U178:V178"/>
    <mergeCell ref="A171:H171"/>
    <mergeCell ref="A169:G169"/>
    <mergeCell ref="U176:V176"/>
    <mergeCell ref="Q172:Q173"/>
    <mergeCell ref="E172:E173"/>
    <mergeCell ref="U174:V174"/>
    <mergeCell ref="L166:M166"/>
    <mergeCell ref="F172:F173"/>
    <mergeCell ref="A172:A173"/>
    <mergeCell ref="B172:B173"/>
    <mergeCell ref="C172:C173"/>
    <mergeCell ref="D172:D173"/>
    <mergeCell ref="G172:N172"/>
    <mergeCell ref="S172:S173"/>
    <mergeCell ref="U175:V175"/>
    <mergeCell ref="R172:R173"/>
    <mergeCell ref="O172:O173"/>
    <mergeCell ref="P172:P173"/>
    <mergeCell ref="U172:V173"/>
    <mergeCell ref="T172:T173"/>
  </mergeCells>
  <phoneticPr fontId="11" type="noConversion"/>
  <dataValidations count="33">
    <dataValidation type="list" allowBlank="1" showInputMessage="1" showErrorMessage="1" sqref="B184:B192" xr:uid="{00000000-0002-0000-1E00-000000000000}">
      <formula1>Autom</formula1>
    </dataValidation>
    <dataValidation type="list" showInputMessage="1" showErrorMessage="1" sqref="C161:C166 C174:C179" xr:uid="{00000000-0002-0000-1E00-000001000000}">
      <formula1>IF($B161="I",DDTARIFFUS,DDTARIFF)</formula1>
    </dataValidation>
    <dataValidation type="list" allowBlank="1" showInputMessage="1" showErrorMessage="1" sqref="B174:B179 B161:B166" xr:uid="{00000000-0002-0000-1E00-000002000000}">
      <formula1>EXPIMP</formula1>
    </dataValidation>
    <dataValidation type="list" allowBlank="1" showInputMessage="1" showErrorMessage="1" sqref="O174:O179 F161:F166" xr:uid="{00000000-0002-0000-1E00-000003000000}">
      <formula1>EQTYPE</formula1>
    </dataValidation>
    <dataValidation type="list" allowBlank="1" showInputMessage="1" showErrorMessage="1" sqref="P174:P179 G161:G166" xr:uid="{00000000-0002-0000-1E00-000004000000}">
      <formula1>OPREEFER</formula1>
    </dataValidation>
    <dataValidation type="list" allowBlank="1" showInputMessage="1" showErrorMessage="1" sqref="F174:F179" xr:uid="{00000000-0002-0000-1E00-000005000000}">
      <formula1>CURRENCY</formula1>
    </dataValidation>
    <dataValidation type="whole" allowBlank="1" showInputMessage="1" showErrorMessage="1" error="Only whole numbers can be entered into this field" sqref="D161:D166 D174:D179" xr:uid="{00000000-0002-0000-1E00-000006000000}">
      <formula1>1</formula1>
      <formula2>99</formula2>
    </dataValidation>
    <dataValidation type="list" showInputMessage="1" showErrorMessage="1" sqref="E174:E179 E161:E166" xr:uid="{00000000-0002-0000-1E00-000007000000}">
      <formula1>DAYS</formula1>
    </dataValidation>
    <dataValidation type="whole" allowBlank="1" showInputMessage="1" showErrorMessage="1" error="Only whole numbers may be entered into this field_x000a_" sqref="G174:G179 M174:M179 K174:K179 I174:I179" xr:uid="{00000000-0002-0000-1E00-000008000000}">
      <formula1>1</formula1>
      <formula2>99</formula2>
    </dataValidation>
    <dataValidation type="decimal" allowBlank="1" showInputMessage="1" showErrorMessage="1" error="Only numbers may be entered into this field" sqref="H174:H179 N174:N179 L174:L179 J174:J179" xr:uid="{00000000-0002-0000-1E00-000009000000}">
      <formula1>1</formula1>
      <formula2>1000000000</formula2>
    </dataValidation>
    <dataValidation type="list" showInputMessage="1" showErrorMessage="1" sqref="K111:K114 K118:K121 N64:N67 A41:A44 A50:A53 A32:A35 N77:N80" xr:uid="{00000000-0002-0000-1E00-00000A000000}">
      <formula1>$A$14:$A$18</formula1>
    </dataValidation>
    <dataValidation type="list" allowBlank="1" showInputMessage="1" showErrorMessage="1" sqref="J111:J114 J118:J121" xr:uid="{00000000-0002-0000-1E00-00000B000000}">
      <formula1>GRIPSS</formula1>
    </dataValidation>
    <dataValidation type="decimal" allowBlank="1" showInputMessage="1" showErrorMessage="1" sqref="F118:I121 F111:I114 I32:L35 I41:K44 J77:M80 I50:L53" xr:uid="{00000000-0002-0000-1E00-00000C000000}">
      <formula1>0</formula1>
      <formula2>999999999999999</formula2>
    </dataValidation>
    <dataValidation type="list" allowBlank="1" showInputMessage="1" showErrorMessage="1" sqref="E111:E114 E118:E121" xr:uid="{00000000-0002-0000-1E00-00000D000000}">
      <formula1>GRIPSS_EQ</formula1>
    </dataValidation>
    <dataValidation type="list" allowBlank="1" showInputMessage="1" showErrorMessage="1" sqref="I89:I105" xr:uid="{00000000-0002-0000-1E00-00000E000000}">
      <formula1>$A$14:$A$18</formula1>
    </dataValidation>
    <dataValidation type="list" allowBlank="1" showErrorMessage="1" sqref="A89:A105" xr:uid="{00000000-0002-0000-1E00-00000F000000}">
      <formula1>Charges</formula1>
    </dataValidation>
    <dataValidation type="date" allowBlank="1" showInputMessage="1" showErrorMessage="1" sqref="X32:Y35 J89:K105" xr:uid="{00000000-0002-0000-1E00-000010000000}">
      <formula1>10101</formula1>
      <formula2>311299</formula2>
    </dataValidation>
    <dataValidation allowBlank="1" showInputMessage="1" showErrorMessage="1" promptTitle="Acceptable Values:" prompt="- Applicable _x000a_- Not applicable _x000a_- Included_x000a_- Amount and OSPF for cases of fixed per D40 OSPF_x000a_    (example-  &quot;375 OSPF&quot;)" sqref="E89:G105" xr:uid="{00000000-0002-0000-1E00-000011000000}"/>
    <dataValidation type="list" allowBlank="1" showInputMessage="1" showErrorMessage="1" errorTitle="Pick up the list" promptTitle="Blank = ALL" sqref="H89:H105" xr:uid="{00000000-0002-0000-1E00-000012000000}">
      <formula1>Type_note2</formula1>
    </dataValidation>
    <dataValidation type="list" showDropDown="1" showErrorMessage="1" sqref="O63:P63 O76:P76" xr:uid="{00000000-0002-0000-1E00-000013000000}">
      <formula1>Charges</formula1>
    </dataValidation>
    <dataValidation type="list" allowBlank="1" showInputMessage="1" showErrorMessage="1" sqref="O64:P67 O77:P80" xr:uid="{00000000-0002-0000-1E00-000014000000}">
      <formula1 xml:space="preserve"> droppull</formula1>
    </dataValidation>
    <dataValidation type="list" allowBlank="1" showInputMessage="1" showErrorMessage="1" sqref="L41:L44 G64:G67 P50:P53 N41:N44 G77:G80" xr:uid="{00000000-0002-0000-1E00-000015000000}">
      <formula1>YesNo</formula1>
    </dataValidation>
    <dataValidation type="list" allowBlank="1" showInputMessage="1" showErrorMessage="1" sqref="M50:M53" xr:uid="{00000000-0002-0000-1E00-000016000000}">
      <formula1>Equip</formula1>
    </dataValidation>
    <dataValidation type="list" allowBlank="1" showInputMessage="1" showErrorMessage="1" sqref="F64:F67 F77:F80" xr:uid="{00000000-0002-0000-1E00-000017000000}">
      <formula1>ArbMode</formula1>
    </dataValidation>
    <dataValidation type="list" allowBlank="1" showInputMessage="1" showErrorMessage="1" sqref="G41:G44 G50:G53 G32:G35" xr:uid="{00000000-0002-0000-1E00-000018000000}">
      <formula1>SDD</formula1>
    </dataValidation>
    <dataValidation type="list" allowBlank="1" showInputMessage="1" showErrorMessage="1" sqref="M31:W31 Q49:Y49" xr:uid="{00000000-0002-0000-1E00-000019000000}">
      <formula1>Container</formula1>
    </dataValidation>
    <dataValidation type="list" allowBlank="1" showInputMessage="1" showErrorMessage="1" sqref="O40:W40" xr:uid="{00000000-0002-0000-1E00-00001A000000}">
      <formula1>Reefer</formula1>
    </dataValidation>
    <dataValidation type="list" allowBlank="1" showInputMessage="1" showErrorMessage="1" sqref="F32:F35 F50:F53 F41:F44" xr:uid="{00000000-0002-0000-1E00-00001B000000}">
      <formula1>Mode</formula1>
    </dataValidation>
    <dataValidation type="list" allowBlank="1" showInputMessage="1" showErrorMessage="1" sqref="M41:M44 O50:O53" xr:uid="{00000000-0002-0000-1E00-00001C000000}">
      <formula1>ShipperOwn</formula1>
    </dataValidation>
    <dataValidation type="list" allowBlank="1" showInputMessage="1" showErrorMessage="1" sqref="N50:N53" xr:uid="{00000000-0002-0000-1E00-00001D000000}">
      <formula1>OOG</formula1>
    </dataValidation>
    <dataValidation type="list" allowBlank="1" showErrorMessage="1" sqref="M30:W30 Q48:Y48 O39:W39" xr:uid="{00000000-0002-0000-1E00-00001E000000}">
      <formula1>Exceptions</formula1>
    </dataValidation>
    <dataValidation type="list" allowBlank="1" showInputMessage="1" showErrorMessage="1" sqref="AA32:AA35 AC50:AC53 AA41:AA44" xr:uid="{00000000-0002-0000-1E00-00001F000000}">
      <formula1>CST</formula1>
    </dataValidation>
    <dataValidation type="list" showInputMessage="1" showErrorMessage="1" sqref="A161:A166 A174:A179" xr:uid="{00000000-0002-0000-1E00-000020000000}">
      <formula1>BULLET</formula1>
    </dataValidation>
  </dataValidations>
  <pageMargins left="0.25" right="0.25" top="0.25" bottom="0.25" header="0.5" footer="0"/>
  <pageSetup scale="28" fitToHeight="3" orientation="landscape" r:id="rId3"/>
  <headerFooter alignWithMargins="0"/>
  <rowBreaks count="1" manualBreakCount="1">
    <brk id="84" max="16383" man="1"/>
  </rowBreaks>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27">
    <pageSetUpPr fitToPage="1"/>
  </sheetPr>
  <dimension ref="A1:H579"/>
  <sheetViews>
    <sheetView zoomScale="112" zoomScaleNormal="112" zoomScaleSheetLayoutView="100" workbookViewId="0">
      <pane ySplit="2" topLeftCell="A3" activePane="bottomLeft" state="frozen"/>
      <selection activeCell="B1" sqref="B1"/>
      <selection pane="bottomLeft" activeCell="A10" sqref="A10"/>
    </sheetView>
  </sheetViews>
  <sheetFormatPr defaultColWidth="11.42578125" defaultRowHeight="12.75" x14ac:dyDescent="0.2"/>
  <cols>
    <col min="1" max="1" width="31.42578125" style="2" customWidth="1"/>
    <col min="2" max="2" width="50.28515625" style="2" customWidth="1"/>
    <col min="3" max="3" width="11.42578125" style="2" customWidth="1"/>
    <col min="4" max="4" width="14.28515625" style="2" bestFit="1" customWidth="1"/>
    <col min="5" max="5" width="14.28515625" style="2" customWidth="1"/>
    <col min="6" max="6" width="11.42578125" style="2" customWidth="1"/>
    <col min="7" max="7" width="5.28515625" style="2" customWidth="1"/>
    <col min="8" max="8" width="24.5703125" style="2" customWidth="1"/>
    <col min="9" max="16384" width="11.42578125" style="2"/>
  </cols>
  <sheetData>
    <row r="1" spans="1:8" ht="13.5" thickBot="1" x14ac:dyDescent="0.25">
      <c r="A1" s="2" t="s">
        <v>302</v>
      </c>
      <c r="B1" s="368" t="s">
        <v>1252</v>
      </c>
    </row>
    <row r="2" spans="1:8" ht="13.5" thickBot="1" x14ac:dyDescent="0.25">
      <c r="A2" s="1193" t="s">
        <v>78</v>
      </c>
      <c r="B2" s="1194"/>
      <c r="C2" s="1195"/>
      <c r="D2" s="60" t="s">
        <v>297</v>
      </c>
      <c r="E2" s="52" t="s">
        <v>328</v>
      </c>
      <c r="F2" s="53" t="s">
        <v>316</v>
      </c>
      <c r="H2" s="283" t="s">
        <v>200</v>
      </c>
    </row>
    <row r="3" spans="1:8" s="249" customFormat="1" x14ac:dyDescent="0.2">
      <c r="A3" s="361" t="s">
        <v>863</v>
      </c>
      <c r="B3" s="50" t="s">
        <v>104</v>
      </c>
      <c r="C3" s="58" t="s">
        <v>103</v>
      </c>
      <c r="D3" s="56" t="s">
        <v>299</v>
      </c>
      <c r="E3" s="51" t="s">
        <v>327</v>
      </c>
      <c r="F3" s="54" t="s">
        <v>317</v>
      </c>
      <c r="H3" s="427" t="s">
        <v>863</v>
      </c>
    </row>
    <row r="4" spans="1:8" s="249" customFormat="1" x14ac:dyDescent="0.2">
      <c r="A4" s="55" t="s">
        <v>102</v>
      </c>
      <c r="B4" s="50" t="s">
        <v>101</v>
      </c>
      <c r="C4" s="58" t="s">
        <v>252</v>
      </c>
      <c r="D4" s="56" t="s">
        <v>299</v>
      </c>
      <c r="E4" s="51" t="s">
        <v>327</v>
      </c>
      <c r="F4" s="54" t="s">
        <v>317</v>
      </c>
      <c r="H4" s="444" t="s">
        <v>102</v>
      </c>
    </row>
    <row r="5" spans="1:8" s="249" customFormat="1" x14ac:dyDescent="0.2">
      <c r="A5" s="55" t="s">
        <v>343</v>
      </c>
      <c r="B5" s="50" t="s">
        <v>343</v>
      </c>
      <c r="C5" s="58" t="s">
        <v>344</v>
      </c>
      <c r="D5" s="56" t="s">
        <v>299</v>
      </c>
      <c r="E5" s="51" t="s">
        <v>327</v>
      </c>
      <c r="F5" s="54" t="s">
        <v>317</v>
      </c>
      <c r="H5" s="423" t="s">
        <v>343</v>
      </c>
    </row>
    <row r="6" spans="1:8" s="310" customFormat="1" ht="25.5" x14ac:dyDescent="0.2">
      <c r="A6" s="55" t="s">
        <v>175</v>
      </c>
      <c r="B6" s="50" t="s">
        <v>176</v>
      </c>
      <c r="C6" s="58" t="s">
        <v>179</v>
      </c>
      <c r="D6" s="365" t="s">
        <v>300</v>
      </c>
      <c r="E6" s="51" t="s">
        <v>327</v>
      </c>
      <c r="F6" s="54" t="s">
        <v>317</v>
      </c>
      <c r="G6" s="249"/>
      <c r="H6" s="423" t="s">
        <v>175</v>
      </c>
    </row>
    <row r="7" spans="1:8" s="249" customFormat="1" ht="12" customHeight="1" x14ac:dyDescent="0.2">
      <c r="A7" s="55" t="s">
        <v>174</v>
      </c>
      <c r="B7" s="50" t="s">
        <v>178</v>
      </c>
      <c r="C7" s="58" t="s">
        <v>180</v>
      </c>
      <c r="D7" s="56" t="s">
        <v>299</v>
      </c>
      <c r="E7" s="51" t="s">
        <v>327</v>
      </c>
      <c r="F7" s="54" t="s">
        <v>317</v>
      </c>
      <c r="H7" s="423" t="s">
        <v>174</v>
      </c>
    </row>
    <row r="8" spans="1:8" s="249" customFormat="1" x14ac:dyDescent="0.2">
      <c r="A8" s="55" t="s">
        <v>231</v>
      </c>
      <c r="B8" s="362" t="s">
        <v>860</v>
      </c>
      <c r="C8" s="58" t="s">
        <v>232</v>
      </c>
      <c r="D8" s="56" t="s">
        <v>299</v>
      </c>
      <c r="E8" s="51" t="s">
        <v>327</v>
      </c>
      <c r="F8" s="54" t="s">
        <v>317</v>
      </c>
      <c r="H8" s="423" t="s">
        <v>231</v>
      </c>
    </row>
    <row r="9" spans="1:8" s="249" customFormat="1" x14ac:dyDescent="0.2">
      <c r="A9" s="55" t="s">
        <v>461</v>
      </c>
      <c r="B9" s="50" t="s">
        <v>462</v>
      </c>
      <c r="C9" s="58" t="s">
        <v>463</v>
      </c>
      <c r="D9" s="56" t="s">
        <v>299</v>
      </c>
      <c r="E9" s="51" t="s">
        <v>327</v>
      </c>
      <c r="F9" s="54" t="s">
        <v>317</v>
      </c>
      <c r="H9" s="423" t="s">
        <v>461</v>
      </c>
    </row>
    <row r="10" spans="1:8" s="249" customFormat="1" x14ac:dyDescent="0.2">
      <c r="A10" s="55" t="s">
        <v>233</v>
      </c>
      <c r="B10" s="50" t="s">
        <v>234</v>
      </c>
      <c r="C10" s="58" t="s">
        <v>235</v>
      </c>
      <c r="D10" s="56" t="s">
        <v>299</v>
      </c>
      <c r="E10" s="51" t="s">
        <v>327</v>
      </c>
      <c r="F10" s="54" t="s">
        <v>317</v>
      </c>
      <c r="H10" s="423" t="s">
        <v>233</v>
      </c>
    </row>
    <row r="11" spans="1:8" s="249" customFormat="1" x14ac:dyDescent="0.2">
      <c r="A11" s="55" t="s">
        <v>351</v>
      </c>
      <c r="B11" s="50" t="s">
        <v>352</v>
      </c>
      <c r="C11" s="58" t="s">
        <v>354</v>
      </c>
      <c r="D11" s="56" t="s">
        <v>299</v>
      </c>
      <c r="E11" s="51" t="s">
        <v>327</v>
      </c>
      <c r="F11" s="54" t="s">
        <v>317</v>
      </c>
      <c r="H11" s="423" t="s">
        <v>351</v>
      </c>
    </row>
    <row r="12" spans="1:8" s="249" customFormat="1" x14ac:dyDescent="0.2">
      <c r="A12" s="361" t="s">
        <v>1167</v>
      </c>
      <c r="B12" s="362" t="s">
        <v>1168</v>
      </c>
      <c r="C12" s="363" t="s">
        <v>1169</v>
      </c>
      <c r="D12" s="56" t="s">
        <v>299</v>
      </c>
      <c r="E12" s="51" t="s">
        <v>327</v>
      </c>
      <c r="F12" s="54" t="s">
        <v>317</v>
      </c>
      <c r="H12" s="424" t="s">
        <v>1167</v>
      </c>
    </row>
    <row r="13" spans="1:8" s="249" customFormat="1" x14ac:dyDescent="0.2">
      <c r="A13" s="361" t="s">
        <v>1170</v>
      </c>
      <c r="B13" s="362" t="s">
        <v>1171</v>
      </c>
      <c r="C13" s="58" t="s">
        <v>468</v>
      </c>
      <c r="D13" s="56" t="s">
        <v>299</v>
      </c>
      <c r="E13" s="51" t="s">
        <v>327</v>
      </c>
      <c r="F13" s="54" t="s">
        <v>317</v>
      </c>
      <c r="H13" s="424" t="s">
        <v>1170</v>
      </c>
    </row>
    <row r="14" spans="1:8" s="310" customFormat="1" x14ac:dyDescent="0.2">
      <c r="A14" s="361" t="s">
        <v>1216</v>
      </c>
      <c r="B14" s="362" t="s">
        <v>861</v>
      </c>
      <c r="C14" s="453" t="s">
        <v>817</v>
      </c>
      <c r="D14" s="56" t="s">
        <v>299</v>
      </c>
      <c r="E14" s="51" t="s">
        <v>327</v>
      </c>
      <c r="F14" s="54" t="s">
        <v>318</v>
      </c>
      <c r="G14" s="249"/>
      <c r="H14" s="424" t="s">
        <v>1216</v>
      </c>
    </row>
    <row r="15" spans="1:8" s="310" customFormat="1" x14ac:dyDescent="0.2">
      <c r="A15" s="452" t="s">
        <v>1217</v>
      </c>
      <c r="B15" s="451" t="s">
        <v>1218</v>
      </c>
      <c r="C15" s="453" t="s">
        <v>822</v>
      </c>
      <c r="D15" s="56" t="s">
        <v>299</v>
      </c>
      <c r="E15" s="51" t="s">
        <v>327</v>
      </c>
      <c r="F15" s="54" t="s">
        <v>318</v>
      </c>
      <c r="G15" s="249"/>
      <c r="H15" s="424" t="s">
        <v>1217</v>
      </c>
    </row>
    <row r="16" spans="1:8" s="249" customFormat="1" x14ac:dyDescent="0.2">
      <c r="A16" s="361" t="s">
        <v>953</v>
      </c>
      <c r="B16" s="362" t="s">
        <v>953</v>
      </c>
      <c r="C16" s="58" t="s">
        <v>236</v>
      </c>
      <c r="D16" s="56" t="s">
        <v>299</v>
      </c>
      <c r="E16" s="51" t="s">
        <v>327</v>
      </c>
      <c r="F16" s="54" t="s">
        <v>317</v>
      </c>
      <c r="H16" s="424" t="s">
        <v>953</v>
      </c>
    </row>
    <row r="17" spans="1:8" s="249" customFormat="1" x14ac:dyDescent="0.2">
      <c r="A17" s="55" t="s">
        <v>86</v>
      </c>
      <c r="B17" s="362" t="s">
        <v>862</v>
      </c>
      <c r="C17" s="58" t="s">
        <v>88</v>
      </c>
      <c r="D17" s="56" t="s">
        <v>299</v>
      </c>
      <c r="E17" s="51" t="s">
        <v>327</v>
      </c>
      <c r="F17" s="54" t="s">
        <v>317</v>
      </c>
      <c r="H17" s="423" t="s">
        <v>86</v>
      </c>
    </row>
    <row r="18" spans="1:8" s="249" customFormat="1" x14ac:dyDescent="0.2">
      <c r="A18" s="361" t="s">
        <v>1023</v>
      </c>
      <c r="B18" s="362" t="s">
        <v>1023</v>
      </c>
      <c r="C18" s="363" t="s">
        <v>1024</v>
      </c>
      <c r="D18" s="365" t="s">
        <v>299</v>
      </c>
      <c r="E18" s="366" t="s">
        <v>327</v>
      </c>
      <c r="F18" s="367" t="s">
        <v>317</v>
      </c>
      <c r="H18" s="424" t="s">
        <v>1023</v>
      </c>
    </row>
    <row r="19" spans="1:8" s="249" customFormat="1" x14ac:dyDescent="0.2">
      <c r="A19" s="55" t="s">
        <v>531</v>
      </c>
      <c r="B19" s="50" t="s">
        <v>532</v>
      </c>
      <c r="C19" s="58" t="s">
        <v>533</v>
      </c>
      <c r="D19" s="56" t="s">
        <v>299</v>
      </c>
      <c r="E19" s="51" t="s">
        <v>327</v>
      </c>
      <c r="F19" s="54" t="s">
        <v>317</v>
      </c>
      <c r="H19" s="423" t="s">
        <v>531</v>
      </c>
    </row>
    <row r="20" spans="1:8" s="249" customFormat="1" x14ac:dyDescent="0.2">
      <c r="A20" s="361" t="s">
        <v>1001</v>
      </c>
      <c r="B20" s="364" t="s">
        <v>1004</v>
      </c>
      <c r="C20" s="363" t="s">
        <v>1002</v>
      </c>
      <c r="D20" s="365" t="s">
        <v>300</v>
      </c>
      <c r="E20" s="366" t="s">
        <v>327</v>
      </c>
      <c r="F20" s="367" t="s">
        <v>317</v>
      </c>
      <c r="G20" s="416"/>
      <c r="H20" s="424" t="s">
        <v>1001</v>
      </c>
    </row>
    <row r="21" spans="1:8" s="416" customFormat="1" x14ac:dyDescent="0.2">
      <c r="A21" s="361" t="s">
        <v>999</v>
      </c>
      <c r="B21" s="364" t="s">
        <v>1003</v>
      </c>
      <c r="C21" s="363" t="s">
        <v>1000</v>
      </c>
      <c r="D21" s="365" t="s">
        <v>299</v>
      </c>
      <c r="E21" s="366" t="s">
        <v>327</v>
      </c>
      <c r="F21" s="367" t="s">
        <v>317</v>
      </c>
      <c r="H21" s="424" t="s">
        <v>999</v>
      </c>
    </row>
    <row r="22" spans="1:8" s="416" customFormat="1" x14ac:dyDescent="0.2">
      <c r="A22" s="452" t="s">
        <v>1199</v>
      </c>
      <c r="B22" s="451" t="s">
        <v>1199</v>
      </c>
      <c r="C22" s="453" t="s">
        <v>1200</v>
      </c>
      <c r="D22" s="56" t="s">
        <v>299</v>
      </c>
      <c r="E22" s="51" t="s">
        <v>327</v>
      </c>
      <c r="F22" s="367" t="s">
        <v>317</v>
      </c>
      <c r="G22" s="249"/>
      <c r="H22" s="424" t="s">
        <v>1199</v>
      </c>
    </row>
    <row r="23" spans="1:8" s="416" customFormat="1" x14ac:dyDescent="0.2">
      <c r="A23" s="452" t="s">
        <v>1201</v>
      </c>
      <c r="B23" s="451" t="s">
        <v>1201</v>
      </c>
      <c r="C23" s="453" t="s">
        <v>1202</v>
      </c>
      <c r="D23" s="56" t="s">
        <v>299</v>
      </c>
      <c r="E23" s="51" t="s">
        <v>327</v>
      </c>
      <c r="F23" s="367" t="s">
        <v>317</v>
      </c>
      <c r="G23" s="249"/>
      <c r="H23" s="424" t="s">
        <v>1201</v>
      </c>
    </row>
    <row r="24" spans="1:8" s="416" customFormat="1" ht="25.5" x14ac:dyDescent="0.2">
      <c r="A24" s="452" t="s">
        <v>1203</v>
      </c>
      <c r="B24" s="451" t="s">
        <v>1203</v>
      </c>
      <c r="C24" s="453" t="s">
        <v>1204</v>
      </c>
      <c r="D24" s="56" t="s">
        <v>299</v>
      </c>
      <c r="E24" s="51" t="s">
        <v>327</v>
      </c>
      <c r="F24" s="367" t="s">
        <v>317</v>
      </c>
      <c r="G24" s="249"/>
      <c r="H24" s="424" t="s">
        <v>1203</v>
      </c>
    </row>
    <row r="25" spans="1:8" s="249" customFormat="1" ht="11.25" customHeight="1" x14ac:dyDescent="0.2">
      <c r="A25" s="55" t="s">
        <v>245</v>
      </c>
      <c r="B25" s="50" t="s">
        <v>246</v>
      </c>
      <c r="C25" s="58" t="s">
        <v>247</v>
      </c>
      <c r="D25" s="56" t="s">
        <v>299</v>
      </c>
      <c r="E25" s="51" t="s">
        <v>327</v>
      </c>
      <c r="F25" s="54" t="s">
        <v>317</v>
      </c>
      <c r="H25" s="423" t="s">
        <v>245</v>
      </c>
    </row>
    <row r="26" spans="1:8" s="368" customFormat="1" x14ac:dyDescent="0.2">
      <c r="A26" s="450" t="s">
        <v>1227</v>
      </c>
      <c r="B26" s="449" t="s">
        <v>1228</v>
      </c>
      <c r="C26" s="456" t="s">
        <v>769</v>
      </c>
      <c r="D26" s="457" t="s">
        <v>299</v>
      </c>
      <c r="E26" s="458" t="s">
        <v>327</v>
      </c>
      <c r="F26" s="459" t="s">
        <v>317</v>
      </c>
      <c r="H26" s="460" t="s">
        <v>1227</v>
      </c>
    </row>
    <row r="27" spans="1:8" s="368" customFormat="1" x14ac:dyDescent="0.2">
      <c r="A27" s="450" t="s">
        <v>1229</v>
      </c>
      <c r="B27" s="449" t="s">
        <v>1230</v>
      </c>
      <c r="C27" s="456" t="s">
        <v>1231</v>
      </c>
      <c r="D27" s="457" t="s">
        <v>299</v>
      </c>
      <c r="E27" s="458" t="s">
        <v>327</v>
      </c>
      <c r="F27" s="459" t="s">
        <v>317</v>
      </c>
      <c r="H27" s="460" t="s">
        <v>1229</v>
      </c>
    </row>
    <row r="28" spans="1:8" s="368" customFormat="1" x14ac:dyDescent="0.2">
      <c r="A28" s="450" t="s">
        <v>1232</v>
      </c>
      <c r="B28" s="449" t="s">
        <v>1232</v>
      </c>
      <c r="C28" s="456" t="s">
        <v>1233</v>
      </c>
      <c r="D28" s="457" t="s">
        <v>299</v>
      </c>
      <c r="E28" s="458" t="s">
        <v>327</v>
      </c>
      <c r="F28" s="459" t="s">
        <v>317</v>
      </c>
      <c r="H28" s="460" t="s">
        <v>1232</v>
      </c>
    </row>
    <row r="29" spans="1:8" s="249" customFormat="1" x14ac:dyDescent="0.2">
      <c r="A29" s="361" t="s">
        <v>201</v>
      </c>
      <c r="B29" s="362" t="s">
        <v>853</v>
      </c>
      <c r="C29" s="363" t="s">
        <v>202</v>
      </c>
      <c r="D29" s="365" t="s">
        <v>300</v>
      </c>
      <c r="E29" s="366" t="s">
        <v>327</v>
      </c>
      <c r="F29" s="367" t="s">
        <v>317</v>
      </c>
      <c r="G29" s="416"/>
      <c r="H29" s="424" t="s">
        <v>201</v>
      </c>
    </row>
    <row r="30" spans="1:8" s="416" customFormat="1" x14ac:dyDescent="0.2">
      <c r="A30" s="448" t="s">
        <v>9</v>
      </c>
      <c r="B30" s="50" t="s">
        <v>9</v>
      </c>
      <c r="C30" s="58" t="s">
        <v>10</v>
      </c>
      <c r="D30" s="56" t="s">
        <v>300</v>
      </c>
      <c r="E30" s="51" t="s">
        <v>327</v>
      </c>
      <c r="F30" s="54" t="s">
        <v>317</v>
      </c>
      <c r="G30" s="249"/>
      <c r="H30" s="423" t="s">
        <v>9</v>
      </c>
    </row>
    <row r="31" spans="1:8" s="369" customFormat="1" x14ac:dyDescent="0.2">
      <c r="A31" s="55" t="s">
        <v>699</v>
      </c>
      <c r="B31" s="50" t="s">
        <v>700</v>
      </c>
      <c r="C31" s="58" t="s">
        <v>701</v>
      </c>
      <c r="D31" s="56" t="s">
        <v>299</v>
      </c>
      <c r="E31" s="51" t="s">
        <v>327</v>
      </c>
      <c r="F31" s="54" t="s">
        <v>317</v>
      </c>
      <c r="G31" s="249"/>
      <c r="H31" s="423" t="s">
        <v>699</v>
      </c>
    </row>
    <row r="32" spans="1:8" s="249" customFormat="1" x14ac:dyDescent="0.2">
      <c r="A32" s="55" t="s">
        <v>525</v>
      </c>
      <c r="B32" s="50" t="s">
        <v>526</v>
      </c>
      <c r="C32" s="58" t="s">
        <v>527</v>
      </c>
      <c r="D32" s="56" t="s">
        <v>299</v>
      </c>
      <c r="E32" s="51" t="s">
        <v>327</v>
      </c>
      <c r="F32" s="54" t="s">
        <v>317</v>
      </c>
      <c r="G32" s="416"/>
      <c r="H32" s="423" t="s">
        <v>525</v>
      </c>
    </row>
    <row r="33" spans="1:8" s="249" customFormat="1" x14ac:dyDescent="0.2">
      <c r="A33" s="55" t="s">
        <v>262</v>
      </c>
      <c r="B33" s="50" t="s">
        <v>263</v>
      </c>
      <c r="C33" s="58" t="s">
        <v>264</v>
      </c>
      <c r="D33" s="56" t="s">
        <v>299</v>
      </c>
      <c r="E33" s="51" t="s">
        <v>327</v>
      </c>
      <c r="F33" s="54" t="s">
        <v>317</v>
      </c>
      <c r="H33" s="423" t="s">
        <v>262</v>
      </c>
    </row>
    <row r="34" spans="1:8" s="369" customFormat="1" x14ac:dyDescent="0.2">
      <c r="A34" s="361" t="s">
        <v>1157</v>
      </c>
      <c r="B34" s="362" t="s">
        <v>1158</v>
      </c>
      <c r="C34" s="363" t="s">
        <v>848</v>
      </c>
      <c r="D34" s="365" t="s">
        <v>300</v>
      </c>
      <c r="E34" s="366" t="s">
        <v>327</v>
      </c>
      <c r="F34" s="367" t="s">
        <v>317</v>
      </c>
      <c r="G34" s="249"/>
      <c r="H34" s="424" t="s">
        <v>1157</v>
      </c>
    </row>
    <row r="35" spans="1:8" s="369" customFormat="1" x14ac:dyDescent="0.2">
      <c r="A35" s="361" t="s">
        <v>1161</v>
      </c>
      <c r="B35" s="362" t="s">
        <v>1160</v>
      </c>
      <c r="C35" s="363" t="s">
        <v>1159</v>
      </c>
      <c r="D35" s="365" t="s">
        <v>300</v>
      </c>
      <c r="E35" s="366" t="s">
        <v>327</v>
      </c>
      <c r="F35" s="367" t="s">
        <v>317</v>
      </c>
      <c r="G35" s="249"/>
      <c r="H35" s="424" t="s">
        <v>1161</v>
      </c>
    </row>
    <row r="36" spans="1:8" s="249" customFormat="1" x14ac:dyDescent="0.2">
      <c r="A36" s="55" t="s">
        <v>311</v>
      </c>
      <c r="B36" s="50" t="s">
        <v>105</v>
      </c>
      <c r="C36" s="58" t="s">
        <v>251</v>
      </c>
      <c r="D36" s="56" t="s">
        <v>299</v>
      </c>
      <c r="E36" s="51" t="s">
        <v>327</v>
      </c>
      <c r="F36" s="54" t="s">
        <v>317</v>
      </c>
      <c r="H36" s="423" t="s">
        <v>311</v>
      </c>
    </row>
    <row r="37" spans="1:8" s="249" customFormat="1" x14ac:dyDescent="0.2">
      <c r="A37" s="55" t="s">
        <v>312</v>
      </c>
      <c r="B37" s="50" t="s">
        <v>314</v>
      </c>
      <c r="C37" s="58" t="s">
        <v>313</v>
      </c>
      <c r="D37" s="56" t="s">
        <v>299</v>
      </c>
      <c r="E37" s="51" t="s">
        <v>327</v>
      </c>
      <c r="F37" s="54" t="s">
        <v>317</v>
      </c>
      <c r="H37" s="423" t="s">
        <v>312</v>
      </c>
    </row>
    <row r="38" spans="1:8" s="249" customFormat="1" x14ac:dyDescent="0.2">
      <c r="A38" s="361" t="s">
        <v>924</v>
      </c>
      <c r="B38" s="362" t="s">
        <v>924</v>
      </c>
      <c r="C38" s="363" t="s">
        <v>920</v>
      </c>
      <c r="D38" s="365" t="s">
        <v>300</v>
      </c>
      <c r="E38" s="51" t="s">
        <v>327</v>
      </c>
      <c r="F38" s="54" t="s">
        <v>317</v>
      </c>
      <c r="H38" s="424" t="s">
        <v>917</v>
      </c>
    </row>
    <row r="39" spans="1:8" s="249" customFormat="1" x14ac:dyDescent="0.2">
      <c r="A39" s="361" t="s">
        <v>918</v>
      </c>
      <c r="B39" s="362" t="s">
        <v>918</v>
      </c>
      <c r="C39" s="363" t="s">
        <v>921</v>
      </c>
      <c r="D39" s="56" t="s">
        <v>299</v>
      </c>
      <c r="E39" s="51" t="s">
        <v>327</v>
      </c>
      <c r="F39" s="54" t="s">
        <v>317</v>
      </c>
      <c r="H39" s="424" t="s">
        <v>918</v>
      </c>
    </row>
    <row r="40" spans="1:8" s="249" customFormat="1" x14ac:dyDescent="0.2">
      <c r="A40" s="361" t="s">
        <v>962</v>
      </c>
      <c r="B40" s="362" t="s">
        <v>963</v>
      </c>
      <c r="C40" s="363" t="s">
        <v>964</v>
      </c>
      <c r="D40" s="365" t="s">
        <v>299</v>
      </c>
      <c r="E40" s="51" t="s">
        <v>327</v>
      </c>
      <c r="F40" s="54" t="s">
        <v>317</v>
      </c>
      <c r="H40" s="424" t="s">
        <v>962</v>
      </c>
    </row>
    <row r="41" spans="1:8" s="249" customFormat="1" x14ac:dyDescent="0.2">
      <c r="A41" s="361" t="s">
        <v>1174</v>
      </c>
      <c r="B41" s="362" t="s">
        <v>1178</v>
      </c>
      <c r="C41" s="363" t="s">
        <v>964</v>
      </c>
      <c r="D41" s="365" t="s">
        <v>299</v>
      </c>
      <c r="E41" s="51" t="s">
        <v>327</v>
      </c>
      <c r="F41" s="54" t="s">
        <v>317</v>
      </c>
      <c r="H41" s="424" t="s">
        <v>1174</v>
      </c>
    </row>
    <row r="42" spans="1:8" s="249" customFormat="1" x14ac:dyDescent="0.2">
      <c r="A42" s="361" t="s">
        <v>965</v>
      </c>
      <c r="B42" s="362" t="s">
        <v>968</v>
      </c>
      <c r="C42" s="363" t="s">
        <v>971</v>
      </c>
      <c r="D42" s="365" t="s">
        <v>299</v>
      </c>
      <c r="E42" s="51" t="s">
        <v>327</v>
      </c>
      <c r="F42" s="54" t="s">
        <v>317</v>
      </c>
      <c r="H42" s="424" t="s">
        <v>965</v>
      </c>
    </row>
    <row r="43" spans="1:8" s="249" customFormat="1" x14ac:dyDescent="0.2">
      <c r="A43" s="361" t="s">
        <v>1175</v>
      </c>
      <c r="B43" s="362" t="s">
        <v>1179</v>
      </c>
      <c r="C43" s="363" t="s">
        <v>971</v>
      </c>
      <c r="D43" s="365" t="s">
        <v>299</v>
      </c>
      <c r="E43" s="51" t="s">
        <v>327</v>
      </c>
      <c r="F43" s="54" t="s">
        <v>317</v>
      </c>
      <c r="H43" s="424" t="s">
        <v>1175</v>
      </c>
    </row>
    <row r="44" spans="1:8" s="249" customFormat="1" x14ac:dyDescent="0.2">
      <c r="A44" s="361" t="s">
        <v>966</v>
      </c>
      <c r="B44" s="362" t="s">
        <v>969</v>
      </c>
      <c r="C44" s="363" t="s">
        <v>972</v>
      </c>
      <c r="D44" s="365" t="s">
        <v>299</v>
      </c>
      <c r="E44" s="51" t="s">
        <v>327</v>
      </c>
      <c r="F44" s="54" t="s">
        <v>317</v>
      </c>
      <c r="H44" s="424" t="s">
        <v>966</v>
      </c>
    </row>
    <row r="45" spans="1:8" s="249" customFormat="1" x14ac:dyDescent="0.2">
      <c r="A45" s="361" t="s">
        <v>1176</v>
      </c>
      <c r="B45" s="362" t="s">
        <v>1180</v>
      </c>
      <c r="C45" s="363" t="s">
        <v>972</v>
      </c>
      <c r="D45" s="365" t="s">
        <v>299</v>
      </c>
      <c r="E45" s="51" t="s">
        <v>327</v>
      </c>
      <c r="F45" s="54" t="s">
        <v>317</v>
      </c>
      <c r="H45" s="424" t="s">
        <v>1176</v>
      </c>
    </row>
    <row r="46" spans="1:8" s="249" customFormat="1" x14ac:dyDescent="0.2">
      <c r="A46" s="361" t="s">
        <v>967</v>
      </c>
      <c r="B46" s="362" t="s">
        <v>970</v>
      </c>
      <c r="C46" s="363" t="s">
        <v>973</v>
      </c>
      <c r="D46" s="365" t="s">
        <v>299</v>
      </c>
      <c r="E46" s="51" t="s">
        <v>327</v>
      </c>
      <c r="F46" s="54" t="s">
        <v>317</v>
      </c>
      <c r="H46" s="424" t="s">
        <v>967</v>
      </c>
    </row>
    <row r="47" spans="1:8" s="249" customFormat="1" ht="13.5" customHeight="1" x14ac:dyDescent="0.2">
      <c r="A47" s="361" t="s">
        <v>1177</v>
      </c>
      <c r="B47" s="362" t="s">
        <v>1181</v>
      </c>
      <c r="C47" s="363" t="s">
        <v>973</v>
      </c>
      <c r="D47" s="365" t="s">
        <v>299</v>
      </c>
      <c r="E47" s="51" t="s">
        <v>327</v>
      </c>
      <c r="F47" s="54" t="s">
        <v>317</v>
      </c>
      <c r="H47" s="424" t="s">
        <v>1177</v>
      </c>
    </row>
    <row r="48" spans="1:8" s="249" customFormat="1" x14ac:dyDescent="0.2">
      <c r="A48" s="361" t="s">
        <v>985</v>
      </c>
      <c r="B48" s="362" t="s">
        <v>986</v>
      </c>
      <c r="C48" s="363" t="s">
        <v>974</v>
      </c>
      <c r="D48" s="365" t="s">
        <v>299</v>
      </c>
      <c r="E48" s="366" t="s">
        <v>327</v>
      </c>
      <c r="F48" s="367" t="s">
        <v>317</v>
      </c>
      <c r="G48" s="416"/>
      <c r="H48" s="424" t="s">
        <v>985</v>
      </c>
    </row>
    <row r="49" spans="1:8" s="249" customFormat="1" x14ac:dyDescent="0.2">
      <c r="A49" s="55" t="s">
        <v>212</v>
      </c>
      <c r="B49" s="362" t="s">
        <v>864</v>
      </c>
      <c r="C49" s="363" t="s">
        <v>1219</v>
      </c>
      <c r="D49" s="56" t="s">
        <v>299</v>
      </c>
      <c r="E49" s="51" t="s">
        <v>327</v>
      </c>
      <c r="F49" s="54" t="s">
        <v>318</v>
      </c>
      <c r="G49" s="370"/>
      <c r="H49" s="423" t="s">
        <v>212</v>
      </c>
    </row>
    <row r="50" spans="1:8" s="249" customFormat="1" x14ac:dyDescent="0.2">
      <c r="A50" s="361" t="s">
        <v>1017</v>
      </c>
      <c r="B50" s="362" t="s">
        <v>1018</v>
      </c>
      <c r="C50" s="363" t="s">
        <v>1019</v>
      </c>
      <c r="D50" s="365" t="s">
        <v>299</v>
      </c>
      <c r="E50" s="366" t="s">
        <v>327</v>
      </c>
      <c r="F50" s="367" t="s">
        <v>317</v>
      </c>
      <c r="G50" s="370"/>
      <c r="H50" s="424" t="s">
        <v>1017</v>
      </c>
    </row>
    <row r="51" spans="1:8" s="369" customFormat="1" x14ac:dyDescent="0.2">
      <c r="A51" s="55" t="s">
        <v>323</v>
      </c>
      <c r="B51" s="50" t="s">
        <v>324</v>
      </c>
      <c r="C51" s="58" t="s">
        <v>325</v>
      </c>
      <c r="D51" s="56" t="s">
        <v>299</v>
      </c>
      <c r="E51" s="51" t="s">
        <v>327</v>
      </c>
      <c r="F51" s="54" t="s">
        <v>318</v>
      </c>
      <c r="G51" s="416"/>
      <c r="H51" s="423" t="s">
        <v>323</v>
      </c>
    </row>
    <row r="52" spans="1:8" s="369" customFormat="1" x14ac:dyDescent="0.2">
      <c r="A52" s="361" t="s">
        <v>975</v>
      </c>
      <c r="B52" s="362" t="s">
        <v>976</v>
      </c>
      <c r="C52" s="363" t="s">
        <v>1220</v>
      </c>
      <c r="D52" s="365" t="s">
        <v>299</v>
      </c>
      <c r="E52" s="366" t="s">
        <v>327</v>
      </c>
      <c r="F52" s="367" t="s">
        <v>318</v>
      </c>
      <c r="G52" s="249"/>
      <c r="H52" s="424" t="s">
        <v>975</v>
      </c>
    </row>
    <row r="53" spans="1:8" s="249" customFormat="1" x14ac:dyDescent="0.2">
      <c r="A53" s="361" t="s">
        <v>991</v>
      </c>
      <c r="B53" s="362" t="s">
        <v>992</v>
      </c>
      <c r="C53" s="363" t="s">
        <v>993</v>
      </c>
      <c r="D53" s="365" t="s">
        <v>300</v>
      </c>
      <c r="E53" s="366" t="s">
        <v>327</v>
      </c>
      <c r="F53" s="367" t="s">
        <v>317</v>
      </c>
      <c r="G53" s="416"/>
      <c r="H53" s="424" t="s">
        <v>994</v>
      </c>
    </row>
    <row r="54" spans="1:8" s="416" customFormat="1" x14ac:dyDescent="0.2">
      <c r="A54" s="361" t="s">
        <v>987</v>
      </c>
      <c r="B54" s="362" t="s">
        <v>988</v>
      </c>
      <c r="C54" s="363" t="s">
        <v>989</v>
      </c>
      <c r="D54" s="365" t="s">
        <v>299</v>
      </c>
      <c r="E54" s="366" t="s">
        <v>327</v>
      </c>
      <c r="F54" s="367" t="s">
        <v>317</v>
      </c>
      <c r="H54" s="424" t="s">
        <v>990</v>
      </c>
    </row>
    <row r="55" spans="1:8" s="416" customFormat="1" ht="89.25" x14ac:dyDescent="0.2">
      <c r="A55" s="361" t="s">
        <v>758</v>
      </c>
      <c r="B55" s="362" t="s">
        <v>865</v>
      </c>
      <c r="C55" s="363" t="s">
        <v>757</v>
      </c>
      <c r="D55" s="365" t="s">
        <v>300</v>
      </c>
      <c r="E55" s="366" t="s">
        <v>315</v>
      </c>
      <c r="F55" s="367" t="s">
        <v>317</v>
      </c>
      <c r="G55" s="249"/>
      <c r="H55" s="424" t="s">
        <v>758</v>
      </c>
    </row>
    <row r="56" spans="1:8" s="249" customFormat="1" ht="89.25" x14ac:dyDescent="0.2">
      <c r="A56" s="361" t="s">
        <v>756</v>
      </c>
      <c r="B56" s="362" t="s">
        <v>865</v>
      </c>
      <c r="C56" s="363" t="s">
        <v>759</v>
      </c>
      <c r="D56" s="365" t="s">
        <v>299</v>
      </c>
      <c r="E56" s="366" t="s">
        <v>315</v>
      </c>
      <c r="F56" s="367" t="s">
        <v>317</v>
      </c>
      <c r="H56" s="424" t="s">
        <v>756</v>
      </c>
    </row>
    <row r="57" spans="1:8" s="249" customFormat="1" x14ac:dyDescent="0.2">
      <c r="A57" s="55" t="s">
        <v>697</v>
      </c>
      <c r="B57" s="50" t="s">
        <v>698</v>
      </c>
      <c r="C57" s="363" t="s">
        <v>784</v>
      </c>
      <c r="D57" s="56" t="s">
        <v>299</v>
      </c>
      <c r="E57" s="51" t="s">
        <v>327</v>
      </c>
      <c r="F57" s="54" t="s">
        <v>317</v>
      </c>
      <c r="H57" s="423" t="s">
        <v>697</v>
      </c>
    </row>
    <row r="58" spans="1:8" s="249" customFormat="1" x14ac:dyDescent="0.2">
      <c r="A58" s="55" t="s">
        <v>229</v>
      </c>
      <c r="B58" s="362" t="s">
        <v>826</v>
      </c>
      <c r="C58" s="58" t="s">
        <v>267</v>
      </c>
      <c r="D58" s="56" t="s">
        <v>300</v>
      </c>
      <c r="E58" s="51" t="s">
        <v>327</v>
      </c>
      <c r="F58" s="54" t="s">
        <v>317</v>
      </c>
      <c r="H58" s="423" t="s">
        <v>229</v>
      </c>
    </row>
    <row r="59" spans="1:8" s="249" customFormat="1" x14ac:dyDescent="0.2">
      <c r="A59" s="55" t="s">
        <v>21</v>
      </c>
      <c r="B59" s="50" t="s">
        <v>237</v>
      </c>
      <c r="C59" s="58" t="s">
        <v>238</v>
      </c>
      <c r="D59" s="56" t="s">
        <v>299</v>
      </c>
      <c r="E59" s="51" t="s">
        <v>327</v>
      </c>
      <c r="F59" s="54" t="s">
        <v>317</v>
      </c>
      <c r="H59" s="423" t="s">
        <v>21</v>
      </c>
    </row>
    <row r="60" spans="1:8" s="249" customFormat="1" ht="25.5" x14ac:dyDescent="0.2">
      <c r="A60" s="55" t="s">
        <v>158</v>
      </c>
      <c r="B60" s="50" t="s">
        <v>159</v>
      </c>
      <c r="C60" s="58" t="s">
        <v>239</v>
      </c>
      <c r="D60" s="56" t="s">
        <v>299</v>
      </c>
      <c r="E60" s="51" t="s">
        <v>327</v>
      </c>
      <c r="F60" s="54" t="s">
        <v>317</v>
      </c>
      <c r="H60" s="423" t="s">
        <v>158</v>
      </c>
    </row>
    <row r="61" spans="1:8" s="249" customFormat="1" x14ac:dyDescent="0.2">
      <c r="A61" s="361" t="s">
        <v>978</v>
      </c>
      <c r="B61" s="362" t="s">
        <v>980</v>
      </c>
      <c r="C61" s="58" t="s">
        <v>255</v>
      </c>
      <c r="D61" s="365" t="s">
        <v>300</v>
      </c>
      <c r="E61" s="51" t="s">
        <v>327</v>
      </c>
      <c r="F61" s="54" t="s">
        <v>317</v>
      </c>
      <c r="H61" s="424" t="s">
        <v>982</v>
      </c>
    </row>
    <row r="62" spans="1:8" s="249" customFormat="1" x14ac:dyDescent="0.2">
      <c r="A62" s="361" t="s">
        <v>977</v>
      </c>
      <c r="B62" s="362" t="s">
        <v>979</v>
      </c>
      <c r="C62" s="363" t="s">
        <v>981</v>
      </c>
      <c r="D62" s="56" t="s">
        <v>299</v>
      </c>
      <c r="E62" s="51" t="s">
        <v>327</v>
      </c>
      <c r="F62" s="54" t="s">
        <v>317</v>
      </c>
      <c r="H62" s="424" t="s">
        <v>983</v>
      </c>
    </row>
    <row r="63" spans="1:8" s="249" customFormat="1" x14ac:dyDescent="0.2">
      <c r="A63" s="55" t="s">
        <v>474</v>
      </c>
      <c r="B63" s="50" t="s">
        <v>474</v>
      </c>
      <c r="C63" s="58" t="s">
        <v>475</v>
      </c>
      <c r="D63" s="56" t="s">
        <v>299</v>
      </c>
      <c r="E63" s="51" t="s">
        <v>327</v>
      </c>
      <c r="F63" s="54" t="s">
        <v>317</v>
      </c>
      <c r="H63" s="423" t="s">
        <v>476</v>
      </c>
    </row>
    <row r="64" spans="1:8" s="249" customFormat="1" ht="25.5" x14ac:dyDescent="0.2">
      <c r="A64" s="55" t="s">
        <v>464</v>
      </c>
      <c r="B64" s="362" t="s">
        <v>867</v>
      </c>
      <c r="C64" s="58" t="s">
        <v>465</v>
      </c>
      <c r="D64" s="56" t="s">
        <v>299</v>
      </c>
      <c r="E64" s="51" t="s">
        <v>327</v>
      </c>
      <c r="F64" s="54" t="s">
        <v>317</v>
      </c>
      <c r="G64" s="416"/>
      <c r="H64" s="423" t="s">
        <v>464</v>
      </c>
    </row>
    <row r="65" spans="1:8" s="249" customFormat="1" x14ac:dyDescent="0.2">
      <c r="A65" s="55" t="s">
        <v>584</v>
      </c>
      <c r="B65" s="50" t="s">
        <v>585</v>
      </c>
      <c r="C65" s="58" t="s">
        <v>586</v>
      </c>
      <c r="D65" s="56" t="s">
        <v>299</v>
      </c>
      <c r="E65" s="51" t="s">
        <v>327</v>
      </c>
      <c r="F65" s="54" t="s">
        <v>317</v>
      </c>
      <c r="H65" s="423" t="s">
        <v>584</v>
      </c>
    </row>
    <row r="66" spans="1:8" s="249" customFormat="1" x14ac:dyDescent="0.2">
      <c r="A66" s="361" t="s">
        <v>818</v>
      </c>
      <c r="B66" s="362" t="s">
        <v>866</v>
      </c>
      <c r="C66" s="363" t="s">
        <v>1221</v>
      </c>
      <c r="D66" s="56" t="s">
        <v>299</v>
      </c>
      <c r="E66" s="51" t="s">
        <v>327</v>
      </c>
      <c r="F66" s="54" t="s">
        <v>318</v>
      </c>
      <c r="H66" s="424" t="s">
        <v>818</v>
      </c>
    </row>
    <row r="67" spans="1:8" s="249" customFormat="1" x14ac:dyDescent="0.2">
      <c r="A67" s="361" t="s">
        <v>995</v>
      </c>
      <c r="B67" s="362" t="s">
        <v>995</v>
      </c>
      <c r="C67" s="363" t="s">
        <v>996</v>
      </c>
      <c r="D67" s="365" t="s">
        <v>300</v>
      </c>
      <c r="E67" s="366" t="s">
        <v>327</v>
      </c>
      <c r="F67" s="367" t="s">
        <v>317</v>
      </c>
      <c r="G67" s="416"/>
      <c r="H67" s="424" t="s">
        <v>995</v>
      </c>
    </row>
    <row r="68" spans="1:8" s="416" customFormat="1" x14ac:dyDescent="0.2">
      <c r="A68" s="361" t="s">
        <v>798</v>
      </c>
      <c r="B68" s="362" t="s">
        <v>799</v>
      </c>
      <c r="C68" s="363" t="s">
        <v>85</v>
      </c>
      <c r="D68" s="365" t="s">
        <v>299</v>
      </c>
      <c r="E68" s="366" t="s">
        <v>327</v>
      </c>
      <c r="F68" s="367" t="s">
        <v>318</v>
      </c>
      <c r="G68" s="249"/>
      <c r="H68" s="424" t="s">
        <v>798</v>
      </c>
    </row>
    <row r="69" spans="1:8" s="249" customFormat="1" x14ac:dyDescent="0.2">
      <c r="A69" s="452" t="s">
        <v>1212</v>
      </c>
      <c r="B69" s="451" t="s">
        <v>1212</v>
      </c>
      <c r="C69" s="453" t="s">
        <v>357</v>
      </c>
      <c r="D69" s="365" t="s">
        <v>299</v>
      </c>
      <c r="E69" s="366" t="s">
        <v>327</v>
      </c>
      <c r="F69" s="367" t="s">
        <v>317</v>
      </c>
      <c r="H69" s="424" t="s">
        <v>1212</v>
      </c>
    </row>
    <row r="70" spans="1:8" s="249" customFormat="1" ht="25.5" x14ac:dyDescent="0.2">
      <c r="A70" s="55" t="s">
        <v>466</v>
      </c>
      <c r="B70" s="50" t="s">
        <v>195</v>
      </c>
      <c r="C70" s="58" t="s">
        <v>197</v>
      </c>
      <c r="D70" s="56" t="s">
        <v>300</v>
      </c>
      <c r="E70" s="51" t="s">
        <v>327</v>
      </c>
      <c r="F70" s="54" t="s">
        <v>317</v>
      </c>
      <c r="H70" s="423" t="s">
        <v>466</v>
      </c>
    </row>
    <row r="71" spans="1:8" s="249" customFormat="1" ht="25.5" x14ac:dyDescent="0.2">
      <c r="A71" s="55" t="s">
        <v>193</v>
      </c>
      <c r="B71" s="50" t="s">
        <v>194</v>
      </c>
      <c r="C71" s="58" t="s">
        <v>196</v>
      </c>
      <c r="D71" s="56" t="s">
        <v>299</v>
      </c>
      <c r="E71" s="51" t="s">
        <v>327</v>
      </c>
      <c r="F71" s="54" t="s">
        <v>317</v>
      </c>
      <c r="G71" s="2"/>
      <c r="H71" s="423" t="s">
        <v>193</v>
      </c>
    </row>
    <row r="72" spans="1:8" s="249" customFormat="1" x14ac:dyDescent="0.2">
      <c r="A72" s="361" t="s">
        <v>1010</v>
      </c>
      <c r="B72" s="362" t="s">
        <v>1008</v>
      </c>
      <c r="C72" s="363" t="s">
        <v>779</v>
      </c>
      <c r="D72" s="56" t="s">
        <v>299</v>
      </c>
      <c r="E72" s="51" t="s">
        <v>327</v>
      </c>
      <c r="F72" s="54" t="s">
        <v>317</v>
      </c>
      <c r="G72" s="2"/>
      <c r="H72" s="424" t="s">
        <v>1010</v>
      </c>
    </row>
    <row r="73" spans="1:8" s="249" customFormat="1" x14ac:dyDescent="0.2">
      <c r="A73" s="452" t="s">
        <v>1011</v>
      </c>
      <c r="B73" s="362" t="s">
        <v>1009</v>
      </c>
      <c r="C73" s="453" t="s">
        <v>272</v>
      </c>
      <c r="D73" s="56" t="s">
        <v>299</v>
      </c>
      <c r="E73" s="51" t="s">
        <v>327</v>
      </c>
      <c r="F73" s="54" t="s">
        <v>317</v>
      </c>
      <c r="H73" s="424" t="s">
        <v>1011</v>
      </c>
    </row>
    <row r="74" spans="1:8" s="249" customFormat="1" x14ac:dyDescent="0.2">
      <c r="A74" s="56" t="s">
        <v>292</v>
      </c>
      <c r="B74" s="451" t="s">
        <v>868</v>
      </c>
      <c r="C74" s="58" t="s">
        <v>293</v>
      </c>
      <c r="D74" s="56" t="s">
        <v>299</v>
      </c>
      <c r="E74" s="51" t="s">
        <v>327</v>
      </c>
      <c r="F74" s="54" t="s">
        <v>317</v>
      </c>
      <c r="H74" s="315" t="s">
        <v>292</v>
      </c>
    </row>
    <row r="75" spans="1:8" s="249" customFormat="1" x14ac:dyDescent="0.2">
      <c r="A75" s="57" t="s">
        <v>98</v>
      </c>
      <c r="B75" s="51" t="s">
        <v>99</v>
      </c>
      <c r="C75" s="58" t="s">
        <v>100</v>
      </c>
      <c r="D75" s="56" t="s">
        <v>299</v>
      </c>
      <c r="E75" s="51" t="s">
        <v>327</v>
      </c>
      <c r="F75" s="54" t="s">
        <v>317</v>
      </c>
      <c r="H75" s="425" t="s">
        <v>98</v>
      </c>
    </row>
    <row r="76" spans="1:8" s="249" customFormat="1" x14ac:dyDescent="0.2">
      <c r="A76" s="55" t="s">
        <v>71</v>
      </c>
      <c r="B76" s="50" t="s">
        <v>256</v>
      </c>
      <c r="C76" s="58" t="s">
        <v>373</v>
      </c>
      <c r="D76" s="56" t="s">
        <v>299</v>
      </c>
      <c r="E76" s="51" t="s">
        <v>327</v>
      </c>
      <c r="F76" s="54" t="s">
        <v>317</v>
      </c>
      <c r="H76" s="423" t="s">
        <v>71</v>
      </c>
    </row>
    <row r="77" spans="1:8" s="249" customFormat="1" x14ac:dyDescent="0.2">
      <c r="A77" s="452" t="s">
        <v>849</v>
      </c>
      <c r="B77" s="451" t="s">
        <v>850</v>
      </c>
      <c r="C77" s="453" t="s">
        <v>851</v>
      </c>
      <c r="D77" s="365" t="s">
        <v>299</v>
      </c>
      <c r="E77" s="366" t="s">
        <v>327</v>
      </c>
      <c r="F77" s="367" t="s">
        <v>317</v>
      </c>
      <c r="H77" s="424" t="s">
        <v>852</v>
      </c>
    </row>
    <row r="78" spans="1:8" s="249" customFormat="1" x14ac:dyDescent="0.2">
      <c r="A78" s="55" t="s">
        <v>744</v>
      </c>
      <c r="B78" s="50" t="s">
        <v>745</v>
      </c>
      <c r="C78" s="58" t="s">
        <v>354</v>
      </c>
      <c r="D78" s="56" t="s">
        <v>300</v>
      </c>
      <c r="E78" s="51" t="s">
        <v>327</v>
      </c>
      <c r="F78" s="54" t="s">
        <v>317</v>
      </c>
      <c r="H78" s="423" t="s">
        <v>744</v>
      </c>
    </row>
    <row r="79" spans="1:8" s="249" customFormat="1" x14ac:dyDescent="0.2">
      <c r="A79" s="55" t="s">
        <v>489</v>
      </c>
      <c r="B79" s="439" t="s">
        <v>490</v>
      </c>
      <c r="C79" s="58" t="s">
        <v>177</v>
      </c>
      <c r="D79" s="56" t="s">
        <v>300</v>
      </c>
      <c r="E79" s="51" t="s">
        <v>327</v>
      </c>
      <c r="F79" s="54" t="s">
        <v>317</v>
      </c>
      <c r="H79" s="423" t="s">
        <v>489</v>
      </c>
    </row>
    <row r="80" spans="1:8" s="249" customFormat="1" x14ac:dyDescent="0.2">
      <c r="A80" s="452" t="s">
        <v>1207</v>
      </c>
      <c r="B80" s="364" t="s">
        <v>1207</v>
      </c>
      <c r="C80" s="453" t="s">
        <v>1208</v>
      </c>
      <c r="D80" s="365" t="s">
        <v>299</v>
      </c>
      <c r="E80" s="366" t="s">
        <v>327</v>
      </c>
      <c r="F80" s="367" t="s">
        <v>317</v>
      </c>
      <c r="H80" s="424" t="s">
        <v>1207</v>
      </c>
    </row>
    <row r="81" spans="1:8" s="249" customFormat="1" x14ac:dyDescent="0.2">
      <c r="A81" s="55" t="s">
        <v>549</v>
      </c>
      <c r="B81" s="50" t="s">
        <v>549</v>
      </c>
      <c r="C81" s="58" t="s">
        <v>550</v>
      </c>
      <c r="D81" s="56" t="s">
        <v>299</v>
      </c>
      <c r="E81" s="51" t="s">
        <v>327</v>
      </c>
      <c r="F81" s="54" t="s">
        <v>317</v>
      </c>
      <c r="H81" s="423" t="s">
        <v>549</v>
      </c>
    </row>
    <row r="82" spans="1:8" s="249" customFormat="1" x14ac:dyDescent="0.2">
      <c r="A82" s="361" t="s">
        <v>869</v>
      </c>
      <c r="B82" s="362" t="s">
        <v>869</v>
      </c>
      <c r="C82" s="58" t="s">
        <v>354</v>
      </c>
      <c r="D82" s="56" t="s">
        <v>299</v>
      </c>
      <c r="E82" s="51" t="s">
        <v>327</v>
      </c>
      <c r="F82" s="54" t="s">
        <v>317</v>
      </c>
      <c r="H82" s="424" t="s">
        <v>869</v>
      </c>
    </row>
    <row r="83" spans="1:8" s="249" customFormat="1" x14ac:dyDescent="0.2">
      <c r="A83" s="361" t="s">
        <v>93</v>
      </c>
      <c r="B83" s="362" t="s">
        <v>780</v>
      </c>
      <c r="C83" s="363" t="s">
        <v>118</v>
      </c>
      <c r="D83" s="56" t="s">
        <v>299</v>
      </c>
      <c r="E83" s="51" t="s">
        <v>327</v>
      </c>
      <c r="F83" s="54" t="s">
        <v>317</v>
      </c>
      <c r="H83" s="424" t="s">
        <v>93</v>
      </c>
    </row>
    <row r="84" spans="1:8" s="249" customFormat="1" x14ac:dyDescent="0.2">
      <c r="A84" s="55" t="s">
        <v>355</v>
      </c>
      <c r="B84" s="362" t="s">
        <v>871</v>
      </c>
      <c r="C84" s="58" t="s">
        <v>356</v>
      </c>
      <c r="D84" s="56" t="s">
        <v>299</v>
      </c>
      <c r="E84" s="51" t="s">
        <v>327</v>
      </c>
      <c r="F84" s="54" t="s">
        <v>317</v>
      </c>
      <c r="H84" s="424" t="s">
        <v>355</v>
      </c>
    </row>
    <row r="85" spans="1:8" s="249" customFormat="1" x14ac:dyDescent="0.2">
      <c r="A85" s="452" t="s">
        <v>896</v>
      </c>
      <c r="B85" s="451" t="s">
        <v>872</v>
      </c>
      <c r="C85" s="58" t="s">
        <v>260</v>
      </c>
      <c r="D85" s="56" t="s">
        <v>299</v>
      </c>
      <c r="E85" s="51" t="s">
        <v>327</v>
      </c>
      <c r="F85" s="54" t="s">
        <v>317</v>
      </c>
      <c r="H85" s="424" t="s">
        <v>896</v>
      </c>
    </row>
    <row r="86" spans="1:8" s="249" customFormat="1" x14ac:dyDescent="0.2">
      <c r="A86" s="55" t="s">
        <v>529</v>
      </c>
      <c r="B86" s="50" t="s">
        <v>528</v>
      </c>
      <c r="C86" s="58" t="s">
        <v>530</v>
      </c>
      <c r="D86" s="56" t="s">
        <v>271</v>
      </c>
      <c r="E86" s="51" t="s">
        <v>327</v>
      </c>
      <c r="F86" s="54" t="s">
        <v>317</v>
      </c>
      <c r="H86" s="423" t="s">
        <v>529</v>
      </c>
    </row>
    <row r="87" spans="1:8" s="249" customFormat="1" x14ac:dyDescent="0.2">
      <c r="A87" s="55" t="s">
        <v>309</v>
      </c>
      <c r="B87" s="50" t="s">
        <v>167</v>
      </c>
      <c r="C87" s="58" t="s">
        <v>310</v>
      </c>
      <c r="D87" s="56" t="s">
        <v>299</v>
      </c>
      <c r="E87" s="51" t="s">
        <v>327</v>
      </c>
      <c r="F87" s="54" t="s">
        <v>317</v>
      </c>
      <c r="H87" s="423" t="s">
        <v>309</v>
      </c>
    </row>
    <row r="88" spans="1:8" s="249" customFormat="1" x14ac:dyDescent="0.2">
      <c r="A88" s="361" t="s">
        <v>837</v>
      </c>
      <c r="B88" s="362" t="s">
        <v>838</v>
      </c>
      <c r="C88" s="363" t="s">
        <v>839</v>
      </c>
      <c r="D88" s="365" t="s">
        <v>300</v>
      </c>
      <c r="E88" s="366" t="s">
        <v>327</v>
      </c>
      <c r="F88" s="367" t="s">
        <v>317</v>
      </c>
      <c r="H88" s="455" t="s">
        <v>837</v>
      </c>
    </row>
    <row r="89" spans="1:8" s="249" customFormat="1" x14ac:dyDescent="0.2">
      <c r="A89" s="361" t="s">
        <v>836</v>
      </c>
      <c r="B89" s="362" t="s">
        <v>873</v>
      </c>
      <c r="C89" s="363" t="s">
        <v>768</v>
      </c>
      <c r="D89" s="365" t="s">
        <v>299</v>
      </c>
      <c r="E89" s="366" t="s">
        <v>327</v>
      </c>
      <c r="F89" s="367" t="s">
        <v>317</v>
      </c>
      <c r="H89" s="455" t="s">
        <v>836</v>
      </c>
    </row>
    <row r="90" spans="1:8" s="249" customFormat="1" ht="27" customHeight="1" x14ac:dyDescent="0.2">
      <c r="A90" s="361" t="s">
        <v>821</v>
      </c>
      <c r="B90" s="362" t="s">
        <v>874</v>
      </c>
      <c r="C90" s="363" t="s">
        <v>1222</v>
      </c>
      <c r="D90" s="365" t="s">
        <v>299</v>
      </c>
      <c r="E90" s="366" t="s">
        <v>327</v>
      </c>
      <c r="F90" s="367" t="s">
        <v>318</v>
      </c>
      <c r="H90" s="424" t="s">
        <v>821</v>
      </c>
    </row>
    <row r="91" spans="1:8" s="249" customFormat="1" x14ac:dyDescent="0.2">
      <c r="A91" s="361" t="s">
        <v>844</v>
      </c>
      <c r="B91" s="362" t="s">
        <v>844</v>
      </c>
      <c r="C91" s="453" t="s">
        <v>845</v>
      </c>
      <c r="D91" s="365" t="s">
        <v>300</v>
      </c>
      <c r="E91" s="366" t="s">
        <v>327</v>
      </c>
      <c r="F91" s="367" t="s">
        <v>317</v>
      </c>
      <c r="H91" s="424" t="s">
        <v>844</v>
      </c>
    </row>
    <row r="92" spans="1:8" s="249" customFormat="1" ht="25.5" x14ac:dyDescent="0.2">
      <c r="A92" s="361" t="s">
        <v>894</v>
      </c>
      <c r="B92" s="362" t="s">
        <v>875</v>
      </c>
      <c r="C92" s="58" t="s">
        <v>95</v>
      </c>
      <c r="D92" s="56" t="s">
        <v>299</v>
      </c>
      <c r="E92" s="51" t="s">
        <v>327</v>
      </c>
      <c r="F92" s="54" t="s">
        <v>317</v>
      </c>
      <c r="H92" s="424" t="s">
        <v>894</v>
      </c>
    </row>
    <row r="93" spans="1:8" s="249" customFormat="1" ht="25.5" x14ac:dyDescent="0.2">
      <c r="A93" s="452" t="s">
        <v>895</v>
      </c>
      <c r="B93" s="451" t="s">
        <v>876</v>
      </c>
      <c r="C93" s="58" t="s">
        <v>253</v>
      </c>
      <c r="D93" s="56" t="s">
        <v>299</v>
      </c>
      <c r="E93" s="51" t="s">
        <v>327</v>
      </c>
      <c r="F93" s="54" t="s">
        <v>317</v>
      </c>
      <c r="H93" s="424" t="s">
        <v>895</v>
      </c>
    </row>
    <row r="94" spans="1:8" s="249" customFormat="1" x14ac:dyDescent="0.2">
      <c r="A94" s="55" t="s">
        <v>282</v>
      </c>
      <c r="B94" s="50" t="s">
        <v>282</v>
      </c>
      <c r="C94" s="58" t="s">
        <v>348</v>
      </c>
      <c r="D94" s="56" t="s">
        <v>299</v>
      </c>
      <c r="E94" s="51" t="s">
        <v>327</v>
      </c>
      <c r="F94" s="54" t="s">
        <v>317</v>
      </c>
      <c r="H94" s="423" t="s">
        <v>282</v>
      </c>
    </row>
    <row r="95" spans="1:8" s="249" customFormat="1" x14ac:dyDescent="0.2">
      <c r="A95" s="55" t="s">
        <v>746</v>
      </c>
      <c r="B95" s="50" t="s">
        <v>746</v>
      </c>
      <c r="C95" s="58" t="s">
        <v>747</v>
      </c>
      <c r="D95" s="56" t="s">
        <v>300</v>
      </c>
      <c r="E95" s="51" t="s">
        <v>327</v>
      </c>
      <c r="F95" s="54" t="s">
        <v>317</v>
      </c>
      <c r="H95" s="425" t="s">
        <v>746</v>
      </c>
    </row>
    <row r="96" spans="1:8" s="249" customFormat="1" ht="25.5" x14ac:dyDescent="0.2">
      <c r="A96" s="361" t="s">
        <v>1182</v>
      </c>
      <c r="B96" s="366" t="s">
        <v>1183</v>
      </c>
      <c r="C96" s="363" t="s">
        <v>763</v>
      </c>
      <c r="D96" s="365" t="s">
        <v>300</v>
      </c>
      <c r="E96" s="366" t="s">
        <v>327</v>
      </c>
      <c r="F96" s="367" t="s">
        <v>317</v>
      </c>
      <c r="H96" s="424" t="s">
        <v>1182</v>
      </c>
    </row>
    <row r="97" spans="1:8" s="249" customFormat="1" ht="25.5" x14ac:dyDescent="0.2">
      <c r="A97" s="361" t="s">
        <v>1184</v>
      </c>
      <c r="B97" s="451" t="s">
        <v>1185</v>
      </c>
      <c r="C97" s="363" t="s">
        <v>926</v>
      </c>
      <c r="D97" s="56" t="s">
        <v>299</v>
      </c>
      <c r="E97" s="51" t="s">
        <v>327</v>
      </c>
      <c r="F97" s="54" t="s">
        <v>317</v>
      </c>
      <c r="H97" s="424" t="s">
        <v>1184</v>
      </c>
    </row>
    <row r="98" spans="1:8" s="249" customFormat="1" ht="25.5" x14ac:dyDescent="0.2">
      <c r="A98" s="361" t="s">
        <v>927</v>
      </c>
      <c r="B98" s="366" t="s">
        <v>927</v>
      </c>
      <c r="C98" s="363" t="s">
        <v>763</v>
      </c>
      <c r="D98" s="365" t="s">
        <v>300</v>
      </c>
      <c r="E98" s="366" t="s">
        <v>327</v>
      </c>
      <c r="F98" s="367" t="s">
        <v>317</v>
      </c>
      <c r="H98" s="424" t="s">
        <v>927</v>
      </c>
    </row>
    <row r="99" spans="1:8" s="249" customFormat="1" x14ac:dyDescent="0.2">
      <c r="A99" s="452" t="s">
        <v>925</v>
      </c>
      <c r="B99" s="451" t="s">
        <v>925</v>
      </c>
      <c r="C99" s="453" t="s">
        <v>926</v>
      </c>
      <c r="D99" s="56" t="s">
        <v>299</v>
      </c>
      <c r="E99" s="51" t="s">
        <v>327</v>
      </c>
      <c r="F99" s="54" t="s">
        <v>317</v>
      </c>
      <c r="H99" s="424" t="s">
        <v>925</v>
      </c>
    </row>
    <row r="100" spans="1:8" s="249" customFormat="1" x14ac:dyDescent="0.2">
      <c r="A100" s="57" t="s">
        <v>107</v>
      </c>
      <c r="B100" s="366" t="s">
        <v>877</v>
      </c>
      <c r="C100" s="59" t="s">
        <v>109</v>
      </c>
      <c r="D100" s="56" t="s">
        <v>299</v>
      </c>
      <c r="E100" s="51" t="s">
        <v>327</v>
      </c>
      <c r="F100" s="54" t="s">
        <v>317</v>
      </c>
      <c r="H100" s="425" t="s">
        <v>107</v>
      </c>
    </row>
    <row r="101" spans="1:8" s="416" customFormat="1" x14ac:dyDescent="0.2">
      <c r="A101" s="55" t="s">
        <v>106</v>
      </c>
      <c r="B101" s="366" t="s">
        <v>878</v>
      </c>
      <c r="C101" s="58" t="s">
        <v>108</v>
      </c>
      <c r="D101" s="56" t="s">
        <v>299</v>
      </c>
      <c r="E101" s="51" t="s">
        <v>327</v>
      </c>
      <c r="F101" s="54" t="s">
        <v>317</v>
      </c>
      <c r="G101" s="249"/>
      <c r="H101" s="423" t="s">
        <v>106</v>
      </c>
    </row>
    <row r="102" spans="1:8" s="249" customFormat="1" x14ac:dyDescent="0.2">
      <c r="A102" s="55" t="s">
        <v>198</v>
      </c>
      <c r="B102" s="51" t="s">
        <v>199</v>
      </c>
      <c r="C102" s="363" t="s">
        <v>832</v>
      </c>
      <c r="D102" s="56" t="s">
        <v>299</v>
      </c>
      <c r="E102" s="51" t="s">
        <v>327</v>
      </c>
      <c r="F102" s="54" t="s">
        <v>317</v>
      </c>
      <c r="H102" s="423" t="s">
        <v>198</v>
      </c>
    </row>
    <row r="103" spans="1:8" s="249" customFormat="1" x14ac:dyDescent="0.2">
      <c r="A103" s="361" t="s">
        <v>1020</v>
      </c>
      <c r="B103" s="366" t="s">
        <v>1022</v>
      </c>
      <c r="C103" s="363" t="s">
        <v>1021</v>
      </c>
      <c r="D103" s="56" t="s">
        <v>299</v>
      </c>
      <c r="E103" s="51" t="s">
        <v>327</v>
      </c>
      <c r="F103" s="54" t="s">
        <v>317</v>
      </c>
      <c r="G103" s="416"/>
      <c r="H103" s="424" t="s">
        <v>1020</v>
      </c>
    </row>
    <row r="104" spans="1:8" s="249" customFormat="1" x14ac:dyDescent="0.2">
      <c r="A104" s="452" t="s">
        <v>997</v>
      </c>
      <c r="B104" s="366" t="s">
        <v>997</v>
      </c>
      <c r="C104" s="453" t="s">
        <v>998</v>
      </c>
      <c r="D104" s="365" t="s">
        <v>299</v>
      </c>
      <c r="E104" s="366" t="s">
        <v>327</v>
      </c>
      <c r="F104" s="367" t="s">
        <v>317</v>
      </c>
      <c r="H104" s="424" t="s">
        <v>997</v>
      </c>
    </row>
    <row r="105" spans="1:8" s="249" customFormat="1" x14ac:dyDescent="0.2">
      <c r="A105" s="55" t="s">
        <v>353</v>
      </c>
      <c r="B105" s="50" t="s">
        <v>353</v>
      </c>
      <c r="C105" s="58" t="s">
        <v>755</v>
      </c>
      <c r="D105" s="56" t="s">
        <v>299</v>
      </c>
      <c r="E105" s="51" t="s">
        <v>327</v>
      </c>
      <c r="F105" s="54" t="s">
        <v>317</v>
      </c>
      <c r="H105" s="423" t="s">
        <v>353</v>
      </c>
    </row>
    <row r="106" spans="1:8" s="249" customFormat="1" x14ac:dyDescent="0.2">
      <c r="A106" s="361" t="s">
        <v>958</v>
      </c>
      <c r="B106" s="362" t="s">
        <v>956</v>
      </c>
      <c r="C106" s="363" t="s">
        <v>957</v>
      </c>
      <c r="D106" s="365" t="s">
        <v>299</v>
      </c>
      <c r="E106" s="366" t="s">
        <v>327</v>
      </c>
      <c r="F106" s="367" t="s">
        <v>317</v>
      </c>
      <c r="H106" s="424" t="s">
        <v>958</v>
      </c>
    </row>
    <row r="107" spans="1:8" s="369" customFormat="1" x14ac:dyDescent="0.2">
      <c r="A107" s="361" t="s">
        <v>1005</v>
      </c>
      <c r="B107" s="362" t="s">
        <v>1006</v>
      </c>
      <c r="C107" s="363" t="s">
        <v>1007</v>
      </c>
      <c r="D107" s="365" t="s">
        <v>300</v>
      </c>
      <c r="E107" s="366" t="s">
        <v>327</v>
      </c>
      <c r="F107" s="367" t="s">
        <v>317</v>
      </c>
      <c r="G107" s="249"/>
      <c r="H107" s="424" t="s">
        <v>1005</v>
      </c>
    </row>
    <row r="108" spans="1:8" s="369" customFormat="1" x14ac:dyDescent="0.2">
      <c r="A108" s="361" t="s">
        <v>819</v>
      </c>
      <c r="B108" s="362" t="s">
        <v>879</v>
      </c>
      <c r="C108" s="363" t="s">
        <v>820</v>
      </c>
      <c r="D108" s="365" t="s">
        <v>300</v>
      </c>
      <c r="E108" s="51" t="s">
        <v>327</v>
      </c>
      <c r="F108" s="54" t="s">
        <v>317</v>
      </c>
      <c r="G108" s="416"/>
      <c r="H108" s="424" t="s">
        <v>819</v>
      </c>
    </row>
    <row r="109" spans="1:8" s="369" customFormat="1" x14ac:dyDescent="0.2">
      <c r="A109" s="361" t="s">
        <v>922</v>
      </c>
      <c r="B109" s="362" t="s">
        <v>923</v>
      </c>
      <c r="C109" s="363" t="s">
        <v>919</v>
      </c>
      <c r="D109" s="365" t="s">
        <v>300</v>
      </c>
      <c r="E109" s="51" t="s">
        <v>327</v>
      </c>
      <c r="F109" s="54" t="s">
        <v>317</v>
      </c>
      <c r="G109" s="416"/>
      <c r="H109" s="424" t="s">
        <v>916</v>
      </c>
    </row>
    <row r="110" spans="1:8" s="369" customFormat="1" x14ac:dyDescent="0.2">
      <c r="A110" s="361" t="s">
        <v>781</v>
      </c>
      <c r="B110" s="362" t="s">
        <v>782</v>
      </c>
      <c r="C110" s="363" t="s">
        <v>783</v>
      </c>
      <c r="D110" s="365" t="s">
        <v>300</v>
      </c>
      <c r="E110" s="366" t="s">
        <v>327</v>
      </c>
      <c r="F110" s="367" t="s">
        <v>317</v>
      </c>
      <c r="G110" s="416"/>
      <c r="H110" s="424" t="s">
        <v>781</v>
      </c>
    </row>
    <row r="111" spans="1:8" s="369" customFormat="1" x14ac:dyDescent="0.2">
      <c r="A111" s="452" t="s">
        <v>929</v>
      </c>
      <c r="B111" s="451" t="s">
        <v>931</v>
      </c>
      <c r="C111" s="453" t="s">
        <v>839</v>
      </c>
      <c r="D111" s="365" t="s">
        <v>300</v>
      </c>
      <c r="E111" s="51" t="s">
        <v>327</v>
      </c>
      <c r="F111" s="54" t="s">
        <v>317</v>
      </c>
      <c r="G111" s="454"/>
      <c r="H111" s="424" t="s">
        <v>933</v>
      </c>
    </row>
    <row r="112" spans="1:8" s="369" customFormat="1" ht="27.75" customHeight="1" x14ac:dyDescent="0.2">
      <c r="A112" s="361" t="s">
        <v>1209</v>
      </c>
      <c r="B112" s="362" t="s">
        <v>1210</v>
      </c>
      <c r="C112" s="363" t="s">
        <v>1211</v>
      </c>
      <c r="D112" s="365" t="s">
        <v>300</v>
      </c>
      <c r="E112" s="51" t="s">
        <v>327</v>
      </c>
      <c r="F112" s="54" t="s">
        <v>317</v>
      </c>
      <c r="G112" s="416"/>
      <c r="H112" s="424" t="s">
        <v>1210</v>
      </c>
    </row>
    <row r="113" spans="1:8" s="369" customFormat="1" ht="25.5" x14ac:dyDescent="0.2">
      <c r="A113" s="452" t="s">
        <v>984</v>
      </c>
      <c r="B113" s="451" t="s">
        <v>948</v>
      </c>
      <c r="C113" s="453" t="s">
        <v>945</v>
      </c>
      <c r="D113" s="365" t="s">
        <v>299</v>
      </c>
      <c r="E113" s="51" t="s">
        <v>327</v>
      </c>
      <c r="F113" s="54" t="s">
        <v>317</v>
      </c>
      <c r="G113" s="416"/>
      <c r="H113" s="424" t="s">
        <v>950</v>
      </c>
    </row>
    <row r="114" spans="1:8" s="369" customFormat="1" ht="25.5" x14ac:dyDescent="0.2">
      <c r="A114" s="55" t="s">
        <v>477</v>
      </c>
      <c r="B114" s="50" t="s">
        <v>478</v>
      </c>
      <c r="C114" s="58" t="s">
        <v>479</v>
      </c>
      <c r="D114" s="365" t="s">
        <v>300</v>
      </c>
      <c r="E114" s="51" t="s">
        <v>327</v>
      </c>
      <c r="F114" s="54" t="s">
        <v>317</v>
      </c>
      <c r="G114" s="416"/>
      <c r="H114" s="423" t="s">
        <v>477</v>
      </c>
    </row>
    <row r="115" spans="1:8" s="369" customFormat="1" x14ac:dyDescent="0.2">
      <c r="A115" s="55" t="s">
        <v>369</v>
      </c>
      <c r="B115" s="451" t="s">
        <v>880</v>
      </c>
      <c r="C115" s="58" t="s">
        <v>370</v>
      </c>
      <c r="D115" s="365" t="s">
        <v>300</v>
      </c>
      <c r="E115" s="51" t="s">
        <v>327</v>
      </c>
      <c r="F115" s="54" t="s">
        <v>317</v>
      </c>
      <c r="G115" s="416"/>
      <c r="H115" s="423" t="s">
        <v>369</v>
      </c>
    </row>
    <row r="116" spans="1:8" s="369" customFormat="1" ht="15.75" customHeight="1" x14ac:dyDescent="0.2">
      <c r="A116" s="55" t="s">
        <v>69</v>
      </c>
      <c r="B116" s="50" t="s">
        <v>278</v>
      </c>
      <c r="C116" s="58" t="s">
        <v>279</v>
      </c>
      <c r="D116" s="56" t="s">
        <v>299</v>
      </c>
      <c r="E116" s="51" t="s">
        <v>327</v>
      </c>
      <c r="F116" s="54" t="s">
        <v>317</v>
      </c>
      <c r="G116" s="416"/>
      <c r="H116" s="423" t="s">
        <v>69</v>
      </c>
    </row>
    <row r="117" spans="1:8" s="369" customFormat="1" x14ac:dyDescent="0.2">
      <c r="A117" s="452" t="s">
        <v>764</v>
      </c>
      <c r="B117" s="451" t="s">
        <v>764</v>
      </c>
      <c r="C117" s="453" t="s">
        <v>765</v>
      </c>
      <c r="D117" s="365" t="s">
        <v>299</v>
      </c>
      <c r="E117" s="366" t="s">
        <v>327</v>
      </c>
      <c r="F117" s="367" t="s">
        <v>317</v>
      </c>
      <c r="G117" s="416"/>
      <c r="H117" s="424" t="s">
        <v>764</v>
      </c>
    </row>
    <row r="118" spans="1:8" s="369" customFormat="1" x14ac:dyDescent="0.2">
      <c r="A118" s="55" t="s">
        <v>146</v>
      </c>
      <c r="B118" s="50" t="s">
        <v>257</v>
      </c>
      <c r="C118" s="58" t="s">
        <v>374</v>
      </c>
      <c r="D118" s="56" t="s">
        <v>299</v>
      </c>
      <c r="E118" s="51" t="s">
        <v>327</v>
      </c>
      <c r="F118" s="54" t="s">
        <v>317</v>
      </c>
      <c r="G118" s="416"/>
      <c r="H118" s="423" t="s">
        <v>146</v>
      </c>
    </row>
    <row r="119" spans="1:8" s="369" customFormat="1" x14ac:dyDescent="0.2">
      <c r="A119" s="55" t="s">
        <v>89</v>
      </c>
      <c r="B119" s="50" t="s">
        <v>748</v>
      </c>
      <c r="C119" s="58" t="s">
        <v>117</v>
      </c>
      <c r="D119" s="56" t="s">
        <v>299</v>
      </c>
      <c r="E119" s="51" t="s">
        <v>327</v>
      </c>
      <c r="F119" s="54" t="s">
        <v>317</v>
      </c>
      <c r="G119" s="416"/>
      <c r="H119" s="423" t="s">
        <v>89</v>
      </c>
    </row>
    <row r="120" spans="1:8" s="369" customFormat="1" x14ac:dyDescent="0.2">
      <c r="A120" s="361" t="s">
        <v>833</v>
      </c>
      <c r="B120" s="362" t="s">
        <v>834</v>
      </c>
      <c r="C120" s="363" t="s">
        <v>835</v>
      </c>
      <c r="D120" s="365" t="s">
        <v>300</v>
      </c>
      <c r="E120" s="366" t="s">
        <v>327</v>
      </c>
      <c r="F120" s="367" t="s">
        <v>317</v>
      </c>
      <c r="G120" s="416"/>
      <c r="H120" s="455" t="s">
        <v>833</v>
      </c>
    </row>
    <row r="121" spans="1:8" s="369" customFormat="1" x14ac:dyDescent="0.2">
      <c r="A121" s="361" t="s">
        <v>959</v>
      </c>
      <c r="B121" s="362" t="s">
        <v>954</v>
      </c>
      <c r="C121" s="363" t="s">
        <v>955</v>
      </c>
      <c r="D121" s="56" t="s">
        <v>299</v>
      </c>
      <c r="E121" s="51" t="s">
        <v>327</v>
      </c>
      <c r="F121" s="54" t="s">
        <v>317</v>
      </c>
      <c r="G121" s="416"/>
      <c r="H121" s="424" t="s">
        <v>959</v>
      </c>
    </row>
    <row r="122" spans="1:8" s="369" customFormat="1" ht="26.25" customHeight="1" x14ac:dyDescent="0.2">
      <c r="A122" s="361" t="s">
        <v>960</v>
      </c>
      <c r="B122" s="362" t="s">
        <v>961</v>
      </c>
      <c r="C122" s="363" t="s">
        <v>310</v>
      </c>
      <c r="D122" s="365" t="s">
        <v>299</v>
      </c>
      <c r="E122" s="51" t="s">
        <v>327</v>
      </c>
      <c r="F122" s="54" t="s">
        <v>317</v>
      </c>
      <c r="G122" s="416"/>
      <c r="H122" s="424" t="s">
        <v>960</v>
      </c>
    </row>
    <row r="123" spans="1:8" s="369" customFormat="1" ht="26.25" customHeight="1" x14ac:dyDescent="0.2">
      <c r="A123" s="55" t="s">
        <v>97</v>
      </c>
      <c r="B123" s="50" t="s">
        <v>249</v>
      </c>
      <c r="C123" s="58" t="s">
        <v>450</v>
      </c>
      <c r="D123" s="56" t="s">
        <v>299</v>
      </c>
      <c r="E123" s="51" t="s">
        <v>327</v>
      </c>
      <c r="F123" s="54" t="s">
        <v>317</v>
      </c>
      <c r="G123" s="416"/>
      <c r="H123" s="423" t="s">
        <v>97</v>
      </c>
    </row>
    <row r="124" spans="1:8" s="369" customFormat="1" x14ac:dyDescent="0.2">
      <c r="A124" s="361" t="s">
        <v>1152</v>
      </c>
      <c r="B124" s="362" t="s">
        <v>1152</v>
      </c>
      <c r="C124" s="363" t="s">
        <v>1153</v>
      </c>
      <c r="D124" s="56" t="s">
        <v>299</v>
      </c>
      <c r="E124" s="51" t="s">
        <v>327</v>
      </c>
      <c r="F124" s="54" t="s">
        <v>317</v>
      </c>
      <c r="G124" s="416"/>
      <c r="H124" s="424" t="s">
        <v>1152</v>
      </c>
    </row>
    <row r="125" spans="1:8" s="369" customFormat="1" ht="25.5" x14ac:dyDescent="0.2">
      <c r="A125" s="361" t="s">
        <v>209</v>
      </c>
      <c r="B125" s="362" t="s">
        <v>210</v>
      </c>
      <c r="C125" s="363" t="s">
        <v>211</v>
      </c>
      <c r="D125" s="365" t="s">
        <v>299</v>
      </c>
      <c r="E125" s="366" t="s">
        <v>327</v>
      </c>
      <c r="F125" s="367" t="s">
        <v>317</v>
      </c>
      <c r="G125" s="416"/>
      <c r="H125" s="423" t="s">
        <v>209</v>
      </c>
    </row>
    <row r="126" spans="1:8" s="369" customFormat="1" x14ac:dyDescent="0.2">
      <c r="A126" s="361" t="s">
        <v>934</v>
      </c>
      <c r="B126" s="362" t="s">
        <v>935</v>
      </c>
      <c r="C126" s="363" t="s">
        <v>936</v>
      </c>
      <c r="D126" s="365" t="s">
        <v>299</v>
      </c>
      <c r="E126" s="51" t="s">
        <v>327</v>
      </c>
      <c r="F126" s="54" t="s">
        <v>317</v>
      </c>
      <c r="G126" s="416"/>
      <c r="H126" s="424" t="s">
        <v>937</v>
      </c>
    </row>
    <row r="127" spans="1:8" s="369" customFormat="1" x14ac:dyDescent="0.2">
      <c r="A127" s="361" t="s">
        <v>776</v>
      </c>
      <c r="B127" s="362" t="s">
        <v>815</v>
      </c>
      <c r="C127" s="363" t="s">
        <v>265</v>
      </c>
      <c r="D127" s="365" t="s">
        <v>299</v>
      </c>
      <c r="E127" s="366" t="s">
        <v>327</v>
      </c>
      <c r="F127" s="367" t="s">
        <v>317</v>
      </c>
      <c r="G127" s="416"/>
      <c r="H127" s="424" t="s">
        <v>776</v>
      </c>
    </row>
    <row r="128" spans="1:8" s="369" customFormat="1" x14ac:dyDescent="0.2">
      <c r="A128" s="361" t="s">
        <v>773</v>
      </c>
      <c r="B128" s="362" t="s">
        <v>774</v>
      </c>
      <c r="C128" s="363" t="s">
        <v>775</v>
      </c>
      <c r="D128" s="365" t="s">
        <v>299</v>
      </c>
      <c r="E128" s="366" t="s">
        <v>327</v>
      </c>
      <c r="F128" s="367" t="s">
        <v>317</v>
      </c>
      <c r="G128" s="416"/>
      <c r="H128" s="424" t="s">
        <v>773</v>
      </c>
    </row>
    <row r="129" spans="1:8" s="369" customFormat="1" x14ac:dyDescent="0.2">
      <c r="A129" s="361" t="s">
        <v>268</v>
      </c>
      <c r="B129" s="362" t="s">
        <v>269</v>
      </c>
      <c r="C129" s="363" t="s">
        <v>270</v>
      </c>
      <c r="D129" s="365" t="s">
        <v>271</v>
      </c>
      <c r="E129" s="366" t="s">
        <v>327</v>
      </c>
      <c r="F129" s="367" t="s">
        <v>317</v>
      </c>
      <c r="G129" s="416"/>
      <c r="H129" s="424" t="s">
        <v>268</v>
      </c>
    </row>
    <row r="130" spans="1:8" s="369" customFormat="1" x14ac:dyDescent="0.2">
      <c r="A130" s="361" t="s">
        <v>345</v>
      </c>
      <c r="B130" s="362" t="s">
        <v>345</v>
      </c>
      <c r="C130" s="363" t="s">
        <v>346</v>
      </c>
      <c r="D130" s="365" t="s">
        <v>299</v>
      </c>
      <c r="E130" s="366" t="s">
        <v>327</v>
      </c>
      <c r="F130" s="367" t="s">
        <v>317</v>
      </c>
      <c r="G130" s="416"/>
      <c r="H130" s="424" t="s">
        <v>345</v>
      </c>
    </row>
    <row r="131" spans="1:8" s="369" customFormat="1" x14ac:dyDescent="0.2">
      <c r="A131" s="361" t="s">
        <v>762</v>
      </c>
      <c r="B131" s="362" t="s">
        <v>760</v>
      </c>
      <c r="C131" s="363" t="s">
        <v>761</v>
      </c>
      <c r="D131" s="365" t="s">
        <v>271</v>
      </c>
      <c r="E131" s="366" t="s">
        <v>327</v>
      </c>
      <c r="F131" s="367" t="s">
        <v>317</v>
      </c>
      <c r="G131" s="416"/>
      <c r="H131" s="424" t="s">
        <v>762</v>
      </c>
    </row>
    <row r="132" spans="1:8" s="369" customFormat="1" x14ac:dyDescent="0.2">
      <c r="A132" s="361" t="s">
        <v>1255</v>
      </c>
      <c r="B132" s="362" t="s">
        <v>1255</v>
      </c>
      <c r="C132" s="363" t="s">
        <v>694</v>
      </c>
      <c r="D132" s="365" t="s">
        <v>299</v>
      </c>
      <c r="E132" s="366" t="s">
        <v>327</v>
      </c>
      <c r="F132" s="367" t="s">
        <v>317</v>
      </c>
      <c r="G132" s="416"/>
      <c r="H132" s="424" t="s">
        <v>1255</v>
      </c>
    </row>
    <row r="133" spans="1:8" s="369" customFormat="1" ht="12.75" customHeight="1" x14ac:dyDescent="0.2">
      <c r="A133" s="452" t="s">
        <v>1256</v>
      </c>
      <c r="B133" s="451" t="s">
        <v>1256</v>
      </c>
      <c r="C133" s="453" t="s">
        <v>1257</v>
      </c>
      <c r="D133" s="365" t="s">
        <v>300</v>
      </c>
      <c r="E133" s="366" t="s">
        <v>327</v>
      </c>
      <c r="F133" s="367" t="s">
        <v>317</v>
      </c>
      <c r="G133" s="454"/>
      <c r="H133" s="424" t="s">
        <v>1256</v>
      </c>
    </row>
    <row r="134" spans="1:8" s="369" customFormat="1" x14ac:dyDescent="0.2">
      <c r="A134" s="361" t="s">
        <v>1012</v>
      </c>
      <c r="B134" s="362" t="s">
        <v>1013</v>
      </c>
      <c r="C134" s="363" t="s">
        <v>356</v>
      </c>
      <c r="D134" s="365" t="s">
        <v>299</v>
      </c>
      <c r="E134" s="366" t="s">
        <v>327</v>
      </c>
      <c r="F134" s="367" t="s">
        <v>317</v>
      </c>
      <c r="G134" s="416"/>
      <c r="H134" s="424" t="s">
        <v>1012</v>
      </c>
    </row>
    <row r="135" spans="1:8" s="369" customFormat="1" x14ac:dyDescent="0.2">
      <c r="A135" s="452" t="s">
        <v>1014</v>
      </c>
      <c r="B135" s="451" t="s">
        <v>1015</v>
      </c>
      <c r="C135" s="453" t="s">
        <v>1016</v>
      </c>
      <c r="D135" s="365" t="s">
        <v>299</v>
      </c>
      <c r="E135" s="366" t="s">
        <v>327</v>
      </c>
      <c r="F135" s="367" t="s">
        <v>317</v>
      </c>
      <c r="G135" s="454"/>
      <c r="H135" s="424" t="s">
        <v>1014</v>
      </c>
    </row>
    <row r="136" spans="1:8" s="369" customFormat="1" x14ac:dyDescent="0.2">
      <c r="A136" s="450" t="s">
        <v>1205</v>
      </c>
      <c r="B136" s="449" t="s">
        <v>1205</v>
      </c>
      <c r="C136" s="456" t="s">
        <v>1206</v>
      </c>
      <c r="D136" s="56" t="s">
        <v>299</v>
      </c>
      <c r="E136" s="51" t="s">
        <v>327</v>
      </c>
      <c r="F136" s="54" t="s">
        <v>317</v>
      </c>
      <c r="G136" s="416"/>
      <c r="H136" s="424" t="s">
        <v>1205</v>
      </c>
    </row>
    <row r="137" spans="1:8" s="369" customFormat="1" x14ac:dyDescent="0.2">
      <c r="A137" s="361" t="s">
        <v>928</v>
      </c>
      <c r="B137" s="362" t="s">
        <v>930</v>
      </c>
      <c r="C137" s="363" t="s">
        <v>768</v>
      </c>
      <c r="D137" s="56" t="s">
        <v>299</v>
      </c>
      <c r="E137" s="51" t="s">
        <v>327</v>
      </c>
      <c r="F137" s="54" t="s">
        <v>317</v>
      </c>
      <c r="G137" s="416"/>
      <c r="H137" s="424" t="s">
        <v>932</v>
      </c>
    </row>
    <row r="138" spans="1:8" s="369" customFormat="1" x14ac:dyDescent="0.2">
      <c r="A138" s="361" t="s">
        <v>1196</v>
      </c>
      <c r="B138" s="362" t="s">
        <v>1197</v>
      </c>
      <c r="C138" s="363" t="s">
        <v>1198</v>
      </c>
      <c r="D138" s="56" t="s">
        <v>299</v>
      </c>
      <c r="E138" s="51" t="s">
        <v>327</v>
      </c>
      <c r="F138" s="54" t="s">
        <v>317</v>
      </c>
      <c r="G138" s="416"/>
      <c r="H138" s="424" t="s">
        <v>1197</v>
      </c>
    </row>
    <row r="139" spans="1:8" s="369" customFormat="1" ht="12.75" customHeight="1" x14ac:dyDescent="0.2">
      <c r="A139" s="361" t="s">
        <v>946</v>
      </c>
      <c r="B139" s="362" t="s">
        <v>947</v>
      </c>
      <c r="C139" s="363" t="s">
        <v>944</v>
      </c>
      <c r="D139" s="365" t="s">
        <v>299</v>
      </c>
      <c r="E139" s="51" t="s">
        <v>327</v>
      </c>
      <c r="F139" s="54" t="s">
        <v>317</v>
      </c>
      <c r="G139" s="416"/>
      <c r="H139" s="424" t="s">
        <v>949</v>
      </c>
    </row>
    <row r="140" spans="1:8" s="369" customFormat="1" ht="25.5" x14ac:dyDescent="0.2">
      <c r="A140" s="361" t="s">
        <v>480</v>
      </c>
      <c r="B140" s="362" t="s">
        <v>481</v>
      </c>
      <c r="C140" s="363" t="s">
        <v>482</v>
      </c>
      <c r="D140" s="365" t="s">
        <v>299</v>
      </c>
      <c r="E140" s="366" t="s">
        <v>327</v>
      </c>
      <c r="F140" s="367" t="s">
        <v>317</v>
      </c>
      <c r="G140" s="416"/>
      <c r="H140" s="424" t="s">
        <v>480</v>
      </c>
    </row>
    <row r="141" spans="1:8" s="369" customFormat="1" x14ac:dyDescent="0.2">
      <c r="A141" s="361" t="s">
        <v>371</v>
      </c>
      <c r="B141" s="362" t="s">
        <v>881</v>
      </c>
      <c r="C141" s="363" t="s">
        <v>372</v>
      </c>
      <c r="D141" s="365" t="s">
        <v>299</v>
      </c>
      <c r="E141" s="366" t="s">
        <v>327</v>
      </c>
      <c r="F141" s="367" t="s">
        <v>317</v>
      </c>
      <c r="G141" s="416"/>
      <c r="H141" s="424" t="s">
        <v>371</v>
      </c>
    </row>
    <row r="142" spans="1:8" s="369" customFormat="1" ht="25.5" x14ac:dyDescent="0.2">
      <c r="A142" s="361" t="s">
        <v>1189</v>
      </c>
      <c r="B142" s="362" t="s">
        <v>1190</v>
      </c>
      <c r="C142" s="363" t="s">
        <v>1191</v>
      </c>
      <c r="D142" s="365" t="s">
        <v>300</v>
      </c>
      <c r="E142" s="366" t="s">
        <v>327</v>
      </c>
      <c r="F142" s="367" t="s">
        <v>317</v>
      </c>
      <c r="G142" s="416"/>
      <c r="H142" s="424" t="s">
        <v>1189</v>
      </c>
    </row>
    <row r="143" spans="1:8" s="369" customFormat="1" ht="25.5" x14ac:dyDescent="0.2">
      <c r="A143" s="361" t="s">
        <v>1192</v>
      </c>
      <c r="B143" s="362" t="s">
        <v>1192</v>
      </c>
      <c r="C143" s="363" t="s">
        <v>1193</v>
      </c>
      <c r="D143" s="365" t="s">
        <v>299</v>
      </c>
      <c r="E143" s="366" t="s">
        <v>327</v>
      </c>
      <c r="F143" s="367" t="s">
        <v>317</v>
      </c>
      <c r="G143" s="416"/>
      <c r="H143" s="424" t="s">
        <v>1192</v>
      </c>
    </row>
    <row r="144" spans="1:8" s="369" customFormat="1" x14ac:dyDescent="0.2">
      <c r="A144" s="361" t="s">
        <v>91</v>
      </c>
      <c r="B144" s="362" t="s">
        <v>155</v>
      </c>
      <c r="C144" s="363" t="s">
        <v>92</v>
      </c>
      <c r="D144" s="365" t="s">
        <v>299</v>
      </c>
      <c r="E144" s="366" t="s">
        <v>327</v>
      </c>
      <c r="F144" s="367" t="s">
        <v>317</v>
      </c>
      <c r="G144" s="416"/>
      <c r="H144" s="424" t="s">
        <v>91</v>
      </c>
    </row>
    <row r="145" spans="1:8" s="369" customFormat="1" x14ac:dyDescent="0.2">
      <c r="A145" s="361" t="s">
        <v>1154</v>
      </c>
      <c r="B145" s="362" t="s">
        <v>1155</v>
      </c>
      <c r="C145" s="363" t="s">
        <v>1156</v>
      </c>
      <c r="D145" s="365" t="s">
        <v>300</v>
      </c>
      <c r="E145" s="366" t="s">
        <v>327</v>
      </c>
      <c r="F145" s="367" t="s">
        <v>317</v>
      </c>
      <c r="G145" s="416"/>
      <c r="H145" s="424" t="s">
        <v>1154</v>
      </c>
    </row>
    <row r="146" spans="1:8" s="369" customFormat="1" ht="25.5" x14ac:dyDescent="0.2">
      <c r="A146" s="361" t="s">
        <v>770</v>
      </c>
      <c r="B146" s="362" t="s">
        <v>771</v>
      </c>
      <c r="C146" s="363" t="s">
        <v>772</v>
      </c>
      <c r="D146" s="365" t="s">
        <v>299</v>
      </c>
      <c r="E146" s="366" t="s">
        <v>327</v>
      </c>
      <c r="F146" s="367" t="s">
        <v>317</v>
      </c>
      <c r="G146" s="416"/>
      <c r="H146" s="424" t="s">
        <v>770</v>
      </c>
    </row>
    <row r="147" spans="1:8" s="369" customFormat="1" x14ac:dyDescent="0.2">
      <c r="A147" s="361" t="s">
        <v>778</v>
      </c>
      <c r="B147" s="362" t="s">
        <v>816</v>
      </c>
      <c r="C147" s="363" t="s">
        <v>266</v>
      </c>
      <c r="D147" s="365" t="s">
        <v>299</v>
      </c>
      <c r="E147" s="366" t="s">
        <v>327</v>
      </c>
      <c r="F147" s="367" t="s">
        <v>317</v>
      </c>
      <c r="G147" s="416"/>
      <c r="H147" s="424" t="s">
        <v>778</v>
      </c>
    </row>
    <row r="148" spans="1:8" s="369" customFormat="1" x14ac:dyDescent="0.2">
      <c r="A148" s="361" t="s">
        <v>87</v>
      </c>
      <c r="B148" s="362" t="s">
        <v>882</v>
      </c>
      <c r="C148" s="363" t="s">
        <v>329</v>
      </c>
      <c r="D148" s="365" t="s">
        <v>299</v>
      </c>
      <c r="E148" s="366" t="s">
        <v>327</v>
      </c>
      <c r="F148" s="367" t="s">
        <v>317</v>
      </c>
      <c r="G148" s="416"/>
      <c r="H148" s="424" t="s">
        <v>87</v>
      </c>
    </row>
    <row r="149" spans="1:8" s="369" customFormat="1" x14ac:dyDescent="0.2">
      <c r="A149" s="361" t="s">
        <v>803</v>
      </c>
      <c r="B149" s="362" t="s">
        <v>883</v>
      </c>
      <c r="C149" s="363" t="s">
        <v>804</v>
      </c>
      <c r="D149" s="365" t="s">
        <v>299</v>
      </c>
      <c r="E149" s="366" t="s">
        <v>327</v>
      </c>
      <c r="F149" s="367" t="s">
        <v>317</v>
      </c>
      <c r="G149" s="416"/>
      <c r="H149" s="424" t="s">
        <v>803</v>
      </c>
    </row>
    <row r="150" spans="1:8" s="369" customFormat="1" x14ac:dyDescent="0.2">
      <c r="A150" s="361" t="s">
        <v>938</v>
      </c>
      <c r="B150" s="362" t="s">
        <v>939</v>
      </c>
      <c r="C150" s="363" t="s">
        <v>940</v>
      </c>
      <c r="D150" s="365" t="s">
        <v>299</v>
      </c>
      <c r="E150" s="366" t="s">
        <v>327</v>
      </c>
      <c r="F150" s="367" t="s">
        <v>317</v>
      </c>
      <c r="G150" s="416"/>
      <c r="H150" s="424" t="s">
        <v>938</v>
      </c>
    </row>
    <row r="151" spans="1:8" s="369" customFormat="1" x14ac:dyDescent="0.2">
      <c r="A151" s="361" t="s">
        <v>1028</v>
      </c>
      <c r="B151" s="362" t="s">
        <v>1029</v>
      </c>
      <c r="C151" s="363" t="s">
        <v>1030</v>
      </c>
      <c r="D151" s="365" t="s">
        <v>299</v>
      </c>
      <c r="E151" s="366" t="s">
        <v>327</v>
      </c>
      <c r="F151" s="367" t="s">
        <v>317</v>
      </c>
      <c r="G151" s="416"/>
      <c r="H151" s="424" t="s">
        <v>1028</v>
      </c>
    </row>
    <row r="152" spans="1:8" s="369" customFormat="1" x14ac:dyDescent="0.2">
      <c r="A152" s="361" t="s">
        <v>1186</v>
      </c>
      <c r="B152" s="362" t="s">
        <v>1187</v>
      </c>
      <c r="C152" s="363" t="s">
        <v>1188</v>
      </c>
      <c r="D152" s="365" t="s">
        <v>299</v>
      </c>
      <c r="E152" s="366" t="s">
        <v>327</v>
      </c>
      <c r="F152" s="367" t="s">
        <v>317</v>
      </c>
      <c r="G152" s="416"/>
      <c r="H152" s="424" t="s">
        <v>1186</v>
      </c>
    </row>
    <row r="153" spans="1:8" s="369" customFormat="1" ht="25.5" x14ac:dyDescent="0.2">
      <c r="A153" s="361" t="s">
        <v>366</v>
      </c>
      <c r="B153" s="362" t="s">
        <v>367</v>
      </c>
      <c r="C153" s="363" t="s">
        <v>368</v>
      </c>
      <c r="D153" s="365" t="s">
        <v>299</v>
      </c>
      <c r="E153" s="366" t="s">
        <v>327</v>
      </c>
      <c r="F153" s="367" t="s">
        <v>317</v>
      </c>
      <c r="G153" s="416"/>
      <c r="H153" s="424" t="s">
        <v>366</v>
      </c>
    </row>
    <row r="154" spans="1:8" s="369" customFormat="1" x14ac:dyDescent="0.2">
      <c r="A154" s="361" t="s">
        <v>112</v>
      </c>
      <c r="B154" s="362" t="s">
        <v>113</v>
      </c>
      <c r="C154" s="363" t="s">
        <v>114</v>
      </c>
      <c r="D154" s="365" t="s">
        <v>299</v>
      </c>
      <c r="E154" s="366" t="s">
        <v>327</v>
      </c>
      <c r="F154" s="367" t="s">
        <v>317</v>
      </c>
      <c r="G154" s="416"/>
      <c r="H154" s="424" t="s">
        <v>112</v>
      </c>
    </row>
    <row r="155" spans="1:8" s="249" customFormat="1" x14ac:dyDescent="0.2">
      <c r="A155" s="361" t="s">
        <v>258</v>
      </c>
      <c r="B155" s="362" t="s">
        <v>258</v>
      </c>
      <c r="C155" s="363" t="s">
        <v>375</v>
      </c>
      <c r="D155" s="365" t="s">
        <v>299</v>
      </c>
      <c r="E155" s="366" t="s">
        <v>327</v>
      </c>
      <c r="F155" s="367" t="s">
        <v>317</v>
      </c>
      <c r="G155" s="416"/>
      <c r="H155" s="424" t="s">
        <v>258</v>
      </c>
    </row>
    <row r="156" spans="1:8" s="249" customFormat="1" x14ac:dyDescent="0.2">
      <c r="A156" s="361" t="s">
        <v>110</v>
      </c>
      <c r="B156" s="362" t="s">
        <v>111</v>
      </c>
      <c r="C156" s="363" t="s">
        <v>115</v>
      </c>
      <c r="D156" s="365" t="s">
        <v>299</v>
      </c>
      <c r="E156" s="366" t="s">
        <v>327</v>
      </c>
      <c r="F156" s="367" t="s">
        <v>317</v>
      </c>
      <c r="H156" s="424" t="s">
        <v>110</v>
      </c>
    </row>
    <row r="157" spans="1:8" s="249" customFormat="1" x14ac:dyDescent="0.2">
      <c r="A157" s="361" t="s">
        <v>1162</v>
      </c>
      <c r="B157" s="362" t="s">
        <v>1162</v>
      </c>
      <c r="C157" s="363" t="s">
        <v>1163</v>
      </c>
      <c r="D157" s="365" t="s">
        <v>299</v>
      </c>
      <c r="E157" s="366" t="s">
        <v>327</v>
      </c>
      <c r="F157" s="367" t="s">
        <v>317</v>
      </c>
      <c r="H157" s="424" t="s">
        <v>1162</v>
      </c>
    </row>
    <row r="158" spans="1:8" s="369" customFormat="1" x14ac:dyDescent="0.2">
      <c r="A158" s="361" t="s">
        <v>766</v>
      </c>
      <c r="B158" s="362" t="s">
        <v>766</v>
      </c>
      <c r="C158" s="363" t="s">
        <v>767</v>
      </c>
      <c r="D158" s="365" t="s">
        <v>299</v>
      </c>
      <c r="E158" s="366" t="s">
        <v>327</v>
      </c>
      <c r="F158" s="367" t="s">
        <v>317</v>
      </c>
      <c r="G158" s="249"/>
      <c r="H158" s="424" t="s">
        <v>766</v>
      </c>
    </row>
    <row r="159" spans="1:8" s="369" customFormat="1" x14ac:dyDescent="0.2">
      <c r="A159" s="361" t="s">
        <v>884</v>
      </c>
      <c r="B159" s="362" t="s">
        <v>884</v>
      </c>
      <c r="C159" s="363" t="s">
        <v>768</v>
      </c>
      <c r="D159" s="365" t="s">
        <v>299</v>
      </c>
      <c r="E159" s="366" t="s">
        <v>327</v>
      </c>
      <c r="F159" s="367" t="s">
        <v>317</v>
      </c>
      <c r="G159" s="416"/>
      <c r="H159" s="424" t="s">
        <v>884</v>
      </c>
    </row>
    <row r="160" spans="1:8" s="369" customFormat="1" x14ac:dyDescent="0.2">
      <c r="A160" s="361" t="s">
        <v>893</v>
      </c>
      <c r="B160" s="362" t="s">
        <v>885</v>
      </c>
      <c r="C160" s="363" t="s">
        <v>291</v>
      </c>
      <c r="D160" s="365" t="s">
        <v>299</v>
      </c>
      <c r="E160" s="366" t="s">
        <v>327</v>
      </c>
      <c r="F160" s="367" t="s">
        <v>317</v>
      </c>
      <c r="G160" s="416"/>
      <c r="H160" s="424" t="s">
        <v>893</v>
      </c>
    </row>
    <row r="161" spans="1:8" s="369" customFormat="1" x14ac:dyDescent="0.2">
      <c r="A161" s="361" t="s">
        <v>691</v>
      </c>
      <c r="B161" s="364" t="s">
        <v>692</v>
      </c>
      <c r="C161" s="363" t="s">
        <v>693</v>
      </c>
      <c r="D161" s="365" t="s">
        <v>271</v>
      </c>
      <c r="E161" s="366" t="s">
        <v>327</v>
      </c>
      <c r="F161" s="367" t="s">
        <v>317</v>
      </c>
      <c r="G161" s="249"/>
      <c r="H161" s="424" t="s">
        <v>691</v>
      </c>
    </row>
    <row r="162" spans="1:8" s="369" customFormat="1" x14ac:dyDescent="0.2">
      <c r="A162" s="361" t="s">
        <v>903</v>
      </c>
      <c r="B162" s="364" t="s">
        <v>905</v>
      </c>
      <c r="C162" s="363" t="s">
        <v>903</v>
      </c>
      <c r="D162" s="365" t="s">
        <v>271</v>
      </c>
      <c r="E162" s="366" t="s">
        <v>327</v>
      </c>
      <c r="F162" s="367" t="s">
        <v>317</v>
      </c>
      <c r="G162" s="249"/>
      <c r="H162" s="424" t="s">
        <v>903</v>
      </c>
    </row>
    <row r="163" spans="1:8" s="369" customFormat="1" x14ac:dyDescent="0.2">
      <c r="A163" s="361" t="s">
        <v>904</v>
      </c>
      <c r="B163" s="451" t="s">
        <v>906</v>
      </c>
      <c r="C163" s="363" t="s">
        <v>904</v>
      </c>
      <c r="D163" s="365" t="s">
        <v>271</v>
      </c>
      <c r="E163" s="366" t="s">
        <v>327</v>
      </c>
      <c r="F163" s="367" t="s">
        <v>317</v>
      </c>
      <c r="G163" s="416"/>
      <c r="H163" s="424" t="s">
        <v>904</v>
      </c>
    </row>
    <row r="164" spans="1:8" s="369" customFormat="1" x14ac:dyDescent="0.2">
      <c r="A164" s="361" t="s">
        <v>750</v>
      </c>
      <c r="B164" s="362" t="s">
        <v>751</v>
      </c>
      <c r="C164" s="363" t="s">
        <v>749</v>
      </c>
      <c r="D164" s="365" t="s">
        <v>271</v>
      </c>
      <c r="E164" s="366" t="s">
        <v>327</v>
      </c>
      <c r="F164" s="367" t="s">
        <v>317</v>
      </c>
      <c r="G164" s="416"/>
      <c r="H164" s="424" t="s">
        <v>750</v>
      </c>
    </row>
    <row r="165" spans="1:8" s="369" customFormat="1" x14ac:dyDescent="0.2">
      <c r="A165" s="361" t="s">
        <v>752</v>
      </c>
      <c r="B165" s="362" t="s">
        <v>753</v>
      </c>
      <c r="C165" s="363" t="s">
        <v>754</v>
      </c>
      <c r="D165" s="365" t="s">
        <v>271</v>
      </c>
      <c r="E165" s="366" t="s">
        <v>327</v>
      </c>
      <c r="F165" s="367" t="s">
        <v>317</v>
      </c>
      <c r="G165" s="416"/>
      <c r="H165" s="424" t="s">
        <v>752</v>
      </c>
    </row>
    <row r="166" spans="1:8" x14ac:dyDescent="0.2">
      <c r="A166" s="361" t="s">
        <v>805</v>
      </c>
      <c r="B166" s="362" t="s">
        <v>806</v>
      </c>
      <c r="C166" s="363" t="s">
        <v>807</v>
      </c>
      <c r="D166" s="365" t="s">
        <v>271</v>
      </c>
      <c r="E166" s="366" t="s">
        <v>327</v>
      </c>
      <c r="F166" s="367" t="s">
        <v>317</v>
      </c>
      <c r="G166" s="416"/>
      <c r="H166" s="424" t="s">
        <v>805</v>
      </c>
    </row>
    <row r="167" spans="1:8" x14ac:dyDescent="0.2">
      <c r="A167" s="361" t="s">
        <v>808</v>
      </c>
      <c r="B167" s="362" t="s">
        <v>809</v>
      </c>
      <c r="C167" s="363" t="s">
        <v>810</v>
      </c>
      <c r="D167" s="365" t="s">
        <v>271</v>
      </c>
      <c r="E167" s="366" t="s">
        <v>327</v>
      </c>
      <c r="F167" s="367" t="s">
        <v>317</v>
      </c>
      <c r="G167" s="416"/>
      <c r="H167" s="424" t="s">
        <v>808</v>
      </c>
    </row>
    <row r="168" spans="1:8" x14ac:dyDescent="0.2">
      <c r="A168" s="361" t="s">
        <v>823</v>
      </c>
      <c r="B168" s="362" t="s">
        <v>824</v>
      </c>
      <c r="C168" s="363" t="s">
        <v>825</v>
      </c>
      <c r="D168" s="365" t="s">
        <v>271</v>
      </c>
      <c r="E168" s="366" t="s">
        <v>327</v>
      </c>
      <c r="F168" s="367" t="s">
        <v>317</v>
      </c>
      <c r="G168" s="416"/>
      <c r="H168" s="424" t="s">
        <v>823</v>
      </c>
    </row>
    <row r="169" spans="1:8" x14ac:dyDescent="0.2">
      <c r="A169" s="361" t="s">
        <v>856</v>
      </c>
      <c r="B169" s="362" t="s">
        <v>854</v>
      </c>
      <c r="C169" s="363" t="s">
        <v>858</v>
      </c>
      <c r="D169" s="365" t="s">
        <v>271</v>
      </c>
      <c r="E169" s="366" t="s">
        <v>327</v>
      </c>
      <c r="F169" s="367" t="s">
        <v>317</v>
      </c>
      <c r="G169" s="249"/>
      <c r="H169" s="424" t="s">
        <v>856</v>
      </c>
    </row>
    <row r="170" spans="1:8" x14ac:dyDescent="0.2">
      <c r="A170" s="361" t="s">
        <v>857</v>
      </c>
      <c r="B170" s="362" t="s">
        <v>855</v>
      </c>
      <c r="C170" s="363" t="s">
        <v>859</v>
      </c>
      <c r="D170" s="365" t="s">
        <v>271</v>
      </c>
      <c r="E170" s="366" t="s">
        <v>327</v>
      </c>
      <c r="F170" s="367" t="s">
        <v>317</v>
      </c>
      <c r="G170" s="249"/>
      <c r="H170" s="424" t="s">
        <v>857</v>
      </c>
    </row>
    <row r="171" spans="1:8" x14ac:dyDescent="0.2">
      <c r="A171" s="361" t="s">
        <v>900</v>
      </c>
      <c r="B171" s="362" t="s">
        <v>901</v>
      </c>
      <c r="C171" s="363" t="s">
        <v>902</v>
      </c>
      <c r="D171" s="365" t="s">
        <v>271</v>
      </c>
      <c r="E171" s="366" t="s">
        <v>327</v>
      </c>
      <c r="F171" s="367" t="s">
        <v>317</v>
      </c>
      <c r="G171" s="249"/>
      <c r="H171" s="426" t="s">
        <v>900</v>
      </c>
    </row>
    <row r="172" spans="1:8" x14ac:dyDescent="0.2">
      <c r="A172" s="361" t="s">
        <v>1164</v>
      </c>
      <c r="B172" s="362" t="s">
        <v>1164</v>
      </c>
      <c r="C172" s="363" t="s">
        <v>996</v>
      </c>
      <c r="D172" s="365" t="s">
        <v>299</v>
      </c>
      <c r="E172" s="366" t="s">
        <v>327</v>
      </c>
      <c r="F172" s="367" t="s">
        <v>317</v>
      </c>
      <c r="G172" s="249"/>
      <c r="H172" s="426" t="s">
        <v>1164</v>
      </c>
    </row>
    <row r="173" spans="1:8" x14ac:dyDescent="0.2">
      <c r="A173" s="361" t="s">
        <v>1165</v>
      </c>
      <c r="B173" s="362" t="s">
        <v>1165</v>
      </c>
      <c r="C173" s="363" t="s">
        <v>1166</v>
      </c>
      <c r="D173" s="365" t="s">
        <v>299</v>
      </c>
      <c r="E173" s="366" t="s">
        <v>327</v>
      </c>
      <c r="F173" s="367" t="s">
        <v>317</v>
      </c>
      <c r="G173" s="249"/>
      <c r="H173" s="426" t="s">
        <v>1165</v>
      </c>
    </row>
    <row r="174" spans="1:8" x14ac:dyDescent="0.2">
      <c r="A174" s="361" t="s">
        <v>277</v>
      </c>
      <c r="B174" s="362" t="s">
        <v>90</v>
      </c>
      <c r="C174" s="363" t="s">
        <v>298</v>
      </c>
      <c r="D174" s="365" t="s">
        <v>300</v>
      </c>
      <c r="E174" s="362" t="s">
        <v>327</v>
      </c>
      <c r="F174" s="367" t="s">
        <v>317</v>
      </c>
      <c r="G174" s="249"/>
      <c r="H174" s="426" t="s">
        <v>277</v>
      </c>
    </row>
    <row r="175" spans="1:8" x14ac:dyDescent="0.2">
      <c r="A175" s="361" t="s">
        <v>276</v>
      </c>
      <c r="B175" s="362" t="s">
        <v>886</v>
      </c>
      <c r="C175" s="363" t="s">
        <v>261</v>
      </c>
      <c r="D175" s="365" t="s">
        <v>299</v>
      </c>
      <c r="E175" s="362" t="s">
        <v>327</v>
      </c>
      <c r="F175" s="367" t="s">
        <v>317</v>
      </c>
      <c r="G175" s="249"/>
      <c r="H175" s="424" t="s">
        <v>276</v>
      </c>
    </row>
    <row r="176" spans="1:8" x14ac:dyDescent="0.2">
      <c r="A176" s="361" t="s">
        <v>811</v>
      </c>
      <c r="B176" s="362" t="s">
        <v>812</v>
      </c>
      <c r="C176" s="363" t="s">
        <v>813</v>
      </c>
      <c r="D176" s="365" t="s">
        <v>299</v>
      </c>
      <c r="E176" s="362" t="s">
        <v>327</v>
      </c>
      <c r="F176" s="367" t="s">
        <v>317</v>
      </c>
      <c r="G176" s="249"/>
      <c r="H176" s="424" t="s">
        <v>811</v>
      </c>
    </row>
    <row r="177" spans="1:8" ht="25.5" x14ac:dyDescent="0.2">
      <c r="A177" s="361" t="s">
        <v>1148</v>
      </c>
      <c r="B177" s="362" t="s">
        <v>1147</v>
      </c>
      <c r="C177" s="363" t="s">
        <v>1146</v>
      </c>
      <c r="D177" s="365" t="s">
        <v>299</v>
      </c>
      <c r="E177" s="366" t="s">
        <v>327</v>
      </c>
      <c r="F177" s="367" t="s">
        <v>317</v>
      </c>
      <c r="G177" s="249"/>
      <c r="H177" s="424" t="s">
        <v>1148</v>
      </c>
    </row>
    <row r="178" spans="1:8" ht="25.5" x14ac:dyDescent="0.2">
      <c r="A178" s="361" t="s">
        <v>1149</v>
      </c>
      <c r="B178" s="362" t="s">
        <v>1144</v>
      </c>
      <c r="C178" s="363" t="s">
        <v>1145</v>
      </c>
      <c r="D178" s="365" t="s">
        <v>299</v>
      </c>
      <c r="E178" s="366" t="s">
        <v>327</v>
      </c>
      <c r="F178" s="367" t="s">
        <v>317</v>
      </c>
      <c r="G178" s="249"/>
      <c r="H178" s="424" t="s">
        <v>1149</v>
      </c>
    </row>
    <row r="179" spans="1:8" x14ac:dyDescent="0.2">
      <c r="A179" s="55" t="s">
        <v>469</v>
      </c>
      <c r="B179" s="50" t="s">
        <v>470</v>
      </c>
      <c r="C179" s="58" t="s">
        <v>471</v>
      </c>
      <c r="D179" s="56" t="s">
        <v>299</v>
      </c>
      <c r="E179" s="50" t="s">
        <v>327</v>
      </c>
      <c r="F179" s="54" t="s">
        <v>317</v>
      </c>
      <c r="G179" s="249"/>
      <c r="H179" s="424" t="s">
        <v>469</v>
      </c>
    </row>
    <row r="180" spans="1:8" x14ac:dyDescent="0.2">
      <c r="A180" s="55" t="s">
        <v>358</v>
      </c>
      <c r="B180" s="50" t="s">
        <v>359</v>
      </c>
      <c r="C180" s="58" t="s">
        <v>250</v>
      </c>
      <c r="D180" s="56" t="s">
        <v>299</v>
      </c>
      <c r="E180" s="51" t="s">
        <v>327</v>
      </c>
      <c r="F180" s="54" t="s">
        <v>317</v>
      </c>
      <c r="G180" s="249"/>
      <c r="H180" s="423" t="s">
        <v>358</v>
      </c>
    </row>
    <row r="181" spans="1:8" x14ac:dyDescent="0.2">
      <c r="A181" s="55" t="s">
        <v>280</v>
      </c>
      <c r="B181" s="50" t="s">
        <v>280</v>
      </c>
      <c r="C181" s="58" t="s">
        <v>281</v>
      </c>
      <c r="D181" s="56" t="s">
        <v>299</v>
      </c>
      <c r="E181" s="51" t="s">
        <v>327</v>
      </c>
      <c r="F181" s="54" t="s">
        <v>317</v>
      </c>
      <c r="G181" s="249"/>
      <c r="H181" s="423" t="s">
        <v>280</v>
      </c>
    </row>
    <row r="182" spans="1:8" x14ac:dyDescent="0.2">
      <c r="A182" s="361" t="s">
        <v>846</v>
      </c>
      <c r="B182" s="362" t="s">
        <v>887</v>
      </c>
      <c r="C182" s="363" t="s">
        <v>847</v>
      </c>
      <c r="D182" s="365" t="s">
        <v>299</v>
      </c>
      <c r="E182" s="366" t="s">
        <v>327</v>
      </c>
      <c r="F182" s="367" t="s">
        <v>317</v>
      </c>
      <c r="G182" s="249"/>
      <c r="H182" s="424" t="s">
        <v>846</v>
      </c>
    </row>
    <row r="183" spans="1:8" x14ac:dyDescent="0.2">
      <c r="A183" s="361" t="s">
        <v>951</v>
      </c>
      <c r="B183" s="362" t="s">
        <v>952</v>
      </c>
      <c r="C183" s="363" t="s">
        <v>847</v>
      </c>
      <c r="D183" s="365" t="s">
        <v>299</v>
      </c>
      <c r="E183" s="366" t="s">
        <v>327</v>
      </c>
      <c r="F183" s="367" t="s">
        <v>317</v>
      </c>
      <c r="G183" s="249"/>
      <c r="H183" s="424" t="s">
        <v>952</v>
      </c>
    </row>
    <row r="184" spans="1:8" x14ac:dyDescent="0.2">
      <c r="A184" s="452" t="s">
        <v>1224</v>
      </c>
      <c r="B184" s="451" t="s">
        <v>1225</v>
      </c>
      <c r="C184" s="453" t="s">
        <v>1226</v>
      </c>
      <c r="D184" s="365" t="s">
        <v>300</v>
      </c>
      <c r="E184" s="366" t="s">
        <v>327</v>
      </c>
      <c r="F184" s="367" t="s">
        <v>317</v>
      </c>
      <c r="G184" s="249"/>
      <c r="H184" s="424" t="s">
        <v>1225</v>
      </c>
    </row>
    <row r="185" spans="1:8" ht="25.5" x14ac:dyDescent="0.2">
      <c r="A185" s="361" t="s">
        <v>364</v>
      </c>
      <c r="B185" s="362" t="s">
        <v>888</v>
      </c>
      <c r="C185" s="363" t="s">
        <v>360</v>
      </c>
      <c r="D185" s="365" t="s">
        <v>300</v>
      </c>
      <c r="E185" s="366" t="s">
        <v>327</v>
      </c>
      <c r="F185" s="367" t="s">
        <v>317</v>
      </c>
      <c r="G185" s="249"/>
      <c r="H185" s="424" t="s">
        <v>364</v>
      </c>
    </row>
    <row r="186" spans="1:8" ht="25.5" x14ac:dyDescent="0.2">
      <c r="A186" s="361" t="s">
        <v>365</v>
      </c>
      <c r="B186" s="362" t="s">
        <v>889</v>
      </c>
      <c r="C186" s="363" t="s">
        <v>254</v>
      </c>
      <c r="D186" s="365" t="s">
        <v>299</v>
      </c>
      <c r="E186" s="366" t="s">
        <v>327</v>
      </c>
      <c r="F186" s="367" t="s">
        <v>317</v>
      </c>
      <c r="G186" s="249"/>
      <c r="H186" s="424" t="s">
        <v>365</v>
      </c>
    </row>
    <row r="187" spans="1:8" x14ac:dyDescent="0.2">
      <c r="A187" s="361" t="s">
        <v>128</v>
      </c>
      <c r="B187" s="362" t="s">
        <v>128</v>
      </c>
      <c r="C187" s="363" t="s">
        <v>129</v>
      </c>
      <c r="D187" s="365" t="s">
        <v>299</v>
      </c>
      <c r="E187" s="366" t="s">
        <v>327</v>
      </c>
      <c r="F187" s="367" t="s">
        <v>317</v>
      </c>
      <c r="G187" s="249"/>
      <c r="H187" s="424" t="s">
        <v>128</v>
      </c>
    </row>
    <row r="188" spans="1:8" s="368" customFormat="1" x14ac:dyDescent="0.2">
      <c r="A188" s="450" t="s">
        <v>1253</v>
      </c>
      <c r="B188" s="449" t="s">
        <v>1253</v>
      </c>
      <c r="C188" s="456" t="s">
        <v>1254</v>
      </c>
      <c r="D188" s="457" t="s">
        <v>299</v>
      </c>
      <c r="E188" s="458" t="s">
        <v>327</v>
      </c>
      <c r="F188" s="459" t="s">
        <v>317</v>
      </c>
      <c r="G188"/>
      <c r="H188" s="460" t="s">
        <v>1253</v>
      </c>
    </row>
    <row r="189" spans="1:8" x14ac:dyDescent="0.2">
      <c r="A189" s="55" t="s">
        <v>695</v>
      </c>
      <c r="B189" s="50" t="s">
        <v>695</v>
      </c>
      <c r="C189" s="58" t="s">
        <v>696</v>
      </c>
      <c r="D189" s="56" t="s">
        <v>300</v>
      </c>
      <c r="E189" s="51" t="s">
        <v>327</v>
      </c>
      <c r="F189" s="54" t="s">
        <v>317</v>
      </c>
      <c r="G189" s="249"/>
      <c r="H189" s="424" t="s">
        <v>695</v>
      </c>
    </row>
    <row r="190" spans="1:8" x14ac:dyDescent="0.2">
      <c r="A190" s="361" t="s">
        <v>777</v>
      </c>
      <c r="B190" s="362" t="s">
        <v>777</v>
      </c>
      <c r="C190" s="363" t="s">
        <v>116</v>
      </c>
      <c r="D190" s="365" t="s">
        <v>299</v>
      </c>
      <c r="E190" s="366" t="s">
        <v>327</v>
      </c>
      <c r="F190" s="367" t="s">
        <v>317</v>
      </c>
      <c r="H190" s="424" t="s">
        <v>777</v>
      </c>
    </row>
    <row r="191" spans="1:8" x14ac:dyDescent="0.2">
      <c r="A191" s="55" t="s">
        <v>273</v>
      </c>
      <c r="B191" s="50" t="s">
        <v>273</v>
      </c>
      <c r="C191" s="58" t="s">
        <v>274</v>
      </c>
      <c r="D191" s="56" t="s">
        <v>299</v>
      </c>
      <c r="E191" s="51" t="s">
        <v>327</v>
      </c>
      <c r="F191" s="54" t="s">
        <v>317</v>
      </c>
      <c r="H191" s="423" t="s">
        <v>273</v>
      </c>
    </row>
    <row r="192" spans="1:8" x14ac:dyDescent="0.2">
      <c r="A192" s="361" t="s">
        <v>814</v>
      </c>
      <c r="B192" s="362" t="s">
        <v>890</v>
      </c>
      <c r="C192" s="363" t="s">
        <v>347</v>
      </c>
      <c r="D192" s="56" t="s">
        <v>299</v>
      </c>
      <c r="E192" s="51" t="s">
        <v>327</v>
      </c>
      <c r="F192" s="54" t="s">
        <v>317</v>
      </c>
      <c r="H192" s="424" t="s">
        <v>814</v>
      </c>
    </row>
    <row r="193" spans="1:8" x14ac:dyDescent="0.2">
      <c r="A193" s="361" t="s">
        <v>892</v>
      </c>
      <c r="B193" s="362" t="s">
        <v>891</v>
      </c>
      <c r="C193" s="363" t="s">
        <v>347</v>
      </c>
      <c r="D193" s="56" t="s">
        <v>299</v>
      </c>
      <c r="E193" s="51" t="s">
        <v>327</v>
      </c>
      <c r="F193" s="54" t="s">
        <v>317</v>
      </c>
      <c r="H193" s="424" t="s">
        <v>892</v>
      </c>
    </row>
    <row r="194" spans="1:8" ht="13.5" thickBot="1" x14ac:dyDescent="0.25">
      <c r="A194" s="436" t="s">
        <v>82</v>
      </c>
      <c r="B194" s="437" t="s">
        <v>870</v>
      </c>
      <c r="C194" s="438" t="s">
        <v>283</v>
      </c>
      <c r="D194" s="433" t="s">
        <v>299</v>
      </c>
      <c r="E194" s="434" t="s">
        <v>327</v>
      </c>
      <c r="F194" s="435" t="s">
        <v>317</v>
      </c>
      <c r="H194" s="424"/>
    </row>
    <row r="195" spans="1:8" x14ac:dyDescent="0.2">
      <c r="F195" s="37"/>
      <c r="H195" s="424"/>
    </row>
    <row r="196" spans="1:8" ht="13.5" thickBot="1" x14ac:dyDescent="0.25">
      <c r="H196" s="424"/>
    </row>
    <row r="197" spans="1:8" x14ac:dyDescent="0.2">
      <c r="B197" s="38" t="s">
        <v>47</v>
      </c>
      <c r="H197" s="424"/>
    </row>
    <row r="198" spans="1:8" x14ac:dyDescent="0.2">
      <c r="B198" s="39" t="s">
        <v>48</v>
      </c>
      <c r="H198" s="424"/>
    </row>
    <row r="199" spans="1:8" x14ac:dyDescent="0.2">
      <c r="B199" s="39" t="s">
        <v>577</v>
      </c>
      <c r="H199" s="424"/>
    </row>
    <row r="200" spans="1:8" x14ac:dyDescent="0.2">
      <c r="B200" s="39" t="s">
        <v>49</v>
      </c>
      <c r="H200" s="424"/>
    </row>
    <row r="201" spans="1:8" ht="13.5" thickBot="1" x14ac:dyDescent="0.25">
      <c r="B201" s="260" t="s">
        <v>50</v>
      </c>
      <c r="H201" s="424"/>
    </row>
    <row r="202" spans="1:8" ht="13.5" thickBot="1" x14ac:dyDescent="0.25">
      <c r="H202" s="432"/>
    </row>
    <row r="203" spans="1:8" x14ac:dyDescent="0.2">
      <c r="B203" s="1"/>
      <c r="H203" s="249"/>
    </row>
    <row r="207" spans="1:8" ht="13.5" thickBot="1" x14ac:dyDescent="0.25">
      <c r="B207" s="1" t="s">
        <v>77</v>
      </c>
    </row>
    <row r="208" spans="1:8" ht="15.75" x14ac:dyDescent="0.25">
      <c r="B208" s="48" t="s">
        <v>230</v>
      </c>
    </row>
    <row r="209" spans="1:8" ht="15" x14ac:dyDescent="0.2">
      <c r="B209" s="42" t="s">
        <v>84</v>
      </c>
    </row>
    <row r="210" spans="1:8" ht="15" x14ac:dyDescent="0.2">
      <c r="B210" s="42" t="s">
        <v>376</v>
      </c>
    </row>
    <row r="211" spans="1:8" ht="15" x14ac:dyDescent="0.2">
      <c r="B211" s="42" t="s">
        <v>284</v>
      </c>
    </row>
    <row r="212" spans="1:8" ht="15" x14ac:dyDescent="0.2">
      <c r="B212" s="42" t="s">
        <v>285</v>
      </c>
    </row>
    <row r="213" spans="1:8" ht="15" x14ac:dyDescent="0.2">
      <c r="B213" s="42" t="s">
        <v>74</v>
      </c>
    </row>
    <row r="214" spans="1:8" ht="15" x14ac:dyDescent="0.2">
      <c r="B214" s="42" t="s">
        <v>75</v>
      </c>
    </row>
    <row r="215" spans="1:8" ht="15" x14ac:dyDescent="0.2">
      <c r="B215" s="42" t="s">
        <v>288</v>
      </c>
    </row>
    <row r="216" spans="1:8" s="249" customFormat="1" ht="15" x14ac:dyDescent="0.2">
      <c r="A216" s="2"/>
      <c r="B216" s="42" t="s">
        <v>473</v>
      </c>
      <c r="C216" s="2"/>
      <c r="D216" s="2"/>
      <c r="E216" s="2"/>
      <c r="F216" s="2"/>
      <c r="H216" s="2"/>
    </row>
    <row r="217" spans="1:8" s="249" customFormat="1" ht="15" x14ac:dyDescent="0.2">
      <c r="A217" s="2"/>
      <c r="B217" s="42" t="s">
        <v>76</v>
      </c>
      <c r="C217" s="2"/>
      <c r="D217" s="2"/>
      <c r="E217" s="2"/>
      <c r="F217" s="2"/>
      <c r="H217" s="2"/>
    </row>
    <row r="218" spans="1:8" s="249" customFormat="1" ht="15.75" thickBot="1" x14ac:dyDescent="0.25">
      <c r="A218" s="2"/>
      <c r="B218" s="43" t="s">
        <v>204</v>
      </c>
      <c r="C218" s="2"/>
      <c r="D218" s="2"/>
      <c r="E218" s="2"/>
      <c r="F218" s="2"/>
      <c r="H218" s="2"/>
    </row>
    <row r="219" spans="1:8" s="249" customFormat="1" x14ac:dyDescent="0.2">
      <c r="A219" s="2"/>
      <c r="B219" s="2"/>
      <c r="C219" s="2"/>
      <c r="D219" s="2"/>
      <c r="E219" s="2"/>
      <c r="F219" s="2"/>
      <c r="H219" s="2"/>
    </row>
    <row r="220" spans="1:8" s="249" customFormat="1" ht="13.5" thickBot="1" x14ac:dyDescent="0.25">
      <c r="A220" s="2"/>
      <c r="B220" s="2"/>
      <c r="C220" s="2"/>
      <c r="D220" s="2"/>
      <c r="E220" s="2"/>
      <c r="F220" s="2"/>
      <c r="H220" s="2"/>
    </row>
    <row r="221" spans="1:8" s="249" customFormat="1" ht="15.75" x14ac:dyDescent="0.25">
      <c r="A221" s="2"/>
      <c r="B221" s="45" t="s">
        <v>25</v>
      </c>
      <c r="C221" s="2"/>
      <c r="D221" s="2"/>
      <c r="E221" s="2"/>
      <c r="F221" s="2"/>
      <c r="H221" s="2"/>
    </row>
    <row r="222" spans="1:8" s="249" customFormat="1" ht="15" x14ac:dyDescent="0.2">
      <c r="A222" s="2"/>
      <c r="B222" s="42" t="s">
        <v>84</v>
      </c>
      <c r="C222" s="2"/>
      <c r="D222" s="2"/>
      <c r="E222" s="2"/>
      <c r="F222" s="2"/>
      <c r="H222" s="2"/>
    </row>
    <row r="223" spans="1:8" s="249" customFormat="1" ht="15" x14ac:dyDescent="0.2">
      <c r="A223" s="2"/>
      <c r="B223" s="42" t="s">
        <v>376</v>
      </c>
      <c r="C223" s="2"/>
      <c r="D223" s="2"/>
      <c r="E223" s="2"/>
      <c r="F223" s="2"/>
      <c r="H223" s="2"/>
    </row>
    <row r="224" spans="1:8" s="249" customFormat="1" ht="15" x14ac:dyDescent="0.2">
      <c r="A224" s="2"/>
      <c r="B224" s="42" t="s">
        <v>32</v>
      </c>
      <c r="C224" s="2"/>
      <c r="D224" s="2"/>
      <c r="E224" s="2"/>
      <c r="F224" s="2"/>
      <c r="H224" s="2"/>
    </row>
    <row r="225" spans="1:8" s="249" customFormat="1" ht="15" x14ac:dyDescent="0.2">
      <c r="A225" s="2"/>
      <c r="B225" s="42" t="s">
        <v>81</v>
      </c>
      <c r="C225" s="2"/>
      <c r="D225" s="2"/>
      <c r="E225" s="2"/>
      <c r="F225" s="2"/>
      <c r="H225" s="2"/>
    </row>
    <row r="226" spans="1:8" s="249" customFormat="1" ht="15" x14ac:dyDescent="0.2">
      <c r="A226" s="2"/>
      <c r="B226" s="42" t="s">
        <v>79</v>
      </c>
      <c r="C226" s="2"/>
      <c r="D226" s="2"/>
      <c r="E226" s="2"/>
      <c r="F226" s="2"/>
      <c r="H226" s="2"/>
    </row>
    <row r="227" spans="1:8" s="249" customFormat="1" ht="15" x14ac:dyDescent="0.2">
      <c r="A227" s="2"/>
      <c r="B227" s="42" t="s">
        <v>289</v>
      </c>
      <c r="C227" s="2"/>
      <c r="D227" s="2"/>
      <c r="E227" s="2"/>
      <c r="F227" s="2"/>
      <c r="H227" s="2"/>
    </row>
    <row r="228" spans="1:8" s="249" customFormat="1" ht="15.75" thickBot="1" x14ac:dyDescent="0.25">
      <c r="A228" s="2"/>
      <c r="B228" s="43" t="s">
        <v>204</v>
      </c>
      <c r="C228" s="2"/>
      <c r="D228" s="2"/>
      <c r="E228" s="2"/>
      <c r="F228" s="2"/>
      <c r="H228" s="2"/>
    </row>
    <row r="229" spans="1:8" s="249" customFormat="1" ht="13.5" thickBot="1" x14ac:dyDescent="0.25">
      <c r="A229" s="2"/>
      <c r="B229" s="2"/>
      <c r="C229" s="2"/>
      <c r="D229" s="2"/>
      <c r="E229" s="2"/>
      <c r="F229" s="2"/>
      <c r="H229" s="2"/>
    </row>
    <row r="230" spans="1:8" s="249" customFormat="1" ht="15.75" x14ac:dyDescent="0.25">
      <c r="A230" s="2"/>
      <c r="B230" s="45" t="s">
        <v>305</v>
      </c>
      <c r="C230" s="2"/>
      <c r="D230" s="2"/>
      <c r="E230" s="2"/>
      <c r="F230" s="2"/>
      <c r="H230" s="2"/>
    </row>
    <row r="231" spans="1:8" s="249" customFormat="1" ht="15" x14ac:dyDescent="0.2">
      <c r="B231" s="46" t="s">
        <v>435</v>
      </c>
      <c r="H231" s="2"/>
    </row>
    <row r="232" spans="1:8" s="249" customFormat="1" ht="15" x14ac:dyDescent="0.2">
      <c r="B232" s="46" t="s">
        <v>436</v>
      </c>
      <c r="H232" s="2"/>
    </row>
    <row r="233" spans="1:8" s="249" customFormat="1" ht="15" x14ac:dyDescent="0.2">
      <c r="B233" s="46" t="s">
        <v>62</v>
      </c>
      <c r="H233" s="2"/>
    </row>
    <row r="234" spans="1:8" s="249" customFormat="1" ht="15" x14ac:dyDescent="0.2">
      <c r="B234" s="46" t="s">
        <v>341</v>
      </c>
      <c r="H234" s="2"/>
    </row>
    <row r="235" spans="1:8" ht="15" x14ac:dyDescent="0.2">
      <c r="A235" s="249"/>
      <c r="B235" s="46" t="s">
        <v>414</v>
      </c>
      <c r="C235" s="249"/>
      <c r="D235" s="249"/>
      <c r="E235" s="249"/>
      <c r="F235" s="249"/>
    </row>
    <row r="236" spans="1:8" ht="15" x14ac:dyDescent="0.2">
      <c r="A236" s="249"/>
      <c r="B236" s="46" t="s">
        <v>415</v>
      </c>
      <c r="C236" s="249"/>
      <c r="D236" s="249"/>
      <c r="E236" s="249"/>
      <c r="F236" s="249"/>
    </row>
    <row r="237" spans="1:8" ht="15" x14ac:dyDescent="0.2">
      <c r="A237" s="249"/>
      <c r="B237" s="46" t="s">
        <v>437</v>
      </c>
      <c r="C237" s="249"/>
      <c r="D237" s="249"/>
      <c r="E237" s="249"/>
      <c r="F237" s="249"/>
    </row>
    <row r="238" spans="1:8" ht="15" x14ac:dyDescent="0.2">
      <c r="A238" s="249"/>
      <c r="B238" s="46" t="s">
        <v>342</v>
      </c>
      <c r="C238" s="249"/>
      <c r="D238" s="249"/>
      <c r="E238" s="249"/>
      <c r="F238" s="249"/>
    </row>
    <row r="239" spans="1:8" ht="15" x14ac:dyDescent="0.2">
      <c r="A239" s="249"/>
      <c r="B239" s="46" t="s">
        <v>438</v>
      </c>
      <c r="C239" s="249"/>
      <c r="D239" s="249"/>
      <c r="E239" s="249"/>
      <c r="F239" s="249"/>
    </row>
    <row r="240" spans="1:8" ht="15" x14ac:dyDescent="0.2">
      <c r="A240" s="249"/>
      <c r="B240" s="46" t="s">
        <v>439</v>
      </c>
      <c r="C240" s="249"/>
      <c r="D240" s="249"/>
      <c r="E240" s="249"/>
      <c r="F240" s="249"/>
      <c r="H240" s="249"/>
    </row>
    <row r="241" spans="1:8" ht="15" x14ac:dyDescent="0.2">
      <c r="A241" s="249"/>
      <c r="B241" s="46" t="s">
        <v>440</v>
      </c>
      <c r="C241" s="249"/>
      <c r="D241" s="249"/>
      <c r="E241" s="249"/>
      <c r="F241" s="249"/>
      <c r="H241" s="249"/>
    </row>
    <row r="242" spans="1:8" ht="15" x14ac:dyDescent="0.2">
      <c r="A242" s="249"/>
      <c r="B242" s="46" t="s">
        <v>441</v>
      </c>
      <c r="C242" s="249"/>
      <c r="D242" s="249"/>
      <c r="E242" s="249"/>
      <c r="F242" s="249"/>
      <c r="H242" s="249"/>
    </row>
    <row r="243" spans="1:8" ht="15" x14ac:dyDescent="0.2">
      <c r="A243" s="249"/>
      <c r="B243" s="46" t="s">
        <v>442</v>
      </c>
      <c r="C243" s="249"/>
      <c r="D243" s="249"/>
      <c r="E243" s="249"/>
      <c r="F243" s="249"/>
      <c r="H243" s="249"/>
    </row>
    <row r="244" spans="1:8" ht="15" x14ac:dyDescent="0.2">
      <c r="A244" s="249"/>
      <c r="B244" s="46" t="s">
        <v>206</v>
      </c>
      <c r="C244" s="249"/>
      <c r="D244" s="249"/>
      <c r="E244" s="249"/>
      <c r="F244" s="249"/>
      <c r="H244" s="249"/>
    </row>
    <row r="245" spans="1:8" ht="15" x14ac:dyDescent="0.2">
      <c r="A245" s="249"/>
      <c r="B245" s="46" t="s">
        <v>207</v>
      </c>
      <c r="C245" s="249"/>
      <c r="D245" s="249"/>
      <c r="E245" s="249"/>
      <c r="F245" s="249"/>
      <c r="H245" s="249"/>
    </row>
    <row r="246" spans="1:8" ht="15" x14ac:dyDescent="0.2">
      <c r="A246" s="249"/>
      <c r="B246" s="46" t="s">
        <v>208</v>
      </c>
      <c r="C246" s="249"/>
      <c r="D246" s="249"/>
      <c r="E246" s="249"/>
      <c r="F246" s="249"/>
      <c r="H246" s="249"/>
    </row>
    <row r="247" spans="1:8" ht="15" x14ac:dyDescent="0.2">
      <c r="A247" s="249"/>
      <c r="B247" s="46" t="s">
        <v>205</v>
      </c>
      <c r="C247" s="249"/>
      <c r="D247" s="249"/>
      <c r="E247" s="249"/>
      <c r="F247" s="249"/>
      <c r="H247" s="249"/>
    </row>
    <row r="248" spans="1:8" ht="15" x14ac:dyDescent="0.2">
      <c r="A248" s="249"/>
      <c r="B248" s="302" t="s">
        <v>460</v>
      </c>
      <c r="C248" s="249"/>
      <c r="D248" s="249"/>
      <c r="E248" s="249"/>
      <c r="F248" s="249"/>
      <c r="H248" s="249"/>
    </row>
    <row r="249" spans="1:8" ht="15" x14ac:dyDescent="0.2">
      <c r="A249" s="249"/>
      <c r="B249" s="46" t="s">
        <v>204</v>
      </c>
      <c r="C249" s="249"/>
      <c r="D249" s="249"/>
      <c r="E249" s="249"/>
      <c r="F249" s="249"/>
      <c r="H249" s="249"/>
    </row>
    <row r="250" spans="1:8" ht="15" x14ac:dyDescent="0.2">
      <c r="B250" s="46" t="s">
        <v>303</v>
      </c>
      <c r="H250" s="249"/>
    </row>
    <row r="251" spans="1:8" ht="15" x14ac:dyDescent="0.2">
      <c r="B251" s="46" t="s">
        <v>308</v>
      </c>
      <c r="H251" s="249"/>
    </row>
    <row r="252" spans="1:8" ht="15" x14ac:dyDescent="0.2">
      <c r="B252" s="46" t="s">
        <v>258</v>
      </c>
      <c r="H252" s="249"/>
    </row>
    <row r="253" spans="1:8" ht="15.75" thickBot="1" x14ac:dyDescent="0.25">
      <c r="B253" s="47" t="s">
        <v>304</v>
      </c>
      <c r="H253" s="249"/>
    </row>
    <row r="254" spans="1:8" ht="15.75" thickBot="1" x14ac:dyDescent="0.25">
      <c r="B254" s="44"/>
      <c r="H254" s="249"/>
    </row>
    <row r="255" spans="1:8" ht="15.75" x14ac:dyDescent="0.25">
      <c r="B255" s="45" t="s">
        <v>330</v>
      </c>
      <c r="H255" s="249"/>
    </row>
    <row r="256" spans="1:8" ht="15" x14ac:dyDescent="0.2">
      <c r="B256" s="46" t="s">
        <v>51</v>
      </c>
      <c r="H256" s="249"/>
    </row>
    <row r="257" spans="2:8" ht="15.75" thickBot="1" x14ac:dyDescent="0.25">
      <c r="B257" s="47" t="s">
        <v>53</v>
      </c>
      <c r="H257" s="249"/>
    </row>
    <row r="258" spans="2:8" ht="13.5" thickBot="1" x14ac:dyDescent="0.25">
      <c r="H258" s="249"/>
    </row>
    <row r="259" spans="2:8" ht="15.75" x14ac:dyDescent="0.25">
      <c r="B259" s="48" t="s">
        <v>123</v>
      </c>
    </row>
    <row r="260" spans="2:8" ht="15" x14ac:dyDescent="0.2">
      <c r="B260" s="42" t="s">
        <v>52</v>
      </c>
    </row>
    <row r="261" spans="2:8" ht="15" x14ac:dyDescent="0.2">
      <c r="B261" s="42" t="s">
        <v>54</v>
      </c>
    </row>
    <row r="262" spans="2:8" ht="15" x14ac:dyDescent="0.2">
      <c r="B262" s="46" t="s">
        <v>124</v>
      </c>
    </row>
    <row r="263" spans="2:8" ht="15" x14ac:dyDescent="0.2">
      <c r="B263" s="46" t="s">
        <v>125</v>
      </c>
    </row>
    <row r="264" spans="2:8" ht="15" x14ac:dyDescent="0.2">
      <c r="B264" s="46" t="s">
        <v>377</v>
      </c>
    </row>
    <row r="265" spans="2:8" ht="15" x14ac:dyDescent="0.2">
      <c r="B265" s="46" t="s">
        <v>378</v>
      </c>
    </row>
    <row r="266" spans="2:8" ht="15" x14ac:dyDescent="0.2">
      <c r="B266" s="46" t="s">
        <v>379</v>
      </c>
    </row>
    <row r="267" spans="2:8" ht="15" x14ac:dyDescent="0.2">
      <c r="B267" s="46" t="s">
        <v>131</v>
      </c>
    </row>
    <row r="268" spans="2:8" ht="15" x14ac:dyDescent="0.2">
      <c r="B268" s="46" t="s">
        <v>126</v>
      </c>
    </row>
    <row r="269" spans="2:8" ht="15" x14ac:dyDescent="0.2">
      <c r="B269" s="46" t="s">
        <v>127</v>
      </c>
    </row>
    <row r="270" spans="2:8" ht="15" x14ac:dyDescent="0.2">
      <c r="B270" s="46" t="s">
        <v>130</v>
      </c>
    </row>
    <row r="271" spans="2:8" ht="15" x14ac:dyDescent="0.2">
      <c r="B271" s="46" t="s">
        <v>380</v>
      </c>
    </row>
    <row r="272" spans="2:8" ht="15" x14ac:dyDescent="0.2">
      <c r="B272" s="46" t="s">
        <v>381</v>
      </c>
    </row>
    <row r="273" spans="2:2" ht="15" x14ac:dyDescent="0.2">
      <c r="B273" s="46" t="s">
        <v>382</v>
      </c>
    </row>
    <row r="274" spans="2:2" ht="15" x14ac:dyDescent="0.2">
      <c r="B274" s="46" t="s">
        <v>336</v>
      </c>
    </row>
    <row r="275" spans="2:2" ht="15" x14ac:dyDescent="0.2">
      <c r="B275" s="46" t="s">
        <v>132</v>
      </c>
    </row>
    <row r="276" spans="2:2" ht="15" x14ac:dyDescent="0.2">
      <c r="B276" s="46" t="s">
        <v>338</v>
      </c>
    </row>
    <row r="277" spans="2:2" ht="15" x14ac:dyDescent="0.2">
      <c r="B277" s="46" t="s">
        <v>133</v>
      </c>
    </row>
    <row r="278" spans="2:2" ht="15" x14ac:dyDescent="0.2">
      <c r="B278" s="46" t="s">
        <v>383</v>
      </c>
    </row>
    <row r="279" spans="2:2" ht="15" x14ac:dyDescent="0.2">
      <c r="B279" s="46" t="s">
        <v>384</v>
      </c>
    </row>
    <row r="280" spans="2:2" ht="15" x14ac:dyDescent="0.2">
      <c r="B280" s="46" t="s">
        <v>385</v>
      </c>
    </row>
    <row r="281" spans="2:2" ht="15" x14ac:dyDescent="0.2">
      <c r="B281" s="46" t="s">
        <v>137</v>
      </c>
    </row>
    <row r="282" spans="2:2" ht="15" x14ac:dyDescent="0.2">
      <c r="B282" s="46" t="s">
        <v>134</v>
      </c>
    </row>
    <row r="283" spans="2:2" ht="15" x14ac:dyDescent="0.2">
      <c r="B283" s="46" t="s">
        <v>135</v>
      </c>
    </row>
    <row r="284" spans="2:2" ht="15" x14ac:dyDescent="0.2">
      <c r="B284" s="46" t="s">
        <v>136</v>
      </c>
    </row>
    <row r="285" spans="2:2" ht="15" x14ac:dyDescent="0.2">
      <c r="B285" s="46" t="s">
        <v>386</v>
      </c>
    </row>
    <row r="286" spans="2:2" ht="15" x14ac:dyDescent="0.2">
      <c r="B286" s="46" t="s">
        <v>387</v>
      </c>
    </row>
    <row r="287" spans="2:2" ht="15" x14ac:dyDescent="0.2">
      <c r="B287" s="46" t="s">
        <v>388</v>
      </c>
    </row>
    <row r="288" spans="2:2" ht="15" x14ac:dyDescent="0.2">
      <c r="B288" s="46" t="s">
        <v>389</v>
      </c>
    </row>
    <row r="289" spans="2:2" ht="15" x14ac:dyDescent="0.2">
      <c r="B289" s="46" t="s">
        <v>390</v>
      </c>
    </row>
    <row r="290" spans="2:2" ht="15" x14ac:dyDescent="0.2">
      <c r="B290" s="46" t="s">
        <v>391</v>
      </c>
    </row>
    <row r="291" spans="2:2" ht="15" x14ac:dyDescent="0.2">
      <c r="B291" s="46" t="s">
        <v>392</v>
      </c>
    </row>
    <row r="292" spans="2:2" ht="15" x14ac:dyDescent="0.2">
      <c r="B292" s="46" t="s">
        <v>393</v>
      </c>
    </row>
    <row r="293" spans="2:2" ht="15" x14ac:dyDescent="0.2">
      <c r="B293" s="46" t="s">
        <v>394</v>
      </c>
    </row>
    <row r="294" spans="2:2" ht="15" x14ac:dyDescent="0.2">
      <c r="B294" s="46" t="s">
        <v>395</v>
      </c>
    </row>
    <row r="295" spans="2:2" ht="15" x14ac:dyDescent="0.2">
      <c r="B295" s="46" t="s">
        <v>396</v>
      </c>
    </row>
    <row r="296" spans="2:2" ht="15" x14ac:dyDescent="0.2">
      <c r="B296" s="46" t="s">
        <v>397</v>
      </c>
    </row>
    <row r="297" spans="2:2" ht="15" x14ac:dyDescent="0.2">
      <c r="B297" s="46" t="s">
        <v>398</v>
      </c>
    </row>
    <row r="298" spans="2:2" ht="15" x14ac:dyDescent="0.2">
      <c r="B298" s="46" t="s">
        <v>399</v>
      </c>
    </row>
    <row r="299" spans="2:2" ht="15" x14ac:dyDescent="0.2">
      <c r="B299" s="46" t="s">
        <v>400</v>
      </c>
    </row>
    <row r="300" spans="2:2" ht="15" x14ac:dyDescent="0.2">
      <c r="B300" s="46" t="s">
        <v>401</v>
      </c>
    </row>
    <row r="301" spans="2:2" ht="15" x14ac:dyDescent="0.2">
      <c r="B301" s="46" t="s">
        <v>402</v>
      </c>
    </row>
    <row r="302" spans="2:2" ht="15" x14ac:dyDescent="0.2">
      <c r="B302" s="46" t="s">
        <v>403</v>
      </c>
    </row>
    <row r="303" spans="2:2" ht="15" x14ac:dyDescent="0.2">
      <c r="B303" s="46" t="s">
        <v>404</v>
      </c>
    </row>
    <row r="304" spans="2:2" ht="15" x14ac:dyDescent="0.2">
      <c r="B304" s="46" t="s">
        <v>405</v>
      </c>
    </row>
    <row r="305" spans="2:2" ht="15" x14ac:dyDescent="0.2">
      <c r="B305" s="46" t="s">
        <v>406</v>
      </c>
    </row>
    <row r="306" spans="2:2" ht="15" x14ac:dyDescent="0.2">
      <c r="B306" s="46" t="s">
        <v>407</v>
      </c>
    </row>
    <row r="307" spans="2:2" ht="15" x14ac:dyDescent="0.2">
      <c r="B307" s="46" t="s">
        <v>406</v>
      </c>
    </row>
    <row r="308" spans="2:2" ht="15.75" thickBot="1" x14ac:dyDescent="0.25">
      <c r="B308" s="47" t="s">
        <v>408</v>
      </c>
    </row>
    <row r="309" spans="2:2" ht="13.5" thickBot="1" x14ac:dyDescent="0.25"/>
    <row r="310" spans="2:2" ht="15.75" x14ac:dyDescent="0.25">
      <c r="B310" s="45" t="s">
        <v>319</v>
      </c>
    </row>
    <row r="311" spans="2:2" ht="15" x14ac:dyDescent="0.2">
      <c r="B311" s="46" t="s">
        <v>56</v>
      </c>
    </row>
    <row r="312" spans="2:2" ht="15.75" thickBot="1" x14ac:dyDescent="0.25">
      <c r="B312" s="47" t="s">
        <v>58</v>
      </c>
    </row>
    <row r="313" spans="2:2" ht="13.5" thickBot="1" x14ac:dyDescent="0.25"/>
    <row r="314" spans="2:2" ht="15.75" x14ac:dyDescent="0.25">
      <c r="B314" s="48" t="s">
        <v>138</v>
      </c>
    </row>
    <row r="315" spans="2:2" ht="15" x14ac:dyDescent="0.2">
      <c r="B315" s="42" t="s">
        <v>335</v>
      </c>
    </row>
    <row r="316" spans="2:2" ht="15" x14ac:dyDescent="0.2">
      <c r="B316" s="46" t="s">
        <v>337</v>
      </c>
    </row>
    <row r="317" spans="2:2" ht="13.5" thickBot="1" x14ac:dyDescent="0.25"/>
    <row r="318" spans="2:2" ht="15.75" x14ac:dyDescent="0.25">
      <c r="B318" s="48" t="s">
        <v>69</v>
      </c>
    </row>
    <row r="319" spans="2:2" ht="15" x14ac:dyDescent="0.2">
      <c r="B319" s="42" t="s">
        <v>139</v>
      </c>
    </row>
    <row r="320" spans="2:2" ht="15.75" thickBot="1" x14ac:dyDescent="0.25">
      <c r="B320" s="47" t="s">
        <v>69</v>
      </c>
    </row>
    <row r="321" spans="2:3" ht="13.5" thickBot="1" x14ac:dyDescent="0.25"/>
    <row r="322" spans="2:3" ht="15.75" x14ac:dyDescent="0.25">
      <c r="B322" s="48" t="s">
        <v>140</v>
      </c>
    </row>
    <row r="323" spans="2:3" ht="15" x14ac:dyDescent="0.2">
      <c r="B323" s="42" t="s">
        <v>55</v>
      </c>
    </row>
    <row r="324" spans="2:3" ht="15" x14ac:dyDescent="0.2">
      <c r="B324" s="46" t="s">
        <v>513</v>
      </c>
    </row>
    <row r="325" spans="2:3" ht="15" x14ac:dyDescent="0.2">
      <c r="B325" s="46" t="s">
        <v>57</v>
      </c>
    </row>
    <row r="326" spans="2:3" ht="15" x14ac:dyDescent="0.2">
      <c r="B326" s="250" t="s">
        <v>59</v>
      </c>
    </row>
    <row r="327" spans="2:3" ht="15" x14ac:dyDescent="0.2">
      <c r="B327" s="250" t="s">
        <v>409</v>
      </c>
    </row>
    <row r="328" spans="2:3" ht="15" x14ac:dyDescent="0.2">
      <c r="B328" s="250" t="s">
        <v>410</v>
      </c>
    </row>
    <row r="329" spans="2:3" ht="15.75" thickBot="1" x14ac:dyDescent="0.25">
      <c r="B329" s="47" t="s">
        <v>411</v>
      </c>
    </row>
    <row r="330" spans="2:3" ht="13.5" thickBot="1" x14ac:dyDescent="0.25"/>
    <row r="331" spans="2:3" ht="15.75" x14ac:dyDescent="0.25">
      <c r="B331" s="45" t="s">
        <v>141</v>
      </c>
    </row>
    <row r="332" spans="2:3" ht="15" x14ac:dyDescent="0.2">
      <c r="B332" s="46" t="s">
        <v>142</v>
      </c>
    </row>
    <row r="333" spans="2:3" ht="15" x14ac:dyDescent="0.2">
      <c r="B333" s="46" t="s">
        <v>340</v>
      </c>
    </row>
    <row r="334" spans="2:3" ht="15" x14ac:dyDescent="0.2">
      <c r="B334" s="46" t="s">
        <v>61</v>
      </c>
    </row>
    <row r="335" spans="2:3" ht="15.75" thickBot="1" x14ac:dyDescent="0.25">
      <c r="B335" s="47" t="s">
        <v>220</v>
      </c>
      <c r="C335" s="251"/>
    </row>
    <row r="336" spans="2:3" ht="13.5" thickBot="1" x14ac:dyDescent="0.25"/>
    <row r="337" spans="2:2" ht="15.75" x14ac:dyDescent="0.25">
      <c r="B337" s="45" t="s">
        <v>143</v>
      </c>
    </row>
    <row r="338" spans="2:2" ht="15" x14ac:dyDescent="0.2">
      <c r="B338" s="46" t="s">
        <v>144</v>
      </c>
    </row>
    <row r="339" spans="2:2" ht="15" x14ac:dyDescent="0.2">
      <c r="B339" s="46" t="s">
        <v>333</v>
      </c>
    </row>
    <row r="340" spans="2:2" ht="15" x14ac:dyDescent="0.2">
      <c r="B340" s="46" t="s">
        <v>71</v>
      </c>
    </row>
    <row r="341" spans="2:2" ht="15" x14ac:dyDescent="0.2">
      <c r="B341" s="46" t="s">
        <v>168</v>
      </c>
    </row>
    <row r="342" spans="2:2" ht="15" x14ac:dyDescent="0.2">
      <c r="B342" s="46" t="s">
        <v>240</v>
      </c>
    </row>
    <row r="343" spans="2:2" ht="15" x14ac:dyDescent="0.2">
      <c r="B343" s="46" t="s">
        <v>1234</v>
      </c>
    </row>
    <row r="344" spans="2:2" ht="15" x14ac:dyDescent="0.2">
      <c r="B344" s="46" t="s">
        <v>145</v>
      </c>
    </row>
    <row r="345" spans="2:2" ht="15" x14ac:dyDescent="0.2">
      <c r="B345" s="46" t="s">
        <v>146</v>
      </c>
    </row>
    <row r="346" spans="2:2" ht="15" x14ac:dyDescent="0.2">
      <c r="B346" s="62" t="s">
        <v>170</v>
      </c>
    </row>
    <row r="347" spans="2:2" ht="15" x14ac:dyDescent="0.2">
      <c r="B347" s="46" t="s">
        <v>147</v>
      </c>
    </row>
    <row r="348" spans="2:2" ht="15" x14ac:dyDescent="0.2">
      <c r="B348" s="46" t="s">
        <v>148</v>
      </c>
    </row>
    <row r="349" spans="2:2" ht="15" x14ac:dyDescent="0.2">
      <c r="B349" s="46" t="s">
        <v>942</v>
      </c>
    </row>
    <row r="350" spans="2:2" ht="15" x14ac:dyDescent="0.2">
      <c r="B350" s="46" t="s">
        <v>149</v>
      </c>
    </row>
    <row r="351" spans="2:2" ht="15" x14ac:dyDescent="0.2">
      <c r="B351" s="46" t="s">
        <v>150</v>
      </c>
    </row>
    <row r="352" spans="2:2" ht="15" x14ac:dyDescent="0.2">
      <c r="B352" s="46" t="s">
        <v>60</v>
      </c>
    </row>
    <row r="353" spans="2:2" ht="15" x14ac:dyDescent="0.2">
      <c r="B353" s="46" t="s">
        <v>941</v>
      </c>
    </row>
    <row r="354" spans="2:2" ht="15" x14ac:dyDescent="0.2">
      <c r="B354" s="46" t="s">
        <v>943</v>
      </c>
    </row>
    <row r="355" spans="2:2" ht="15" x14ac:dyDescent="0.2">
      <c r="B355" s="46" t="s">
        <v>151</v>
      </c>
    </row>
    <row r="356" spans="2:2" ht="15" x14ac:dyDescent="0.2">
      <c r="B356" s="46" t="s">
        <v>152</v>
      </c>
    </row>
    <row r="357" spans="2:2" ht="15" x14ac:dyDescent="0.2">
      <c r="B357" s="250" t="s">
        <v>153</v>
      </c>
    </row>
    <row r="358" spans="2:2" ht="15.75" thickBot="1" x14ac:dyDescent="0.25">
      <c r="B358" s="295">
        <v>53</v>
      </c>
    </row>
    <row r="359" spans="2:2" ht="13.5" thickBot="1" x14ac:dyDescent="0.25"/>
    <row r="360" spans="2:2" ht="15.75" x14ac:dyDescent="0.25">
      <c r="B360" s="63" t="s">
        <v>160</v>
      </c>
    </row>
    <row r="361" spans="2:2" x14ac:dyDescent="0.2">
      <c r="B361" s="39"/>
    </row>
    <row r="362" spans="2:2" ht="15" x14ac:dyDescent="0.2">
      <c r="B362" s="62" t="s">
        <v>161</v>
      </c>
    </row>
    <row r="363" spans="2:2" ht="15.75" thickBot="1" x14ac:dyDescent="0.25">
      <c r="B363" s="64" t="s">
        <v>162</v>
      </c>
    </row>
    <row r="364" spans="2:2" ht="13.5" thickBot="1" x14ac:dyDescent="0.25"/>
    <row r="365" spans="2:2" ht="15.75" x14ac:dyDescent="0.25">
      <c r="B365" s="252" t="s">
        <v>412</v>
      </c>
    </row>
    <row r="366" spans="2:2" ht="15" x14ac:dyDescent="0.2">
      <c r="B366" s="253"/>
    </row>
    <row r="367" spans="2:2" ht="15.75" thickBot="1" x14ac:dyDescent="0.25">
      <c r="B367" s="254" t="s">
        <v>413</v>
      </c>
    </row>
    <row r="369" spans="2:2" ht="13.5" thickBot="1" x14ac:dyDescent="0.25"/>
    <row r="370" spans="2:2" ht="15.75" x14ac:dyDescent="0.25">
      <c r="B370" s="45" t="s">
        <v>451</v>
      </c>
    </row>
    <row r="371" spans="2:2" ht="15" x14ac:dyDescent="0.2">
      <c r="B371" s="46" t="s">
        <v>51</v>
      </c>
    </row>
    <row r="372" spans="2:2" ht="15.75" thickBot="1" x14ac:dyDescent="0.25">
      <c r="B372" s="47" t="s">
        <v>53</v>
      </c>
    </row>
    <row r="374" spans="2:2" ht="13.5" thickBot="1" x14ac:dyDescent="0.25"/>
    <row r="375" spans="2:2" ht="15.75" x14ac:dyDescent="0.25">
      <c r="B375" s="45" t="s">
        <v>455</v>
      </c>
    </row>
    <row r="376" spans="2:2" ht="15" x14ac:dyDescent="0.2">
      <c r="B376" s="46" t="s">
        <v>144</v>
      </c>
    </row>
    <row r="377" spans="2:2" ht="15" x14ac:dyDescent="0.2">
      <c r="B377" s="46" t="s">
        <v>71</v>
      </c>
    </row>
    <row r="378" spans="2:2" ht="15" x14ac:dyDescent="0.2">
      <c r="B378" s="46" t="s">
        <v>168</v>
      </c>
    </row>
    <row r="379" spans="2:2" ht="15" x14ac:dyDescent="0.2">
      <c r="B379" s="46" t="s">
        <v>169</v>
      </c>
    </row>
    <row r="380" spans="2:2" ht="15" x14ac:dyDescent="0.2">
      <c r="B380" s="46" t="s">
        <v>145</v>
      </c>
    </row>
    <row r="381" spans="2:2" ht="15" x14ac:dyDescent="0.2">
      <c r="B381" s="46" t="s">
        <v>146</v>
      </c>
    </row>
    <row r="382" spans="2:2" ht="15" x14ac:dyDescent="0.2">
      <c r="B382" s="62" t="s">
        <v>170</v>
      </c>
    </row>
    <row r="383" spans="2:2" ht="15" x14ac:dyDescent="0.2">
      <c r="B383" s="46" t="s">
        <v>147</v>
      </c>
    </row>
    <row r="384" spans="2:2" ht="15" x14ac:dyDescent="0.2">
      <c r="B384" s="46" t="s">
        <v>148</v>
      </c>
    </row>
    <row r="385" spans="2:2" ht="15" x14ac:dyDescent="0.2">
      <c r="B385" s="46" t="s">
        <v>339</v>
      </c>
    </row>
    <row r="386" spans="2:2" ht="15" x14ac:dyDescent="0.2">
      <c r="B386" s="46" t="s">
        <v>149</v>
      </c>
    </row>
    <row r="387" spans="2:2" ht="15" x14ac:dyDescent="0.2">
      <c r="B387" s="46" t="s">
        <v>150</v>
      </c>
    </row>
    <row r="388" spans="2:2" ht="15" x14ac:dyDescent="0.2">
      <c r="B388" s="46" t="s">
        <v>60</v>
      </c>
    </row>
    <row r="389" spans="2:2" ht="15" x14ac:dyDescent="0.2">
      <c r="B389" s="46" t="s">
        <v>151</v>
      </c>
    </row>
    <row r="390" spans="2:2" ht="15" x14ac:dyDescent="0.2">
      <c r="B390" s="46" t="s">
        <v>152</v>
      </c>
    </row>
    <row r="391" spans="2:2" ht="15.75" thickBot="1" x14ac:dyDescent="0.25">
      <c r="B391" s="47" t="s">
        <v>153</v>
      </c>
    </row>
    <row r="393" spans="2:2" ht="13.5" thickBot="1" x14ac:dyDescent="0.25"/>
    <row r="394" spans="2:2" ht="15.75" x14ac:dyDescent="0.25">
      <c r="B394" s="45" t="s">
        <v>349</v>
      </c>
    </row>
    <row r="395" spans="2:2" ht="15" x14ac:dyDescent="0.2">
      <c r="B395" s="46"/>
    </row>
    <row r="396" spans="2:2" ht="15" x14ac:dyDescent="0.2">
      <c r="B396" s="46" t="s">
        <v>409</v>
      </c>
    </row>
    <row r="397" spans="2:2" ht="15" x14ac:dyDescent="0.2">
      <c r="B397" s="46" t="s">
        <v>320</v>
      </c>
    </row>
    <row r="398" spans="2:2" ht="15" x14ac:dyDescent="0.2">
      <c r="B398" s="46" t="s">
        <v>321</v>
      </c>
    </row>
    <row r="399" spans="2:2" ht="15" x14ac:dyDescent="0.2">
      <c r="B399" s="46" t="s">
        <v>56</v>
      </c>
    </row>
    <row r="400" spans="2:2" ht="15" x14ac:dyDescent="0.2">
      <c r="B400" s="250" t="s">
        <v>322</v>
      </c>
    </row>
    <row r="401" spans="2:2" ht="15.75" thickBot="1" x14ac:dyDescent="0.25">
      <c r="B401" s="47" t="s">
        <v>58</v>
      </c>
    </row>
    <row r="403" spans="2:2" ht="13.5" thickBot="1" x14ac:dyDescent="0.25"/>
    <row r="404" spans="2:2" x14ac:dyDescent="0.2">
      <c r="B404" s="312" t="s">
        <v>419</v>
      </c>
    </row>
    <row r="405" spans="2:2" x14ac:dyDescent="0.2">
      <c r="B405" s="311" t="s">
        <v>320</v>
      </c>
    </row>
    <row r="406" spans="2:2" ht="13.5" thickBot="1" x14ac:dyDescent="0.25">
      <c r="B406" s="313" t="s">
        <v>321</v>
      </c>
    </row>
    <row r="408" spans="2:2" ht="13.5" thickBot="1" x14ac:dyDescent="0.25"/>
    <row r="409" spans="2:2" x14ac:dyDescent="0.2">
      <c r="B409" s="312" t="s">
        <v>420</v>
      </c>
    </row>
    <row r="410" spans="2:2" x14ac:dyDescent="0.2">
      <c r="B410" s="311" t="s">
        <v>421</v>
      </c>
    </row>
    <row r="411" spans="2:2" ht="13.5" thickBot="1" x14ac:dyDescent="0.25">
      <c r="B411" s="313" t="s">
        <v>422</v>
      </c>
    </row>
    <row r="413" spans="2:2" ht="13.5" thickBot="1" x14ac:dyDescent="0.25"/>
    <row r="414" spans="2:2" x14ac:dyDescent="0.2">
      <c r="B414" s="314" t="s">
        <v>5</v>
      </c>
    </row>
    <row r="415" spans="2:2" x14ac:dyDescent="0.2">
      <c r="B415" s="311" t="s">
        <v>6</v>
      </c>
    </row>
    <row r="416" spans="2:2" x14ac:dyDescent="0.2">
      <c r="B416" s="429" t="s">
        <v>913</v>
      </c>
    </row>
    <row r="417" spans="2:2" x14ac:dyDescent="0.2">
      <c r="B417" s="360" t="s">
        <v>7</v>
      </c>
    </row>
    <row r="418" spans="2:2" ht="13.5" thickBot="1" x14ac:dyDescent="0.25">
      <c r="B418" s="313" t="s">
        <v>511</v>
      </c>
    </row>
    <row r="420" spans="2:2" ht="13.5" thickBot="1" x14ac:dyDescent="0.25"/>
    <row r="421" spans="2:2" x14ac:dyDescent="0.2">
      <c r="B421" s="314" t="s">
        <v>914</v>
      </c>
    </row>
    <row r="422" spans="2:2" x14ac:dyDescent="0.2">
      <c r="B422" s="311" t="s">
        <v>6</v>
      </c>
    </row>
    <row r="423" spans="2:2" x14ac:dyDescent="0.2">
      <c r="B423" s="429" t="s">
        <v>911</v>
      </c>
    </row>
    <row r="424" spans="2:2" ht="13.5" thickBot="1" x14ac:dyDescent="0.25">
      <c r="B424" s="430" t="s">
        <v>912</v>
      </c>
    </row>
    <row r="425" spans="2:2" ht="13.5" thickBot="1" x14ac:dyDescent="0.25"/>
    <row r="426" spans="2:2" x14ac:dyDescent="0.2">
      <c r="B426" s="314" t="s">
        <v>915</v>
      </c>
    </row>
    <row r="427" spans="2:2" x14ac:dyDescent="0.2">
      <c r="B427" s="311" t="s">
        <v>6</v>
      </c>
    </row>
    <row r="428" spans="2:2" x14ac:dyDescent="0.2">
      <c r="B428" s="429" t="s">
        <v>8</v>
      </c>
    </row>
    <row r="430" spans="2:2" ht="13.5" thickBot="1" x14ac:dyDescent="0.25"/>
    <row r="431" spans="2:2" x14ac:dyDescent="0.2">
      <c r="B431" s="314" t="s">
        <v>425</v>
      </c>
    </row>
    <row r="432" spans="2:2" x14ac:dyDescent="0.2">
      <c r="B432" s="315" t="s">
        <v>426</v>
      </c>
    </row>
    <row r="433" spans="1:2" x14ac:dyDescent="0.2">
      <c r="B433" s="315" t="s">
        <v>57</v>
      </c>
    </row>
    <row r="434" spans="1:2" x14ac:dyDescent="0.2">
      <c r="B434" s="315" t="s">
        <v>146</v>
      </c>
    </row>
    <row r="435" spans="1:2" ht="13.5" thickBot="1" x14ac:dyDescent="0.25">
      <c r="B435" s="316" t="s">
        <v>71</v>
      </c>
    </row>
    <row r="437" spans="1:2" ht="13.5" thickBot="1" x14ac:dyDescent="0.25"/>
    <row r="438" spans="1:2" x14ac:dyDescent="0.2">
      <c r="B438" s="314" t="s">
        <v>427</v>
      </c>
    </row>
    <row r="439" spans="1:2" x14ac:dyDescent="0.2">
      <c r="B439" s="311"/>
    </row>
    <row r="440" spans="1:2" ht="13.5" thickBot="1" x14ac:dyDescent="0.25">
      <c r="B440" s="313" t="s">
        <v>428</v>
      </c>
    </row>
    <row r="442" spans="1:2" ht="13.5" thickBot="1" x14ac:dyDescent="0.25">
      <c r="A442" s="319"/>
    </row>
    <row r="443" spans="1:2" x14ac:dyDescent="0.2">
      <c r="A443" s="320"/>
      <c r="B443" s="321" t="s">
        <v>42</v>
      </c>
    </row>
    <row r="444" spans="1:2" x14ac:dyDescent="0.2">
      <c r="A444" s="320"/>
      <c r="B444" s="311" t="s">
        <v>595</v>
      </c>
    </row>
    <row r="445" spans="1:2" x14ac:dyDescent="0.2">
      <c r="A445" s="320"/>
      <c r="B445" s="311" t="s">
        <v>596</v>
      </c>
    </row>
    <row r="446" spans="1:2" x14ac:dyDescent="0.2">
      <c r="A446" s="320"/>
      <c r="B446" s="311" t="s">
        <v>597</v>
      </c>
    </row>
    <row r="447" spans="1:2" x14ac:dyDescent="0.2">
      <c r="A447" s="320"/>
      <c r="B447" s="311" t="s">
        <v>598</v>
      </c>
    </row>
    <row r="448" spans="1:2" x14ac:dyDescent="0.2">
      <c r="A448" s="320"/>
      <c r="B448" s="311" t="s">
        <v>599</v>
      </c>
    </row>
    <row r="449" spans="1:2" x14ac:dyDescent="0.2">
      <c r="A449" s="320"/>
      <c r="B449" s="311" t="s">
        <v>600</v>
      </c>
    </row>
    <row r="450" spans="1:2" x14ac:dyDescent="0.2">
      <c r="A450" s="320"/>
      <c r="B450" s="311" t="s">
        <v>601</v>
      </c>
    </row>
    <row r="451" spans="1:2" x14ac:dyDescent="0.2">
      <c r="A451" s="320"/>
      <c r="B451" s="311" t="s">
        <v>602</v>
      </c>
    </row>
    <row r="452" spans="1:2" x14ac:dyDescent="0.2">
      <c r="A452" s="320"/>
      <c r="B452" s="311" t="s">
        <v>603</v>
      </c>
    </row>
    <row r="453" spans="1:2" x14ac:dyDescent="0.2">
      <c r="A453" s="320"/>
      <c r="B453" s="311" t="s">
        <v>604</v>
      </c>
    </row>
    <row r="454" spans="1:2" x14ac:dyDescent="0.2">
      <c r="A454" s="320"/>
      <c r="B454" s="311" t="s">
        <v>605</v>
      </c>
    </row>
    <row r="455" spans="1:2" x14ac:dyDescent="0.2">
      <c r="A455" s="320"/>
      <c r="B455" s="311" t="s">
        <v>606</v>
      </c>
    </row>
    <row r="456" spans="1:2" x14ac:dyDescent="0.2">
      <c r="A456" s="320"/>
      <c r="B456" s="311" t="s">
        <v>607</v>
      </c>
    </row>
    <row r="457" spans="1:2" x14ac:dyDescent="0.2">
      <c r="A457" s="320"/>
      <c r="B457" s="311" t="s">
        <v>608</v>
      </c>
    </row>
    <row r="458" spans="1:2" x14ac:dyDescent="0.2">
      <c r="A458" s="320"/>
      <c r="B458" s="311" t="s">
        <v>609</v>
      </c>
    </row>
    <row r="459" spans="1:2" x14ac:dyDescent="0.2">
      <c r="A459" s="320"/>
      <c r="B459" s="311" t="s">
        <v>610</v>
      </c>
    </row>
    <row r="460" spans="1:2" x14ac:dyDescent="0.2">
      <c r="A460" s="320"/>
      <c r="B460" s="311" t="s">
        <v>611</v>
      </c>
    </row>
    <row r="461" spans="1:2" x14ac:dyDescent="0.2">
      <c r="A461" s="320"/>
      <c r="B461" s="311" t="s">
        <v>612</v>
      </c>
    </row>
    <row r="462" spans="1:2" x14ac:dyDescent="0.2">
      <c r="A462" s="320"/>
      <c r="B462" s="311" t="s">
        <v>613</v>
      </c>
    </row>
    <row r="463" spans="1:2" x14ac:dyDescent="0.2">
      <c r="A463" s="320"/>
      <c r="B463" s="311" t="s">
        <v>614</v>
      </c>
    </row>
    <row r="464" spans="1:2" x14ac:dyDescent="0.2">
      <c r="A464" s="320"/>
      <c r="B464" s="311" t="s">
        <v>615</v>
      </c>
    </row>
    <row r="465" spans="1:2" x14ac:dyDescent="0.2">
      <c r="A465" s="320"/>
      <c r="B465" s="311" t="s">
        <v>616</v>
      </c>
    </row>
    <row r="466" spans="1:2" x14ac:dyDescent="0.2">
      <c r="A466" s="320"/>
      <c r="B466" s="311" t="s">
        <v>617</v>
      </c>
    </row>
    <row r="467" spans="1:2" x14ac:dyDescent="0.2">
      <c r="A467" s="320"/>
      <c r="B467" s="311" t="s">
        <v>618</v>
      </c>
    </row>
    <row r="468" spans="1:2" x14ac:dyDescent="0.2">
      <c r="A468" s="320"/>
      <c r="B468" s="311" t="s">
        <v>619</v>
      </c>
    </row>
    <row r="469" spans="1:2" x14ac:dyDescent="0.2">
      <c r="A469" s="320"/>
      <c r="B469" s="311" t="s">
        <v>620</v>
      </c>
    </row>
    <row r="470" spans="1:2" x14ac:dyDescent="0.2">
      <c r="A470" s="320"/>
      <c r="B470" s="311" t="s">
        <v>621</v>
      </c>
    </row>
    <row r="471" spans="1:2" x14ac:dyDescent="0.2">
      <c r="A471" s="320"/>
      <c r="B471" s="311" t="s">
        <v>622</v>
      </c>
    </row>
    <row r="472" spans="1:2" x14ac:dyDescent="0.2">
      <c r="A472" s="320"/>
      <c r="B472" s="311" t="s">
        <v>623</v>
      </c>
    </row>
    <row r="473" spans="1:2" x14ac:dyDescent="0.2">
      <c r="A473" s="320"/>
      <c r="B473" s="311" t="s">
        <v>624</v>
      </c>
    </row>
    <row r="474" spans="1:2" x14ac:dyDescent="0.2">
      <c r="A474" s="320"/>
      <c r="B474" s="311" t="s">
        <v>625</v>
      </c>
    </row>
    <row r="475" spans="1:2" x14ac:dyDescent="0.2">
      <c r="A475" s="320"/>
      <c r="B475" s="311" t="s">
        <v>626</v>
      </c>
    </row>
    <row r="476" spans="1:2" x14ac:dyDescent="0.2">
      <c r="A476" s="320"/>
      <c r="B476" s="311" t="s">
        <v>627</v>
      </c>
    </row>
    <row r="477" spans="1:2" x14ac:dyDescent="0.2">
      <c r="A477" s="320"/>
      <c r="B477" s="311" t="s">
        <v>628</v>
      </c>
    </row>
    <row r="478" spans="1:2" x14ac:dyDescent="0.2">
      <c r="A478" s="320"/>
      <c r="B478" s="311" t="s">
        <v>629</v>
      </c>
    </row>
    <row r="479" spans="1:2" x14ac:dyDescent="0.2">
      <c r="A479" s="320"/>
      <c r="B479" s="311" t="s">
        <v>630</v>
      </c>
    </row>
    <row r="480" spans="1:2" x14ac:dyDescent="0.2">
      <c r="A480" s="320"/>
      <c r="B480" s="311" t="s">
        <v>631</v>
      </c>
    </row>
    <row r="481" spans="1:2" x14ac:dyDescent="0.2">
      <c r="A481" s="320"/>
      <c r="B481" s="311" t="s">
        <v>632</v>
      </c>
    </row>
    <row r="482" spans="1:2" x14ac:dyDescent="0.2">
      <c r="A482" s="320"/>
      <c r="B482" s="311" t="s">
        <v>633</v>
      </c>
    </row>
    <row r="483" spans="1:2" x14ac:dyDescent="0.2">
      <c r="A483" s="320"/>
      <c r="B483" s="311" t="s">
        <v>634</v>
      </c>
    </row>
    <row r="484" spans="1:2" x14ac:dyDescent="0.2">
      <c r="A484" s="320"/>
      <c r="B484" s="311" t="s">
        <v>635</v>
      </c>
    </row>
    <row r="485" spans="1:2" x14ac:dyDescent="0.2">
      <c r="A485" s="320"/>
      <c r="B485" s="311" t="s">
        <v>636</v>
      </c>
    </row>
    <row r="486" spans="1:2" x14ac:dyDescent="0.2">
      <c r="A486" s="320"/>
      <c r="B486" s="311" t="s">
        <v>637</v>
      </c>
    </row>
    <row r="487" spans="1:2" x14ac:dyDescent="0.2">
      <c r="A487" s="320"/>
      <c r="B487" s="311" t="s">
        <v>738</v>
      </c>
    </row>
    <row r="488" spans="1:2" x14ac:dyDescent="0.2">
      <c r="A488" s="320"/>
      <c r="B488" s="311" t="s">
        <v>638</v>
      </c>
    </row>
    <row r="489" spans="1:2" x14ac:dyDescent="0.2">
      <c r="A489" s="320"/>
      <c r="B489" s="311" t="s">
        <v>639</v>
      </c>
    </row>
    <row r="490" spans="1:2" x14ac:dyDescent="0.2">
      <c r="A490" s="320"/>
      <c r="B490" s="311" t="s">
        <v>640</v>
      </c>
    </row>
    <row r="491" spans="1:2" x14ac:dyDescent="0.2">
      <c r="A491" s="320"/>
      <c r="B491" s="311" t="s">
        <v>641</v>
      </c>
    </row>
    <row r="492" spans="1:2" x14ac:dyDescent="0.2">
      <c r="A492" s="320"/>
      <c r="B492" s="311" t="s">
        <v>642</v>
      </c>
    </row>
    <row r="493" spans="1:2" x14ac:dyDescent="0.2">
      <c r="A493" s="320"/>
      <c r="B493" s="311" t="s">
        <v>643</v>
      </c>
    </row>
    <row r="494" spans="1:2" x14ac:dyDescent="0.2">
      <c r="A494" s="320"/>
      <c r="B494" s="311" t="s">
        <v>644</v>
      </c>
    </row>
    <row r="495" spans="1:2" x14ac:dyDescent="0.2">
      <c r="A495" s="320"/>
      <c r="B495" s="311" t="s">
        <v>645</v>
      </c>
    </row>
    <row r="496" spans="1:2" x14ac:dyDescent="0.2">
      <c r="A496" s="320"/>
      <c r="B496" s="311" t="s">
        <v>646</v>
      </c>
    </row>
    <row r="497" spans="1:2" x14ac:dyDescent="0.2">
      <c r="A497" s="320"/>
      <c r="B497" s="311" t="s">
        <v>647</v>
      </c>
    </row>
    <row r="498" spans="1:2" x14ac:dyDescent="0.2">
      <c r="A498" s="320"/>
      <c r="B498" s="311" t="s">
        <v>648</v>
      </c>
    </row>
    <row r="499" spans="1:2" x14ac:dyDescent="0.2">
      <c r="A499" s="320"/>
      <c r="B499" s="311" t="s">
        <v>649</v>
      </c>
    </row>
    <row r="500" spans="1:2" x14ac:dyDescent="0.2">
      <c r="A500" s="320"/>
      <c r="B500" s="311" t="s">
        <v>650</v>
      </c>
    </row>
    <row r="501" spans="1:2" x14ac:dyDescent="0.2">
      <c r="A501" s="320"/>
      <c r="B501" s="311" t="s">
        <v>651</v>
      </c>
    </row>
    <row r="502" spans="1:2" x14ac:dyDescent="0.2">
      <c r="A502" s="320"/>
      <c r="B502" s="311" t="s">
        <v>652</v>
      </c>
    </row>
    <row r="503" spans="1:2" x14ac:dyDescent="0.2">
      <c r="A503" s="320"/>
      <c r="B503" s="311" t="s">
        <v>653</v>
      </c>
    </row>
    <row r="504" spans="1:2" x14ac:dyDescent="0.2">
      <c r="A504" s="320"/>
      <c r="B504" s="311" t="s">
        <v>654</v>
      </c>
    </row>
    <row r="505" spans="1:2" x14ac:dyDescent="0.2">
      <c r="A505" s="320"/>
      <c r="B505" s="311" t="s">
        <v>655</v>
      </c>
    </row>
    <row r="506" spans="1:2" x14ac:dyDescent="0.2">
      <c r="A506" s="320"/>
      <c r="B506" s="311" t="s">
        <v>656</v>
      </c>
    </row>
    <row r="507" spans="1:2" x14ac:dyDescent="0.2">
      <c r="A507" s="320"/>
      <c r="B507" s="311" t="s">
        <v>657</v>
      </c>
    </row>
    <row r="508" spans="1:2" x14ac:dyDescent="0.2">
      <c r="A508" s="320"/>
      <c r="B508" s="311" t="s">
        <v>658</v>
      </c>
    </row>
    <row r="509" spans="1:2" x14ac:dyDescent="0.2">
      <c r="A509" s="320"/>
      <c r="B509" s="311" t="s">
        <v>659</v>
      </c>
    </row>
    <row r="510" spans="1:2" x14ac:dyDescent="0.2">
      <c r="A510" s="320"/>
      <c r="B510" s="311" t="s">
        <v>660</v>
      </c>
    </row>
    <row r="511" spans="1:2" x14ac:dyDescent="0.2">
      <c r="A511" s="320"/>
      <c r="B511" s="311" t="s">
        <v>661</v>
      </c>
    </row>
    <row r="512" spans="1:2" x14ac:dyDescent="0.2">
      <c r="A512" s="320"/>
      <c r="B512" s="311" t="s">
        <v>662</v>
      </c>
    </row>
    <row r="513" spans="1:2" x14ac:dyDescent="0.2">
      <c r="A513" s="320"/>
      <c r="B513" s="311" t="s">
        <v>663</v>
      </c>
    </row>
    <row r="514" spans="1:2" x14ac:dyDescent="0.2">
      <c r="A514" s="320"/>
      <c r="B514" s="311" t="s">
        <v>664</v>
      </c>
    </row>
    <row r="515" spans="1:2" x14ac:dyDescent="0.2">
      <c r="A515" s="320"/>
      <c r="B515" s="311" t="s">
        <v>665</v>
      </c>
    </row>
    <row r="516" spans="1:2" x14ac:dyDescent="0.2">
      <c r="A516" s="320"/>
      <c r="B516" s="311" t="s">
        <v>666</v>
      </c>
    </row>
    <row r="517" spans="1:2" x14ac:dyDescent="0.2">
      <c r="A517" s="320"/>
      <c r="B517" s="311" t="s">
        <v>667</v>
      </c>
    </row>
    <row r="518" spans="1:2" x14ac:dyDescent="0.2">
      <c r="A518" s="320"/>
      <c r="B518" s="311" t="s">
        <v>668</v>
      </c>
    </row>
    <row r="519" spans="1:2" x14ac:dyDescent="0.2">
      <c r="A519" s="320"/>
      <c r="B519" s="311" t="s">
        <v>735</v>
      </c>
    </row>
    <row r="520" spans="1:2" x14ac:dyDescent="0.2">
      <c r="A520" s="320"/>
      <c r="B520" s="311" t="s">
        <v>669</v>
      </c>
    </row>
    <row r="521" spans="1:2" x14ac:dyDescent="0.2">
      <c r="A521" s="320"/>
      <c r="B521" s="311" t="s">
        <v>670</v>
      </c>
    </row>
    <row r="522" spans="1:2" x14ac:dyDescent="0.2">
      <c r="A522" s="320"/>
      <c r="B522" s="311" t="s">
        <v>671</v>
      </c>
    </row>
    <row r="523" spans="1:2" x14ac:dyDescent="0.2">
      <c r="A523" s="320"/>
      <c r="B523" s="311" t="s">
        <v>672</v>
      </c>
    </row>
    <row r="524" spans="1:2" x14ac:dyDescent="0.2">
      <c r="A524" s="320"/>
      <c r="B524" s="311" t="s">
        <v>673</v>
      </c>
    </row>
    <row r="525" spans="1:2" x14ac:dyDescent="0.2">
      <c r="A525" s="320"/>
      <c r="B525" s="311" t="s">
        <v>674</v>
      </c>
    </row>
    <row r="526" spans="1:2" x14ac:dyDescent="0.2">
      <c r="A526" s="320"/>
      <c r="B526" s="311" t="s">
        <v>675</v>
      </c>
    </row>
    <row r="527" spans="1:2" x14ac:dyDescent="0.2">
      <c r="A527" s="320"/>
      <c r="B527" s="311" t="s">
        <v>676</v>
      </c>
    </row>
    <row r="528" spans="1:2" x14ac:dyDescent="0.2">
      <c r="A528" s="320"/>
      <c r="B528" s="311" t="s">
        <v>677</v>
      </c>
    </row>
    <row r="529" spans="1:2" x14ac:dyDescent="0.2">
      <c r="A529" s="320"/>
      <c r="B529" s="311" t="s">
        <v>741</v>
      </c>
    </row>
    <row r="530" spans="1:2" x14ac:dyDescent="0.2">
      <c r="A530" s="320"/>
      <c r="B530" s="311" t="s">
        <v>678</v>
      </c>
    </row>
    <row r="531" spans="1:2" x14ac:dyDescent="0.2">
      <c r="A531" s="320"/>
      <c r="B531" s="311" t="s">
        <v>679</v>
      </c>
    </row>
    <row r="532" spans="1:2" x14ac:dyDescent="0.2">
      <c r="A532" s="320"/>
      <c r="B532" s="311" t="s">
        <v>680</v>
      </c>
    </row>
    <row r="533" spans="1:2" x14ac:dyDescent="0.2">
      <c r="A533" s="320"/>
      <c r="B533" s="311" t="s">
        <v>681</v>
      </c>
    </row>
    <row r="534" spans="1:2" x14ac:dyDescent="0.2">
      <c r="A534" s="320"/>
      <c r="B534" s="311" t="s">
        <v>682</v>
      </c>
    </row>
    <row r="535" spans="1:2" x14ac:dyDescent="0.2">
      <c r="A535" s="320"/>
      <c r="B535" s="311" t="s">
        <v>683</v>
      </c>
    </row>
    <row r="536" spans="1:2" x14ac:dyDescent="0.2">
      <c r="A536" s="320"/>
      <c r="B536" s="311" t="s">
        <v>684</v>
      </c>
    </row>
    <row r="537" spans="1:2" x14ac:dyDescent="0.2">
      <c r="A537" s="320"/>
      <c r="B537" s="311" t="s">
        <v>685</v>
      </c>
    </row>
    <row r="538" spans="1:2" x14ac:dyDescent="0.2">
      <c r="A538" s="320"/>
      <c r="B538" s="311" t="s">
        <v>686</v>
      </c>
    </row>
    <row r="539" spans="1:2" x14ac:dyDescent="0.2">
      <c r="A539" s="320"/>
      <c r="B539" s="311" t="s">
        <v>687</v>
      </c>
    </row>
    <row r="540" spans="1:2" x14ac:dyDescent="0.2">
      <c r="A540" s="320"/>
      <c r="B540" s="311" t="s">
        <v>688</v>
      </c>
    </row>
    <row r="541" spans="1:2" x14ac:dyDescent="0.2">
      <c r="A541" s="320"/>
      <c r="B541" s="311" t="s">
        <v>689</v>
      </c>
    </row>
    <row r="542" spans="1:2" x14ac:dyDescent="0.2">
      <c r="A542" s="320"/>
      <c r="B542" s="311" t="s">
        <v>734</v>
      </c>
    </row>
    <row r="543" spans="1:2" x14ac:dyDescent="0.2">
      <c r="A543" s="320"/>
      <c r="B543" s="311" t="s">
        <v>736</v>
      </c>
    </row>
    <row r="544" spans="1:2" x14ac:dyDescent="0.2">
      <c r="A544" s="320"/>
      <c r="B544" s="311" t="s">
        <v>690</v>
      </c>
    </row>
    <row r="545" spans="1:2" x14ac:dyDescent="0.2">
      <c r="A545" s="320"/>
      <c r="B545" s="311" t="s">
        <v>702</v>
      </c>
    </row>
    <row r="546" spans="1:2" x14ac:dyDescent="0.2">
      <c r="A546" s="320"/>
      <c r="B546" s="311" t="s">
        <v>703</v>
      </c>
    </row>
    <row r="547" spans="1:2" x14ac:dyDescent="0.2">
      <c r="A547" s="320"/>
      <c r="B547" s="311" t="s">
        <v>704</v>
      </c>
    </row>
    <row r="548" spans="1:2" x14ac:dyDescent="0.2">
      <c r="A548" s="320"/>
      <c r="B548" s="311" t="s">
        <v>739</v>
      </c>
    </row>
    <row r="549" spans="1:2" x14ac:dyDescent="0.2">
      <c r="A549" s="320"/>
      <c r="B549" s="311" t="s">
        <v>705</v>
      </c>
    </row>
    <row r="550" spans="1:2" x14ac:dyDescent="0.2">
      <c r="A550" s="320"/>
      <c r="B550" s="311" t="s">
        <v>706</v>
      </c>
    </row>
    <row r="551" spans="1:2" x14ac:dyDescent="0.2">
      <c r="A551" s="320"/>
      <c r="B551" s="311" t="s">
        <v>707</v>
      </c>
    </row>
    <row r="552" spans="1:2" x14ac:dyDescent="0.2">
      <c r="A552" s="320"/>
      <c r="B552" s="311" t="s">
        <v>708</v>
      </c>
    </row>
    <row r="553" spans="1:2" x14ac:dyDescent="0.2">
      <c r="A553" s="320"/>
      <c r="B553" s="311" t="s">
        <v>740</v>
      </c>
    </row>
    <row r="554" spans="1:2" x14ac:dyDescent="0.2">
      <c r="A554" s="320"/>
      <c r="B554" s="311" t="s">
        <v>709</v>
      </c>
    </row>
    <row r="555" spans="1:2" x14ac:dyDescent="0.2">
      <c r="A555" s="320"/>
      <c r="B555" s="311" t="s">
        <v>710</v>
      </c>
    </row>
    <row r="556" spans="1:2" x14ac:dyDescent="0.2">
      <c r="A556" s="320"/>
      <c r="B556" s="311" t="s">
        <v>711</v>
      </c>
    </row>
    <row r="557" spans="1:2" x14ac:dyDescent="0.2">
      <c r="A557" s="320"/>
      <c r="B557" s="311" t="s">
        <v>712</v>
      </c>
    </row>
    <row r="558" spans="1:2" x14ac:dyDescent="0.2">
      <c r="A558" s="320"/>
      <c r="B558" s="311" t="s">
        <v>713</v>
      </c>
    </row>
    <row r="559" spans="1:2" x14ac:dyDescent="0.2">
      <c r="A559" s="320"/>
      <c r="B559" s="311" t="s">
        <v>714</v>
      </c>
    </row>
    <row r="560" spans="1:2" x14ac:dyDescent="0.2">
      <c r="A560" s="320"/>
      <c r="B560" s="311" t="s">
        <v>733</v>
      </c>
    </row>
    <row r="561" spans="1:2" x14ac:dyDescent="0.2">
      <c r="A561" s="320"/>
      <c r="B561" s="311" t="s">
        <v>715</v>
      </c>
    </row>
    <row r="562" spans="1:2" x14ac:dyDescent="0.2">
      <c r="A562" s="320"/>
      <c r="B562" s="311" t="s">
        <v>716</v>
      </c>
    </row>
    <row r="563" spans="1:2" x14ac:dyDescent="0.2">
      <c r="A563" s="320"/>
      <c r="B563" s="311" t="s">
        <v>717</v>
      </c>
    </row>
    <row r="564" spans="1:2" x14ac:dyDescent="0.2">
      <c r="A564" s="320"/>
      <c r="B564" s="311" t="s">
        <v>718</v>
      </c>
    </row>
    <row r="565" spans="1:2" x14ac:dyDescent="0.2">
      <c r="A565" s="320"/>
      <c r="B565" s="311" t="s">
        <v>719</v>
      </c>
    </row>
    <row r="566" spans="1:2" x14ac:dyDescent="0.2">
      <c r="A566" s="320"/>
      <c r="B566" s="311" t="s">
        <v>720</v>
      </c>
    </row>
    <row r="567" spans="1:2" x14ac:dyDescent="0.2">
      <c r="A567" s="320"/>
      <c r="B567" s="311" t="s">
        <v>721</v>
      </c>
    </row>
    <row r="568" spans="1:2" x14ac:dyDescent="0.2">
      <c r="A568" s="320"/>
      <c r="B568" s="311" t="s">
        <v>722</v>
      </c>
    </row>
    <row r="569" spans="1:2" x14ac:dyDescent="0.2">
      <c r="A569" s="320"/>
      <c r="B569" s="311" t="s">
        <v>737</v>
      </c>
    </row>
    <row r="570" spans="1:2" x14ac:dyDescent="0.2">
      <c r="A570" s="320"/>
      <c r="B570" s="311" t="s">
        <v>723</v>
      </c>
    </row>
    <row r="571" spans="1:2" x14ac:dyDescent="0.2">
      <c r="A571" s="320"/>
      <c r="B571" s="311" t="s">
        <v>724</v>
      </c>
    </row>
    <row r="572" spans="1:2" x14ac:dyDescent="0.2">
      <c r="A572" s="320"/>
      <c r="B572" s="311" t="s">
        <v>725</v>
      </c>
    </row>
    <row r="573" spans="1:2" x14ac:dyDescent="0.2">
      <c r="A573" s="320"/>
      <c r="B573" s="311" t="s">
        <v>726</v>
      </c>
    </row>
    <row r="574" spans="1:2" x14ac:dyDescent="0.2">
      <c r="A574" s="320"/>
      <c r="B574" s="311" t="s">
        <v>727</v>
      </c>
    </row>
    <row r="575" spans="1:2" x14ac:dyDescent="0.2">
      <c r="A575" s="320"/>
      <c r="B575" s="311" t="s">
        <v>728</v>
      </c>
    </row>
    <row r="576" spans="1:2" x14ac:dyDescent="0.2">
      <c r="A576" s="320"/>
      <c r="B576" s="311" t="s">
        <v>729</v>
      </c>
    </row>
    <row r="577" spans="1:2" x14ac:dyDescent="0.2">
      <c r="A577" s="320"/>
      <c r="B577" s="311" t="s">
        <v>730</v>
      </c>
    </row>
    <row r="578" spans="1:2" x14ac:dyDescent="0.2">
      <c r="A578" s="320"/>
      <c r="B578" s="311" t="s">
        <v>731</v>
      </c>
    </row>
    <row r="579" spans="1:2" ht="13.5" thickBot="1" x14ac:dyDescent="0.25">
      <c r="B579" s="313" t="s">
        <v>732</v>
      </c>
    </row>
  </sheetData>
  <sheetProtection formatCells="0" formatColumns="0" formatRows="0" insertColumns="0" insertRows="0" deleteColumns="0" deleteRows="0" sort="0" autoFilter="0"/>
  <sortState xmlns:xlrd2="http://schemas.microsoft.com/office/spreadsheetml/2017/richdata2" ref="H4:H193">
    <sortCondition ref="H3"/>
  </sortState>
  <mergeCells count="1">
    <mergeCell ref="A2:C2"/>
  </mergeCells>
  <phoneticPr fontId="11" type="noConversion"/>
  <pageMargins left="0.25" right="0.25" top="0.25" bottom="0.25" header="0.4921259845" footer="0.4921259845"/>
  <pageSetup paperSize="9" scale="63"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0"/>
  <dimension ref="A1:C1"/>
  <sheetViews>
    <sheetView workbookViewId="0">
      <selection activeCell="A3" sqref="A3"/>
    </sheetView>
  </sheetViews>
  <sheetFormatPr defaultRowHeight="12.75" x14ac:dyDescent="0.2"/>
  <cols>
    <col min="1" max="1" width="17.5703125" bestFit="1" customWidth="1"/>
    <col min="3" max="3" width="20.7109375" customWidth="1"/>
  </cols>
  <sheetData>
    <row r="1" spans="1:3" ht="40.5" customHeight="1" thickBot="1" x14ac:dyDescent="0.25">
      <c r="A1" s="1196" t="s">
        <v>908</v>
      </c>
      <c r="B1" s="1197"/>
      <c r="C1" s="1198"/>
    </row>
  </sheetData>
  <sheetProtection formatCells="0" formatColumns="0" formatRows="0" insertColumns="0" insertRows="0" deleteColumns="0" deleteRows="0" sort="0" autoFilter="0"/>
  <mergeCells count="1">
    <mergeCell ref="A1:C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igonfile xmlns="b121886f-e36a-4220-98b0-243cca56b8e2">No</sigonfile>
    <concomments xmlns="b121886f-e36a-4220-98b0-243cca56b8e2">Affiliate Vetted
SOF on File</concomments>
    <amdnum xmlns="8a4fee11-60df-4c1a-bd7c-39e0c34242be">8</amdnum>
    <conversionstatus xmlns="b121886f-e36a-4220-98b0-243cca56b8e2">Not Started</conversionstatus>
    <shippertype xmlns="b121886f-e36a-4220-98b0-243cca56b8e2">NVO</shippertype>
    <Company xmlns="http://schemas.microsoft.com/sharepoint/v3">Geodis USA Inc</Company>
    <comcomments xmlns="b121886f-e36a-4220-98b0-243cca56b8e2" xsi:nil="true"/>
    <contexpires xmlns="b121886f-e36a-4220-98b0-243cca56b8e2">2023-01-31T05:00:00+00:00</contexpires>
    <uploadsts xmlns="b121886f-e36a-4220-98b0-243cca56b8e2">Upload Queue</uploadsts>
    <exempt xmlns="b121886f-e36a-4220-98b0-243cca56b8e2">No</exempt>
    <custtemp xmlns="b121886f-e36a-4220-98b0-243cca56b8e2">No</custtemp>
    <contractstatus xmlns="b121886f-e36a-4220-98b0-243cca56b8e2">Staged</contractstatus>
    <assignedTo xmlns="b121886f-e36a-4220-98b0-243cca56b8e2">Commercial</assignedTo>
    <amdeffdate xmlns="b121886f-e36a-4220-98b0-243cca56b8e2" xsi:nil="true"/>
    <UploadPriority xmlns="b121886f-e36a-4220-98b0-243cca56b8e2">Normal</UploadPriority>
    <Contract_x0020_Priority xmlns="b121886f-e36a-4220-98b0-243cca56b8e2">No</Contract_x0020_Priority>
    <contractnum xmlns="8a4fee11-60df-4c1a-bd7c-39e0c34242be">22-0125</contractnum>
    <Center xmlns="b121886f-e36a-4220-98b0-243cca56b8e2">Mumbai</Center>
    <_dlc_DocId xmlns="8a4fee11-60df-4c1a-bd7c-39e0c34242be">EDECT6KTZNYJ-17-24526</_dlc_DocId>
    <_dlc_DocIdUrl xmlns="8a4fee11-60df-4c1a-bd7c-39e0c34242be">
      <Url>http://contracts.usa.cma-cgm.com/scontracts/_layouts/DocIdRedir.aspx?ID=EDECT6KTZNYJ-17-24526</Url>
      <Description>EDECT6KTZNYJ-17-24526</Description>
    </_dlc_DocIdUrl>
    <Amend_x0020_Ready xmlns="3b1d7f8f-9ee8-4681-8068-176d9bcb3f6a">Not Ready</Amend_x0020_Ready>
    <doc1605 xmlns="b121886f-e36a-4220-98b0-243cca56b8e2">No</doc1605>
    <agreedate xmlns="b121886f-e36a-4220-98b0-243cca56b8e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NON EXEMPT" ma:contentTypeID="0x010100C6A4C7CFE533404FB13F27B676F90DB4002FF9717D7369B1419AE9AEB7D3DD90E8" ma:contentTypeVersion="107" ma:contentTypeDescription="No file available - Go to Proposals" ma:contentTypeScope="" ma:versionID="90bb83db0fb3d94388ea341f1e665200">
  <xsd:schema xmlns:xsd="http://www.w3.org/2001/XMLSchema" xmlns:xs="http://www.w3.org/2001/XMLSchema" xmlns:p="http://schemas.microsoft.com/office/2006/metadata/properties" xmlns:ns1="b121886f-e36a-4220-98b0-243cca56b8e2" xmlns:ns2="8a4fee11-60df-4c1a-bd7c-39e0c34242be" xmlns:ns3="http://schemas.microsoft.com/sharepoint/v3" xmlns:ns4="3b1d7f8f-9ee8-4681-8068-176d9bcb3f6a" targetNamespace="http://schemas.microsoft.com/office/2006/metadata/properties" ma:root="true" ma:fieldsID="c300c86e0a0785ebe389cab8acc69919" ns1:_="" ns2:_="" ns3:_="" ns4:_="">
    <xsd:import namespace="b121886f-e36a-4220-98b0-243cca56b8e2"/>
    <xsd:import namespace="8a4fee11-60df-4c1a-bd7c-39e0c34242be"/>
    <xsd:import namespace="http://schemas.microsoft.com/sharepoint/v3"/>
    <xsd:import namespace="3b1d7f8f-9ee8-4681-8068-176d9bcb3f6a"/>
    <xsd:element name="properties">
      <xsd:complexType>
        <xsd:sequence>
          <xsd:element name="documentManagement">
            <xsd:complexType>
              <xsd:all>
                <xsd:element ref="ns1:custtemp"/>
                <xsd:element ref="ns1:assignedTo" minOccurs="0"/>
                <xsd:element ref="ns1:contractstatus" minOccurs="0"/>
                <xsd:element ref="ns2:contractnum" minOccurs="0"/>
                <xsd:element ref="ns2:amdnum" minOccurs="0"/>
                <xsd:element ref="ns1:amdeffdate" minOccurs="0"/>
                <xsd:element ref="ns1:shippertype"/>
                <xsd:element ref="ns3:Company" minOccurs="0"/>
                <xsd:element ref="ns1:comcomments" minOccurs="0"/>
                <xsd:element ref="ns1:contexpires"/>
                <xsd:element ref="ns1:sigonfile" minOccurs="0"/>
                <xsd:element ref="ns1:exempt" minOccurs="0"/>
                <xsd:element ref="ns1:concomments" minOccurs="0"/>
                <xsd:element ref="ns1:doc1605" minOccurs="0"/>
                <xsd:element ref="ns1:agreedate" minOccurs="0"/>
                <xsd:element ref="ns1:UploadPriority" minOccurs="0"/>
                <xsd:element ref="ns1:uploadsts" minOccurs="0"/>
                <xsd:element ref="ns1:conversionstatus" minOccurs="0"/>
                <xsd:element ref="ns1:Contract_x0020_Priority" minOccurs="0"/>
                <xsd:element ref="ns4:Amend_x0020_Ready" minOccurs="0"/>
                <xsd:element ref="ns2:_dlc_DocId" minOccurs="0"/>
                <xsd:element ref="ns2:_dlc_DocIdPersistId" minOccurs="0"/>
                <xsd:element ref="ns2:_dlc_DocIdUrl" minOccurs="0"/>
                <xsd:element ref="ns1:Cent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21886f-e36a-4220-98b0-243cca56b8e2" elementFormDefault="qualified">
    <xsd:import namespace="http://schemas.microsoft.com/office/2006/documentManagement/types"/>
    <xsd:import namespace="http://schemas.microsoft.com/office/infopath/2007/PartnerControls"/>
    <xsd:element name="custtemp" ma:index="0" ma:displayName="Cust. Template" ma:format="Dropdown" ma:internalName="custtemp">
      <xsd:simpleType>
        <xsd:restriction base="dms:Choice">
          <xsd:enumeration value="No"/>
          <xsd:enumeration value="Yes"/>
        </xsd:restriction>
      </xsd:simpleType>
    </xsd:element>
    <xsd:element name="assignedTo" ma:index="1" nillable="true" ma:displayName="AssignedTo" ma:default="Commercial" ma:format="Dropdown" ma:internalName="assignedTo">
      <xsd:simpleType>
        <xsd:restriction base="dms:Choice">
          <xsd:enumeration value="Commercial"/>
          <xsd:enumeration value="Contracts"/>
          <xsd:enumeration value="Conversion"/>
          <xsd:enumeration value="Upload"/>
        </xsd:restriction>
      </xsd:simpleType>
    </xsd:element>
    <xsd:element name="contractstatus" ma:index="2" nillable="true" ma:displayName="Contract Status" ma:default="In Progress" ma:format="Dropdown" ma:internalName="contractstatus">
      <xsd:simpleType>
        <xsd:restriction base="dms:Choice">
          <xsd:enumeration value="In Progress"/>
          <xsd:enumeration value="Pending Sales"/>
          <xsd:enumeration value="Pending Trade"/>
          <xsd:enumeration value="Contract Compliance"/>
          <xsd:enumeration value="Review Problem"/>
          <xsd:enumeration value="Sent For Signature"/>
          <xsd:enumeration value="SFS-Reminder 1"/>
          <xsd:enumeration value="SFS-Reminder 2"/>
          <xsd:enumeration value="Signed/Sent"/>
          <xsd:enumeration value="Filed"/>
          <xsd:enumeration value="Staged"/>
          <xsd:enumeration value="Tariff GRIP"/>
        </xsd:restriction>
      </xsd:simpleType>
    </xsd:element>
    <xsd:element name="amdeffdate" ma:index="5" nillable="true" ma:displayName="Amd Eff Date" ma:format="DateOnly" ma:internalName="amdeffdate">
      <xsd:simpleType>
        <xsd:restriction base="dms:DateTime"/>
      </xsd:simpleType>
    </xsd:element>
    <xsd:element name="shippertype" ma:index="6" ma:displayName="Customer Type" ma:format="Dropdown" ma:internalName="shippertype">
      <xsd:simpleType>
        <xsd:restriction base="dms:Choice">
          <xsd:enumeration value="BCO"/>
          <xsd:enumeration value="NVO"/>
          <xsd:enumeration value="SA"/>
          <xsd:enumeration value="STRAT"/>
        </xsd:restriction>
      </xsd:simpleType>
    </xsd:element>
    <xsd:element name="comcomments" ma:index="9" nillable="true" ma:displayName="Commercial Comments" ma:internalName="comcomments">
      <xsd:simpleType>
        <xsd:restriction base="dms:Note">
          <xsd:maxLength value="255"/>
        </xsd:restriction>
      </xsd:simpleType>
    </xsd:element>
    <xsd:element name="contexpires" ma:index="10" ma:displayName="Contract Exp" ma:format="DateOnly" ma:internalName="contexpires">
      <xsd:simpleType>
        <xsd:restriction base="dms:DateTime"/>
      </xsd:simpleType>
    </xsd:element>
    <xsd:element name="sigonfile" ma:index="11" nillable="true" ma:displayName="E-Sig On File" ma:default="No" ma:format="Dropdown" ma:internalName="sigonfile">
      <xsd:simpleType>
        <xsd:restriction base="dms:Choice">
          <xsd:enumeration value="No"/>
          <xsd:enumeration value="Yes"/>
        </xsd:restriction>
      </xsd:simpleType>
    </xsd:element>
    <xsd:element name="exempt" ma:index="12" nillable="true" ma:displayName="Exempt Only" ma:default="No" ma:format="Dropdown" ma:internalName="exempt">
      <xsd:simpleType>
        <xsd:restriction base="dms:Choice">
          <xsd:enumeration value="No"/>
          <xsd:enumeration value="Yes-Sig Req"/>
          <xsd:enumeration value="Yes-Sig Not Req"/>
        </xsd:restriction>
      </xsd:simpleType>
    </xsd:element>
    <xsd:element name="concomments" ma:index="13" nillable="true" ma:displayName="Contracts Comments" ma:internalName="concomments">
      <xsd:simpleType>
        <xsd:restriction base="dms:Note">
          <xsd:maxLength value="255"/>
        </xsd:restriction>
      </xsd:simpleType>
    </xsd:element>
    <xsd:element name="doc1605" ma:index="14" nillable="true" ma:displayName="Docket 16-05" ma:default="No" ma:description="“Contracts Dept Use Only”" ma:format="Dropdown" ma:internalName="Docket_x0020_16_x002d_05">
      <xsd:simpleType>
        <xsd:restriction base="dms:Choice">
          <xsd:enumeration value="No"/>
          <xsd:enumeration value="Yes"/>
        </xsd:restriction>
      </xsd:simpleType>
    </xsd:element>
    <xsd:element name="agreedate" ma:index="15" nillable="true" ma:displayName="Agreement Date" ma:description="“Contracts Dept Use Only”" ma:format="DateOnly" ma:internalName="Agreement_x0020_Date">
      <xsd:simpleType>
        <xsd:restriction base="dms:DateTime"/>
      </xsd:simpleType>
    </xsd:element>
    <xsd:element name="UploadPriority" ma:index="16" nillable="true" ma:displayName="Upload Priority" ma:default="Normal" ma:description="“Contracts Dept Use Only”" ma:format="Dropdown" ma:internalName="UploadPriority">
      <xsd:simpleType>
        <xsd:restriction base="dms:Choice">
          <xsd:enumeration value="Normal"/>
          <xsd:enumeration value="Urgent Upload"/>
        </xsd:restriction>
      </xsd:simpleType>
    </xsd:element>
    <xsd:element name="uploadsts" ma:index="17" nillable="true" ma:displayName="Upload Status" ma:default="Upload Queue" ma:format="Dropdown" ma:internalName="uploadsts">
      <xsd:simpleType>
        <xsd:restriction base="dms:Choice">
          <xsd:enumeration value="Upload Queue"/>
          <xsd:enumeration value="Upload Working"/>
          <xsd:enumeration value="Sent to Sunopsis"/>
          <xsd:enumeration value="Upload Issue/Delay"/>
          <xsd:enumeration value="Complete"/>
          <xsd:enumeration value="Complete/Modified"/>
          <xsd:enumeration value="Unlock VOID"/>
        </xsd:restriction>
      </xsd:simpleType>
    </xsd:element>
    <xsd:element name="conversionstatus" ma:index="18" nillable="true" ma:displayName="Conversion Status" ma:default="Not Started" ma:format="Dropdown" ma:internalName="conversionstatus">
      <xsd:simpleType>
        <xsd:restriction base="dms:Choice">
          <xsd:enumeration value="Not Started"/>
          <xsd:enumeration value="In Progress"/>
          <xsd:enumeration value="Issue Pending"/>
          <xsd:enumeration value="Complete"/>
        </xsd:restriction>
      </xsd:simpleType>
    </xsd:element>
    <xsd:element name="Contract_x0020_Priority" ma:index="20" nillable="true" ma:displayName="Contract Priority" ma:default="No" ma:format="Dropdown" ma:internalName="Contract_x0020_Priority">
      <xsd:simpleType>
        <xsd:restriction base="dms:Choice">
          <xsd:enumeration value="No"/>
          <xsd:enumeration value="Yes"/>
        </xsd:restriction>
      </xsd:simpleType>
    </xsd:element>
    <xsd:element name="Center" ma:index="34" nillable="true" ma:displayName="Center" ma:default="Choose Center" ma:format="Dropdown" ma:internalName="Center">
      <xsd:simpleType>
        <xsd:restriction base="dms:Choice">
          <xsd:enumeration value="Choose Center"/>
          <xsd:enumeration value="Mumbai"/>
          <xsd:enumeration value="Manila"/>
        </xsd:restriction>
      </xsd:simpleType>
    </xsd:element>
  </xsd:schema>
  <xsd:schema xmlns:xsd="http://www.w3.org/2001/XMLSchema" xmlns:xs="http://www.w3.org/2001/XMLSchema" xmlns:dms="http://schemas.microsoft.com/office/2006/documentManagement/types" xmlns:pc="http://schemas.microsoft.com/office/infopath/2007/PartnerControls" targetNamespace="8a4fee11-60df-4c1a-bd7c-39e0c34242be" elementFormDefault="qualified">
    <xsd:import namespace="http://schemas.microsoft.com/office/2006/documentManagement/types"/>
    <xsd:import namespace="http://schemas.microsoft.com/office/infopath/2007/PartnerControls"/>
    <xsd:element name="contractnum" ma:index="3" nillable="true" ma:displayName="Contract#" ma:indexed="true" ma:internalName="contractnum">
      <xsd:simpleType>
        <xsd:restriction base="dms:Text">
          <xsd:maxLength value="8"/>
        </xsd:restriction>
      </xsd:simpleType>
    </xsd:element>
    <xsd:element name="amdnum" ma:index="4" nillable="true" ma:displayName="Amend#" ma:decimals="0" ma:internalName="amdnum" ma:readOnly="false" ma:percentage="FALSE">
      <xsd:simpleType>
        <xsd:restriction base="dms:Number"/>
      </xsd:simpleType>
    </xsd:element>
    <xsd:element name="_dlc_DocId" ma:index="27" nillable="true" ma:displayName="Document ID Value" ma:description="The value of the document ID assigned to this item." ma:indexed="true" ma:internalName="_dlc_DocId" ma:readOnly="true">
      <xsd:simpleType>
        <xsd:restriction base="dms:Text"/>
      </xsd:simpleType>
    </xsd:element>
    <xsd:element name="_dlc_DocIdPersistId" ma:index="31" nillable="true" ma:displayName="Persist ID" ma:description="Keep ID on add." ma:hidden="true" ma:internalName="_dlc_DocIdPersistId" ma:readOnly="true">
      <xsd:simpleType>
        <xsd:restriction base="dms:Boolean"/>
      </xsd:simpleType>
    </xsd:element>
    <xsd:element name="_dlc_DocIdUrl" ma:index="3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pany" ma:index="7" nillable="true" ma:displayName="Company" ma:internalName="Company">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b1d7f8f-9ee8-4681-8068-176d9bcb3f6a" elementFormDefault="qualified">
    <xsd:import namespace="http://schemas.microsoft.com/office/2006/documentManagement/types"/>
    <xsd:import namespace="http://schemas.microsoft.com/office/infopath/2007/PartnerControls"/>
    <xsd:element name="Amend_x0020_Ready" ma:index="21" nillable="true" ma:displayName="Amend Ready" ma:default="Not Ready" ma:description="“Contracts Dept Use Only”" ma:format="Dropdown" ma:internalName="Amend_x0020_Ready">
      <xsd:simpleType>
        <xsd:restriction base="dms:Choice">
          <xsd:enumeration value="Not Ready"/>
          <xsd:enumeration value="Go"/>
          <xsd:enumeration value="Sen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6B31ABE-5ADA-41CC-BA9C-1D347784C6E3}">
  <ds:schemaRefs>
    <ds:schemaRef ds:uri="http://schemas.microsoft.com/sharepoint/v3/contenttype/forms"/>
  </ds:schemaRefs>
</ds:datastoreItem>
</file>

<file path=customXml/itemProps2.xml><?xml version="1.0" encoding="utf-8"?>
<ds:datastoreItem xmlns:ds="http://schemas.openxmlformats.org/officeDocument/2006/customXml" ds:itemID="{981421E1-3F1A-4967-BFA5-233BD9B425D8}">
  <ds:schemaRefs>
    <ds:schemaRef ds:uri="http://schemas.microsoft.com/office/2006/metadata/properties"/>
    <ds:schemaRef ds:uri="http://schemas.microsoft.com/office/infopath/2007/PartnerControls"/>
    <ds:schemaRef ds:uri="b121886f-e36a-4220-98b0-243cca56b8e2"/>
    <ds:schemaRef ds:uri="8a4fee11-60df-4c1a-bd7c-39e0c34242be"/>
    <ds:schemaRef ds:uri="http://schemas.microsoft.com/sharepoint/v3"/>
    <ds:schemaRef ds:uri="3b1d7f8f-9ee8-4681-8068-176d9bcb3f6a"/>
  </ds:schemaRefs>
</ds:datastoreItem>
</file>

<file path=customXml/itemProps3.xml><?xml version="1.0" encoding="utf-8"?>
<ds:datastoreItem xmlns:ds="http://schemas.openxmlformats.org/officeDocument/2006/customXml" ds:itemID="{F8F11047-29F4-4D52-9D6D-4395E33FB9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21886f-e36a-4220-98b0-243cca56b8e2"/>
    <ds:schemaRef ds:uri="8a4fee11-60df-4c1a-bd7c-39e0c34242be"/>
    <ds:schemaRef ds:uri="http://schemas.microsoft.com/sharepoint/v3"/>
    <ds:schemaRef ds:uri="3b1d7f8f-9ee8-4681-8068-176d9bcb3f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358AE9E-9573-4785-9522-898212B6F895}">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62</vt:i4>
      </vt:variant>
    </vt:vector>
  </HeadingPairs>
  <TitlesOfParts>
    <vt:vector size="70" baseType="lpstr">
      <vt:lpstr>Boiler Plate</vt:lpstr>
      <vt:lpstr>Cover</vt:lpstr>
      <vt:lpstr>MQC</vt:lpstr>
      <vt:lpstr>APPENDIX P-1 (USA-CARIB LATAM)</vt:lpstr>
      <vt:lpstr>Affiliates</vt:lpstr>
      <vt:lpstr>FOREIGN TO FOREIGN</vt:lpstr>
      <vt:lpstr>Listes</vt:lpstr>
      <vt:lpstr>SOF BR</vt:lpstr>
      <vt:lpstr>'APPENDIX P-1 (USA-CARIB LATAM)'!ArbMode</vt:lpstr>
      <vt:lpstr>ArbMode</vt:lpstr>
      <vt:lpstr>'APPENDIX P-1 (USA-CARIB LATAM)'!Autom</vt:lpstr>
      <vt:lpstr>Autom</vt:lpstr>
      <vt:lpstr>'APPENDIX P-1 (USA-CARIB LATAM)'!BULLET</vt:lpstr>
      <vt:lpstr>'FOREIGN TO FOREIGN'!BULLET</vt:lpstr>
      <vt:lpstr>'APPENDIX P-1 (USA-CARIB LATAM)'!Charges</vt:lpstr>
      <vt:lpstr>Charges</vt:lpstr>
      <vt:lpstr>'APPENDIX P-1 (USA-CARIB LATAM)'!Container</vt:lpstr>
      <vt:lpstr>Container</vt:lpstr>
      <vt:lpstr>'APPENDIX P-1 (USA-CARIB LATAM)'!CST</vt:lpstr>
      <vt:lpstr>CST</vt:lpstr>
      <vt:lpstr>'APPENDIX P-1 (USA-CARIB LATAM)'!CURRENCY</vt:lpstr>
      <vt:lpstr>CURRENCY</vt:lpstr>
      <vt:lpstr>'APPENDIX P-1 (USA-CARIB LATAM)'!DAYS</vt:lpstr>
      <vt:lpstr>DAYS</vt:lpstr>
      <vt:lpstr>'APPENDIX P-1 (USA-CARIB LATAM)'!DDTARIFF</vt:lpstr>
      <vt:lpstr>DDTARIFF</vt:lpstr>
      <vt:lpstr>'APPENDIX P-1 (USA-CARIB LATAM)'!DDTARIFFUS</vt:lpstr>
      <vt:lpstr>DDTARIFFUS</vt:lpstr>
      <vt:lpstr>'APPENDIX P-1 (USA-CARIB LATAM)'!DDTARIFFUSE</vt:lpstr>
      <vt:lpstr>DDTARIFFUSE</vt:lpstr>
      <vt:lpstr>DDTARIFFUSI</vt:lpstr>
      <vt:lpstr>'APPENDIX P-1 (USA-CARIB LATAM)'!droppull</vt:lpstr>
      <vt:lpstr>droppull</vt:lpstr>
      <vt:lpstr>'APPENDIX P-1 (USA-CARIB LATAM)'!EQTYPE</vt:lpstr>
      <vt:lpstr>EQTYPE</vt:lpstr>
      <vt:lpstr>'APPENDIX P-1 (USA-CARIB LATAM)'!Equip</vt:lpstr>
      <vt:lpstr>Equip</vt:lpstr>
      <vt:lpstr>'APPENDIX P-1 (USA-CARIB LATAM)'!Exceptions</vt:lpstr>
      <vt:lpstr>Exceptions</vt:lpstr>
      <vt:lpstr>'APPENDIX P-1 (USA-CARIB LATAM)'!EXPIMP</vt:lpstr>
      <vt:lpstr>EXPIMP</vt:lpstr>
      <vt:lpstr>'APPENDIX P-1 (USA-CARIB LATAM)'!GRIPSS</vt:lpstr>
      <vt:lpstr>GRIPSS</vt:lpstr>
      <vt:lpstr>'APPENDIX P-1 (USA-CARIB LATAM)'!GRIPSS_EQ</vt:lpstr>
      <vt:lpstr>GRIPSS_EQ</vt:lpstr>
      <vt:lpstr>'APPENDIX P-1 (USA-CARIB LATAM)'!Mode</vt:lpstr>
      <vt:lpstr>Mode</vt:lpstr>
      <vt:lpstr>'APPENDIX P-1 (USA-CARIB LATAM)'!MQCType</vt:lpstr>
      <vt:lpstr>MQCType</vt:lpstr>
      <vt:lpstr>'Boiler Plate'!OLE_LINK1</vt:lpstr>
      <vt:lpstr>'APPENDIX P-1 (USA-CARIB LATAM)'!OOG</vt:lpstr>
      <vt:lpstr>OOG</vt:lpstr>
      <vt:lpstr>'APPENDIX P-1 (USA-CARIB LATAM)'!OPREEFER</vt:lpstr>
      <vt:lpstr>OPREEFER</vt:lpstr>
      <vt:lpstr>'APPENDIX P-1 (USA-CARIB LATAM)'!Print_Area</vt:lpstr>
      <vt:lpstr>Cover!Print_Area</vt:lpstr>
      <vt:lpstr>'FOREIGN TO FOREIGN'!Print_Area</vt:lpstr>
      <vt:lpstr>Listes!Print_Area</vt:lpstr>
      <vt:lpstr>'APPENDIX P-1 (USA-CARIB LATAM)'!Reefer</vt:lpstr>
      <vt:lpstr>Reefer</vt:lpstr>
      <vt:lpstr>'APPENDIX P-1 (USA-CARIB LATAM)'!SDD</vt:lpstr>
      <vt:lpstr>SDD</vt:lpstr>
      <vt:lpstr>shipper</vt:lpstr>
      <vt:lpstr>ShipperCert</vt:lpstr>
      <vt:lpstr>'APPENDIX P-1 (USA-CARIB LATAM)'!ShipperOwn</vt:lpstr>
      <vt:lpstr>ShipperOwn</vt:lpstr>
      <vt:lpstr>'APPENDIX P-1 (USA-CARIB LATAM)'!Type_note2</vt:lpstr>
      <vt:lpstr>Type_note2</vt:lpstr>
      <vt:lpstr>'APPENDIX P-1 (USA-CARIB LATAM)'!YesNo</vt:lpstr>
      <vt:lpstr>YesNo</vt:lpstr>
    </vt:vector>
  </TitlesOfParts>
  <Company>Geodis USA Inc.acting as agent for and on behalf of Cargo Container Line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Inbound Outound VR39</dc:title>
  <dc:creator>SHINDE Sameer</dc:creator>
  <dc:description/>
  <cp:lastModifiedBy>MOGRE Preetam</cp:lastModifiedBy>
  <cp:lastPrinted>2022-01-11T20:32:56Z</cp:lastPrinted>
  <dcterms:created xsi:type="dcterms:W3CDTF">2001-10-02T15:11:11Z</dcterms:created>
  <dcterms:modified xsi:type="dcterms:W3CDTF">2022-06-24T10:55:27Z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0x010100C6A4C7CFE533404FB13F27B676F90DB4002FF9717D7369B1419AE9AEB7D3DD90E8</vt:lpwstr>
  </property>
  <property fmtid="{D5CDD505-2E9C-101B-9397-08002B2CF9AE}" pid="3" name="_dlc_policyId">
    <vt:lpwstr>0x010100C6A4C7CFE533404FB13F27B676F90DB4008BCA17D91936844CA57A6113BF958A93|-8932850</vt:lpwstr>
  </property>
  <property fmtid="{D5CDD505-2E9C-101B-9397-08002B2CF9AE}" pid="4" name="ItemRetentionFormula">
    <vt:lpwstr>&lt;formula id="Microsoft.Office.RecordsManagement.PolicyFeatures.Expiration.Formula.BuiltIn"&gt;&lt;number&gt;1&lt;/number&gt;&lt;property&gt;contexpires&lt;/property&gt;&lt;propertyId&gt;93d516e4-ba9b-425d-b2e0-f66d25f8e718&lt;/propertyId&gt;&lt;period&gt;years&lt;/period&gt;&lt;/formula&gt;</vt:lpwstr>
  </property>
  <property fmtid="{D5CDD505-2E9C-101B-9397-08002B2CF9AE}" pid="5" name="_dlc_DocIdItemGuid">
    <vt:lpwstr>87e97e03-256a-4689-82b3-069900c6c07b</vt:lpwstr>
  </property>
  <property fmtid="{D5CDD505-2E9C-101B-9397-08002B2CF9AE}" pid="6" name="Order">
    <vt:r8>2033400</vt:r8>
  </property>
  <property fmtid="{D5CDD505-2E9C-101B-9397-08002B2CF9AE}" pid="7" name="xd_ProgID">
    <vt:lpwstr/>
  </property>
  <property fmtid="{D5CDD505-2E9C-101B-9397-08002B2CF9AE}" pid="8" name="TemplateUrl">
    <vt:lpwstr/>
  </property>
  <property fmtid="{D5CDD505-2E9C-101B-9397-08002B2CF9AE}" pid="9" name="_CopySource">
    <vt:lpwstr/>
  </property>
</Properties>
</file>