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User\Desktop\Necessary\Financial Models and Learning Content\Default Probability with Altman Z-score\"/>
    </mc:Choice>
  </mc:AlternateContent>
  <xr:revisionPtr revIDLastSave="0" documentId="13_ncr:1_{96FC7363-8AD0-423C-87F3-6FC7EDACCA7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7" i="1"/>
  <c r="I8" i="1"/>
  <c r="I9" i="1"/>
  <c r="I10" i="1"/>
  <c r="I11" i="1"/>
  <c r="I6" i="1"/>
  <c r="I4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G2" i="1"/>
  <c r="I3" i="1"/>
  <c r="I5" i="1"/>
</calcChain>
</file>

<file path=xl/sharedStrings.xml><?xml version="1.0" encoding="utf-8"?>
<sst xmlns="http://schemas.openxmlformats.org/spreadsheetml/2006/main" count="33" uniqueCount="17">
  <si>
    <t>Year</t>
  </si>
  <si>
    <t>United Spirits Ltd</t>
  </si>
  <si>
    <t>Reliance Industries Ltd</t>
  </si>
  <si>
    <t>Sun TV Network Ltd</t>
  </si>
  <si>
    <t>India Cements Ltd</t>
  </si>
  <si>
    <t>Current Assets</t>
  </si>
  <si>
    <t>Current Liabilities</t>
  </si>
  <si>
    <t>O/S Shares (MC)</t>
  </si>
  <si>
    <t>Price (Screener)</t>
  </si>
  <si>
    <t>Company</t>
  </si>
  <si>
    <t>TotalAssets</t>
  </si>
  <si>
    <t>TotalLiabilities</t>
  </si>
  <si>
    <t>WorkingCapital</t>
  </si>
  <si>
    <t>RetainedEarnings</t>
  </si>
  <si>
    <t>EBIT</t>
  </si>
  <si>
    <t>MarketCap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</si>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</sst>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8" tint="-0.24997711111789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M1" sqref="M1"/>
    </sheetView>
  </sheetViews>
  <sheetFormatPr defaultRowHeight="14" x14ac:dyDescent="0.3"/>
  <cols>
    <col min="1" max="1" width="19.36328125" style="1" bestFit="1" customWidth="1"/>
    <col min="2" max="2" width="5.453125" style="1" bestFit="1" customWidth="1"/>
    <col min="3" max="3" width="11.26953125" style="1" bestFit="1" customWidth="1"/>
    <col min="4" max="4" width="23.54296875" style="1" bestFit="1" customWidth="1"/>
    <col min="5" max="5" width="13.6328125" style="1" bestFit="1" customWidth="1"/>
    <col min="6" max="6" width="16.7265625" style="1" bestFit="1" customWidth="1"/>
    <col min="7" max="7" width="19.90625" style="1" bestFit="1" customWidth="1"/>
    <col min="8" max="8" width="21.54296875" style="1" bestFit="1" customWidth="1"/>
    <col min="9" max="9" width="14.6328125" style="1" bestFit="1" customWidth="1"/>
    <col min="10" max="10" width="15.453125" style="1" bestFit="1" customWidth="1"/>
    <col min="11" max="11" width="14.81640625" style="1" bestFit="1" customWidth="1"/>
    <col min="12" max="12" width="11.26953125" style="1" bestFit="1" customWidth="1"/>
    <col min="13" max="13" width="10.54296875" style="1" bestFit="1" customWidth="1"/>
    <col min="14" max="16384" width="8.7265625" style="1"/>
  </cols>
  <sheetData>
    <row r="1" spans="1:13" x14ac:dyDescent="0.3">
      <c r="A1" s="3" t="s">
        <v>9</v>
      </c>
      <c r="B1" s="3" t="s">
        <v>0</v>
      </c>
      <c r="C1" s="3" t="s">
        <v>10</v>
      </c>
      <c r="D1" s="3" t="s">
        <v>11</v>
      </c>
      <c r="E1" s="3" t="s">
        <v>5</v>
      </c>
      <c r="F1" s="3" t="s">
        <v>6</v>
      </c>
      <c r="G1" s="3" t="s">
        <v>12</v>
      </c>
      <c r="H1" s="3" t="s">
        <v>13</v>
      </c>
      <c r="I1" s="3" t="s">
        <v>14</v>
      </c>
      <c r="J1" s="3" t="s">
        <v>7</v>
      </c>
      <c r="K1" s="3" t="s">
        <v>8</v>
      </c>
      <c r="L1" s="3" t="s">
        <v>15</v>
      </c>
      <c r="M1" s="3" t="s">
        <v>16</v>
      </c>
    </row>
    <row r="2" spans="1:13" x14ac:dyDescent="0.3">
      <c r="A2" s="1" t="s">
        <v>4</v>
      </c>
      <c r="B2" s="4">
        <v>2021</v>
      </c>
      <c r="C2" s="5">
        <v>11090</v>
      </c>
      <c r="D2" s="5">
        <v>11090</v>
      </c>
      <c r="E2" s="5">
        <v>1838</v>
      </c>
      <c r="F2" s="5">
        <v>2579</v>
      </c>
      <c r="G2" s="2">
        <f>E2-F2</f>
        <v>-741</v>
      </c>
      <c r="H2" s="5">
        <v>5350</v>
      </c>
      <c r="I2" s="5">
        <f>796-247</f>
        <v>549</v>
      </c>
      <c r="J2" s="5">
        <v>309897800</v>
      </c>
      <c r="K2" s="5">
        <v>162.44999999999999</v>
      </c>
      <c r="L2" s="2">
        <f>(J2*K2)/10000000</f>
        <v>5034.289761</v>
      </c>
      <c r="M2" s="5">
        <v>4551</v>
      </c>
    </row>
    <row r="3" spans="1:13" x14ac:dyDescent="0.3">
      <c r="A3" s="1" t="s">
        <v>4</v>
      </c>
      <c r="B3" s="4">
        <v>2022</v>
      </c>
      <c r="C3" s="5">
        <v>12043</v>
      </c>
      <c r="D3" s="5">
        <v>12043</v>
      </c>
      <c r="E3" s="5">
        <v>2541</v>
      </c>
      <c r="F3" s="5">
        <v>2731</v>
      </c>
      <c r="G3" s="2">
        <f t="shared" ref="G3:G21" si="0">E3-F3</f>
        <v>-190</v>
      </c>
      <c r="H3" s="5">
        <v>5194</v>
      </c>
      <c r="I3" s="5">
        <f>486-226</f>
        <v>260</v>
      </c>
      <c r="J3" s="5">
        <v>309897800</v>
      </c>
      <c r="K3" s="5">
        <v>208.5</v>
      </c>
      <c r="L3" s="2">
        <f t="shared" ref="L3:L21" si="1">(J3*K3)/10000000</f>
        <v>6461.36913</v>
      </c>
      <c r="M3" s="5">
        <v>4883</v>
      </c>
    </row>
    <row r="4" spans="1:13" x14ac:dyDescent="0.3">
      <c r="A4" s="1" t="s">
        <v>4</v>
      </c>
      <c r="B4" s="4">
        <v>2023</v>
      </c>
      <c r="C4" s="5">
        <v>11467</v>
      </c>
      <c r="D4" s="5">
        <v>11467</v>
      </c>
      <c r="E4" s="5">
        <v>3427</v>
      </c>
      <c r="F4" s="5">
        <v>2827</v>
      </c>
      <c r="G4" s="2">
        <f t="shared" si="0"/>
        <v>600</v>
      </c>
      <c r="H4" s="5">
        <v>5466</v>
      </c>
      <c r="I4" s="5">
        <f>-141-219</f>
        <v>-360</v>
      </c>
      <c r="J4" s="5">
        <v>309897800</v>
      </c>
      <c r="K4" s="5">
        <v>185.05</v>
      </c>
      <c r="L4" s="2">
        <f t="shared" si="1"/>
        <v>5734.6587890000001</v>
      </c>
      <c r="M4" s="5">
        <v>5648</v>
      </c>
    </row>
    <row r="5" spans="1:13" x14ac:dyDescent="0.3">
      <c r="A5" s="1" t="s">
        <v>4</v>
      </c>
      <c r="B5" s="4">
        <v>2024</v>
      </c>
      <c r="C5" s="5">
        <v>10701</v>
      </c>
      <c r="D5" s="5">
        <v>10701</v>
      </c>
      <c r="E5" s="5">
        <v>2787</v>
      </c>
      <c r="F5" s="5">
        <v>2797</v>
      </c>
      <c r="G5" s="2">
        <f t="shared" si="0"/>
        <v>-10</v>
      </c>
      <c r="H5" s="5">
        <v>5265</v>
      </c>
      <c r="I5" s="5">
        <f>104-226</f>
        <v>-122</v>
      </c>
      <c r="J5" s="5">
        <v>309897800</v>
      </c>
      <c r="K5" s="5">
        <v>212.4</v>
      </c>
      <c r="L5" s="2">
        <f t="shared" si="1"/>
        <v>6582.2292719999996</v>
      </c>
      <c r="M5" s="5">
        <v>5177</v>
      </c>
    </row>
    <row r="6" spans="1:13" x14ac:dyDescent="0.3">
      <c r="A6" s="1" t="s">
        <v>4</v>
      </c>
      <c r="B6" s="4">
        <v>2025</v>
      </c>
      <c r="C6" s="5">
        <v>13830</v>
      </c>
      <c r="D6" s="5">
        <v>13830</v>
      </c>
      <c r="E6" s="5">
        <v>1710</v>
      </c>
      <c r="F6" s="5">
        <v>1250</v>
      </c>
      <c r="G6" s="2">
        <f t="shared" si="0"/>
        <v>460</v>
      </c>
      <c r="H6" s="5">
        <v>9884</v>
      </c>
      <c r="I6" s="5">
        <f>-382-239</f>
        <v>-621</v>
      </c>
      <c r="J6" s="5">
        <v>309897800</v>
      </c>
      <c r="K6" s="5">
        <v>277</v>
      </c>
      <c r="L6" s="2">
        <f t="shared" si="1"/>
        <v>8584.1690600000002</v>
      </c>
      <c r="M6" s="5">
        <v>4357</v>
      </c>
    </row>
    <row r="7" spans="1:13" x14ac:dyDescent="0.3">
      <c r="A7" s="1" t="s">
        <v>2</v>
      </c>
      <c r="B7" s="4">
        <v>2021</v>
      </c>
      <c r="C7" s="5">
        <v>1320065</v>
      </c>
      <c r="D7" s="5">
        <v>1320065</v>
      </c>
      <c r="E7" s="5">
        <v>373011</v>
      </c>
      <c r="F7" s="5">
        <v>277568</v>
      </c>
      <c r="G7" s="2">
        <f t="shared" si="0"/>
        <v>95443</v>
      </c>
      <c r="H7" s="5">
        <v>693727</v>
      </c>
      <c r="I7" s="5">
        <f>80790-26572</f>
        <v>54218</v>
      </c>
      <c r="J7" s="5">
        <v>6766109014</v>
      </c>
      <c r="K7" s="5">
        <v>914.91</v>
      </c>
      <c r="L7" s="2">
        <f t="shared" si="1"/>
        <v>619038.07979987399</v>
      </c>
      <c r="M7" s="5">
        <v>483251</v>
      </c>
    </row>
    <row r="8" spans="1:13" x14ac:dyDescent="0.3">
      <c r="A8" s="1" t="s">
        <v>2</v>
      </c>
      <c r="B8" s="4">
        <v>2022</v>
      </c>
      <c r="C8" s="5">
        <v>1498622</v>
      </c>
      <c r="D8" s="5">
        <v>1498622</v>
      </c>
      <c r="E8" s="5">
        <v>347019</v>
      </c>
      <c r="F8" s="5">
        <v>308662</v>
      </c>
      <c r="G8" s="2">
        <f t="shared" si="0"/>
        <v>38357</v>
      </c>
      <c r="H8" s="5">
        <v>772720</v>
      </c>
      <c r="I8" s="5">
        <f>108581-29782</f>
        <v>78799</v>
      </c>
      <c r="J8" s="5">
        <v>6766109014</v>
      </c>
      <c r="K8" s="5">
        <v>1190.67</v>
      </c>
      <c r="L8" s="2">
        <f t="shared" si="1"/>
        <v>805620.3019699381</v>
      </c>
      <c r="M8" s="5">
        <v>714909</v>
      </c>
    </row>
    <row r="9" spans="1:13" x14ac:dyDescent="0.3">
      <c r="A9" s="1" t="s">
        <v>2</v>
      </c>
      <c r="B9" s="4">
        <v>2023</v>
      </c>
      <c r="C9" s="5">
        <v>1605882</v>
      </c>
      <c r="D9" s="5">
        <v>1605882</v>
      </c>
      <c r="E9" s="5">
        <v>425296</v>
      </c>
      <c r="F9" s="5">
        <v>395744</v>
      </c>
      <c r="G9" s="2">
        <f t="shared" si="0"/>
        <v>29552</v>
      </c>
      <c r="H9" s="5">
        <v>709106</v>
      </c>
      <c r="I9" s="5">
        <f>142318-40303</f>
        <v>102015</v>
      </c>
      <c r="J9" s="5">
        <v>6766109014</v>
      </c>
      <c r="K9" s="5">
        <v>1069.21</v>
      </c>
      <c r="L9" s="2">
        <f t="shared" si="1"/>
        <v>723439.141885894</v>
      </c>
      <c r="M9" s="5">
        <v>889569</v>
      </c>
    </row>
    <row r="10" spans="1:13" x14ac:dyDescent="0.3">
      <c r="A10" s="1" t="s">
        <v>2</v>
      </c>
      <c r="B10" s="4">
        <v>2024</v>
      </c>
      <c r="C10" s="5">
        <v>1755048</v>
      </c>
      <c r="D10" s="5">
        <v>1755048</v>
      </c>
      <c r="E10" s="5">
        <v>470100</v>
      </c>
      <c r="F10" s="5">
        <v>397367</v>
      </c>
      <c r="G10" s="2">
        <f t="shared" si="0"/>
        <v>72733</v>
      </c>
      <c r="H10" s="5">
        <v>786715</v>
      </c>
      <c r="I10" s="5">
        <f>162498-50832</f>
        <v>111666</v>
      </c>
      <c r="J10" s="5">
        <v>6766109014</v>
      </c>
      <c r="K10" s="5">
        <v>1485.85</v>
      </c>
      <c r="L10" s="2">
        <f t="shared" si="1"/>
        <v>1005342.3078451898</v>
      </c>
      <c r="M10" s="5">
        <v>917121</v>
      </c>
    </row>
    <row r="11" spans="1:13" x14ac:dyDescent="0.3">
      <c r="A11" s="1" t="s">
        <v>2</v>
      </c>
      <c r="B11" s="4">
        <v>2025</v>
      </c>
      <c r="C11" s="5">
        <v>1950121</v>
      </c>
      <c r="D11" s="5">
        <v>1950121</v>
      </c>
      <c r="E11" s="5">
        <v>499270</v>
      </c>
      <c r="F11" s="5">
        <v>453737</v>
      </c>
      <c r="G11" s="2">
        <f t="shared" si="0"/>
        <v>45533</v>
      </c>
      <c r="H11" s="5">
        <v>829668</v>
      </c>
      <c r="I11" s="5">
        <f>165444-53136</f>
        <v>112308</v>
      </c>
      <c r="J11" s="5">
        <v>6766109014</v>
      </c>
      <c r="K11" s="5">
        <v>1275.0999999999999</v>
      </c>
      <c r="L11" s="2">
        <f t="shared" si="1"/>
        <v>862746.56037513993</v>
      </c>
      <c r="M11" s="5">
        <v>982671</v>
      </c>
    </row>
    <row r="12" spans="1:13" x14ac:dyDescent="0.3">
      <c r="A12" s="1" t="s">
        <v>1</v>
      </c>
      <c r="B12" s="4">
        <v>2021</v>
      </c>
      <c r="C12" s="5">
        <v>8511</v>
      </c>
      <c r="D12" s="5">
        <v>8511</v>
      </c>
      <c r="E12" s="5">
        <v>4803</v>
      </c>
      <c r="F12" s="5">
        <v>4338</v>
      </c>
      <c r="G12" s="2">
        <f t="shared" si="0"/>
        <v>465</v>
      </c>
      <c r="H12" s="5">
        <v>3974</v>
      </c>
      <c r="I12" s="5">
        <f>1051-299</f>
        <v>752</v>
      </c>
      <c r="J12" s="5">
        <v>727350853</v>
      </c>
      <c r="K12" s="5">
        <v>554.54999999999995</v>
      </c>
      <c r="L12" s="2">
        <f t="shared" si="1"/>
        <v>40335.241553114996</v>
      </c>
      <c r="M12" s="5">
        <v>8171</v>
      </c>
    </row>
    <row r="13" spans="1:13" x14ac:dyDescent="0.3">
      <c r="A13" s="1" t="s">
        <v>1</v>
      </c>
      <c r="B13" s="4">
        <v>2022</v>
      </c>
      <c r="C13" s="5">
        <v>8863</v>
      </c>
      <c r="D13" s="5">
        <v>8863</v>
      </c>
      <c r="E13" s="5">
        <v>5163</v>
      </c>
      <c r="F13" s="5">
        <v>3838</v>
      </c>
      <c r="G13" s="2">
        <f t="shared" si="0"/>
        <v>1325</v>
      </c>
      <c r="H13" s="5">
        <v>4808</v>
      </c>
      <c r="I13" s="5">
        <f>1595-304</f>
        <v>1291</v>
      </c>
      <c r="J13" s="5">
        <v>727350853</v>
      </c>
      <c r="K13" s="5">
        <v>887.2</v>
      </c>
      <c r="L13" s="2">
        <f t="shared" si="1"/>
        <v>64530.567678159998</v>
      </c>
      <c r="M13" s="5">
        <v>9748</v>
      </c>
    </row>
    <row r="14" spans="1:13" x14ac:dyDescent="0.3">
      <c r="A14" s="1" t="s">
        <v>1</v>
      </c>
      <c r="B14" s="4">
        <v>2023</v>
      </c>
      <c r="C14" s="5">
        <v>9716</v>
      </c>
      <c r="D14" s="5">
        <v>9716</v>
      </c>
      <c r="E14" s="5">
        <v>6234</v>
      </c>
      <c r="F14" s="5">
        <v>3624</v>
      </c>
      <c r="G14" s="2">
        <f t="shared" si="0"/>
        <v>2610</v>
      </c>
      <c r="H14" s="5">
        <v>5854</v>
      </c>
      <c r="I14" s="5">
        <f>1417-283</f>
        <v>1134</v>
      </c>
      <c r="J14" s="5">
        <v>727350853</v>
      </c>
      <c r="K14" s="5">
        <v>756.3</v>
      </c>
      <c r="L14" s="2">
        <f t="shared" si="1"/>
        <v>55009.545012390001</v>
      </c>
      <c r="M14" s="5">
        <v>10685</v>
      </c>
    </row>
    <row r="15" spans="1:13" x14ac:dyDescent="0.3">
      <c r="A15" s="1" t="s">
        <v>1</v>
      </c>
      <c r="B15" s="4">
        <v>2024</v>
      </c>
      <c r="C15" s="5">
        <v>11176</v>
      </c>
      <c r="D15" s="5">
        <v>11176</v>
      </c>
      <c r="E15" s="5">
        <v>7377</v>
      </c>
      <c r="F15" s="5">
        <v>3903</v>
      </c>
      <c r="G15" s="2">
        <f t="shared" si="0"/>
        <v>3474</v>
      </c>
      <c r="H15" s="5">
        <v>6976</v>
      </c>
      <c r="I15" s="5">
        <f>2000-275</f>
        <v>1725</v>
      </c>
      <c r="J15" s="5">
        <v>727350853</v>
      </c>
      <c r="K15" s="5">
        <v>1134.25</v>
      </c>
      <c r="L15" s="2">
        <f t="shared" si="1"/>
        <v>82499.770501524996</v>
      </c>
      <c r="M15" s="5">
        <v>11546</v>
      </c>
    </row>
    <row r="16" spans="1:13" x14ac:dyDescent="0.3">
      <c r="A16" s="1" t="s">
        <v>1</v>
      </c>
      <c r="B16" s="4">
        <v>2025</v>
      </c>
      <c r="C16" s="5">
        <v>13248</v>
      </c>
      <c r="D16" s="5">
        <v>13248</v>
      </c>
      <c r="E16" s="5">
        <v>9202</v>
      </c>
      <c r="F16" s="5">
        <v>4722</v>
      </c>
      <c r="G16" s="2">
        <f t="shared" si="0"/>
        <v>4480</v>
      </c>
      <c r="H16" s="5">
        <v>7959</v>
      </c>
      <c r="I16" s="5">
        <f>2236-283</f>
        <v>1953</v>
      </c>
      <c r="J16" s="5">
        <v>727350853</v>
      </c>
      <c r="K16" s="5">
        <v>1401.3</v>
      </c>
      <c r="L16" s="2">
        <f t="shared" si="1"/>
        <v>101923.67503089001</v>
      </c>
      <c r="M16" s="5">
        <v>12405</v>
      </c>
    </row>
    <row r="17" spans="1:13" x14ac:dyDescent="0.3">
      <c r="A17" s="1" t="s">
        <v>3</v>
      </c>
      <c r="B17" s="4">
        <v>2021</v>
      </c>
      <c r="C17" s="5">
        <v>7946</v>
      </c>
      <c r="D17" s="5">
        <v>7946</v>
      </c>
      <c r="E17" s="5">
        <v>4274</v>
      </c>
      <c r="F17" s="5">
        <v>611</v>
      </c>
      <c r="G17" s="2">
        <f t="shared" si="0"/>
        <v>3663</v>
      </c>
      <c r="H17" s="5">
        <v>5527</v>
      </c>
      <c r="I17" s="5">
        <f>2065-404</f>
        <v>1661</v>
      </c>
      <c r="J17" s="5">
        <v>394084620</v>
      </c>
      <c r="K17" s="5">
        <v>454.1</v>
      </c>
      <c r="L17" s="2">
        <f t="shared" si="1"/>
        <v>17895.3825942</v>
      </c>
      <c r="M17" s="5">
        <v>3781</v>
      </c>
    </row>
    <row r="18" spans="1:13" x14ac:dyDescent="0.3">
      <c r="A18" s="1" t="s">
        <v>3</v>
      </c>
      <c r="B18" s="4">
        <v>2022</v>
      </c>
      <c r="C18" s="5">
        <v>8898</v>
      </c>
      <c r="D18" s="5">
        <v>8898</v>
      </c>
      <c r="E18" s="5">
        <v>5208</v>
      </c>
      <c r="F18" s="5">
        <v>828</v>
      </c>
      <c r="G18" s="2">
        <f t="shared" si="0"/>
        <v>4380</v>
      </c>
      <c r="H18" s="5">
        <v>6857</v>
      </c>
      <c r="I18" s="5">
        <f>2279-306</f>
        <v>1973</v>
      </c>
      <c r="J18" s="5">
        <v>394084620</v>
      </c>
      <c r="K18" s="5">
        <v>467.7</v>
      </c>
      <c r="L18" s="2">
        <f t="shared" si="1"/>
        <v>18431.337677399999</v>
      </c>
      <c r="M18" s="5">
        <v>3484</v>
      </c>
    </row>
    <row r="19" spans="1:13" x14ac:dyDescent="0.3">
      <c r="A19" s="1" t="s">
        <v>3</v>
      </c>
      <c r="B19" s="4">
        <v>2023</v>
      </c>
      <c r="C19" s="5">
        <v>10148</v>
      </c>
      <c r="D19" s="5">
        <v>10148</v>
      </c>
      <c r="E19" s="5">
        <v>5285</v>
      </c>
      <c r="F19" s="5">
        <v>665</v>
      </c>
      <c r="G19" s="2">
        <f t="shared" si="0"/>
        <v>4620</v>
      </c>
      <c r="H19" s="5">
        <v>7958</v>
      </c>
      <c r="I19" s="5">
        <f>2393-486</f>
        <v>1907</v>
      </c>
      <c r="J19" s="5">
        <v>394084620</v>
      </c>
      <c r="K19" s="5">
        <v>415.85</v>
      </c>
      <c r="L19" s="2">
        <f t="shared" si="1"/>
        <v>16388.008922699999</v>
      </c>
      <c r="M19" s="5">
        <v>3841</v>
      </c>
    </row>
    <row r="20" spans="1:13" x14ac:dyDescent="0.3">
      <c r="A20" s="1" t="s">
        <v>3</v>
      </c>
      <c r="B20" s="4">
        <v>2024</v>
      </c>
      <c r="C20" s="5">
        <v>11421</v>
      </c>
      <c r="D20" s="5">
        <v>11421</v>
      </c>
      <c r="E20" s="5">
        <v>5951</v>
      </c>
      <c r="F20" s="5">
        <v>824</v>
      </c>
      <c r="G20" s="2">
        <f t="shared" si="0"/>
        <v>5127</v>
      </c>
      <c r="H20" s="5">
        <v>9075</v>
      </c>
      <c r="I20" s="5">
        <f>2638-532</f>
        <v>2106</v>
      </c>
      <c r="J20" s="5">
        <v>394084620</v>
      </c>
      <c r="K20" s="5">
        <v>600.25</v>
      </c>
      <c r="L20" s="2">
        <f t="shared" si="1"/>
        <v>23654.929315500001</v>
      </c>
      <c r="M20" s="5">
        <v>4149</v>
      </c>
    </row>
    <row r="21" spans="1:13" x14ac:dyDescent="0.3">
      <c r="A21" s="1" t="s">
        <v>3</v>
      </c>
      <c r="B21" s="4">
        <v>2025</v>
      </c>
      <c r="C21" s="5">
        <v>12158</v>
      </c>
      <c r="D21" s="5">
        <v>12158</v>
      </c>
      <c r="E21" s="5">
        <v>6798</v>
      </c>
      <c r="F21" s="5">
        <v>839</v>
      </c>
      <c r="G21" s="2">
        <f t="shared" si="0"/>
        <v>5959</v>
      </c>
      <c r="H21" s="5">
        <v>10339</v>
      </c>
      <c r="I21" s="5">
        <f>2227-530</f>
        <v>1697</v>
      </c>
      <c r="J21" s="5">
        <v>394084620</v>
      </c>
      <c r="K21" s="5">
        <v>649.95000000000005</v>
      </c>
      <c r="L21" s="2">
        <f t="shared" si="1"/>
        <v>25613.529876900004</v>
      </c>
      <c r="M21" s="5">
        <v>4787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Akhileshwaran Bharatarajan</dc:creator>
  <cp:lastModifiedBy>Akhileshwaran Bharatarajan</cp:lastModifiedBy>
  <dcterms:created xsi:type="dcterms:W3CDTF">2015-06-05T18:17:20Z</dcterms:created>
  <dcterms:modified xsi:type="dcterms:W3CDTF">2025-05-31T03:31:18Z</dcterms:modified>
</cp:coreProperties>
</file>