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ile Data\TA\TA\Referensi\Data Embung\"/>
    </mc:Choice>
  </mc:AlternateContent>
  <xr:revisionPtr revIDLastSave="0" documentId="13_ncr:1_{A3CFB156-A9C7-4D8B-AE8F-0E7F5830B3D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SPEK TEKNIS" sheetId="1" r:id="rId1"/>
    <sheet name="DATA EMBUNG" sheetId="2" r:id="rId2"/>
    <sheet name="BOBOT KEPENTINGA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G26" i="3"/>
  <c r="G20" i="3"/>
  <c r="G21" i="3"/>
  <c r="G22" i="3"/>
  <c r="G23" i="3"/>
  <c r="G24" i="3"/>
  <c r="G25" i="3"/>
  <c r="D19" i="3"/>
  <c r="B10" i="3" l="1"/>
  <c r="B11" i="3"/>
  <c r="B12" i="3"/>
  <c r="B13" i="3"/>
  <c r="B6" i="3"/>
  <c r="B7" i="3"/>
  <c r="B8" i="3"/>
  <c r="B9" i="3"/>
  <c r="B5" i="3"/>
  <c r="O25" i="3"/>
  <c r="N25" i="3"/>
  <c r="N24" i="3"/>
  <c r="M25" i="3"/>
  <c r="M24" i="3"/>
  <c r="M23" i="3"/>
  <c r="L25" i="3"/>
  <c r="L24" i="3"/>
  <c r="L23" i="3"/>
  <c r="L22" i="3"/>
  <c r="K25" i="3"/>
  <c r="K24" i="3"/>
  <c r="K23" i="3"/>
  <c r="K22" i="3"/>
  <c r="K21" i="3"/>
  <c r="J25" i="3"/>
  <c r="J24" i="3"/>
  <c r="J23" i="3"/>
  <c r="J22" i="3"/>
  <c r="J21" i="3"/>
  <c r="J20" i="3"/>
  <c r="D20" i="3" s="1"/>
  <c r="I20" i="3"/>
  <c r="K18" i="3" s="1"/>
  <c r="I21" i="3"/>
  <c r="L18" i="3" s="1"/>
  <c r="I22" i="3"/>
  <c r="M18" i="3" s="1"/>
  <c r="I23" i="3"/>
  <c r="N18" i="3" s="1"/>
  <c r="I24" i="3"/>
  <c r="O18" i="3" s="1"/>
  <c r="I25" i="3"/>
  <c r="P18" i="3" s="1"/>
  <c r="I19" i="3"/>
  <c r="J18" i="3" s="1"/>
  <c r="D24" i="3" l="1"/>
  <c r="D23" i="3"/>
  <c r="D21" i="3"/>
  <c r="D26" i="3" s="1"/>
  <c r="D25" i="3"/>
  <c r="D22" i="3"/>
  <c r="G19" i="3" l="1"/>
  <c r="E19" i="3"/>
  <c r="E22" i="3"/>
  <c r="E21" i="3"/>
  <c r="E24" i="3"/>
  <c r="E23" i="3"/>
  <c r="E20" i="3"/>
  <c r="E25" i="3"/>
</calcChain>
</file>

<file path=xl/sharedStrings.xml><?xml version="1.0" encoding="utf-8"?>
<sst xmlns="http://schemas.openxmlformats.org/spreadsheetml/2006/main" count="359" uniqueCount="166">
  <si>
    <t>1. FAKTOR TOPOGRAFI</t>
  </si>
  <si>
    <t>No.</t>
  </si>
  <si>
    <t>Variabel</t>
  </si>
  <si>
    <t>Interval</t>
  </si>
  <si>
    <t>Nilai Segitiga Fuzzy</t>
  </si>
  <si>
    <t>Kode</t>
  </si>
  <si>
    <t>Vegetasi area genangan embung</t>
  </si>
  <si>
    <t>K1</t>
  </si>
  <si>
    <t>Hutan</t>
  </si>
  <si>
    <t>Semak belukar</t>
  </si>
  <si>
    <t>Ladang/tegalan</t>
  </si>
  <si>
    <t>Sawah tadah hujan</t>
  </si>
  <si>
    <t>Perkampungan</t>
  </si>
  <si>
    <t>Kemiringan abutmen bukit tumpuan</t>
  </si>
  <si>
    <t>K2</t>
  </si>
  <si>
    <t>&lt; 2%</t>
  </si>
  <si>
    <t>Volume material timbunan</t>
  </si>
  <si>
    <t>K3</t>
  </si>
  <si>
    <t>Luas daerah yang akan dibebaskan</t>
  </si>
  <si>
    <t>K4</t>
  </si>
  <si>
    <t>≥ 7.5 Ha</t>
  </si>
  <si>
    <t>60% ≤ X &lt; 80%</t>
  </si>
  <si>
    <t>40% ≤ X &lt; 60%</t>
  </si>
  <si>
    <t>15% ≤ X &lt; 40%</t>
  </si>
  <si>
    <t>2% ≤ X &lt; 15%</t>
  </si>
  <si>
    <t>1.5 Ha ≤ X &lt; 3 Ha</t>
  </si>
  <si>
    <t>3 Ha ≤ X &lt; 4.5 Ha</t>
  </si>
  <si>
    <t>4.5 Ha ≤ X &lt; 6 Ha</t>
  </si>
  <si>
    <t>6 Ha ≤ X &lt; 7.5 Ha</t>
  </si>
  <si>
    <t>2. FAKTOR GEOLOGI</t>
  </si>
  <si>
    <t>Jenis tanah dasar pondasi</t>
  </si>
  <si>
    <t>K5</t>
  </si>
  <si>
    <t>Pondasi batuan</t>
  </si>
  <si>
    <t>Pondasi pasir/kerikil</t>
  </si>
  <si>
    <t>Pondasi tanah</t>
  </si>
  <si>
    <t>3. FAKTOR HIDROLOGI</t>
  </si>
  <si>
    <t>Debit banjir rencana Q50th</t>
  </si>
  <si>
    <t>K6</t>
  </si>
  <si>
    <t>K7</t>
  </si>
  <si>
    <t>Volume tampungan efektif</t>
  </si>
  <si>
    <t>Volume sedimen</t>
  </si>
  <si>
    <t>Luas DTA embung</t>
  </si>
  <si>
    <t>≥ 60 m3/dt</t>
  </si>
  <si>
    <t>45 m3/dt ≤ X &lt; 60 m3/dt</t>
  </si>
  <si>
    <t>30 m3/dt ≤ X &lt; 45 m3/dt</t>
  </si>
  <si>
    <t>15 m3/dt ≤ X &lt; 30 m3/dt</t>
  </si>
  <si>
    <t>&lt; 15 m3/dt</t>
  </si>
  <si>
    <t>&lt; 20 ton/ha</t>
  </si>
  <si>
    <t>20 ton/ha ≤ X &lt; 40 ton/ha</t>
  </si>
  <si>
    <t>40 ton/ha ≤ X &lt; 60 ton/ha</t>
  </si>
  <si>
    <t>60 ton/ha ≤ X &lt; 80 ton/ha</t>
  </si>
  <si>
    <t>80 ton/ha ≤ X &lt; 100 ton/ha</t>
  </si>
  <si>
    <t>≥ 35 km2</t>
  </si>
  <si>
    <t>25 km2 ≤ X &lt; 35 km2</t>
  </si>
  <si>
    <t>15 km2 ≤ X &lt; 25 km2</t>
  </si>
  <si>
    <t>5 km2 ≤ X &lt; 15 km2</t>
  </si>
  <si>
    <t>&lt; 5 km2</t>
  </si>
  <si>
    <t>4. FAKTOR EFEKTIVITAS</t>
  </si>
  <si>
    <t>Lama operasi</t>
  </si>
  <si>
    <t>Harga air/m3</t>
  </si>
  <si>
    <t>≥100 hr</t>
  </si>
  <si>
    <t>80 hr ≤ X &lt; 100 hr</t>
  </si>
  <si>
    <t>60 hr ≤ X &lt; 80 hr</t>
  </si>
  <si>
    <t>40 hr ≤ X &lt; 60 hr</t>
  </si>
  <si>
    <t>&lt; 40 hr</t>
  </si>
  <si>
    <t>&lt; Rp10.000,00</t>
  </si>
  <si>
    <t>Rp10.000,00 ≤ X &lt; Rp20.000,00</t>
  </si>
  <si>
    <t>Rp20.000,00 ≤ X &lt; Rp30.000,00</t>
  </si>
  <si>
    <t>Rp30.000,00 ≤ X &lt; Rp40.000,00</t>
  </si>
  <si>
    <t>≥ Rp40.0000,00</t>
  </si>
  <si>
    <t>4. FAKTOR AKSESIBILITAS</t>
  </si>
  <si>
    <t>Jarak quarry dari lokasi ke site bendungan</t>
  </si>
  <si>
    <t>Akses jalan menuju site bendungan</t>
  </si>
  <si>
    <t>&lt; 1 km</t>
  </si>
  <si>
    <t>1 km ≤ X &lt; 5 km</t>
  </si>
  <si>
    <t>10 km ≤ X &lt; 15 km</t>
  </si>
  <si>
    <t>5 km ≤ X &lt; 10 km</t>
  </si>
  <si>
    <t>15 km ≤ X &lt; 20 km</t>
  </si>
  <si>
    <t>Faktor Topografi</t>
  </si>
  <si>
    <t>Faktor Geologi</t>
  </si>
  <si>
    <t>Faktor Hidrologi</t>
  </si>
  <si>
    <t>Faktor Efektivitas</t>
  </si>
  <si>
    <t>Faktor Aksesibilitas</t>
  </si>
  <si>
    <t>Dadapayam</t>
  </si>
  <si>
    <t>Mluweh</t>
  </si>
  <si>
    <t>Lebak</t>
  </si>
  <si>
    <t>Pakis</t>
  </si>
  <si>
    <t>Jatikurung</t>
  </si>
  <si>
    <t>Gogodalem</t>
  </si>
  <si>
    <t>Kandangan</t>
  </si>
  <si>
    <t>Ngrawan</t>
  </si>
  <si>
    <t>batuan</t>
  </si>
  <si>
    <t>jalan setapak</t>
  </si>
  <si>
    <t>Satuan</t>
  </si>
  <si>
    <t>-</t>
  </si>
  <si>
    <t>%</t>
  </si>
  <si>
    <t>m3</t>
  </si>
  <si>
    <t>ha</t>
  </si>
  <si>
    <t>m3/dt</t>
  </si>
  <si>
    <t>ton/ha</t>
  </si>
  <si>
    <t>km2</t>
  </si>
  <si>
    <t>Rp</t>
  </si>
  <si>
    <t>km</t>
  </si>
  <si>
    <t>hutan</t>
  </si>
  <si>
    <t>ladang/tegalan</t>
  </si>
  <si>
    <t>tanah</t>
  </si>
  <si>
    <t>kerikil/pasir</t>
  </si>
  <si>
    <t>jalan makadam/tanah</t>
  </si>
  <si>
    <t>tersedia jalan aspal sampai site</t>
  </si>
  <si>
    <t>jalan makadam/tanah sampai site</t>
  </si>
  <si>
    <t>tidak tersedia jalan</t>
  </si>
  <si>
    <t>BOBOT KEPENTINGAN KRITERIA</t>
  </si>
  <si>
    <t>KRITERIA</t>
  </si>
  <si>
    <t>VARIABEL LINGUISTIK UNTUK BOBOT KEPENTINGAN SETIAP KRITERIA</t>
  </si>
  <si>
    <t>VARIABEL LINGUISTIK</t>
  </si>
  <si>
    <t>Penting</t>
  </si>
  <si>
    <t>Berdasarkan hasil survei dari 29 responden, ditentukan bobot kepentingan berdasarkan hasil perbandingan 2 kriteria</t>
  </si>
  <si>
    <t>Bobot</t>
  </si>
  <si>
    <t>Kepentingan</t>
  </si>
  <si>
    <t>Bobot ternormalisasi</t>
  </si>
  <si>
    <t>KRITERIA DARI KUISONER</t>
  </si>
  <si>
    <t>Sama penting</t>
  </si>
  <si>
    <t>Diantara sama penting dan lebih penting</t>
  </si>
  <si>
    <t>Lebih penting</t>
  </si>
  <si>
    <t>Diantara lebih penting dan penting</t>
  </si>
  <si>
    <t>Sangat Penting</t>
  </si>
  <si>
    <t>Sangat Penting Sekali</t>
  </si>
  <si>
    <t>Diantara penting dan sangat penting</t>
  </si>
  <si>
    <t>Diantara sangat penting dan sangat penting sekali</t>
  </si>
  <si>
    <t>KODE</t>
  </si>
  <si>
    <t>Tidak penting</t>
  </si>
  <si>
    <t>A1</t>
  </si>
  <si>
    <t>A2</t>
  </si>
  <si>
    <t>A3</t>
  </si>
  <si>
    <t>A4</t>
  </si>
  <si>
    <t>A5</t>
  </si>
  <si>
    <t>A6</t>
  </si>
  <si>
    <t>A7</t>
  </si>
  <si>
    <t>A8</t>
  </si>
  <si>
    <t>Benefit</t>
  </si>
  <si>
    <t>Cost</t>
  </si>
  <si>
    <t>forest</t>
  </si>
  <si>
    <t>rainfed</t>
  </si>
  <si>
    <t>days</t>
  </si>
  <si>
    <t>PRIORITY ORDER</t>
  </si>
  <si>
    <t>USED DATA</t>
  </si>
  <si>
    <t>750,000 m3 ≤ X &lt; 1,500,000 m3</t>
  </si>
  <si>
    <t>≥ 1,500,000 m3</t>
  </si>
  <si>
    <t>500,000 m3 ≤ X &lt; 750,000 m3</t>
  </si>
  <si>
    <t>250,000 m3 ≤ X &lt; 500,000 m3</t>
  </si>
  <si>
    <t>&lt; 250,000 m3</t>
  </si>
  <si>
    <t>&lt; 40,000 m3</t>
  </si>
  <si>
    <t>40,000 m3 ≤ X &lt; 80,000 m3</t>
  </si>
  <si>
    <t>80,000 m3 ≤ X &lt; 120,000 m3</t>
  </si>
  <si>
    <t>120,000 m3 ≤ X &lt; 160,000 m3</t>
  </si>
  <si>
    <t>160,000 m3 ≤ X &lt; 200,000 m3</t>
  </si>
  <si>
    <t>B</t>
  </si>
  <si>
    <t>K</t>
  </si>
  <si>
    <t>A</t>
  </si>
  <si>
    <t>C</t>
  </si>
  <si>
    <t>D</t>
  </si>
  <si>
    <t>PRIORITY
ORDER</t>
  </si>
  <si>
    <t>Terbaik</t>
  </si>
  <si>
    <t>(Berparameter)</t>
  </si>
  <si>
    <t>ALL DATA (OG DATA)</t>
  </si>
  <si>
    <t>Tidak pakai parameter (langsung isikan nilainya dari jurnalBu Desyta)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</si>
</sst>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6" fillId="4" borderId="0" applyNumberFormat="0" applyBorder="0" applyAlignment="0" applyProtection="0"/>
    <xf numFmtId="0" fontId="8" fillId="6" borderId="0" applyNumberFormat="0" applyBorder="0" applyAlignment="0" applyProtection="0"/>
  </cellStyleXfs>
  <cellXfs count="72">
    <xf numFmtId="0" fontId="0" fillId="0" borderId="0" xfId="0"/>
    <xf numFmtId="0" fontId="2" fillId="0" borderId="1" xfId="1" applyFont="1" applyFill="1" applyAlignment="1">
      <alignment horizontal="center" vertical="center"/>
    </xf>
    <xf numFmtId="0" fontId="2" fillId="0" borderId="1" xfId="1" applyFont="1" applyFill="1" applyAlignment="1">
      <alignment horizontal="left" vertical="center"/>
    </xf>
    <xf numFmtId="0" fontId="3" fillId="0" borderId="1" xfId="1" applyFont="1" applyFill="1" applyAlignment="1">
      <alignment horizontal="center" vertical="center"/>
    </xf>
    <xf numFmtId="0" fontId="4" fillId="0" borderId="1" xfId="1" applyFont="1" applyFill="1" applyAlignment="1">
      <alignment horizontal="left" vertical="center"/>
    </xf>
    <xf numFmtId="0" fontId="2" fillId="0" borderId="1" xfId="1" applyFont="1" applyFill="1" applyAlignment="1">
      <alignment horizontal="center" vertical="center" wrapText="1"/>
    </xf>
    <xf numFmtId="0" fontId="3" fillId="0" borderId="1" xfId="1" applyFont="1" applyFill="1" applyAlignment="1">
      <alignment horizontal="center" vertical="center" wrapText="1"/>
    </xf>
    <xf numFmtId="0" fontId="5" fillId="0" borderId="0" xfId="0" applyFont="1"/>
    <xf numFmtId="0" fontId="2" fillId="0" borderId="0" xfId="1" applyFont="1" applyFill="1" applyBorder="1" applyAlignment="1">
      <alignment horizontal="left" vertical="center"/>
    </xf>
    <xf numFmtId="0" fontId="2" fillId="0" borderId="1" xfId="1" applyFont="1" applyFill="1" applyAlignment="1"/>
    <xf numFmtId="0" fontId="2" fillId="0" borderId="5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164" fontId="2" fillId="0" borderId="4" xfId="1" applyNumberFormat="1" applyFont="1" applyFill="1" applyBorder="1"/>
    <xf numFmtId="164" fontId="0" fillId="0" borderId="5" xfId="0" applyNumberFormat="1" applyBorder="1"/>
    <xf numFmtId="0" fontId="3" fillId="0" borderId="5" xfId="0" applyFont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1" applyFont="1" applyFill="1" applyAlignment="1">
      <alignment horizontal="left" vertical="center"/>
    </xf>
    <xf numFmtId="0" fontId="2" fillId="0" borderId="6" xfId="1" applyFont="1" applyFill="1" applyBorder="1" applyAlignment="1">
      <alignment horizontal="left" vertical="center"/>
    </xf>
    <xf numFmtId="0" fontId="0" fillId="0" borderId="7" xfId="0" applyBorder="1"/>
    <xf numFmtId="0" fontId="2" fillId="0" borderId="3" xfId="1" applyFont="1" applyFill="1" applyBorder="1" applyAlignment="1">
      <alignment horizontal="left" vertical="center"/>
    </xf>
    <xf numFmtId="164" fontId="2" fillId="0" borderId="8" xfId="1" applyNumberFormat="1" applyFont="1" applyFill="1" applyBorder="1"/>
    <xf numFmtId="0" fontId="6" fillId="4" borderId="5" xfId="2" applyBorder="1"/>
    <xf numFmtId="164" fontId="6" fillId="4" borderId="5" xfId="2" applyNumberFormat="1" applyBorder="1"/>
    <xf numFmtId="0" fontId="2" fillId="0" borderId="9" xfId="1" applyFont="1" applyFill="1" applyBorder="1" applyAlignment="1">
      <alignment horizontal="left" vertical="center"/>
    </xf>
    <xf numFmtId="0" fontId="2" fillId="5" borderId="1" xfId="1" applyFont="1" applyFill="1" applyAlignment="1">
      <alignment horizontal="left" vertical="center"/>
    </xf>
    <xf numFmtId="0" fontId="2" fillId="5" borderId="1" xfId="1" applyFont="1" applyFill="1" applyAlignment="1">
      <alignment horizontal="center" vertical="center"/>
    </xf>
    <xf numFmtId="3" fontId="2" fillId="0" borderId="1" xfId="1" applyNumberFormat="1" applyFont="1" applyFill="1" applyAlignment="1">
      <alignment horizontal="center" vertical="center"/>
    </xf>
    <xf numFmtId="165" fontId="2" fillId="0" borderId="1" xfId="1" applyNumberFormat="1" applyFont="1" applyFill="1" applyAlignment="1">
      <alignment horizontal="center" vertical="center"/>
    </xf>
    <xf numFmtId="4" fontId="2" fillId="0" borderId="1" xfId="1" applyNumberFormat="1" applyFont="1" applyFill="1" applyAlignment="1">
      <alignment horizontal="center" vertical="center"/>
    </xf>
    <xf numFmtId="0" fontId="2" fillId="0" borderId="1" xfId="1" applyNumberFormat="1" applyFont="1" applyFill="1" applyAlignment="1">
      <alignment horizontal="center" vertical="center"/>
    </xf>
    <xf numFmtId="0" fontId="2" fillId="0" borderId="1" xfId="1" applyNumberFormat="1" applyFont="1" applyFill="1" applyAlignment="1">
      <alignment horizontal="left" vertical="center"/>
    </xf>
    <xf numFmtId="0" fontId="6" fillId="4" borderId="5" xfId="2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4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2" xfId="1" applyNumberFormat="1" applyFont="1" applyFill="1" applyBorder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center" vertical="center" wrapText="1"/>
    </xf>
    <xf numFmtId="0" fontId="0" fillId="0" borderId="5" xfId="0" applyBorder="1"/>
    <xf numFmtId="13" fontId="6" fillId="4" borderId="5" xfId="2" applyNumberFormat="1" applyBorder="1"/>
    <xf numFmtId="0" fontId="3" fillId="0" borderId="11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 wrapText="1"/>
    </xf>
    <xf numFmtId="0" fontId="6" fillId="4" borderId="5" xfId="2" applyBorder="1" applyAlignment="1">
      <alignment horizontal="center"/>
    </xf>
    <xf numFmtId="0" fontId="2" fillId="0" borderId="2" xfId="1" applyFont="1" applyFill="1" applyBorder="1" applyAlignment="1">
      <alignment horizontal="left" vertical="center"/>
    </xf>
    <xf numFmtId="0" fontId="6" fillId="4" borderId="1" xfId="2" applyBorder="1" applyAlignment="1">
      <alignment horizontal="left" vertical="center"/>
    </xf>
    <xf numFmtId="0" fontId="8" fillId="6" borderId="1" xfId="3" applyBorder="1" applyAlignment="1">
      <alignment horizontal="left" vertical="center"/>
    </xf>
    <xf numFmtId="0" fontId="8" fillId="6" borderId="2" xfId="3" applyBorder="1" applyAlignment="1">
      <alignment horizontal="left" vertical="center"/>
    </xf>
    <xf numFmtId="0" fontId="0" fillId="0" borderId="5" xfId="0" applyBorder="1" applyAlignment="1">
      <alignment horizontal="center" vertical="center" textRotation="180"/>
    </xf>
    <xf numFmtId="0" fontId="0" fillId="0" borderId="0" xfId="0" applyBorder="1"/>
    <xf numFmtId="0" fontId="0" fillId="0" borderId="0" xfId="0" applyAlignment="1">
      <alignment horizontal="center" vertical="center"/>
    </xf>
    <xf numFmtId="0" fontId="6" fillId="4" borderId="5" xfId="2" applyBorder="1" applyAlignment="1">
      <alignment horizontal="center" vertical="center"/>
    </xf>
    <xf numFmtId="0" fontId="5" fillId="0" borderId="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5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6" fillId="4" borderId="0" xfId="2" applyBorder="1"/>
    <xf numFmtId="0" fontId="8" fillId="6" borderId="0" xfId="3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">
    <cellStyle name="Bad" xfId="3" builtinId="27"/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10</xdr:row>
      <xdr:rowOff>57150</xdr:rowOff>
    </xdr:from>
    <xdr:to>
      <xdr:col>12</xdr:col>
      <xdr:colOff>790575</xdr:colOff>
      <xdr:row>35</xdr:row>
      <xdr:rowOff>59940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52FACF8-BAFC-4B0F-2307-62ABA8FD6B8A}"/>
                </a:ext>
              </a:extLst>
            </xdr14:cNvPr>
            <xdr14:cNvContentPartPr/>
          </xdr14:nvContentPartPr>
          <xdr14:nvPr macro=""/>
          <xdr14:xfrm>
            <a:off x="11906250" y="2171700"/>
            <a:ext cx="3048000" cy="497484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52FACF8-BAFC-4B0F-2307-62ABA8FD6B8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897249" y="2162700"/>
              <a:ext cx="3065641" cy="4992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13:46:50.7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639 0 24575,'-1'37'0,"1"1"0,2-1 0,2 0 0,1 0 0,3 0 0,0-1 0,3 0 0,18 42 0,47 82 26,61 116-1354,-95-201 1328,1 4 0,89 120 0,12-22 252,72 94 210,424 455-2470,-398-469 1593,511 505-773,-172-182 398,-26 32 1921,-381-413-937,-40-29 439,-41-49-267,146 185 2093,-106-122-3872,-9-10-128,110 145 3420,-113-136-1900,-18-25 256,68 83 832,-85-138-1067,-58-72 0,-2 1 0,39 60 0,-39-51-340,2-2-1,62 66 1,2 3-139,109 159 285,-134-183 574,82 108 934,-87-111-1314,-43-58 0,0 1 0,-2 0 0,-1 1 0,-1 0 0,13 31 0,-14-23 0,2-2 0,20 32 0,-20-37 0,-1 0 0,-1 1 0,15 43 0,-10-19 0,2 0 0,38 64 0,-28-57 0,23 61 0,16 52 0,-62-152 0,1 0 0,1-1 0,1 1 0,1-2 0,18 22 0,23 37 0,76 105 0,63 165 0,-157-274 0,-3 1 0,34 118 0,-36-122 0,-23-56 0,0 0 0,-1 0 0,7 23 0,1 11 0,2-2 0,40 77 0,-38-86 0,0 1 0,-3 0 0,-1 1 0,16 77 0,-23-82 0,1-1 0,20 51 0,-18-59 0,-2 1 0,0 0 0,-2 1 0,0 0 0,1 38 0,-5-41 0,1-1 0,1 1 0,0-1 0,12 31 0,8 35 0,-5 7 0,-3-23 0,-3 0 0,5 135 0,-18-167 0,2 1 0,13 75 0,-9-78 0,2 50 0,-6-53 0,1 0 0,8 34 0,-5-37 0,-2 0 0,-2 0 0,-2 51 0,-1-51 0,1 1 0,2-1 0,9 47 0,24 129 0,-29-162 0,-1-1 0,-5 78 0,2 18 0,3-109 0,1-2 0,12 37 0,-10-41 0,-1-1 0,-1 1 0,4 50 0,-11-34 0,0-29 0,1 1 0,0-1 0,0 0 0,6 27 0,-6-40-2,0 1 0,0-1-1,0 1 1,0-1-1,0 1 1,1-1 0,-1 1-1,0-1 1,0 1 0,0-1-1,0 1 1,0-1-1,1 1 1,-1-1 0,0 0-1,0 1 1,1-1 0,-1 1-1,0-1 1,1 0-1,-1 1 1,0-1 0,1 0-1,-1 1 1,1-1 0,-1 0-1,1 0 1,-1 1-1,1-1 1,-1 0 0,1 1-1,7-16 192,-2-24-1667,-4 15-5348</inkml:trace>
  <inkml:trace contextRef="#ctx0" brushRef="#br0" timeOffset="1924.1">8376 591 24575,'-5'76'-969,"-4"-1"0,-3 0 0,-39 130 0,-13 69 949,-7 31 20,-4 33 0,-58 296-4779,76-400 3736,22-71 991,8-34 33,-46 132 0,-43 80 1416,-78 206 802,-107 125-5277,208-472 3697,-280 568 801,316-643-914,33-69 30,-36 61 0,-70 135-394,-4 5 5,-78 130-180,-3 23-89,132-239-102,-117 176 0,15-43-577,0 0 2703,133-228-1639,-109 120 1,94-124-575,-205 205 3519,-174 137-4018,299-278 247,-109 91-679,84-78 587,19-14 102,-360 318 277,215-182 575,6-2 1397,-95 85-2211,79-76 1197,172-155-588,-74 73 3211,168-151-3305,-12 14 0,-2-3 0,-68 53 0,50-52 0,3 4 0,-91 100 0,111-102 0,-61 64 0,9 4 0,58-80 0,-38 54 0,-10 10 0,73-85 0,0 1 0,2 0 0,-23 46 0,4-6 0,-8 27 68,35-71-426,0 0 0,-2 0-1,-24 35 1,23-41-6468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abSelected="1" topLeftCell="A10" workbookViewId="0">
      <selection activeCell="O44" sqref="O44"/>
    </sheetView>
  </sheetViews>
  <sheetFormatPr defaultRowHeight="15" x14ac:dyDescent="0.25"/>
  <cols>
    <col min="1" max="1" width="4.85546875" customWidth="1"/>
    <col min="2" max="2" width="38.7109375" bestFit="1" customWidth="1"/>
    <col min="3" max="3" width="8.42578125" bestFit="1" customWidth="1"/>
    <col min="4" max="4" width="31.28515625" bestFit="1" customWidth="1"/>
    <col min="5" max="5" width="18.85546875" customWidth="1"/>
    <col min="8" max="8" width="9.28515625" bestFit="1" customWidth="1"/>
    <col min="9" max="9" width="11.28515625" bestFit="1" customWidth="1"/>
    <col min="10" max="10" width="32.42578125" customWidth="1"/>
    <col min="11" max="11" width="9.28515625" bestFit="1" customWidth="1"/>
    <col min="12" max="12" width="34.7109375" customWidth="1"/>
    <col min="13" max="13" width="13" customWidth="1"/>
  </cols>
  <sheetData>
    <row r="1" spans="1:16" ht="15.75" thickBot="1" x14ac:dyDescent="0.3"/>
    <row r="2" spans="1:16" x14ac:dyDescent="0.25">
      <c r="G2" s="7"/>
      <c r="H2" s="57"/>
      <c r="I2" s="58"/>
      <c r="J2" s="58"/>
      <c r="K2" s="58"/>
      <c r="L2" s="58"/>
      <c r="M2" s="58"/>
      <c r="N2" s="58"/>
      <c r="O2" s="58"/>
      <c r="P2" s="59"/>
    </row>
    <row r="3" spans="1:16" x14ac:dyDescent="0.25">
      <c r="A3" t="s">
        <v>0</v>
      </c>
      <c r="G3" s="7"/>
      <c r="H3" s="60"/>
      <c r="I3" s="53"/>
      <c r="J3" s="53"/>
      <c r="K3" s="53"/>
      <c r="L3" s="53"/>
      <c r="M3" s="53"/>
      <c r="N3" s="53"/>
      <c r="O3" s="53"/>
      <c r="P3" s="61"/>
    </row>
    <row r="4" spans="1:16" x14ac:dyDescent="0.25">
      <c r="G4" s="56"/>
      <c r="H4" s="60"/>
      <c r="I4" s="47" t="s">
        <v>145</v>
      </c>
      <c r="J4" s="47"/>
      <c r="K4" s="47"/>
      <c r="L4" s="47"/>
      <c r="M4" s="47"/>
      <c r="N4" s="53"/>
      <c r="O4" s="53"/>
      <c r="P4" s="61"/>
    </row>
    <row r="5" spans="1:16" ht="31.5" customHeight="1" x14ac:dyDescent="0.25">
      <c r="A5" s="3" t="s">
        <v>1</v>
      </c>
      <c r="B5" s="3" t="s">
        <v>2</v>
      </c>
      <c r="C5" s="3" t="s">
        <v>5</v>
      </c>
      <c r="D5" s="3" t="s">
        <v>3</v>
      </c>
      <c r="E5" s="3" t="s">
        <v>144</v>
      </c>
      <c r="G5" s="56"/>
      <c r="H5" s="60"/>
      <c r="I5" s="45" t="s">
        <v>1</v>
      </c>
      <c r="J5" s="45" t="s">
        <v>2</v>
      </c>
      <c r="K5" s="45" t="s">
        <v>5</v>
      </c>
      <c r="L5" s="45" t="s">
        <v>3</v>
      </c>
      <c r="M5" s="46" t="s">
        <v>161</v>
      </c>
      <c r="N5" s="53"/>
      <c r="O5" s="53"/>
      <c r="P5" s="61"/>
    </row>
    <row r="6" spans="1:16" x14ac:dyDescent="0.25">
      <c r="A6" s="1">
        <v>1</v>
      </c>
      <c r="B6" s="18" t="s">
        <v>6</v>
      </c>
      <c r="C6" s="1" t="s">
        <v>7</v>
      </c>
      <c r="D6" s="2" t="s">
        <v>8</v>
      </c>
      <c r="E6" s="2">
        <v>1</v>
      </c>
      <c r="F6" s="25"/>
      <c r="G6" s="56"/>
      <c r="H6" s="62"/>
      <c r="I6" s="63">
        <v>1</v>
      </c>
      <c r="J6" s="64" t="s">
        <v>6</v>
      </c>
      <c r="K6" s="63" t="s">
        <v>7</v>
      </c>
      <c r="L6" s="49" t="s">
        <v>8</v>
      </c>
      <c r="M6" s="48">
        <v>1</v>
      </c>
      <c r="N6" s="43" t="s">
        <v>162</v>
      </c>
      <c r="O6" s="53"/>
      <c r="P6" s="61"/>
    </row>
    <row r="7" spans="1:16" x14ac:dyDescent="0.25">
      <c r="A7" s="1"/>
      <c r="B7" s="2" t="s">
        <v>139</v>
      </c>
      <c r="C7" s="1"/>
      <c r="D7" s="2" t="s">
        <v>9</v>
      </c>
      <c r="E7" s="2">
        <v>2</v>
      </c>
      <c r="F7" s="25"/>
      <c r="G7" s="56"/>
      <c r="H7" s="62"/>
      <c r="I7" s="63"/>
      <c r="J7" s="65" t="s">
        <v>139</v>
      </c>
      <c r="K7" s="63"/>
      <c r="L7" s="66" t="s">
        <v>9</v>
      </c>
      <c r="M7" s="66">
        <v>2</v>
      </c>
      <c r="N7" s="53"/>
      <c r="O7" s="67" t="s">
        <v>142</v>
      </c>
      <c r="P7" s="61"/>
    </row>
    <row r="8" spans="1:16" x14ac:dyDescent="0.25">
      <c r="A8" s="1"/>
      <c r="B8" s="2"/>
      <c r="C8" s="1"/>
      <c r="D8" s="2" t="s">
        <v>10</v>
      </c>
      <c r="E8" s="2">
        <v>3</v>
      </c>
      <c r="G8" s="56"/>
      <c r="H8" s="62"/>
      <c r="I8" s="63"/>
      <c r="J8" s="66" t="s">
        <v>163</v>
      </c>
      <c r="K8" s="63"/>
      <c r="L8" s="66" t="s">
        <v>10</v>
      </c>
      <c r="M8" s="66">
        <v>3</v>
      </c>
      <c r="N8" s="53"/>
      <c r="O8" s="53"/>
      <c r="P8" s="61"/>
    </row>
    <row r="9" spans="1:16" x14ac:dyDescent="0.25">
      <c r="A9" s="1"/>
      <c r="B9" s="2"/>
      <c r="C9" s="1"/>
      <c r="D9" s="2" t="s">
        <v>11</v>
      </c>
      <c r="E9" s="2">
        <v>4</v>
      </c>
      <c r="G9" s="56"/>
      <c r="H9" s="62"/>
      <c r="I9" s="63"/>
      <c r="J9" s="66"/>
      <c r="K9" s="63"/>
      <c r="L9" s="66" t="s">
        <v>11</v>
      </c>
      <c r="M9" s="66">
        <v>4</v>
      </c>
      <c r="N9" s="53"/>
      <c r="O9" s="53"/>
      <c r="P9" s="61"/>
    </row>
    <row r="10" spans="1:16" x14ac:dyDescent="0.25">
      <c r="A10" s="1"/>
      <c r="B10" s="2"/>
      <c r="C10" s="1"/>
      <c r="D10" s="2" t="s">
        <v>12</v>
      </c>
      <c r="E10" s="2">
        <v>5</v>
      </c>
      <c r="G10" s="56"/>
      <c r="H10" s="62"/>
      <c r="I10" s="63"/>
      <c r="J10" s="66"/>
      <c r="K10" s="63"/>
      <c r="L10" s="66" t="s">
        <v>12</v>
      </c>
      <c r="M10" s="66">
        <v>5</v>
      </c>
      <c r="N10" s="53"/>
      <c r="O10" s="53"/>
      <c r="P10" s="61"/>
    </row>
    <row r="11" spans="1:16" x14ac:dyDescent="0.25">
      <c r="A11" s="1">
        <v>2</v>
      </c>
      <c r="B11" s="2" t="s">
        <v>13</v>
      </c>
      <c r="C11" s="1"/>
      <c r="D11" s="2" t="s">
        <v>21</v>
      </c>
      <c r="E11" s="2">
        <v>1</v>
      </c>
      <c r="F11" s="25"/>
      <c r="G11" s="56"/>
      <c r="H11" s="60"/>
      <c r="I11" s="63">
        <v>3</v>
      </c>
      <c r="J11" s="64" t="s">
        <v>16</v>
      </c>
      <c r="K11" s="63" t="s">
        <v>14</v>
      </c>
      <c r="L11" s="50" t="s">
        <v>151</v>
      </c>
      <c r="M11" s="51">
        <v>1</v>
      </c>
      <c r="N11" s="52" t="s">
        <v>165</v>
      </c>
      <c r="O11" s="53"/>
      <c r="P11" s="61"/>
    </row>
    <row r="12" spans="1:16" x14ac:dyDescent="0.25">
      <c r="A12" s="1"/>
      <c r="B12" s="2"/>
      <c r="C12" s="1"/>
      <c r="D12" s="2" t="s">
        <v>22</v>
      </c>
      <c r="E12" s="2">
        <v>2</v>
      </c>
      <c r="F12" s="25"/>
      <c r="G12" s="56"/>
      <c r="H12" s="60"/>
      <c r="I12" s="63"/>
      <c r="J12" s="65" t="s">
        <v>140</v>
      </c>
      <c r="K12" s="63"/>
      <c r="L12" s="50" t="s">
        <v>152</v>
      </c>
      <c r="M12" s="51">
        <v>2</v>
      </c>
      <c r="N12" s="52"/>
      <c r="O12" s="53"/>
      <c r="P12" s="61"/>
    </row>
    <row r="13" spans="1:16" x14ac:dyDescent="0.25">
      <c r="A13" s="1"/>
      <c r="B13" s="2"/>
      <c r="C13" s="1"/>
      <c r="D13" s="2" t="s">
        <v>23</v>
      </c>
      <c r="E13" s="2">
        <v>3</v>
      </c>
      <c r="G13" s="56"/>
      <c r="H13" s="60"/>
      <c r="I13" s="63"/>
      <c r="J13" s="66"/>
      <c r="K13" s="63"/>
      <c r="L13" s="50" t="s">
        <v>153</v>
      </c>
      <c r="M13" s="51">
        <v>3</v>
      </c>
      <c r="N13" s="52"/>
      <c r="O13" s="53"/>
      <c r="P13" s="61"/>
    </row>
    <row r="14" spans="1:16" x14ac:dyDescent="0.25">
      <c r="A14" s="1"/>
      <c r="B14" s="2"/>
      <c r="C14" s="1"/>
      <c r="D14" s="2" t="s">
        <v>24</v>
      </c>
      <c r="E14" s="2">
        <v>4</v>
      </c>
      <c r="G14" s="56"/>
      <c r="H14" s="60"/>
      <c r="I14" s="63"/>
      <c r="J14" s="66"/>
      <c r="K14" s="63"/>
      <c r="L14" s="50" t="s">
        <v>154</v>
      </c>
      <c r="M14" s="51">
        <v>4</v>
      </c>
      <c r="N14" s="52"/>
      <c r="O14" s="53"/>
      <c r="P14" s="61"/>
    </row>
    <row r="15" spans="1:16" x14ac:dyDescent="0.25">
      <c r="A15" s="1"/>
      <c r="B15" s="2"/>
      <c r="C15" s="1"/>
      <c r="D15" s="2" t="s">
        <v>15</v>
      </c>
      <c r="E15" s="2">
        <v>5</v>
      </c>
      <c r="G15" s="56"/>
      <c r="H15" s="60"/>
      <c r="I15" s="63"/>
      <c r="J15" s="66"/>
      <c r="K15" s="63"/>
      <c r="L15" s="50" t="s">
        <v>155</v>
      </c>
      <c r="M15" s="51">
        <v>5</v>
      </c>
      <c r="N15" s="52"/>
      <c r="O15" s="53"/>
      <c r="P15" s="61"/>
    </row>
    <row r="16" spans="1:16" x14ac:dyDescent="0.25">
      <c r="A16" s="1">
        <v>3</v>
      </c>
      <c r="B16" s="18" t="s">
        <v>16</v>
      </c>
      <c r="C16" s="1" t="s">
        <v>14</v>
      </c>
      <c r="D16" s="2" t="s">
        <v>151</v>
      </c>
      <c r="E16" s="2">
        <v>1</v>
      </c>
      <c r="F16" s="25"/>
      <c r="G16" s="56"/>
      <c r="H16" s="60"/>
      <c r="I16" s="63">
        <v>4</v>
      </c>
      <c r="J16" s="64" t="s">
        <v>18</v>
      </c>
      <c r="K16" s="63" t="s">
        <v>17</v>
      </c>
      <c r="L16" s="50" t="s">
        <v>25</v>
      </c>
      <c r="M16" s="51">
        <v>1</v>
      </c>
      <c r="N16" s="52"/>
      <c r="O16" s="53"/>
      <c r="P16" s="61"/>
    </row>
    <row r="17" spans="1:16" x14ac:dyDescent="0.25">
      <c r="A17" s="1"/>
      <c r="B17" s="2" t="s">
        <v>140</v>
      </c>
      <c r="C17" s="1"/>
      <c r="D17" s="2" t="s">
        <v>152</v>
      </c>
      <c r="E17" s="2">
        <v>2</v>
      </c>
      <c r="F17" s="25"/>
      <c r="G17" s="56"/>
      <c r="H17" s="60"/>
      <c r="I17" s="63"/>
      <c r="J17" s="65" t="s">
        <v>140</v>
      </c>
      <c r="K17" s="63"/>
      <c r="L17" s="50" t="s">
        <v>26</v>
      </c>
      <c r="M17" s="51">
        <v>2</v>
      </c>
      <c r="N17" s="52"/>
      <c r="O17" s="53"/>
      <c r="P17" s="61"/>
    </row>
    <row r="18" spans="1:16" x14ac:dyDescent="0.25">
      <c r="A18" s="1"/>
      <c r="B18" s="2"/>
      <c r="C18" s="1"/>
      <c r="D18" s="2" t="s">
        <v>153</v>
      </c>
      <c r="E18" s="2">
        <v>3</v>
      </c>
      <c r="G18" s="56"/>
      <c r="H18" s="60"/>
      <c r="I18" s="63"/>
      <c r="J18" s="66"/>
      <c r="K18" s="63"/>
      <c r="L18" s="50" t="s">
        <v>27</v>
      </c>
      <c r="M18" s="51">
        <v>3</v>
      </c>
      <c r="N18" s="52"/>
      <c r="O18" s="53"/>
      <c r="P18" s="61"/>
    </row>
    <row r="19" spans="1:16" x14ac:dyDescent="0.25">
      <c r="A19" s="1"/>
      <c r="B19" s="2"/>
      <c r="C19" s="1"/>
      <c r="D19" s="2" t="s">
        <v>154</v>
      </c>
      <c r="E19" s="2">
        <v>4</v>
      </c>
      <c r="G19" s="56"/>
      <c r="H19" s="60"/>
      <c r="I19" s="63"/>
      <c r="J19" s="66"/>
      <c r="K19" s="63"/>
      <c r="L19" s="50" t="s">
        <v>28</v>
      </c>
      <c r="M19" s="51">
        <v>4</v>
      </c>
      <c r="N19" s="52"/>
      <c r="O19" s="53"/>
      <c r="P19" s="61"/>
    </row>
    <row r="20" spans="1:16" x14ac:dyDescent="0.25">
      <c r="A20" s="1"/>
      <c r="B20" s="2"/>
      <c r="C20" s="1"/>
      <c r="D20" s="2" t="s">
        <v>155</v>
      </c>
      <c r="E20" s="2">
        <v>5</v>
      </c>
      <c r="G20" s="56"/>
      <c r="H20" s="60"/>
      <c r="I20" s="63"/>
      <c r="J20" s="66"/>
      <c r="K20" s="63"/>
      <c r="L20" s="50" t="s">
        <v>20</v>
      </c>
      <c r="M20" s="51">
        <v>5</v>
      </c>
      <c r="N20" s="52"/>
      <c r="O20" s="53"/>
      <c r="P20" s="61"/>
    </row>
    <row r="21" spans="1:16" x14ac:dyDescent="0.25">
      <c r="A21" s="1">
        <v>4</v>
      </c>
      <c r="B21" s="18" t="s">
        <v>18</v>
      </c>
      <c r="C21" s="1" t="s">
        <v>17</v>
      </c>
      <c r="D21" s="2" t="s">
        <v>25</v>
      </c>
      <c r="E21" s="2">
        <v>1</v>
      </c>
      <c r="F21" s="25"/>
      <c r="G21" s="56"/>
      <c r="H21" s="60"/>
      <c r="I21" s="53"/>
      <c r="J21" s="53"/>
      <c r="K21" s="53"/>
      <c r="L21" s="68"/>
      <c r="M21" s="68"/>
      <c r="N21" s="52"/>
      <c r="O21" s="53"/>
      <c r="P21" s="61"/>
    </row>
    <row r="22" spans="1:16" x14ac:dyDescent="0.25">
      <c r="A22" s="1"/>
      <c r="B22" s="2" t="s">
        <v>140</v>
      </c>
      <c r="C22" s="1"/>
      <c r="D22" s="2" t="s">
        <v>26</v>
      </c>
      <c r="E22" s="2">
        <v>2</v>
      </c>
      <c r="F22" s="25"/>
      <c r="G22" s="56"/>
      <c r="H22" s="60"/>
      <c r="I22" s="63">
        <v>2</v>
      </c>
      <c r="J22" s="64" t="s">
        <v>39</v>
      </c>
      <c r="K22" s="63" t="s">
        <v>19</v>
      </c>
      <c r="L22" s="50" t="s">
        <v>147</v>
      </c>
      <c r="M22" s="51">
        <v>1</v>
      </c>
      <c r="N22" s="52"/>
      <c r="O22" s="53"/>
      <c r="P22" s="61"/>
    </row>
    <row r="23" spans="1:16" x14ac:dyDescent="0.25">
      <c r="A23" s="1"/>
      <c r="B23" s="2"/>
      <c r="C23" s="1"/>
      <c r="D23" s="2" t="s">
        <v>27</v>
      </c>
      <c r="E23" s="2">
        <v>3</v>
      </c>
      <c r="G23" s="56"/>
      <c r="H23" s="60"/>
      <c r="I23" s="63"/>
      <c r="J23" s="65" t="s">
        <v>139</v>
      </c>
      <c r="K23" s="63"/>
      <c r="L23" s="50" t="s">
        <v>146</v>
      </c>
      <c r="M23" s="51">
        <v>2</v>
      </c>
      <c r="N23" s="52"/>
      <c r="O23" s="53"/>
      <c r="P23" s="61"/>
    </row>
    <row r="24" spans="1:16" x14ac:dyDescent="0.25">
      <c r="A24" s="1"/>
      <c r="B24" s="2"/>
      <c r="C24" s="1"/>
      <c r="D24" s="2" t="s">
        <v>28</v>
      </c>
      <c r="E24" s="2">
        <v>4</v>
      </c>
      <c r="G24" s="56"/>
      <c r="H24" s="60"/>
      <c r="I24" s="63"/>
      <c r="J24" s="66"/>
      <c r="K24" s="63"/>
      <c r="L24" s="50" t="s">
        <v>148</v>
      </c>
      <c r="M24" s="51">
        <v>3</v>
      </c>
      <c r="N24" s="52"/>
      <c r="O24" s="53"/>
      <c r="P24" s="61"/>
    </row>
    <row r="25" spans="1:16" x14ac:dyDescent="0.25">
      <c r="A25" s="1"/>
      <c r="B25" s="2"/>
      <c r="C25" s="1"/>
      <c r="D25" s="2" t="s">
        <v>20</v>
      </c>
      <c r="E25" s="2">
        <v>5</v>
      </c>
      <c r="G25" s="56"/>
      <c r="H25" s="60"/>
      <c r="I25" s="63"/>
      <c r="J25" s="66"/>
      <c r="K25" s="63"/>
      <c r="L25" s="50" t="s">
        <v>149</v>
      </c>
      <c r="M25" s="51">
        <v>4</v>
      </c>
      <c r="N25" s="52"/>
      <c r="O25" s="53"/>
      <c r="P25" s="61"/>
    </row>
    <row r="26" spans="1:16" x14ac:dyDescent="0.25">
      <c r="G26" s="56"/>
      <c r="H26" s="60"/>
      <c r="I26" s="63"/>
      <c r="J26" s="66"/>
      <c r="K26" s="63"/>
      <c r="L26" s="50" t="s">
        <v>150</v>
      </c>
      <c r="M26" s="51">
        <v>5</v>
      </c>
      <c r="N26" s="52"/>
      <c r="O26" s="53"/>
      <c r="P26" s="61"/>
    </row>
    <row r="27" spans="1:16" x14ac:dyDescent="0.25">
      <c r="G27" s="56"/>
      <c r="H27" s="60"/>
      <c r="I27" s="63">
        <v>1</v>
      </c>
      <c r="J27" s="64" t="s">
        <v>58</v>
      </c>
      <c r="K27" s="63" t="s">
        <v>31</v>
      </c>
      <c r="L27" s="50" t="s">
        <v>60</v>
      </c>
      <c r="M27" s="51">
        <v>1</v>
      </c>
      <c r="N27" s="52"/>
      <c r="O27" s="53"/>
      <c r="P27" s="61"/>
    </row>
    <row r="28" spans="1:16" x14ac:dyDescent="0.25">
      <c r="A28" t="s">
        <v>29</v>
      </c>
      <c r="G28" s="56"/>
      <c r="H28" s="60"/>
      <c r="I28" s="63"/>
      <c r="J28" s="65" t="s">
        <v>139</v>
      </c>
      <c r="K28" s="63"/>
      <c r="L28" s="50" t="s">
        <v>61</v>
      </c>
      <c r="M28" s="51">
        <v>2</v>
      </c>
      <c r="N28" s="52"/>
      <c r="O28" s="53"/>
      <c r="P28" s="61"/>
    </row>
    <row r="29" spans="1:16" x14ac:dyDescent="0.25">
      <c r="G29" s="56"/>
      <c r="H29" s="60"/>
      <c r="I29" s="63"/>
      <c r="J29" s="66"/>
      <c r="K29" s="63"/>
      <c r="L29" s="50" t="s">
        <v>62</v>
      </c>
      <c r="M29" s="51">
        <v>3</v>
      </c>
      <c r="N29" s="52"/>
      <c r="O29" s="53"/>
      <c r="P29" s="61"/>
    </row>
    <row r="30" spans="1:16" ht="31.5" customHeight="1" x14ac:dyDescent="0.25">
      <c r="A30" s="3" t="s">
        <v>1</v>
      </c>
      <c r="B30" s="3" t="s">
        <v>2</v>
      </c>
      <c r="C30" s="3" t="s">
        <v>5</v>
      </c>
      <c r="D30" s="3" t="s">
        <v>3</v>
      </c>
      <c r="E30" s="3" t="s">
        <v>4</v>
      </c>
      <c r="G30" s="56"/>
      <c r="H30" s="60"/>
      <c r="I30" s="63"/>
      <c r="J30" s="66"/>
      <c r="K30" s="63"/>
      <c r="L30" s="50" t="s">
        <v>63</v>
      </c>
      <c r="M30" s="51">
        <v>4</v>
      </c>
      <c r="N30" s="52"/>
      <c r="O30" s="53"/>
      <c r="P30" s="61"/>
    </row>
    <row r="31" spans="1:16" x14ac:dyDescent="0.25">
      <c r="A31" s="1">
        <v>1</v>
      </c>
      <c r="B31" s="2" t="s">
        <v>30</v>
      </c>
      <c r="C31" s="1"/>
      <c r="D31" s="2" t="s">
        <v>32</v>
      </c>
      <c r="E31" s="2">
        <v>1</v>
      </c>
      <c r="G31" s="56"/>
      <c r="H31" s="60"/>
      <c r="I31" s="63"/>
      <c r="J31" s="66"/>
      <c r="K31" s="63"/>
      <c r="L31" s="50" t="s">
        <v>64</v>
      </c>
      <c r="M31" s="51">
        <v>5</v>
      </c>
      <c r="N31" s="52"/>
      <c r="O31" s="53"/>
      <c r="P31" s="61"/>
    </row>
    <row r="32" spans="1:16" x14ac:dyDescent="0.25">
      <c r="A32" s="1"/>
      <c r="B32" s="2"/>
      <c r="C32" s="1"/>
      <c r="D32" s="2" t="s">
        <v>33</v>
      </c>
      <c r="E32" s="2">
        <v>2</v>
      </c>
      <c r="G32" s="56"/>
      <c r="H32" s="60"/>
      <c r="I32" s="63">
        <v>2</v>
      </c>
      <c r="J32" s="64" t="s">
        <v>59</v>
      </c>
      <c r="K32" s="63" t="s">
        <v>37</v>
      </c>
      <c r="L32" s="50" t="s">
        <v>65</v>
      </c>
      <c r="M32" s="51">
        <v>1</v>
      </c>
      <c r="N32" s="52"/>
      <c r="O32" s="53"/>
      <c r="P32" s="61"/>
    </row>
    <row r="33" spans="1:16" x14ac:dyDescent="0.25">
      <c r="A33" s="1"/>
      <c r="B33" s="2"/>
      <c r="C33" s="1"/>
      <c r="D33" s="2" t="s">
        <v>34</v>
      </c>
      <c r="E33" s="2">
        <v>3</v>
      </c>
      <c r="G33" s="56"/>
      <c r="H33" s="60"/>
      <c r="I33" s="63"/>
      <c r="J33" s="65" t="s">
        <v>140</v>
      </c>
      <c r="K33" s="63"/>
      <c r="L33" s="50" t="s">
        <v>66</v>
      </c>
      <c r="M33" s="51">
        <v>2</v>
      </c>
      <c r="N33" s="52"/>
      <c r="O33" s="53"/>
      <c r="P33" s="61"/>
    </row>
    <row r="34" spans="1:16" x14ac:dyDescent="0.25">
      <c r="G34" s="56"/>
      <c r="H34" s="60"/>
      <c r="I34" s="63"/>
      <c r="J34" s="66"/>
      <c r="K34" s="63"/>
      <c r="L34" s="50" t="s">
        <v>67</v>
      </c>
      <c r="M34" s="51">
        <v>3</v>
      </c>
      <c r="N34" s="52"/>
      <c r="O34" s="53"/>
      <c r="P34" s="61"/>
    </row>
    <row r="35" spans="1:16" x14ac:dyDescent="0.25">
      <c r="G35" s="56"/>
      <c r="H35" s="60"/>
      <c r="I35" s="63"/>
      <c r="J35" s="66"/>
      <c r="K35" s="63"/>
      <c r="L35" s="50" t="s">
        <v>68</v>
      </c>
      <c r="M35" s="51">
        <v>4</v>
      </c>
      <c r="N35" s="52"/>
      <c r="O35" s="53"/>
      <c r="P35" s="61"/>
    </row>
    <row r="36" spans="1:16" x14ac:dyDescent="0.25">
      <c r="A36" t="s">
        <v>35</v>
      </c>
      <c r="G36" s="56"/>
      <c r="H36" s="60"/>
      <c r="I36" s="63"/>
      <c r="J36" s="66"/>
      <c r="K36" s="63"/>
      <c r="L36" s="50" t="s">
        <v>69</v>
      </c>
      <c r="M36" s="51">
        <v>5</v>
      </c>
      <c r="N36" s="52"/>
      <c r="O36" s="53"/>
      <c r="P36" s="61"/>
    </row>
    <row r="37" spans="1:16" x14ac:dyDescent="0.25">
      <c r="G37" s="56"/>
      <c r="H37" s="60"/>
      <c r="I37" s="63">
        <v>2</v>
      </c>
      <c r="J37" s="64" t="s">
        <v>72</v>
      </c>
      <c r="K37" s="63" t="s">
        <v>38</v>
      </c>
      <c r="L37" s="49" t="s">
        <v>108</v>
      </c>
      <c r="M37" s="48">
        <v>1</v>
      </c>
      <c r="O37" s="43" t="s">
        <v>162</v>
      </c>
      <c r="P37" s="61"/>
    </row>
    <row r="38" spans="1:16" x14ac:dyDescent="0.25">
      <c r="A38" s="3" t="s">
        <v>1</v>
      </c>
      <c r="B38" s="3" t="s">
        <v>2</v>
      </c>
      <c r="C38" s="3" t="s">
        <v>5</v>
      </c>
      <c r="D38" s="3" t="s">
        <v>3</v>
      </c>
      <c r="E38" s="3" t="s">
        <v>4</v>
      </c>
      <c r="G38" s="56"/>
      <c r="H38" s="60"/>
      <c r="I38" s="63"/>
      <c r="J38" s="65" t="s">
        <v>139</v>
      </c>
      <c r="K38" s="63"/>
      <c r="L38" s="66" t="s">
        <v>109</v>
      </c>
      <c r="M38" s="66">
        <v>2</v>
      </c>
      <c r="N38" s="53"/>
      <c r="O38" s="53"/>
      <c r="P38" s="61"/>
    </row>
    <row r="39" spans="1:16" x14ac:dyDescent="0.25">
      <c r="A39" s="1">
        <v>1</v>
      </c>
      <c r="B39" s="2" t="s">
        <v>36</v>
      </c>
      <c r="C39" s="1"/>
      <c r="D39" s="4" t="s">
        <v>42</v>
      </c>
      <c r="E39" s="2">
        <v>1</v>
      </c>
      <c r="G39" s="56"/>
      <c r="H39" s="60"/>
      <c r="I39" s="63"/>
      <c r="J39" s="66" t="s">
        <v>163</v>
      </c>
      <c r="K39" s="63"/>
      <c r="L39" s="66" t="s">
        <v>92</v>
      </c>
      <c r="M39" s="66">
        <v>3</v>
      </c>
      <c r="N39" s="53"/>
      <c r="O39" s="53"/>
      <c r="P39" s="61"/>
    </row>
    <row r="40" spans="1:16" x14ac:dyDescent="0.25">
      <c r="A40" s="1"/>
      <c r="B40" s="2"/>
      <c r="C40" s="1"/>
      <c r="D40" s="2" t="s">
        <v>43</v>
      </c>
      <c r="E40" s="2">
        <v>2</v>
      </c>
      <c r="G40" s="56"/>
      <c r="H40" s="60"/>
      <c r="I40" s="63"/>
      <c r="J40" s="66"/>
      <c r="K40" s="63"/>
      <c r="L40" s="66" t="s">
        <v>110</v>
      </c>
      <c r="M40" s="66">
        <v>4</v>
      </c>
      <c r="N40" s="53"/>
      <c r="O40" s="53"/>
      <c r="P40" s="61"/>
    </row>
    <row r="41" spans="1:16" ht="15.75" thickBot="1" x14ac:dyDescent="0.3">
      <c r="A41" s="1"/>
      <c r="B41" s="2"/>
      <c r="C41" s="1"/>
      <c r="D41" s="2" t="s">
        <v>44</v>
      </c>
      <c r="E41" s="2">
        <v>3</v>
      </c>
      <c r="G41" s="56"/>
      <c r="H41" s="69"/>
      <c r="I41" s="70"/>
      <c r="J41" s="70"/>
      <c r="K41" s="70"/>
      <c r="L41" s="70"/>
      <c r="M41" s="70"/>
      <c r="N41" s="70"/>
      <c r="O41" s="70"/>
      <c r="P41" s="71"/>
    </row>
    <row r="42" spans="1:16" x14ac:dyDescent="0.25">
      <c r="A42" s="1"/>
      <c r="B42" s="2"/>
      <c r="C42" s="1"/>
      <c r="D42" s="2" t="s">
        <v>45</v>
      </c>
      <c r="E42" s="2">
        <v>4</v>
      </c>
      <c r="G42" s="56"/>
    </row>
    <row r="43" spans="1:16" x14ac:dyDescent="0.25">
      <c r="A43" s="1"/>
      <c r="B43" s="2"/>
      <c r="C43" s="1"/>
      <c r="D43" s="2" t="s">
        <v>46</v>
      </c>
      <c r="E43" s="2">
        <v>5</v>
      </c>
      <c r="G43" s="56"/>
    </row>
    <row r="44" spans="1:16" x14ac:dyDescent="0.25">
      <c r="A44" s="1">
        <v>2</v>
      </c>
      <c r="B44" s="18" t="s">
        <v>39</v>
      </c>
      <c r="C44" s="1" t="s">
        <v>19</v>
      </c>
      <c r="D44" s="4" t="s">
        <v>147</v>
      </c>
      <c r="E44" s="2">
        <v>1</v>
      </c>
      <c r="F44" s="25"/>
      <c r="G44" s="56"/>
    </row>
    <row r="45" spans="1:16" x14ac:dyDescent="0.25">
      <c r="A45" s="1"/>
      <c r="B45" s="2" t="s">
        <v>139</v>
      </c>
      <c r="C45" s="1"/>
      <c r="D45" s="2" t="s">
        <v>146</v>
      </c>
      <c r="E45" s="2">
        <v>2</v>
      </c>
      <c r="F45" s="25"/>
      <c r="G45" s="56"/>
    </row>
    <row r="46" spans="1:16" x14ac:dyDescent="0.25">
      <c r="A46" s="1"/>
      <c r="B46" s="2"/>
      <c r="C46" s="1"/>
      <c r="D46" s="2" t="s">
        <v>148</v>
      </c>
      <c r="E46" s="2">
        <v>3</v>
      </c>
    </row>
    <row r="47" spans="1:16" x14ac:dyDescent="0.25">
      <c r="A47" s="1"/>
      <c r="B47" s="2"/>
      <c r="C47" s="1"/>
      <c r="D47" s="2" t="s">
        <v>149</v>
      </c>
      <c r="E47" s="2">
        <v>4</v>
      </c>
    </row>
    <row r="48" spans="1:16" x14ac:dyDescent="0.25">
      <c r="A48" s="1"/>
      <c r="B48" s="2"/>
      <c r="C48" s="1"/>
      <c r="D48" s="2" t="s">
        <v>150</v>
      </c>
      <c r="E48" s="2">
        <v>5</v>
      </c>
    </row>
    <row r="49" spans="1:6" x14ac:dyDescent="0.25">
      <c r="A49" s="1">
        <v>3</v>
      </c>
      <c r="B49" s="2" t="s">
        <v>40</v>
      </c>
      <c r="C49" s="1"/>
      <c r="D49" s="2" t="s">
        <v>47</v>
      </c>
      <c r="E49" s="2">
        <v>1</v>
      </c>
    </row>
    <row r="50" spans="1:6" x14ac:dyDescent="0.25">
      <c r="A50" s="1"/>
      <c r="B50" s="2"/>
      <c r="C50" s="1"/>
      <c r="D50" s="2" t="s">
        <v>48</v>
      </c>
      <c r="E50" s="2">
        <v>2</v>
      </c>
    </row>
    <row r="51" spans="1:6" x14ac:dyDescent="0.25">
      <c r="A51" s="1"/>
      <c r="B51" s="2"/>
      <c r="C51" s="1"/>
      <c r="D51" s="2" t="s">
        <v>49</v>
      </c>
      <c r="E51" s="2">
        <v>3</v>
      </c>
    </row>
    <row r="52" spans="1:6" x14ac:dyDescent="0.25">
      <c r="A52" s="1"/>
      <c r="B52" s="2"/>
      <c r="C52" s="1"/>
      <c r="D52" s="2" t="s">
        <v>50</v>
      </c>
      <c r="E52" s="2">
        <v>4</v>
      </c>
    </row>
    <row r="53" spans="1:6" x14ac:dyDescent="0.25">
      <c r="A53" s="1"/>
      <c r="B53" s="2"/>
      <c r="C53" s="1"/>
      <c r="D53" s="2" t="s">
        <v>51</v>
      </c>
      <c r="E53" s="2">
        <v>5</v>
      </c>
    </row>
    <row r="54" spans="1:6" x14ac:dyDescent="0.25">
      <c r="A54" s="1">
        <v>4</v>
      </c>
      <c r="B54" s="2" t="s">
        <v>41</v>
      </c>
      <c r="C54" s="1"/>
      <c r="D54" s="4" t="s">
        <v>52</v>
      </c>
      <c r="E54" s="2">
        <v>1</v>
      </c>
    </row>
    <row r="55" spans="1:6" x14ac:dyDescent="0.25">
      <c r="A55" s="1"/>
      <c r="B55" s="2"/>
      <c r="C55" s="1"/>
      <c r="D55" s="2" t="s">
        <v>53</v>
      </c>
      <c r="E55" s="2">
        <v>2</v>
      </c>
    </row>
    <row r="56" spans="1:6" x14ac:dyDescent="0.25">
      <c r="A56" s="1"/>
      <c r="B56" s="2"/>
      <c r="C56" s="1"/>
      <c r="D56" s="2" t="s">
        <v>54</v>
      </c>
      <c r="E56" s="2">
        <v>3</v>
      </c>
    </row>
    <row r="57" spans="1:6" x14ac:dyDescent="0.25">
      <c r="A57" s="1"/>
      <c r="B57" s="2"/>
      <c r="C57" s="1"/>
      <c r="D57" s="2" t="s">
        <v>55</v>
      </c>
      <c r="E57" s="2">
        <v>4</v>
      </c>
    </row>
    <row r="58" spans="1:6" x14ac:dyDescent="0.25">
      <c r="A58" s="1"/>
      <c r="B58" s="2"/>
      <c r="C58" s="1"/>
      <c r="D58" s="2" t="s">
        <v>56</v>
      </c>
      <c r="E58" s="2">
        <v>5</v>
      </c>
    </row>
    <row r="61" spans="1:6" x14ac:dyDescent="0.25">
      <c r="A61" t="s">
        <v>57</v>
      </c>
    </row>
    <row r="63" spans="1:6" x14ac:dyDescent="0.25">
      <c r="A63" s="3" t="s">
        <v>1</v>
      </c>
      <c r="B63" s="3" t="s">
        <v>2</v>
      </c>
      <c r="C63" s="3" t="s">
        <v>5</v>
      </c>
      <c r="D63" s="3" t="s">
        <v>3</v>
      </c>
      <c r="E63" s="3" t="s">
        <v>4</v>
      </c>
    </row>
    <row r="64" spans="1:6" x14ac:dyDescent="0.25">
      <c r="A64" s="1">
        <v>1</v>
      </c>
      <c r="B64" s="18" t="s">
        <v>58</v>
      </c>
      <c r="C64" s="1" t="s">
        <v>31</v>
      </c>
      <c r="D64" s="4" t="s">
        <v>60</v>
      </c>
      <c r="E64" s="2">
        <v>1</v>
      </c>
      <c r="F64" s="19"/>
    </row>
    <row r="65" spans="1:6" x14ac:dyDescent="0.25">
      <c r="A65" s="1"/>
      <c r="B65" s="2" t="s">
        <v>139</v>
      </c>
      <c r="C65" s="1"/>
      <c r="D65" s="2" t="s">
        <v>61</v>
      </c>
      <c r="E65" s="2">
        <v>2</v>
      </c>
      <c r="F65" s="19"/>
    </row>
    <row r="66" spans="1:6" x14ac:dyDescent="0.25">
      <c r="A66" s="1"/>
      <c r="B66" s="2"/>
      <c r="C66" s="1"/>
      <c r="D66" s="2" t="s">
        <v>62</v>
      </c>
      <c r="E66" s="2">
        <v>3</v>
      </c>
    </row>
    <row r="67" spans="1:6" x14ac:dyDescent="0.25">
      <c r="A67" s="1"/>
      <c r="B67" s="2"/>
      <c r="C67" s="1"/>
      <c r="D67" s="2" t="s">
        <v>63</v>
      </c>
      <c r="E67" s="2">
        <v>4</v>
      </c>
    </row>
    <row r="68" spans="1:6" x14ac:dyDescent="0.25">
      <c r="A68" s="1"/>
      <c r="B68" s="2"/>
      <c r="C68" s="1"/>
      <c r="D68" s="2" t="s">
        <v>64</v>
      </c>
      <c r="E68" s="2">
        <v>5</v>
      </c>
    </row>
    <row r="69" spans="1:6" x14ac:dyDescent="0.25">
      <c r="A69" s="1">
        <v>2</v>
      </c>
      <c r="B69" s="18" t="s">
        <v>59</v>
      </c>
      <c r="C69" s="1" t="s">
        <v>37</v>
      </c>
      <c r="D69" s="2" t="s">
        <v>65</v>
      </c>
      <c r="E69" s="2">
        <v>1</v>
      </c>
      <c r="F69" s="19"/>
    </row>
    <row r="70" spans="1:6" x14ac:dyDescent="0.25">
      <c r="A70" s="1"/>
      <c r="B70" s="2" t="s">
        <v>140</v>
      </c>
      <c r="C70" s="1"/>
      <c r="D70" s="2" t="s">
        <v>66</v>
      </c>
      <c r="E70" s="2">
        <v>2</v>
      </c>
      <c r="F70" s="19"/>
    </row>
    <row r="71" spans="1:6" x14ac:dyDescent="0.25">
      <c r="A71" s="1"/>
      <c r="B71" s="2"/>
      <c r="C71" s="1"/>
      <c r="D71" s="2" t="s">
        <v>67</v>
      </c>
      <c r="E71" s="2">
        <v>3</v>
      </c>
    </row>
    <row r="72" spans="1:6" x14ac:dyDescent="0.25">
      <c r="A72" s="1"/>
      <c r="B72" s="2"/>
      <c r="C72" s="1"/>
      <c r="D72" s="2" t="s">
        <v>68</v>
      </c>
      <c r="E72" s="2">
        <v>4</v>
      </c>
    </row>
    <row r="73" spans="1:6" x14ac:dyDescent="0.25">
      <c r="A73" s="1"/>
      <c r="B73" s="2"/>
      <c r="C73" s="1"/>
      <c r="D73" s="4" t="s">
        <v>69</v>
      </c>
      <c r="E73" s="2">
        <v>5</v>
      </c>
    </row>
    <row r="77" spans="1:6" x14ac:dyDescent="0.25">
      <c r="A77" t="s">
        <v>70</v>
      </c>
    </row>
    <row r="79" spans="1:6" x14ac:dyDescent="0.25">
      <c r="A79" s="3" t="s">
        <v>1</v>
      </c>
      <c r="B79" s="3" t="s">
        <v>2</v>
      </c>
      <c r="C79" s="3" t="s">
        <v>5</v>
      </c>
      <c r="D79" s="3" t="s">
        <v>3</v>
      </c>
      <c r="E79" s="3" t="s">
        <v>4</v>
      </c>
    </row>
    <row r="80" spans="1:6" x14ac:dyDescent="0.25">
      <c r="A80" s="1">
        <v>1</v>
      </c>
      <c r="B80" s="2" t="s">
        <v>71</v>
      </c>
      <c r="C80" s="1"/>
      <c r="D80" s="2" t="s">
        <v>73</v>
      </c>
      <c r="E80" s="2">
        <v>1</v>
      </c>
    </row>
    <row r="81" spans="1:11" x14ac:dyDescent="0.25">
      <c r="A81" s="1"/>
      <c r="B81" s="2"/>
      <c r="C81" s="1"/>
      <c r="D81" s="2" t="s">
        <v>74</v>
      </c>
      <c r="E81" s="2">
        <v>2</v>
      </c>
    </row>
    <row r="82" spans="1:11" x14ac:dyDescent="0.25">
      <c r="A82" s="1"/>
      <c r="B82" s="2"/>
      <c r="C82" s="1"/>
      <c r="D82" s="2" t="s">
        <v>76</v>
      </c>
      <c r="E82" s="2">
        <v>3</v>
      </c>
    </row>
    <row r="83" spans="1:11" x14ac:dyDescent="0.25">
      <c r="A83" s="1"/>
      <c r="B83" s="2"/>
      <c r="C83" s="1"/>
      <c r="D83" s="2" t="s">
        <v>75</v>
      </c>
      <c r="E83" s="2">
        <v>4</v>
      </c>
    </row>
    <row r="84" spans="1:11" x14ac:dyDescent="0.25">
      <c r="A84" s="1"/>
      <c r="B84" s="2"/>
      <c r="C84" s="1"/>
      <c r="D84" s="2" t="s">
        <v>77</v>
      </c>
      <c r="E84" s="2">
        <v>5</v>
      </c>
    </row>
    <row r="85" spans="1:11" x14ac:dyDescent="0.25">
      <c r="A85" s="1">
        <v>2</v>
      </c>
      <c r="B85" s="18" t="s">
        <v>72</v>
      </c>
      <c r="C85" s="1" t="s">
        <v>38</v>
      </c>
      <c r="D85" s="2" t="s">
        <v>108</v>
      </c>
      <c r="E85" s="2">
        <v>1</v>
      </c>
      <c r="F85" s="25"/>
      <c r="G85" s="33"/>
      <c r="H85" s="23" t="s">
        <v>158</v>
      </c>
      <c r="I85" s="23" t="s">
        <v>156</v>
      </c>
      <c r="J85" s="23" t="s">
        <v>159</v>
      </c>
      <c r="K85" s="23" t="s">
        <v>160</v>
      </c>
    </row>
    <row r="86" spans="1:11" x14ac:dyDescent="0.25">
      <c r="A86" s="1"/>
      <c r="B86" s="2" t="s">
        <v>139</v>
      </c>
      <c r="C86" s="1"/>
      <c r="D86" s="2" t="s">
        <v>109</v>
      </c>
      <c r="E86" s="2">
        <v>2</v>
      </c>
      <c r="F86" s="25"/>
      <c r="G86" s="33" t="s">
        <v>158</v>
      </c>
      <c r="H86" s="44">
        <v>1</v>
      </c>
      <c r="I86" s="44">
        <v>0.5</v>
      </c>
      <c r="J86" s="44">
        <v>0.33333333333333331</v>
      </c>
      <c r="K86" s="44">
        <v>0.25</v>
      </c>
    </row>
    <row r="87" spans="1:11" x14ac:dyDescent="0.25">
      <c r="A87" s="1"/>
      <c r="B87" s="2"/>
      <c r="C87" s="1"/>
      <c r="D87" s="2" t="s">
        <v>92</v>
      </c>
      <c r="E87" s="2">
        <v>3</v>
      </c>
      <c r="G87" s="33" t="s">
        <v>156</v>
      </c>
      <c r="H87" s="44">
        <v>2</v>
      </c>
      <c r="I87" s="44">
        <v>1</v>
      </c>
      <c r="J87" s="44"/>
      <c r="K87" s="44"/>
    </row>
    <row r="88" spans="1:11" x14ac:dyDescent="0.25">
      <c r="A88" s="1"/>
      <c r="B88" s="2"/>
      <c r="C88" s="1"/>
      <c r="D88" s="2" t="s">
        <v>110</v>
      </c>
      <c r="E88" s="2">
        <v>4</v>
      </c>
      <c r="G88" s="33" t="s">
        <v>159</v>
      </c>
      <c r="H88" s="44">
        <v>3</v>
      </c>
      <c r="I88" s="44"/>
      <c r="J88" s="44">
        <v>1</v>
      </c>
      <c r="K88" s="44"/>
    </row>
    <row r="89" spans="1:11" x14ac:dyDescent="0.25">
      <c r="G89" s="23" t="s">
        <v>160</v>
      </c>
      <c r="H89" s="44">
        <v>4</v>
      </c>
      <c r="I89" s="44"/>
      <c r="J89" s="44"/>
      <c r="K89" s="44">
        <v>1</v>
      </c>
    </row>
  </sheetData>
  <mergeCells count="2">
    <mergeCell ref="I4:M4"/>
    <mergeCell ref="N11:N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42"/>
  <sheetViews>
    <sheetView topLeftCell="B1" workbookViewId="0">
      <selection activeCell="B3" sqref="B3:K3"/>
    </sheetView>
  </sheetViews>
  <sheetFormatPr defaultRowHeight="15" x14ac:dyDescent="0.25"/>
  <cols>
    <col min="1" max="1" width="4" customWidth="1"/>
    <col min="2" max="2" width="38.7109375" bestFit="1" customWidth="1"/>
    <col min="4" max="11" width="17" customWidth="1"/>
  </cols>
  <sheetData>
    <row r="3" spans="1:11" ht="23.25" x14ac:dyDescent="0.35">
      <c r="B3" s="38" t="s">
        <v>164</v>
      </c>
      <c r="C3" s="38"/>
      <c r="D3" s="38"/>
      <c r="E3" s="38"/>
      <c r="F3" s="38"/>
      <c r="G3" s="38"/>
      <c r="H3" s="38"/>
      <c r="I3" s="38"/>
      <c r="J3" s="38"/>
      <c r="K3" s="38"/>
    </row>
    <row r="4" spans="1:11" x14ac:dyDescent="0.25">
      <c r="D4" t="s">
        <v>131</v>
      </c>
      <c r="E4" t="s">
        <v>132</v>
      </c>
      <c r="F4" t="s">
        <v>133</v>
      </c>
      <c r="G4" t="s">
        <v>134</v>
      </c>
      <c r="H4" t="s">
        <v>135</v>
      </c>
      <c r="I4" t="s">
        <v>136</v>
      </c>
      <c r="J4" t="s">
        <v>137</v>
      </c>
      <c r="K4" t="s">
        <v>138</v>
      </c>
    </row>
    <row r="5" spans="1:11" x14ac:dyDescent="0.25">
      <c r="A5" s="3" t="s">
        <v>1</v>
      </c>
      <c r="B5" s="3" t="s">
        <v>2</v>
      </c>
      <c r="C5" s="3" t="s">
        <v>93</v>
      </c>
      <c r="D5" s="3" t="s">
        <v>83</v>
      </c>
      <c r="E5" s="3" t="s">
        <v>84</v>
      </c>
      <c r="F5" s="3" t="s">
        <v>85</v>
      </c>
      <c r="G5" s="3" t="s">
        <v>86</v>
      </c>
      <c r="H5" s="3" t="s">
        <v>87</v>
      </c>
      <c r="I5" s="3" t="s">
        <v>88</v>
      </c>
      <c r="J5" s="3" t="s">
        <v>89</v>
      </c>
      <c r="K5" s="3" t="s">
        <v>90</v>
      </c>
    </row>
    <row r="6" spans="1:11" x14ac:dyDescent="0.25">
      <c r="A6" s="34" t="s">
        <v>78</v>
      </c>
      <c r="B6" s="35"/>
      <c r="C6" s="35"/>
      <c r="D6" s="35"/>
      <c r="E6" s="35"/>
      <c r="F6" s="35"/>
      <c r="G6" s="35"/>
      <c r="H6" s="35"/>
      <c r="I6" s="35"/>
      <c r="J6" s="35"/>
      <c r="K6" s="36"/>
    </row>
    <row r="7" spans="1:11" x14ac:dyDescent="0.25">
      <c r="A7" s="1">
        <v>1</v>
      </c>
      <c r="B7" s="2" t="s">
        <v>6</v>
      </c>
      <c r="C7" s="1" t="s">
        <v>94</v>
      </c>
      <c r="D7" s="1" t="s">
        <v>142</v>
      </c>
      <c r="E7" s="1" t="s">
        <v>141</v>
      </c>
      <c r="F7" s="1" t="s">
        <v>142</v>
      </c>
      <c r="G7" s="1" t="s">
        <v>142</v>
      </c>
      <c r="H7" s="1" t="s">
        <v>103</v>
      </c>
      <c r="I7" s="1" t="s">
        <v>103</v>
      </c>
      <c r="J7" s="1" t="s">
        <v>104</v>
      </c>
      <c r="K7" s="1" t="s">
        <v>104</v>
      </c>
    </row>
    <row r="8" spans="1:11" x14ac:dyDescent="0.25">
      <c r="A8" s="1">
        <v>2</v>
      </c>
      <c r="B8" s="26" t="s">
        <v>13</v>
      </c>
      <c r="C8" s="27" t="s">
        <v>95</v>
      </c>
      <c r="D8" s="27">
        <v>66</v>
      </c>
      <c r="E8" s="27">
        <v>2</v>
      </c>
      <c r="F8" s="27">
        <v>12</v>
      </c>
      <c r="G8" s="27">
        <v>35</v>
      </c>
      <c r="H8" s="27">
        <v>6.4</v>
      </c>
      <c r="I8" s="27">
        <v>33</v>
      </c>
      <c r="J8" s="27">
        <v>40</v>
      </c>
      <c r="K8" s="27">
        <v>5</v>
      </c>
    </row>
    <row r="9" spans="1:11" x14ac:dyDescent="0.25">
      <c r="A9" s="1">
        <v>3</v>
      </c>
      <c r="B9" s="2" t="s">
        <v>16</v>
      </c>
      <c r="C9" s="1" t="s">
        <v>96</v>
      </c>
      <c r="D9" s="28">
        <v>7280</v>
      </c>
      <c r="E9" s="28">
        <v>196390</v>
      </c>
      <c r="F9" s="28">
        <v>99140</v>
      </c>
      <c r="G9" s="28">
        <v>11430</v>
      </c>
      <c r="H9" s="28">
        <v>29280</v>
      </c>
      <c r="I9" s="28">
        <v>54722.35</v>
      </c>
      <c r="J9" s="28">
        <v>46406.3</v>
      </c>
      <c r="K9" s="28">
        <v>28740</v>
      </c>
    </row>
    <row r="10" spans="1:11" x14ac:dyDescent="0.25">
      <c r="A10" s="1">
        <v>4</v>
      </c>
      <c r="B10" s="2" t="s">
        <v>18</v>
      </c>
      <c r="C10" s="1" t="s">
        <v>97</v>
      </c>
      <c r="D10" s="1">
        <v>4.2</v>
      </c>
      <c r="E10" s="1">
        <v>2.202</v>
      </c>
      <c r="F10" s="1">
        <v>2.4</v>
      </c>
      <c r="G10" s="1">
        <v>3.4</v>
      </c>
      <c r="H10" s="1">
        <v>5.3</v>
      </c>
      <c r="I10" s="1">
        <v>7.32</v>
      </c>
      <c r="J10" s="1">
        <v>2.83</v>
      </c>
      <c r="K10" s="1">
        <v>4.3</v>
      </c>
    </row>
    <row r="11" spans="1:11" x14ac:dyDescent="0.25">
      <c r="A11" s="34" t="s">
        <v>79</v>
      </c>
      <c r="B11" s="35"/>
      <c r="C11" s="35"/>
      <c r="D11" s="35"/>
      <c r="E11" s="35"/>
      <c r="F11" s="35"/>
      <c r="G11" s="35"/>
      <c r="H11" s="35"/>
      <c r="I11" s="35"/>
      <c r="J11" s="35"/>
      <c r="K11" s="36"/>
    </row>
    <row r="12" spans="1:11" x14ac:dyDescent="0.25">
      <c r="A12" s="1">
        <v>5</v>
      </c>
      <c r="B12" s="26" t="s">
        <v>30</v>
      </c>
      <c r="C12" s="27" t="s">
        <v>94</v>
      </c>
      <c r="D12" s="27" t="s">
        <v>91</v>
      </c>
      <c r="E12" s="27" t="s">
        <v>105</v>
      </c>
      <c r="F12" s="27" t="s">
        <v>91</v>
      </c>
      <c r="G12" s="27" t="s">
        <v>91</v>
      </c>
      <c r="H12" s="27" t="s">
        <v>106</v>
      </c>
      <c r="I12" s="27" t="s">
        <v>105</v>
      </c>
      <c r="J12" s="27" t="s">
        <v>105</v>
      </c>
      <c r="K12" s="27" t="s">
        <v>105</v>
      </c>
    </row>
    <row r="13" spans="1:11" x14ac:dyDescent="0.25">
      <c r="A13" s="34" t="s">
        <v>80</v>
      </c>
      <c r="B13" s="35"/>
      <c r="C13" s="35"/>
      <c r="D13" s="35"/>
      <c r="E13" s="35"/>
      <c r="F13" s="35"/>
      <c r="G13" s="35"/>
      <c r="H13" s="35"/>
      <c r="I13" s="35"/>
      <c r="J13" s="35"/>
      <c r="K13" s="36"/>
    </row>
    <row r="14" spans="1:11" x14ac:dyDescent="0.25">
      <c r="A14" s="1"/>
      <c r="B14" s="26" t="s">
        <v>36</v>
      </c>
      <c r="C14" s="27" t="s">
        <v>98</v>
      </c>
      <c r="D14" s="27">
        <v>25.21</v>
      </c>
      <c r="E14" s="27">
        <v>15.34</v>
      </c>
      <c r="F14" s="27">
        <v>47.12</v>
      </c>
      <c r="G14" s="27">
        <v>32.549999999999997</v>
      </c>
      <c r="H14" s="27">
        <v>22.350999999999999</v>
      </c>
      <c r="I14" s="27">
        <v>32.659999999999997</v>
      </c>
      <c r="J14" s="27">
        <v>66.83</v>
      </c>
      <c r="K14" s="27">
        <v>40.229999999999997</v>
      </c>
    </row>
    <row r="15" spans="1:11" x14ac:dyDescent="0.25">
      <c r="A15" s="1"/>
      <c r="B15" s="2" t="s">
        <v>39</v>
      </c>
      <c r="C15" s="1" t="s">
        <v>96</v>
      </c>
      <c r="D15" s="29">
        <v>538922.44099999999</v>
      </c>
      <c r="E15" s="29">
        <v>3172333.287</v>
      </c>
      <c r="F15" s="29">
        <v>783975.83</v>
      </c>
      <c r="G15" s="29">
        <v>1346651.091</v>
      </c>
      <c r="H15" s="29">
        <v>39039.745999999999</v>
      </c>
      <c r="I15" s="29">
        <v>318778</v>
      </c>
      <c r="J15" s="29">
        <v>35907</v>
      </c>
      <c r="K15" s="29">
        <v>18750</v>
      </c>
    </row>
    <row r="16" spans="1:11" x14ac:dyDescent="0.25">
      <c r="A16" s="1"/>
      <c r="B16" s="26" t="s">
        <v>40</v>
      </c>
      <c r="C16" s="27" t="s">
        <v>99</v>
      </c>
      <c r="D16" s="27">
        <v>75</v>
      </c>
      <c r="E16" s="27">
        <v>40</v>
      </c>
      <c r="F16" s="27">
        <v>64</v>
      </c>
      <c r="G16" s="27">
        <v>54</v>
      </c>
      <c r="H16" s="27">
        <v>15</v>
      </c>
      <c r="I16" s="27">
        <v>54</v>
      </c>
      <c r="J16" s="27">
        <v>14.39</v>
      </c>
      <c r="K16" s="27">
        <v>100</v>
      </c>
    </row>
    <row r="17" spans="1:11" x14ac:dyDescent="0.25">
      <c r="A17" s="1"/>
      <c r="B17" s="26" t="s">
        <v>41</v>
      </c>
      <c r="C17" s="27" t="s">
        <v>100</v>
      </c>
      <c r="D17" s="27">
        <v>6.15</v>
      </c>
      <c r="E17" s="27">
        <v>3.41</v>
      </c>
      <c r="F17" s="27">
        <v>39.43</v>
      </c>
      <c r="G17" s="27">
        <v>33.17</v>
      </c>
      <c r="H17" s="27">
        <v>15.56</v>
      </c>
      <c r="I17" s="27">
        <v>4.97</v>
      </c>
      <c r="J17" s="27">
        <v>10.85</v>
      </c>
      <c r="K17" s="27">
        <v>5.12</v>
      </c>
    </row>
    <row r="18" spans="1:11" x14ac:dyDescent="0.25">
      <c r="A18" s="34" t="s">
        <v>81</v>
      </c>
      <c r="B18" s="35"/>
      <c r="C18" s="35"/>
      <c r="D18" s="35"/>
      <c r="E18" s="35"/>
      <c r="F18" s="35"/>
      <c r="G18" s="35"/>
      <c r="H18" s="35"/>
      <c r="I18" s="35"/>
      <c r="J18" s="35"/>
      <c r="K18" s="36"/>
    </row>
    <row r="19" spans="1:11" x14ac:dyDescent="0.25">
      <c r="A19" s="1"/>
      <c r="B19" s="2" t="s">
        <v>58</v>
      </c>
      <c r="C19" s="1" t="s">
        <v>143</v>
      </c>
      <c r="D19" s="1">
        <v>57</v>
      </c>
      <c r="E19" s="1">
        <v>113</v>
      </c>
      <c r="F19" s="1">
        <v>57</v>
      </c>
      <c r="G19" s="1">
        <v>57</v>
      </c>
      <c r="H19" s="1">
        <v>10</v>
      </c>
      <c r="I19" s="1">
        <v>63</v>
      </c>
      <c r="J19" s="1">
        <v>2</v>
      </c>
      <c r="K19" s="1">
        <v>22</v>
      </c>
    </row>
    <row r="20" spans="1:11" x14ac:dyDescent="0.25">
      <c r="A20" s="1"/>
      <c r="B20" s="2" t="s">
        <v>59</v>
      </c>
      <c r="C20" s="1" t="s">
        <v>101</v>
      </c>
      <c r="D20" s="30">
        <v>30333</v>
      </c>
      <c r="E20" s="30">
        <v>8322.59</v>
      </c>
      <c r="F20" s="30">
        <v>8335.1219999999994</v>
      </c>
      <c r="G20" s="30">
        <v>10092.484</v>
      </c>
      <c r="H20" s="30">
        <v>375650.84499999997</v>
      </c>
      <c r="I20" s="30">
        <v>74434.539999999994</v>
      </c>
      <c r="J20" s="30">
        <v>549291.92099999997</v>
      </c>
      <c r="K20" s="30">
        <v>858700.25600000005</v>
      </c>
    </row>
    <row r="21" spans="1:11" x14ac:dyDescent="0.25">
      <c r="A21" s="34" t="s">
        <v>82</v>
      </c>
      <c r="B21" s="35"/>
      <c r="C21" s="35"/>
      <c r="D21" s="35"/>
      <c r="E21" s="35"/>
      <c r="F21" s="35"/>
      <c r="G21" s="35"/>
      <c r="H21" s="35"/>
      <c r="I21" s="35"/>
      <c r="J21" s="35"/>
      <c r="K21" s="36"/>
    </row>
    <row r="22" spans="1:11" x14ac:dyDescent="0.25">
      <c r="A22" s="1"/>
      <c r="B22" s="26" t="s">
        <v>71</v>
      </c>
      <c r="C22" s="27" t="s">
        <v>102</v>
      </c>
      <c r="D22" s="27">
        <v>0.79500000000000004</v>
      </c>
      <c r="E22" s="27">
        <v>9.1080000000000005</v>
      </c>
      <c r="F22" s="27">
        <v>7.056</v>
      </c>
      <c r="G22" s="27">
        <v>7.2430000000000003</v>
      </c>
      <c r="H22" s="27">
        <v>6.2519999999999998</v>
      </c>
      <c r="I22" s="27">
        <v>7.2539999999999996</v>
      </c>
      <c r="J22" s="27">
        <v>7.1959999999999997</v>
      </c>
      <c r="K22" s="27">
        <v>17.170999999999999</v>
      </c>
    </row>
    <row r="23" spans="1:11" ht="32.25" customHeight="1" x14ac:dyDescent="0.25">
      <c r="A23" s="1"/>
      <c r="B23" s="2" t="s">
        <v>72</v>
      </c>
      <c r="C23" s="1" t="s">
        <v>94</v>
      </c>
      <c r="D23" s="1" t="s">
        <v>92</v>
      </c>
      <c r="E23" s="5" t="s">
        <v>107</v>
      </c>
      <c r="F23" s="1" t="s">
        <v>92</v>
      </c>
      <c r="G23" s="1" t="s">
        <v>92</v>
      </c>
      <c r="H23" s="5" t="s">
        <v>92</v>
      </c>
      <c r="I23" s="1" t="s">
        <v>92</v>
      </c>
      <c r="J23" s="1" t="s">
        <v>92</v>
      </c>
      <c r="K23" s="5" t="s">
        <v>107</v>
      </c>
    </row>
    <row r="29" spans="1:11" ht="23.25" x14ac:dyDescent="0.35">
      <c r="A29" s="37" t="s">
        <v>145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</row>
    <row r="30" spans="1:11" x14ac:dyDescent="0.25">
      <c r="A30" s="3" t="s">
        <v>1</v>
      </c>
      <c r="B30" s="3" t="s">
        <v>2</v>
      </c>
      <c r="C30" s="3" t="s">
        <v>93</v>
      </c>
      <c r="D30" s="3" t="s">
        <v>83</v>
      </c>
      <c r="E30" s="3" t="s">
        <v>84</v>
      </c>
      <c r="F30" s="3" t="s">
        <v>85</v>
      </c>
      <c r="G30" s="3" t="s">
        <v>86</v>
      </c>
      <c r="H30" s="3" t="s">
        <v>87</v>
      </c>
      <c r="I30" s="3" t="s">
        <v>88</v>
      </c>
      <c r="J30" s="3" t="s">
        <v>89</v>
      </c>
      <c r="K30" s="3" t="s">
        <v>90</v>
      </c>
    </row>
    <row r="31" spans="1:11" x14ac:dyDescent="0.25">
      <c r="A31" s="34" t="s">
        <v>78</v>
      </c>
      <c r="B31" s="35"/>
      <c r="C31" s="35"/>
      <c r="D31" s="35"/>
      <c r="E31" s="35"/>
      <c r="F31" s="35"/>
      <c r="G31" s="35"/>
      <c r="H31" s="35"/>
      <c r="I31" s="35"/>
      <c r="J31" s="35"/>
      <c r="K31" s="36"/>
    </row>
    <row r="32" spans="1:11" x14ac:dyDescent="0.25">
      <c r="A32" s="1">
        <v>1</v>
      </c>
      <c r="B32" s="2" t="s">
        <v>6</v>
      </c>
      <c r="C32" s="1" t="s">
        <v>94</v>
      </c>
      <c r="D32" s="2" t="s">
        <v>11</v>
      </c>
      <c r="E32" s="1" t="s">
        <v>103</v>
      </c>
      <c r="F32" s="2" t="s">
        <v>11</v>
      </c>
      <c r="G32" s="1" t="s">
        <v>11</v>
      </c>
      <c r="H32" s="1" t="s">
        <v>103</v>
      </c>
      <c r="I32" s="1" t="s">
        <v>103</v>
      </c>
      <c r="J32" s="1" t="s">
        <v>104</v>
      </c>
      <c r="K32" s="1" t="s">
        <v>104</v>
      </c>
    </row>
    <row r="33" spans="1:11" x14ac:dyDescent="0.25">
      <c r="A33" s="1">
        <v>3</v>
      </c>
      <c r="B33" s="2" t="s">
        <v>16</v>
      </c>
      <c r="C33" s="1" t="s">
        <v>96</v>
      </c>
      <c r="D33" s="31">
        <v>7280</v>
      </c>
      <c r="E33" s="31">
        <v>196390</v>
      </c>
      <c r="F33" s="31">
        <v>99140</v>
      </c>
      <c r="G33" s="31">
        <v>11430</v>
      </c>
      <c r="H33" s="31">
        <v>29280</v>
      </c>
      <c r="I33" s="31">
        <v>54722.35</v>
      </c>
      <c r="J33" s="31">
        <v>46406.3</v>
      </c>
      <c r="K33" s="31">
        <v>28740</v>
      </c>
    </row>
    <row r="34" spans="1:11" x14ac:dyDescent="0.25">
      <c r="A34" s="1">
        <v>4</v>
      </c>
      <c r="B34" s="2" t="s">
        <v>18</v>
      </c>
      <c r="C34" s="1" t="s">
        <v>97</v>
      </c>
      <c r="D34" s="31">
        <v>4.2</v>
      </c>
      <c r="E34" s="31">
        <v>2.202</v>
      </c>
      <c r="F34" s="31">
        <v>2.4</v>
      </c>
      <c r="G34" s="31">
        <v>3.4</v>
      </c>
      <c r="H34" s="31">
        <v>5.3</v>
      </c>
      <c r="I34" s="31">
        <v>7.32</v>
      </c>
      <c r="J34" s="31">
        <v>2.83</v>
      </c>
      <c r="K34" s="31">
        <v>4.3</v>
      </c>
    </row>
    <row r="35" spans="1:11" x14ac:dyDescent="0.25">
      <c r="A35" s="34" t="s">
        <v>79</v>
      </c>
      <c r="B35" s="35"/>
      <c r="C35" s="35"/>
      <c r="D35" s="35"/>
      <c r="E35" s="35"/>
      <c r="F35" s="35"/>
      <c r="G35" s="35"/>
      <c r="H35" s="35"/>
      <c r="I35" s="35"/>
      <c r="J35" s="35"/>
      <c r="K35" s="36"/>
    </row>
    <row r="36" spans="1:11" x14ac:dyDescent="0.25">
      <c r="A36" s="34" t="s">
        <v>80</v>
      </c>
      <c r="B36" s="35"/>
      <c r="C36" s="35"/>
      <c r="D36" s="35"/>
      <c r="E36" s="35"/>
      <c r="F36" s="35"/>
      <c r="G36" s="35"/>
      <c r="H36" s="35"/>
      <c r="I36" s="35"/>
      <c r="J36" s="35"/>
      <c r="K36" s="36"/>
    </row>
    <row r="37" spans="1:11" x14ac:dyDescent="0.25">
      <c r="A37" s="31"/>
      <c r="B37" s="32" t="s">
        <v>39</v>
      </c>
      <c r="C37" s="31" t="s">
        <v>96</v>
      </c>
      <c r="D37" s="31">
        <v>538922.44099999999</v>
      </c>
      <c r="E37" s="31">
        <v>3172333.287</v>
      </c>
      <c r="F37" s="31">
        <v>783975.83</v>
      </c>
      <c r="G37" s="31">
        <v>1346651.091</v>
      </c>
      <c r="H37" s="31">
        <v>39039.745999999999</v>
      </c>
      <c r="I37" s="31">
        <v>318778</v>
      </c>
      <c r="J37" s="31">
        <v>35907</v>
      </c>
      <c r="K37" s="31">
        <v>18750</v>
      </c>
    </row>
    <row r="38" spans="1:11" x14ac:dyDescent="0.25">
      <c r="A38" s="39" t="s">
        <v>81</v>
      </c>
      <c r="B38" s="40"/>
      <c r="C38" s="40"/>
      <c r="D38" s="40"/>
      <c r="E38" s="40"/>
      <c r="F38" s="40"/>
      <c r="G38" s="40"/>
      <c r="H38" s="40"/>
      <c r="I38" s="40"/>
      <c r="J38" s="40"/>
      <c r="K38" s="41"/>
    </row>
    <row r="39" spans="1:11" x14ac:dyDescent="0.25">
      <c r="A39" s="31"/>
      <c r="B39" s="32" t="s">
        <v>58</v>
      </c>
      <c r="C39" s="31" t="s">
        <v>143</v>
      </c>
      <c r="D39" s="31">
        <v>57</v>
      </c>
      <c r="E39" s="31">
        <v>113</v>
      </c>
      <c r="F39" s="31">
        <v>57</v>
      </c>
      <c r="G39" s="31">
        <v>57</v>
      </c>
      <c r="H39" s="31">
        <v>10</v>
      </c>
      <c r="I39" s="31">
        <v>63</v>
      </c>
      <c r="J39" s="31">
        <v>2</v>
      </c>
      <c r="K39" s="31">
        <v>22</v>
      </c>
    </row>
    <row r="40" spans="1:11" x14ac:dyDescent="0.25">
      <c r="A40" s="31"/>
      <c r="B40" s="32" t="s">
        <v>59</v>
      </c>
      <c r="C40" s="31" t="s">
        <v>101</v>
      </c>
      <c r="D40" s="31">
        <v>30333</v>
      </c>
      <c r="E40" s="31">
        <v>8322.59</v>
      </c>
      <c r="F40" s="31">
        <v>8335.1219999999994</v>
      </c>
      <c r="G40" s="31">
        <v>10092.484</v>
      </c>
      <c r="H40" s="31">
        <v>375650.84499999997</v>
      </c>
      <c r="I40" s="31">
        <v>74434.539999999994</v>
      </c>
      <c r="J40" s="31">
        <v>549291.92099999997</v>
      </c>
      <c r="K40" s="31">
        <v>858700.25600000005</v>
      </c>
    </row>
    <row r="41" spans="1:11" x14ac:dyDescent="0.25">
      <c r="A41" s="34" t="s">
        <v>82</v>
      </c>
      <c r="B41" s="35"/>
      <c r="C41" s="35"/>
      <c r="D41" s="35"/>
      <c r="E41" s="35"/>
      <c r="F41" s="35"/>
      <c r="G41" s="35"/>
      <c r="H41" s="35"/>
      <c r="I41" s="35"/>
      <c r="J41" s="35"/>
      <c r="K41" s="36"/>
    </row>
    <row r="42" spans="1:11" ht="30" x14ac:dyDescent="0.25">
      <c r="A42" s="1"/>
      <c r="B42" s="2" t="s">
        <v>72</v>
      </c>
      <c r="C42" s="1" t="s">
        <v>94</v>
      </c>
      <c r="D42" s="1" t="s">
        <v>92</v>
      </c>
      <c r="E42" s="5" t="s">
        <v>107</v>
      </c>
      <c r="F42" s="1" t="s">
        <v>92</v>
      </c>
      <c r="G42" s="1" t="s">
        <v>92</v>
      </c>
      <c r="H42" s="5" t="s">
        <v>92</v>
      </c>
      <c r="I42" s="1" t="s">
        <v>92</v>
      </c>
      <c r="J42" s="1" t="s">
        <v>92</v>
      </c>
      <c r="K42" s="5" t="s">
        <v>107</v>
      </c>
    </row>
  </sheetData>
  <mergeCells count="12">
    <mergeCell ref="A41:K41"/>
    <mergeCell ref="A29:K29"/>
    <mergeCell ref="B3:K3"/>
    <mergeCell ref="A31:K31"/>
    <mergeCell ref="A35:K35"/>
    <mergeCell ref="A36:K36"/>
    <mergeCell ref="A38:K38"/>
    <mergeCell ref="A21:K21"/>
    <mergeCell ref="A6:K6"/>
    <mergeCell ref="A11:K11"/>
    <mergeCell ref="A13:K13"/>
    <mergeCell ref="A18:K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8"/>
  <sheetViews>
    <sheetView topLeftCell="A10" workbookViewId="0">
      <selection activeCell="E7" sqref="E7"/>
    </sheetView>
  </sheetViews>
  <sheetFormatPr defaultRowHeight="15" x14ac:dyDescent="0.25"/>
  <cols>
    <col min="1" max="1" width="7.42578125" customWidth="1"/>
    <col min="2" max="2" width="44.85546875" customWidth="1"/>
    <col min="3" max="3" width="14.85546875" customWidth="1"/>
    <col min="4" max="4" width="14.42578125" customWidth="1"/>
    <col min="5" max="5" width="18.7109375" customWidth="1"/>
    <col min="6" max="6" width="11.85546875" customWidth="1"/>
    <col min="10" max="29" width="6.42578125" customWidth="1"/>
  </cols>
  <sheetData>
    <row r="2" spans="1:6" x14ac:dyDescent="0.25">
      <c r="B2" s="7" t="s">
        <v>113</v>
      </c>
    </row>
    <row r="3" spans="1:6" ht="31.5" customHeight="1" x14ac:dyDescent="0.25">
      <c r="A3" s="6" t="s">
        <v>129</v>
      </c>
      <c r="B3" s="6" t="s">
        <v>114</v>
      </c>
      <c r="C3" s="6"/>
    </row>
    <row r="4" spans="1:6" x14ac:dyDescent="0.25">
      <c r="A4" s="1">
        <v>0</v>
      </c>
      <c r="B4" s="9" t="s">
        <v>130</v>
      </c>
      <c r="C4" s="2"/>
      <c r="F4" s="8"/>
    </row>
    <row r="5" spans="1:6" x14ac:dyDescent="0.25">
      <c r="A5" s="1">
        <v>1</v>
      </c>
      <c r="B5" s="9" t="str">
        <f t="shared" ref="B5:B13" si="0">J29</f>
        <v>Sama penting</v>
      </c>
      <c r="C5" s="2"/>
      <c r="F5" s="8"/>
    </row>
    <row r="6" spans="1:6" x14ac:dyDescent="0.25">
      <c r="A6" s="1">
        <v>2</v>
      </c>
      <c r="B6" s="9" t="str">
        <f t="shared" si="0"/>
        <v>Diantara sama penting dan lebih penting</v>
      </c>
      <c r="C6" s="2"/>
      <c r="F6" s="8"/>
    </row>
    <row r="7" spans="1:6" x14ac:dyDescent="0.25">
      <c r="A7" s="1">
        <v>3</v>
      </c>
      <c r="B7" s="9" t="str">
        <f t="shared" si="0"/>
        <v>Lebih penting</v>
      </c>
      <c r="C7" s="2"/>
      <c r="F7" s="8"/>
    </row>
    <row r="8" spans="1:6" x14ac:dyDescent="0.25">
      <c r="A8" s="1">
        <v>4</v>
      </c>
      <c r="B8" s="9" t="str">
        <f t="shared" si="0"/>
        <v>Diantara lebih penting dan penting</v>
      </c>
      <c r="C8" s="2"/>
      <c r="F8" s="8"/>
    </row>
    <row r="9" spans="1:6" x14ac:dyDescent="0.25">
      <c r="A9" s="1">
        <v>5</v>
      </c>
      <c r="B9" s="9" t="str">
        <f t="shared" si="0"/>
        <v>Penting</v>
      </c>
      <c r="C9" s="2"/>
      <c r="F9" s="8"/>
    </row>
    <row r="10" spans="1:6" x14ac:dyDescent="0.25">
      <c r="A10" s="1">
        <v>6</v>
      </c>
      <c r="B10" s="9" t="str">
        <f t="shared" si="0"/>
        <v>Diantara penting dan sangat penting</v>
      </c>
      <c r="C10" s="2"/>
      <c r="F10" s="8"/>
    </row>
    <row r="11" spans="1:6" x14ac:dyDescent="0.25">
      <c r="A11" s="1">
        <v>7</v>
      </c>
      <c r="B11" s="9" t="str">
        <f t="shared" si="0"/>
        <v>Sangat Penting</v>
      </c>
      <c r="C11" s="2"/>
      <c r="F11" s="8"/>
    </row>
    <row r="12" spans="1:6" x14ac:dyDescent="0.25">
      <c r="A12" s="1">
        <v>8</v>
      </c>
      <c r="B12" s="9" t="str">
        <f t="shared" si="0"/>
        <v>Diantara sangat penting dan sangat penting sekali</v>
      </c>
      <c r="C12" s="2"/>
    </row>
    <row r="13" spans="1:6" x14ac:dyDescent="0.25">
      <c r="A13" s="1">
        <v>9</v>
      </c>
      <c r="B13" s="9" t="str">
        <f t="shared" si="0"/>
        <v>Sangat Penting Sekali</v>
      </c>
      <c r="C13" s="2"/>
    </row>
    <row r="14" spans="1:6" x14ac:dyDescent="0.25">
      <c r="A14" s="54"/>
    </row>
    <row r="15" spans="1:6" x14ac:dyDescent="0.25">
      <c r="A15" s="54"/>
      <c r="B15" s="7" t="s">
        <v>111</v>
      </c>
    </row>
    <row r="16" spans="1:6" x14ac:dyDescent="0.25">
      <c r="A16" s="54"/>
    </row>
    <row r="17" spans="1:17" x14ac:dyDescent="0.25">
      <c r="A17" s="54"/>
      <c r="B17" s="8" t="s">
        <v>116</v>
      </c>
    </row>
    <row r="18" spans="1:17" x14ac:dyDescent="0.25">
      <c r="A18" s="54"/>
      <c r="B18" s="42" t="s">
        <v>112</v>
      </c>
      <c r="C18" s="42"/>
      <c r="D18" s="11" t="s">
        <v>117</v>
      </c>
      <c r="E18" s="14" t="s">
        <v>119</v>
      </c>
      <c r="F18" s="14" t="s">
        <v>118</v>
      </c>
      <c r="I18" s="16"/>
      <c r="J18" s="16" t="str">
        <f>I19</f>
        <v>K1</v>
      </c>
      <c r="K18" s="16" t="str">
        <f>I20</f>
        <v>K2</v>
      </c>
      <c r="L18" s="16" t="str">
        <f>I21</f>
        <v>K3</v>
      </c>
      <c r="M18" s="16" t="str">
        <f>I22</f>
        <v>K4</v>
      </c>
      <c r="N18" s="16" t="str">
        <f>I23</f>
        <v>K5</v>
      </c>
      <c r="O18" s="16" t="str">
        <f>I24</f>
        <v>K6</v>
      </c>
      <c r="P18" s="16" t="str">
        <f>I25</f>
        <v>K7</v>
      </c>
      <c r="Q18" s="17"/>
    </row>
    <row r="19" spans="1:17" x14ac:dyDescent="0.25">
      <c r="A19" s="55">
        <v>1</v>
      </c>
      <c r="B19" s="21" t="s">
        <v>6</v>
      </c>
      <c r="C19" s="10" t="s">
        <v>7</v>
      </c>
      <c r="D19" s="12">
        <f>(J19*K19*L19*M19*N19*O19*P19)^(1/7)</f>
        <v>0.93652138939729213</v>
      </c>
      <c r="E19" s="13">
        <f>(D19-MIN($D$19:$D$25))/(MAX($D$19:$D$25)-MIN($D$19:$D$25))</f>
        <v>0.20557539501358668</v>
      </c>
      <c r="F19" s="20"/>
      <c r="G19" s="23">
        <f>D19/$D$26</f>
        <v>0.12753039463666999</v>
      </c>
      <c r="I19" s="15" t="str">
        <f>C19</f>
        <v>K1</v>
      </c>
      <c r="J19" s="13">
        <v>1</v>
      </c>
      <c r="K19" s="13">
        <v>2.69</v>
      </c>
      <c r="L19" s="13">
        <v>0.38600000000000001</v>
      </c>
      <c r="M19" s="13">
        <v>0.77100000000000002</v>
      </c>
      <c r="N19" s="13">
        <v>0.43</v>
      </c>
      <c r="O19" s="13">
        <v>0.86499999999999999</v>
      </c>
      <c r="P19" s="13">
        <v>2.1219999999999999</v>
      </c>
    </row>
    <row r="20" spans="1:17" x14ac:dyDescent="0.25">
      <c r="A20" s="55">
        <v>2</v>
      </c>
      <c r="B20" s="21" t="s">
        <v>16</v>
      </c>
      <c r="C20" s="10" t="s">
        <v>14</v>
      </c>
      <c r="D20" s="12">
        <f t="shared" ref="D20" si="1">(J20*K20*L20*M20*N20*O20*P20)^(1/7)</f>
        <v>0.70092612661245157</v>
      </c>
      <c r="E20" s="13">
        <f t="shared" ref="E20:E25" si="2">(D20-MIN($D$19:$D$25))/(MAX($D$19:$D$25)-MIN($D$19:$D$25))</f>
        <v>0</v>
      </c>
      <c r="F20" s="20"/>
      <c r="G20" s="23">
        <f t="shared" ref="G20:G25" si="3">D20/$D$26</f>
        <v>9.5448311752458645E-2</v>
      </c>
      <c r="I20" s="15" t="str">
        <f t="shared" ref="I20:I25" si="4">C20</f>
        <v>K2</v>
      </c>
      <c r="J20" s="13">
        <f>1/K19</f>
        <v>0.37174721189591081</v>
      </c>
      <c r="K20" s="13">
        <v>1</v>
      </c>
      <c r="L20" s="13">
        <v>0.627</v>
      </c>
      <c r="M20" s="13">
        <v>0.77900000000000003</v>
      </c>
      <c r="N20" s="13">
        <v>0.79200000000000004</v>
      </c>
      <c r="O20" s="13">
        <v>0.57799999999999996</v>
      </c>
      <c r="P20" s="13">
        <v>1</v>
      </c>
    </row>
    <row r="21" spans="1:17" x14ac:dyDescent="0.25">
      <c r="A21" s="55">
        <v>3</v>
      </c>
      <c r="B21" s="21" t="s">
        <v>18</v>
      </c>
      <c r="C21" s="10" t="s">
        <v>17</v>
      </c>
      <c r="D21" s="12">
        <f>(J21*K21*L21*M21*N21*O21*P21)^(1/7)</f>
        <v>1.8469546324522181</v>
      </c>
      <c r="E21" s="13">
        <f t="shared" si="2"/>
        <v>1</v>
      </c>
      <c r="F21" s="20"/>
      <c r="G21" s="23">
        <f t="shared" si="3"/>
        <v>0.25150824724274917</v>
      </c>
      <c r="I21" s="15" t="str">
        <f t="shared" si="4"/>
        <v>K3</v>
      </c>
      <c r="J21" s="13">
        <f>1/L19</f>
        <v>2.5906735751295336</v>
      </c>
      <c r="K21" s="13">
        <f>1/L20</f>
        <v>1.594896331738437</v>
      </c>
      <c r="L21" s="13">
        <v>1</v>
      </c>
      <c r="M21" s="13">
        <v>2.073</v>
      </c>
      <c r="N21" s="13">
        <v>2.4550000000000001</v>
      </c>
      <c r="O21" s="13">
        <v>1.377</v>
      </c>
      <c r="P21" s="13">
        <v>2.532</v>
      </c>
    </row>
    <row r="22" spans="1:17" x14ac:dyDescent="0.25">
      <c r="A22" s="55">
        <v>4</v>
      </c>
      <c r="B22" s="21" t="s">
        <v>39</v>
      </c>
      <c r="C22" s="10" t="s">
        <v>19</v>
      </c>
      <c r="D22" s="12">
        <f>(J22*K22*L22*M22*N22*O22*P22)^(1/7)</f>
        <v>0.98156357116784343</v>
      </c>
      <c r="E22" s="13">
        <f t="shared" si="2"/>
        <v>0.24487824092102431</v>
      </c>
      <c r="F22" s="20"/>
      <c r="G22" s="23">
        <f t="shared" si="3"/>
        <v>0.13366399423356953</v>
      </c>
      <c r="I22" s="15" t="str">
        <f t="shared" si="4"/>
        <v>K4</v>
      </c>
      <c r="J22" s="13">
        <f>1/M19</f>
        <v>1.2970168612191959</v>
      </c>
      <c r="K22" s="13">
        <f>1/M20</f>
        <v>1.2836970474967908</v>
      </c>
      <c r="L22" s="13">
        <f>1/M21</f>
        <v>0.482392667631452</v>
      </c>
      <c r="M22" s="13">
        <v>1</v>
      </c>
      <c r="N22" s="13">
        <v>1</v>
      </c>
      <c r="O22" s="13">
        <v>1</v>
      </c>
      <c r="P22" s="13">
        <v>1.093</v>
      </c>
    </row>
    <row r="23" spans="1:17" x14ac:dyDescent="0.25">
      <c r="A23" s="55">
        <v>5</v>
      </c>
      <c r="B23" s="21" t="s">
        <v>58</v>
      </c>
      <c r="C23" s="10" t="s">
        <v>31</v>
      </c>
      <c r="D23" s="12">
        <f>(J23*K23*L23*M23*N23*O23*P23)^(1/7)</f>
        <v>1.1728261699244134</v>
      </c>
      <c r="E23" s="13">
        <f t="shared" si="2"/>
        <v>0.41176990005686742</v>
      </c>
      <c r="F23" s="20"/>
      <c r="G23" s="23">
        <f t="shared" si="3"/>
        <v>0.15970909579217676</v>
      </c>
      <c r="I23" s="15" t="str">
        <f t="shared" si="4"/>
        <v>K5</v>
      </c>
      <c r="J23" s="13">
        <f>1/N19</f>
        <v>2.3255813953488373</v>
      </c>
      <c r="K23" s="13">
        <f>1/N20</f>
        <v>1.2626262626262625</v>
      </c>
      <c r="L23" s="13">
        <f>1/N21</f>
        <v>0.40733197556008144</v>
      </c>
      <c r="M23" s="13">
        <f>1/N22</f>
        <v>1</v>
      </c>
      <c r="N23" s="13">
        <v>1</v>
      </c>
      <c r="O23" s="13">
        <v>1</v>
      </c>
      <c r="P23" s="13">
        <v>2.552</v>
      </c>
    </row>
    <row r="24" spans="1:17" x14ac:dyDescent="0.25">
      <c r="A24" s="55">
        <v>6</v>
      </c>
      <c r="B24" s="21" t="s">
        <v>59</v>
      </c>
      <c r="C24" s="10" t="s">
        <v>37</v>
      </c>
      <c r="D24" s="12">
        <f>(J24*K24*L24*M24*N24*O24*P24)^(1/7)</f>
        <v>0.95258250076858986</v>
      </c>
      <c r="E24" s="13">
        <f t="shared" si="2"/>
        <v>0.21958997780053818</v>
      </c>
      <c r="F24" s="20"/>
      <c r="G24" s="23">
        <f t="shared" si="3"/>
        <v>0.12971750952232497</v>
      </c>
      <c r="I24" s="15" t="str">
        <f t="shared" si="4"/>
        <v>K6</v>
      </c>
      <c r="J24" s="13">
        <f>1/O19</f>
        <v>1.1560693641618498</v>
      </c>
      <c r="K24" s="13">
        <f>1/O20</f>
        <v>1.7301038062283738</v>
      </c>
      <c r="L24" s="13">
        <f>1/O21</f>
        <v>0.72621641249092228</v>
      </c>
      <c r="M24" s="13">
        <f>1/O22</f>
        <v>1</v>
      </c>
      <c r="N24" s="13">
        <f>1/O23</f>
        <v>1</v>
      </c>
      <c r="O24" s="13">
        <v>1</v>
      </c>
      <c r="P24" s="13">
        <v>0.49</v>
      </c>
    </row>
    <row r="25" spans="1:17" x14ac:dyDescent="0.25">
      <c r="A25" s="55">
        <v>7</v>
      </c>
      <c r="B25" s="21" t="s">
        <v>72</v>
      </c>
      <c r="C25" s="10" t="s">
        <v>38</v>
      </c>
      <c r="D25" s="22">
        <f>(J25*K25*L25*M25*N25*O25*P25)^(1/7)</f>
        <v>0.75214079337447204</v>
      </c>
      <c r="E25" s="13">
        <f t="shared" si="2"/>
        <v>4.4688824493499216E-2</v>
      </c>
      <c r="F25" s="20"/>
      <c r="G25" s="23">
        <f t="shared" si="3"/>
        <v>0.10242244682005106</v>
      </c>
      <c r="I25" s="15" t="str">
        <f t="shared" si="4"/>
        <v>K7</v>
      </c>
      <c r="J25" s="13">
        <f>1/P19</f>
        <v>0.47125353440150802</v>
      </c>
      <c r="K25" s="13">
        <f>1/P20</f>
        <v>1</v>
      </c>
      <c r="L25" s="13">
        <f>1/P21</f>
        <v>0.39494470774091628</v>
      </c>
      <c r="M25" s="13">
        <f>1/P22</f>
        <v>0.91491308325709064</v>
      </c>
      <c r="N25" s="13">
        <f>1/P23</f>
        <v>0.39184952978056425</v>
      </c>
      <c r="O25" s="13">
        <f>1/P24</f>
        <v>2.0408163265306123</v>
      </c>
      <c r="P25" s="13">
        <v>1</v>
      </c>
    </row>
    <row r="26" spans="1:17" x14ac:dyDescent="0.25">
      <c r="D26" s="24">
        <f>SUM(D19:D25)</f>
        <v>7.3435151836972796</v>
      </c>
      <c r="E26" s="24">
        <f>SUM(E19:E25)</f>
        <v>2.1265023382855159</v>
      </c>
      <c r="G26" s="23">
        <f>SUM(G19:G25)</f>
        <v>1</v>
      </c>
    </row>
    <row r="28" spans="1:17" x14ac:dyDescent="0.25">
      <c r="I28" t="s">
        <v>120</v>
      </c>
    </row>
    <row r="29" spans="1:17" x14ac:dyDescent="0.25">
      <c r="I29">
        <v>1</v>
      </c>
      <c r="J29" t="s">
        <v>121</v>
      </c>
    </row>
    <row r="30" spans="1:17" x14ac:dyDescent="0.25">
      <c r="I30">
        <v>2</v>
      </c>
      <c r="J30" t="s">
        <v>122</v>
      </c>
    </row>
    <row r="31" spans="1:17" x14ac:dyDescent="0.25">
      <c r="B31" s="23" t="s">
        <v>157</v>
      </c>
      <c r="C31" s="23" t="s">
        <v>156</v>
      </c>
      <c r="I31">
        <v>3</v>
      </c>
      <c r="J31" t="s">
        <v>123</v>
      </c>
    </row>
    <row r="32" spans="1:17" x14ac:dyDescent="0.25">
      <c r="B32" s="33" t="s">
        <v>16</v>
      </c>
      <c r="C32" s="23">
        <v>9.5448311752458645E-2</v>
      </c>
      <c r="I32">
        <v>4</v>
      </c>
      <c r="J32" t="s">
        <v>124</v>
      </c>
    </row>
    <row r="33" spans="2:10" x14ac:dyDescent="0.25">
      <c r="B33" s="33" t="s">
        <v>72</v>
      </c>
      <c r="C33" s="23">
        <v>0.10242244682005106</v>
      </c>
      <c r="I33">
        <v>5</v>
      </c>
      <c r="J33" t="s">
        <v>115</v>
      </c>
    </row>
    <row r="34" spans="2:10" x14ac:dyDescent="0.25">
      <c r="B34" s="33" t="s">
        <v>6</v>
      </c>
      <c r="C34" s="23">
        <v>0.12753039463666999</v>
      </c>
      <c r="I34">
        <v>6</v>
      </c>
      <c r="J34" t="s">
        <v>127</v>
      </c>
    </row>
    <row r="35" spans="2:10" x14ac:dyDescent="0.25">
      <c r="B35" s="33" t="s">
        <v>59</v>
      </c>
      <c r="C35" s="23">
        <v>0.12971750952232497</v>
      </c>
      <c r="I35">
        <v>7</v>
      </c>
      <c r="J35" t="s">
        <v>125</v>
      </c>
    </row>
    <row r="36" spans="2:10" x14ac:dyDescent="0.25">
      <c r="B36" s="33" t="s">
        <v>39</v>
      </c>
      <c r="C36" s="23">
        <v>0.13366399423356953</v>
      </c>
      <c r="I36">
        <v>8</v>
      </c>
      <c r="J36" t="s">
        <v>128</v>
      </c>
    </row>
    <row r="37" spans="2:10" x14ac:dyDescent="0.25">
      <c r="B37" s="33" t="s">
        <v>58</v>
      </c>
      <c r="C37" s="23">
        <v>0.15970909579217676</v>
      </c>
      <c r="I37">
        <v>9</v>
      </c>
      <c r="J37" t="s">
        <v>126</v>
      </c>
    </row>
    <row r="38" spans="2:10" x14ac:dyDescent="0.25">
      <c r="B38" s="33" t="s">
        <v>18</v>
      </c>
      <c r="C38" s="23">
        <v>0.25150824724274917</v>
      </c>
    </row>
  </sheetData>
  <sortState xmlns:xlrd2="http://schemas.microsoft.com/office/spreadsheetml/2017/richdata2" ref="B32:C38">
    <sortCondition ref="C32:C38"/>
  </sortState>
  <mergeCells count="1">
    <mergeCell ref="B18:C1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ASPEK TEKNIS</vt:lpstr>
      <vt:lpstr>DATA EMBUNG</vt:lpstr>
      <vt:lpstr>BOBOT KEPENTINGAN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A43s8</dc:creator>
  <cp:lastModifiedBy>akhma</cp:lastModifiedBy>
  <dcterms:created xsi:type="dcterms:W3CDTF">2018-09-18T05:42:35Z</dcterms:created>
  <dcterms:modified xsi:type="dcterms:W3CDTF">2023-05-11T09:23:35Z</dcterms:modified>
</cp:coreProperties>
</file>