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2\DSS\"/>
    </mc:Choice>
  </mc:AlternateContent>
  <bookViews>
    <workbookView xWindow="0" yWindow="0" windowWidth="20490" windowHeight="7650" firstSheet="1" activeTab="2"/>
  </bookViews>
  <sheets>
    <sheet name="Sheet1" sheetId="1" r:id="rId1"/>
    <sheet name="Sheet2" sheetId="2" r:id="rId2"/>
    <sheet name="hitungan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7" i="3" l="1"/>
  <c r="N34" i="3"/>
  <c r="U43" i="3"/>
  <c r="N31" i="3"/>
  <c r="U45" i="3"/>
  <c r="Q45" i="3"/>
  <c r="R43" i="3"/>
  <c r="S43" i="3"/>
  <c r="T43" i="3"/>
  <c r="Q43" i="3"/>
  <c r="Q38" i="3" l="1"/>
  <c r="Q40" i="3" s="1"/>
  <c r="H10" i="3"/>
  <c r="H9" i="3"/>
  <c r="Q51" i="3"/>
  <c r="R50" i="3"/>
  <c r="S50" i="3"/>
  <c r="T50" i="3"/>
  <c r="U50" i="3"/>
  <c r="U51" i="3" s="1"/>
  <c r="Q50" i="3"/>
  <c r="R51" i="3"/>
  <c r="T51" i="3"/>
  <c r="S51" i="3"/>
  <c r="T56" i="3"/>
  <c r="T45" i="3"/>
  <c r="S56" i="3" s="1"/>
  <c r="S45" i="3"/>
  <c r="R56" i="3" s="1"/>
  <c r="R45" i="3"/>
  <c r="Q56" i="3" s="1"/>
  <c r="R38" i="3"/>
  <c r="S38" i="3"/>
  <c r="T38" i="3"/>
  <c r="U38" i="3"/>
  <c r="U40" i="3" s="1"/>
  <c r="R40" i="3"/>
  <c r="S40" i="3"/>
  <c r="T40" i="3"/>
  <c r="B22" i="1"/>
  <c r="R31" i="3"/>
  <c r="S31" i="3"/>
  <c r="T31" i="3"/>
  <c r="U31" i="3"/>
  <c r="R32" i="3"/>
  <c r="S32" i="3"/>
  <c r="T32" i="3"/>
  <c r="U32" i="3"/>
  <c r="R33" i="3"/>
  <c r="S33" i="3"/>
  <c r="T33" i="3"/>
  <c r="U33" i="3"/>
  <c r="Q32" i="3"/>
  <c r="Q33" i="3"/>
  <c r="Q31" i="3"/>
  <c r="K31" i="3"/>
  <c r="L31" i="3"/>
  <c r="M31" i="3"/>
  <c r="K32" i="3"/>
  <c r="L32" i="3"/>
  <c r="M32" i="3"/>
  <c r="N32" i="3"/>
  <c r="K33" i="3"/>
  <c r="L33" i="3"/>
  <c r="M33" i="3"/>
  <c r="N33" i="3"/>
  <c r="K34" i="3"/>
  <c r="L34" i="3"/>
  <c r="M34" i="3"/>
  <c r="J32" i="3"/>
  <c r="J33" i="3"/>
  <c r="J34" i="3"/>
  <c r="J31" i="3"/>
  <c r="G33" i="3"/>
  <c r="D31" i="3"/>
  <c r="E31" i="3"/>
  <c r="F31" i="3"/>
  <c r="G31" i="3"/>
  <c r="D32" i="3"/>
  <c r="E32" i="3"/>
  <c r="F32" i="3"/>
  <c r="G32" i="3"/>
  <c r="D33" i="3"/>
  <c r="E33" i="3"/>
  <c r="F33" i="3"/>
  <c r="C32" i="3"/>
  <c r="C33" i="3"/>
  <c r="C31" i="3"/>
  <c r="U25" i="3"/>
  <c r="Q25" i="3"/>
  <c r="R25" i="3"/>
  <c r="S25" i="3"/>
  <c r="T25" i="3"/>
  <c r="Q26" i="3"/>
  <c r="R26" i="3"/>
  <c r="S26" i="3"/>
  <c r="T26" i="3"/>
  <c r="U26" i="3"/>
  <c r="R24" i="3"/>
  <c r="S24" i="3"/>
  <c r="T24" i="3"/>
  <c r="U24" i="3"/>
  <c r="J24" i="3"/>
  <c r="Q24" i="3"/>
  <c r="M26" i="3"/>
  <c r="J25" i="3"/>
  <c r="K25" i="3"/>
  <c r="L25" i="3"/>
  <c r="M25" i="3"/>
  <c r="N25" i="3"/>
  <c r="J26" i="3"/>
  <c r="K26" i="3"/>
  <c r="L26" i="3"/>
  <c r="N26" i="3"/>
  <c r="J27" i="3"/>
  <c r="K27" i="3"/>
  <c r="L27" i="3"/>
  <c r="N27" i="3"/>
  <c r="K24" i="3"/>
  <c r="L24" i="3"/>
  <c r="M24" i="3"/>
  <c r="N24" i="3"/>
  <c r="P10" i="3"/>
  <c r="P11" i="3"/>
  <c r="P9" i="3"/>
  <c r="L10" i="3"/>
  <c r="L11" i="3"/>
  <c r="L12" i="3"/>
  <c r="L9" i="3"/>
  <c r="H11" i="3"/>
  <c r="C25" i="3"/>
  <c r="D25" i="3"/>
  <c r="E25" i="3"/>
  <c r="F25" i="3"/>
  <c r="G25" i="3"/>
  <c r="C26" i="3"/>
  <c r="D26" i="3"/>
  <c r="E26" i="3"/>
  <c r="F26" i="3"/>
  <c r="G26" i="3"/>
  <c r="D24" i="3"/>
  <c r="E24" i="3"/>
  <c r="F24" i="3"/>
  <c r="G24" i="3"/>
  <c r="C24" i="3"/>
  <c r="P56" i="3" l="1"/>
  <c r="C45" i="1"/>
  <c r="D45" i="1"/>
  <c r="E45" i="1"/>
  <c r="F45" i="1"/>
  <c r="B45" i="1"/>
  <c r="N40" i="1"/>
  <c r="M40" i="1"/>
  <c r="L40" i="1"/>
  <c r="K40" i="1"/>
  <c r="J40" i="1"/>
  <c r="K38" i="1"/>
  <c r="L38" i="1"/>
  <c r="M38" i="1"/>
  <c r="N38" i="1"/>
  <c r="K39" i="1"/>
  <c r="L39" i="1"/>
  <c r="M39" i="1"/>
  <c r="N39" i="1"/>
  <c r="J39" i="1"/>
  <c r="J38" i="1"/>
  <c r="C40" i="1"/>
  <c r="D40" i="1"/>
  <c r="E40" i="1"/>
  <c r="F40" i="1"/>
  <c r="B40" i="1"/>
  <c r="C39" i="1"/>
  <c r="D39" i="1"/>
  <c r="E39" i="1"/>
  <c r="F39" i="1"/>
  <c r="B39" i="1"/>
  <c r="D38" i="1"/>
  <c r="C38" i="1"/>
  <c r="E38" i="1"/>
  <c r="F38" i="1"/>
  <c r="B38" i="1"/>
  <c r="J31" i="1"/>
  <c r="K31" i="1"/>
  <c r="L31" i="1"/>
  <c r="M31" i="1"/>
  <c r="N31" i="1"/>
  <c r="J32" i="1"/>
  <c r="K32" i="1"/>
  <c r="L32" i="1"/>
  <c r="M32" i="1"/>
  <c r="N32" i="1"/>
  <c r="J33" i="1"/>
  <c r="K33" i="1"/>
  <c r="L33" i="1"/>
  <c r="M33" i="1"/>
  <c r="N33" i="1"/>
  <c r="B30" i="1"/>
  <c r="J30" i="1"/>
  <c r="N30" i="1"/>
  <c r="M30" i="1"/>
  <c r="L30" i="1"/>
  <c r="K30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B31" i="1"/>
  <c r="B32" i="1"/>
  <c r="B33" i="1"/>
  <c r="B34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J23" i="1"/>
  <c r="J24" i="1"/>
  <c r="J25" i="1"/>
  <c r="J22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B23" i="1"/>
  <c r="B24" i="1"/>
  <c r="B25" i="1"/>
  <c r="B26" i="1"/>
</calcChain>
</file>

<file path=xl/sharedStrings.xml><?xml version="1.0" encoding="utf-8"?>
<sst xmlns="http://schemas.openxmlformats.org/spreadsheetml/2006/main" count="521" uniqueCount="124">
  <si>
    <t xml:space="preserve">Aspek </t>
  </si>
  <si>
    <t>Penilaian</t>
  </si>
  <si>
    <t>Target</t>
  </si>
  <si>
    <t>Tipe</t>
  </si>
  <si>
    <t>Aspek 1</t>
  </si>
  <si>
    <t>P1</t>
  </si>
  <si>
    <t>Core Factor</t>
  </si>
  <si>
    <t>P2</t>
  </si>
  <si>
    <t>Secondary Factor</t>
  </si>
  <si>
    <t>P3</t>
  </si>
  <si>
    <t>P4</t>
  </si>
  <si>
    <t>P5</t>
  </si>
  <si>
    <t>Aspek 2</t>
  </si>
  <si>
    <t>Q1</t>
  </si>
  <si>
    <t>Q2</t>
  </si>
  <si>
    <t>Q3</t>
  </si>
  <si>
    <t>Q4</t>
  </si>
  <si>
    <t xml:space="preserve">bobot </t>
  </si>
  <si>
    <t>CoreF</t>
  </si>
  <si>
    <t>SecF</t>
  </si>
  <si>
    <t xml:space="preserve">Tabel aspek 1 </t>
  </si>
  <si>
    <t>Budi</t>
  </si>
  <si>
    <t>Anton</t>
  </si>
  <si>
    <t>Bambang</t>
  </si>
  <si>
    <t>Rudi</t>
  </si>
  <si>
    <t>Bagus</t>
  </si>
  <si>
    <t>Tabel Aspek 2</t>
  </si>
  <si>
    <t>nilai profil-target</t>
  </si>
  <si>
    <t>Selisih</t>
  </si>
  <si>
    <t xml:space="preserve">Bobot </t>
  </si>
  <si>
    <t>ganti nilai dengan bobot</t>
  </si>
  <si>
    <t>Total</t>
  </si>
  <si>
    <t xml:space="preserve">Hasil akhir </t>
  </si>
  <si>
    <t>hasil</t>
  </si>
  <si>
    <t>Iklim</t>
  </si>
  <si>
    <t>A1</t>
  </si>
  <si>
    <t>A2</t>
  </si>
  <si>
    <t>Jarak</t>
  </si>
  <si>
    <t>Kriteria</t>
  </si>
  <si>
    <t>Kriteria Lokasi</t>
  </si>
  <si>
    <t>&lt;10m2</t>
  </si>
  <si>
    <t>11-50m2</t>
  </si>
  <si>
    <t>50-100m2</t>
  </si>
  <si>
    <t>100m2&lt;</t>
  </si>
  <si>
    <t>100-250</t>
  </si>
  <si>
    <t>&lt;100</t>
  </si>
  <si>
    <t>251-500</t>
  </si>
  <si>
    <t>501-1000</t>
  </si>
  <si>
    <t>1000&lt;</t>
  </si>
  <si>
    <t>1000-2000</t>
  </si>
  <si>
    <t>2000&lt;</t>
  </si>
  <si>
    <t>&lt;500</t>
  </si>
  <si>
    <t>Gembur</t>
  </si>
  <si>
    <t>Lempung</t>
  </si>
  <si>
    <t>Pasir</t>
  </si>
  <si>
    <t>&lt;5jt</t>
  </si>
  <si>
    <t>5jt-10jt</t>
  </si>
  <si>
    <t>10jt-20jt</t>
  </si>
  <si>
    <t>Panas</t>
  </si>
  <si>
    <t>20-30 C</t>
  </si>
  <si>
    <t>30-40 C</t>
  </si>
  <si>
    <t>40-45 C</t>
  </si>
  <si>
    <t>Dingin</t>
  </si>
  <si>
    <t>5-10 C</t>
  </si>
  <si>
    <t>10-15 C</t>
  </si>
  <si>
    <t>15-20 C</t>
  </si>
  <si>
    <t>Curah Hujan</t>
  </si>
  <si>
    <t>Tinggi</t>
  </si>
  <si>
    <t>Sedang</t>
  </si>
  <si>
    <t>Rendah</t>
  </si>
  <si>
    <t>Jarak Lahan dengan petani (meter) A1</t>
  </si>
  <si>
    <t>Jarak lahan dengan pasar (meter) A2</t>
  </si>
  <si>
    <t>Jarak lahan dengan pemukiman (meter) A3</t>
  </si>
  <si>
    <t>Luas Tanah B1</t>
  </si>
  <si>
    <t>Ketinggian mdpl B2</t>
  </si>
  <si>
    <t>jenis tanah B3</t>
  </si>
  <si>
    <t>Harga Tanah m2 B4</t>
  </si>
  <si>
    <t>A3</t>
  </si>
  <si>
    <t>B1</t>
  </si>
  <si>
    <t>B2</t>
  </si>
  <si>
    <t>B3</t>
  </si>
  <si>
    <t>B4</t>
  </si>
  <si>
    <t>C1</t>
  </si>
  <si>
    <t>C2</t>
  </si>
  <si>
    <t>C3</t>
  </si>
  <si>
    <t>CF</t>
  </si>
  <si>
    <t>SF</t>
  </si>
  <si>
    <t>Soal</t>
  </si>
  <si>
    <t>Lahan 1</t>
  </si>
  <si>
    <t>Lahan2</t>
  </si>
  <si>
    <t>Lahan 3</t>
  </si>
  <si>
    <t>Lahan 4</t>
  </si>
  <si>
    <t>Lahan 5</t>
  </si>
  <si>
    <t xml:space="preserve">Fuzzy </t>
  </si>
  <si>
    <t>MIN</t>
  </si>
  <si>
    <t>MAX</t>
  </si>
  <si>
    <t>Fuzzy</t>
  </si>
  <si>
    <t>NO</t>
  </si>
  <si>
    <t>Selisish</t>
  </si>
  <si>
    <t>Bobot</t>
  </si>
  <si>
    <t>Keterangan</t>
  </si>
  <si>
    <t>Tidak</t>
  </si>
  <si>
    <t>ada</t>
  </si>
  <si>
    <t>selisih</t>
  </si>
  <si>
    <t>Kompenetensi</t>
  </si>
  <si>
    <t>Individu</t>
  </si>
  <si>
    <t>Kelebihan</t>
  </si>
  <si>
    <t>0.1</t>
  </si>
  <si>
    <t>Kekurangan</t>
  </si>
  <si>
    <t>0.2</t>
  </si>
  <si>
    <t>0.3</t>
  </si>
  <si>
    <t>0.4</t>
  </si>
  <si>
    <t>0.5</t>
  </si>
  <si>
    <t>0.6</t>
  </si>
  <si>
    <t>0.7</t>
  </si>
  <si>
    <t>0.8</t>
  </si>
  <si>
    <t>0.9</t>
  </si>
  <si>
    <t>Lokasi</t>
  </si>
  <si>
    <t>bobot</t>
  </si>
  <si>
    <t>Bobot per Kriteria</t>
  </si>
  <si>
    <t>Jarak (A)</t>
  </si>
  <si>
    <t>Lokasi (B)</t>
  </si>
  <si>
    <t xml:space="preserve">Iklim </t>
  </si>
  <si>
    <t>20jt&lt;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</si>
</sst>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Fill="1" applyBorder="1" applyAlignment="1">
      <alignment horizontal="justify" vertical="center"/>
    </xf>
    <xf numFmtId="9" fontId="0" fillId="0" borderId="0" xfId="0" applyNumberFormat="1"/>
    <xf numFmtId="0" fontId="0" fillId="0" borderId="1" xfId="0" applyBorder="1"/>
    <xf numFmtId="0" fontId="1" fillId="0" borderId="0" xfId="0" applyFont="1" applyBorder="1" applyAlignment="1">
      <alignment horizontal="justify" vertical="center" wrapText="1"/>
    </xf>
    <xf numFmtId="0" fontId="0" fillId="0" borderId="0" xfId="0" applyBorder="1"/>
    <xf numFmtId="0" fontId="0" fillId="0" borderId="0" xfId="0" applyFont="1" applyBorder="1"/>
    <xf numFmtId="0" fontId="1" fillId="0" borderId="0" xfId="0" applyFont="1" applyBorder="1" applyAlignment="1">
      <alignment horizontal="justify" vertical="center"/>
    </xf>
    <xf numFmtId="9" fontId="0" fillId="0" borderId="0" xfId="0" applyNumberFormat="1" applyBorder="1"/>
    <xf numFmtId="0" fontId="1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1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0" fillId="2" borderId="1" xfId="0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Fill="1"/>
    <xf numFmtId="0" fontId="0" fillId="2" borderId="0" xfId="0" applyFill="1"/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0" xfId="0" applyFill="1"/>
    <xf numFmtId="0" fontId="1" fillId="0" borderId="1" xfId="0" applyFont="1" applyBorder="1" applyAlignment="1">
      <alignment horizontal="justify" vertical="center"/>
    </xf>
    <xf numFmtId="0" fontId="0" fillId="0" borderId="0" xfId="0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opLeftCell="A25" workbookViewId="0">
      <selection activeCell="B45" sqref="B45"/>
    </sheetView>
  </sheetViews>
  <sheetFormatPr defaultRowHeight="15" x14ac:dyDescent="0.25"/>
  <cols>
    <col min="1" max="3" width="9.140625" style="5"/>
    <col min="4" max="4" width="16.7109375" style="5" customWidth="1"/>
    <col min="5" max="16384" width="9.140625" style="5"/>
  </cols>
  <sheetData>
    <row r="1" spans="1:14" ht="15.75" x14ac:dyDescent="0.25">
      <c r="A1" s="9" t="s">
        <v>0</v>
      </c>
      <c r="B1" s="9" t="s">
        <v>1</v>
      </c>
      <c r="C1" s="9" t="s">
        <v>2</v>
      </c>
      <c r="D1" s="9" t="s">
        <v>3</v>
      </c>
      <c r="F1" s="1" t="s">
        <v>17</v>
      </c>
      <c r="G1" s="1" t="s">
        <v>4</v>
      </c>
      <c r="H1" s="1" t="s">
        <v>12</v>
      </c>
      <c r="J1" s="10" t="s">
        <v>28</v>
      </c>
      <c r="K1" s="10" t="s">
        <v>29</v>
      </c>
    </row>
    <row r="2" spans="1:14" ht="15.75" x14ac:dyDescent="0.25">
      <c r="A2" s="23" t="s">
        <v>4</v>
      </c>
      <c r="B2" s="9" t="s">
        <v>5</v>
      </c>
      <c r="C2" s="9">
        <v>3</v>
      </c>
      <c r="D2" s="9" t="s">
        <v>6</v>
      </c>
      <c r="G2" s="8">
        <v>0.4</v>
      </c>
      <c r="H2" s="8">
        <v>0.6</v>
      </c>
      <c r="J2" s="10">
        <v>0</v>
      </c>
      <c r="K2" s="10">
        <v>5</v>
      </c>
    </row>
    <row r="3" spans="1:14" ht="15.75" x14ac:dyDescent="0.25">
      <c r="A3" s="23"/>
      <c r="B3" s="9" t="s">
        <v>7</v>
      </c>
      <c r="C3" s="9">
        <v>4</v>
      </c>
      <c r="D3" s="9" t="s">
        <v>8</v>
      </c>
      <c r="G3" s="5" t="s">
        <v>18</v>
      </c>
      <c r="H3" s="5" t="s">
        <v>19</v>
      </c>
      <c r="J3" s="11">
        <v>1</v>
      </c>
      <c r="K3" s="11">
        <v>4.5</v>
      </c>
    </row>
    <row r="4" spans="1:14" ht="15.75" x14ac:dyDescent="0.25">
      <c r="A4" s="23"/>
      <c r="B4" s="9" t="s">
        <v>9</v>
      </c>
      <c r="C4" s="9">
        <v>3</v>
      </c>
      <c r="D4" s="9" t="s">
        <v>8</v>
      </c>
      <c r="G4" s="8">
        <v>0.6</v>
      </c>
      <c r="H4" s="8">
        <v>0.4</v>
      </c>
      <c r="J4" s="11">
        <v>-1</v>
      </c>
      <c r="K4" s="11">
        <v>4</v>
      </c>
    </row>
    <row r="5" spans="1:14" ht="15.75" x14ac:dyDescent="0.25">
      <c r="A5" s="23"/>
      <c r="B5" s="9" t="s">
        <v>10</v>
      </c>
      <c r="C5" s="9">
        <v>3</v>
      </c>
      <c r="D5" s="9" t="s">
        <v>6</v>
      </c>
      <c r="J5" s="11">
        <v>2</v>
      </c>
      <c r="K5" s="11">
        <v>3.5</v>
      </c>
    </row>
    <row r="6" spans="1:14" ht="15.75" x14ac:dyDescent="0.25">
      <c r="A6" s="23"/>
      <c r="B6" s="9" t="s">
        <v>11</v>
      </c>
      <c r="C6" s="9">
        <v>5</v>
      </c>
      <c r="D6" s="9" t="s">
        <v>6</v>
      </c>
      <c r="J6" s="11">
        <v>-2</v>
      </c>
      <c r="K6" s="11">
        <v>3</v>
      </c>
    </row>
    <row r="7" spans="1:14" ht="15.75" x14ac:dyDescent="0.25">
      <c r="A7" s="23" t="s">
        <v>12</v>
      </c>
      <c r="B7" s="9" t="s">
        <v>13</v>
      </c>
      <c r="C7" s="9">
        <v>4</v>
      </c>
      <c r="D7" s="9" t="s">
        <v>6</v>
      </c>
    </row>
    <row r="8" spans="1:14" ht="15.75" x14ac:dyDescent="0.25">
      <c r="A8" s="23"/>
      <c r="B8" s="9" t="s">
        <v>14</v>
      </c>
      <c r="C8" s="9">
        <v>3</v>
      </c>
      <c r="D8" s="9" t="s">
        <v>8</v>
      </c>
    </row>
    <row r="9" spans="1:14" ht="15.75" x14ac:dyDescent="0.25">
      <c r="A9" s="23"/>
      <c r="B9" s="9" t="s">
        <v>15</v>
      </c>
      <c r="C9" s="9">
        <v>4</v>
      </c>
      <c r="D9" s="9" t="s">
        <v>6</v>
      </c>
    </row>
    <row r="10" spans="1:14" ht="15.75" x14ac:dyDescent="0.25">
      <c r="A10" s="23"/>
      <c r="B10" s="9" t="s">
        <v>16</v>
      </c>
      <c r="C10" s="9">
        <v>3</v>
      </c>
      <c r="D10" s="9" t="s">
        <v>8</v>
      </c>
    </row>
    <row r="12" spans="1:14" x14ac:dyDescent="0.25">
      <c r="A12" s="5" t="s">
        <v>20</v>
      </c>
      <c r="I12" s="5" t="s">
        <v>26</v>
      </c>
    </row>
    <row r="13" spans="1:14" ht="15.75" x14ac:dyDescent="0.25">
      <c r="A13" s="12"/>
      <c r="B13" s="12" t="s">
        <v>21</v>
      </c>
      <c r="C13" s="12" t="s">
        <v>22</v>
      </c>
      <c r="D13" s="12" t="s">
        <v>23</v>
      </c>
      <c r="E13" s="12" t="s">
        <v>24</v>
      </c>
      <c r="F13" s="12" t="s">
        <v>25</v>
      </c>
      <c r="I13" s="12"/>
      <c r="J13" s="12" t="s">
        <v>21</v>
      </c>
      <c r="K13" s="12" t="s">
        <v>22</v>
      </c>
      <c r="L13" s="12" t="s">
        <v>23</v>
      </c>
      <c r="M13" s="12" t="s">
        <v>24</v>
      </c>
      <c r="N13" s="12" t="s">
        <v>25</v>
      </c>
    </row>
    <row r="14" spans="1:14" ht="15.75" x14ac:dyDescent="0.25">
      <c r="A14" s="12" t="s">
        <v>5</v>
      </c>
      <c r="B14" s="12">
        <v>3</v>
      </c>
      <c r="C14" s="12">
        <v>4</v>
      </c>
      <c r="D14" s="12">
        <v>3</v>
      </c>
      <c r="E14" s="12">
        <v>2</v>
      </c>
      <c r="F14" s="12">
        <v>4</v>
      </c>
      <c r="I14" s="12" t="s">
        <v>13</v>
      </c>
      <c r="J14" s="12">
        <v>4</v>
      </c>
      <c r="K14" s="12">
        <v>3</v>
      </c>
      <c r="L14" s="12">
        <v>3</v>
      </c>
      <c r="M14" s="12">
        <v>4</v>
      </c>
      <c r="N14" s="13">
        <v>3</v>
      </c>
    </row>
    <row r="15" spans="1:14" ht="15.75" x14ac:dyDescent="0.25">
      <c r="A15" s="12" t="s">
        <v>7</v>
      </c>
      <c r="B15" s="12">
        <v>5</v>
      </c>
      <c r="C15" s="12">
        <v>4</v>
      </c>
      <c r="D15" s="12">
        <v>3</v>
      </c>
      <c r="E15" s="12">
        <v>4</v>
      </c>
      <c r="F15" s="12">
        <v>2</v>
      </c>
      <c r="I15" s="12" t="s">
        <v>14</v>
      </c>
      <c r="J15" s="12">
        <v>4</v>
      </c>
      <c r="K15" s="12">
        <v>5</v>
      </c>
      <c r="L15" s="12">
        <v>3</v>
      </c>
      <c r="M15" s="12">
        <v>2</v>
      </c>
      <c r="N15" s="13">
        <v>3</v>
      </c>
    </row>
    <row r="16" spans="1:14" ht="15.75" x14ac:dyDescent="0.25">
      <c r="A16" s="12" t="s">
        <v>9</v>
      </c>
      <c r="B16" s="12">
        <v>2</v>
      </c>
      <c r="C16" s="12">
        <v>4</v>
      </c>
      <c r="D16" s="12">
        <v>3</v>
      </c>
      <c r="E16" s="12">
        <v>4</v>
      </c>
      <c r="F16" s="12">
        <v>3</v>
      </c>
      <c r="I16" s="12" t="s">
        <v>15</v>
      </c>
      <c r="J16" s="12">
        <v>2</v>
      </c>
      <c r="K16" s="12">
        <v>2</v>
      </c>
      <c r="L16" s="12">
        <v>3</v>
      </c>
      <c r="M16" s="12">
        <v>3</v>
      </c>
      <c r="N16" s="13">
        <v>3</v>
      </c>
    </row>
    <row r="17" spans="1:18" ht="15.75" x14ac:dyDescent="0.25">
      <c r="A17" s="12" t="s">
        <v>10</v>
      </c>
      <c r="B17" s="12">
        <v>4</v>
      </c>
      <c r="C17" s="12">
        <v>2</v>
      </c>
      <c r="D17" s="12">
        <v>2</v>
      </c>
      <c r="E17" s="12">
        <v>4</v>
      </c>
      <c r="F17" s="12">
        <v>3</v>
      </c>
      <c r="I17" s="12" t="s">
        <v>16</v>
      </c>
      <c r="J17" s="12">
        <v>3</v>
      </c>
      <c r="K17" s="12">
        <v>4</v>
      </c>
      <c r="L17" s="12">
        <v>2</v>
      </c>
      <c r="M17" s="12">
        <v>3</v>
      </c>
      <c r="N17" s="13">
        <v>2</v>
      </c>
    </row>
    <row r="18" spans="1:18" ht="15.75" x14ac:dyDescent="0.25">
      <c r="A18" s="12" t="s">
        <v>11</v>
      </c>
      <c r="B18" s="12">
        <v>4</v>
      </c>
      <c r="C18" s="12">
        <v>3</v>
      </c>
      <c r="D18" s="12">
        <v>5</v>
      </c>
      <c r="E18" s="12">
        <v>3</v>
      </c>
      <c r="F18" s="12">
        <v>3</v>
      </c>
      <c r="I18" s="4"/>
      <c r="J18" s="4"/>
      <c r="K18" s="4"/>
      <c r="L18" s="4"/>
      <c r="M18" s="4"/>
      <c r="N18" s="6"/>
    </row>
    <row r="20" spans="1:18" x14ac:dyDescent="0.25">
      <c r="A20" s="24" t="s">
        <v>27</v>
      </c>
      <c r="B20" s="24"/>
    </row>
    <row r="21" spans="1:18" ht="15.75" x14ac:dyDescent="0.25">
      <c r="A21" s="12"/>
      <c r="B21" s="12" t="s">
        <v>21</v>
      </c>
      <c r="C21" s="12" t="s">
        <v>22</v>
      </c>
      <c r="D21" s="12" t="s">
        <v>23</v>
      </c>
      <c r="E21" s="12" t="s">
        <v>24</v>
      </c>
      <c r="F21" s="12" t="s">
        <v>25</v>
      </c>
      <c r="I21" s="12"/>
      <c r="J21" s="12" t="s">
        <v>21</v>
      </c>
      <c r="K21" s="12" t="s">
        <v>22</v>
      </c>
      <c r="L21" s="12" t="s">
        <v>23</v>
      </c>
      <c r="M21" s="12" t="s">
        <v>24</v>
      </c>
      <c r="N21" s="12" t="s">
        <v>25</v>
      </c>
    </row>
    <row r="22" spans="1:18" ht="15.75" x14ac:dyDescent="0.25">
      <c r="A22" s="12" t="s">
        <v>5</v>
      </c>
      <c r="B22" s="14">
        <f>B14-$C2</f>
        <v>0</v>
      </c>
      <c r="C22" s="14">
        <f t="shared" ref="C22:F22" si="0">C14-$C2</f>
        <v>1</v>
      </c>
      <c r="D22" s="14">
        <f t="shared" si="0"/>
        <v>0</v>
      </c>
      <c r="E22" s="14">
        <f t="shared" si="0"/>
        <v>-1</v>
      </c>
      <c r="F22" s="14">
        <f t="shared" si="0"/>
        <v>1</v>
      </c>
      <c r="I22" s="12" t="s">
        <v>13</v>
      </c>
      <c r="J22" s="12">
        <f>J14-$C7</f>
        <v>0</v>
      </c>
      <c r="K22" s="12">
        <f t="shared" ref="K22:N22" si="1">K14-$C7</f>
        <v>-1</v>
      </c>
      <c r="L22" s="12">
        <f t="shared" si="1"/>
        <v>-1</v>
      </c>
      <c r="M22" s="12">
        <f t="shared" si="1"/>
        <v>0</v>
      </c>
      <c r="N22" s="12">
        <f t="shared" si="1"/>
        <v>-1</v>
      </c>
    </row>
    <row r="23" spans="1:18" ht="15.75" x14ac:dyDescent="0.25">
      <c r="A23" s="12" t="s">
        <v>7</v>
      </c>
      <c r="B23" s="14">
        <f t="shared" ref="B23:F26" si="2">B15-$C3</f>
        <v>1</v>
      </c>
      <c r="C23" s="14">
        <f t="shared" si="2"/>
        <v>0</v>
      </c>
      <c r="D23" s="14">
        <f t="shared" si="2"/>
        <v>-1</v>
      </c>
      <c r="E23" s="14">
        <f t="shared" si="2"/>
        <v>0</v>
      </c>
      <c r="F23" s="14">
        <f t="shared" si="2"/>
        <v>-2</v>
      </c>
      <c r="I23" s="12" t="s">
        <v>14</v>
      </c>
      <c r="J23" s="12">
        <f t="shared" ref="J23:N25" si="3">J15-$C8</f>
        <v>1</v>
      </c>
      <c r="K23" s="12">
        <f t="shared" si="3"/>
        <v>2</v>
      </c>
      <c r="L23" s="12">
        <f t="shared" si="3"/>
        <v>0</v>
      </c>
      <c r="M23" s="12">
        <f t="shared" si="3"/>
        <v>-1</v>
      </c>
      <c r="N23" s="12">
        <f t="shared" si="3"/>
        <v>0</v>
      </c>
    </row>
    <row r="24" spans="1:18" ht="15.75" x14ac:dyDescent="0.25">
      <c r="A24" s="12" t="s">
        <v>9</v>
      </c>
      <c r="B24" s="14">
        <f t="shared" si="2"/>
        <v>-1</v>
      </c>
      <c r="C24" s="14">
        <f t="shared" si="2"/>
        <v>1</v>
      </c>
      <c r="D24" s="14">
        <f t="shared" si="2"/>
        <v>0</v>
      </c>
      <c r="E24" s="14">
        <f t="shared" si="2"/>
        <v>1</v>
      </c>
      <c r="F24" s="14">
        <f t="shared" si="2"/>
        <v>0</v>
      </c>
      <c r="I24" s="12" t="s">
        <v>15</v>
      </c>
      <c r="J24" s="12">
        <f t="shared" si="3"/>
        <v>-2</v>
      </c>
      <c r="K24" s="12">
        <f t="shared" si="3"/>
        <v>-2</v>
      </c>
      <c r="L24" s="12">
        <f t="shared" si="3"/>
        <v>-1</v>
      </c>
      <c r="M24" s="12">
        <f t="shared" si="3"/>
        <v>-1</v>
      </c>
      <c r="N24" s="12">
        <f t="shared" si="3"/>
        <v>-1</v>
      </c>
      <c r="O24" s="4"/>
      <c r="P24" s="4"/>
      <c r="Q24" s="4"/>
    </row>
    <row r="25" spans="1:18" ht="15.75" x14ac:dyDescent="0.25">
      <c r="A25" s="12" t="s">
        <v>10</v>
      </c>
      <c r="B25" s="14">
        <f t="shared" si="2"/>
        <v>1</v>
      </c>
      <c r="C25" s="14">
        <f t="shared" si="2"/>
        <v>-1</v>
      </c>
      <c r="D25" s="14">
        <f t="shared" si="2"/>
        <v>-1</v>
      </c>
      <c r="E25" s="14">
        <f t="shared" si="2"/>
        <v>1</v>
      </c>
      <c r="F25" s="14">
        <f t="shared" si="2"/>
        <v>0</v>
      </c>
      <c r="I25" s="12" t="s">
        <v>16</v>
      </c>
      <c r="J25" s="12">
        <f t="shared" si="3"/>
        <v>0</v>
      </c>
      <c r="K25" s="12">
        <f t="shared" si="3"/>
        <v>1</v>
      </c>
      <c r="L25" s="12">
        <f t="shared" si="3"/>
        <v>-1</v>
      </c>
      <c r="M25" s="12">
        <f t="shared" si="3"/>
        <v>0</v>
      </c>
      <c r="N25" s="12">
        <f t="shared" si="3"/>
        <v>-1</v>
      </c>
      <c r="O25" s="4"/>
      <c r="P25" s="4"/>
      <c r="Q25" s="4"/>
      <c r="R25" s="4"/>
    </row>
    <row r="26" spans="1:18" ht="15.75" x14ac:dyDescent="0.25">
      <c r="A26" s="12" t="s">
        <v>11</v>
      </c>
      <c r="B26" s="14">
        <f t="shared" si="2"/>
        <v>-1</v>
      </c>
      <c r="C26" s="14">
        <f t="shared" si="2"/>
        <v>-2</v>
      </c>
      <c r="D26" s="14">
        <f t="shared" si="2"/>
        <v>0</v>
      </c>
      <c r="E26" s="14">
        <f t="shared" si="2"/>
        <v>-2</v>
      </c>
      <c r="F26" s="14">
        <f t="shared" si="2"/>
        <v>-2</v>
      </c>
      <c r="N26" s="4"/>
      <c r="O26" s="4"/>
      <c r="P26" s="4"/>
      <c r="Q26" s="4"/>
      <c r="R26" s="4"/>
    </row>
    <row r="27" spans="1:18" ht="15.75" x14ac:dyDescent="0.25">
      <c r="N27" s="4"/>
      <c r="O27" s="4"/>
      <c r="P27" s="4"/>
      <c r="Q27" s="4"/>
      <c r="R27" s="4"/>
    </row>
    <row r="28" spans="1:18" ht="15.75" customHeight="1" x14ac:dyDescent="0.25">
      <c r="A28" s="25" t="s">
        <v>30</v>
      </c>
      <c r="B28" s="25"/>
      <c r="C28" s="25"/>
      <c r="N28" s="4"/>
      <c r="O28" s="4"/>
      <c r="P28" s="4"/>
      <c r="Q28" s="4"/>
      <c r="R28" s="4"/>
    </row>
    <row r="29" spans="1:18" ht="15.75" x14ac:dyDescent="0.25">
      <c r="A29" s="3"/>
      <c r="B29" s="3" t="s">
        <v>21</v>
      </c>
      <c r="C29" s="3" t="s">
        <v>22</v>
      </c>
      <c r="D29" s="3" t="s">
        <v>23</v>
      </c>
      <c r="E29" s="3" t="s">
        <v>24</v>
      </c>
      <c r="F29" s="3" t="s">
        <v>25</v>
      </c>
      <c r="I29" s="3"/>
      <c r="J29" s="3" t="s">
        <v>21</v>
      </c>
      <c r="K29" s="3" t="s">
        <v>22</v>
      </c>
      <c r="L29" s="3" t="s">
        <v>23</v>
      </c>
      <c r="M29" s="3" t="s">
        <v>24</v>
      </c>
      <c r="N29" s="12" t="s">
        <v>25</v>
      </c>
      <c r="O29" s="4"/>
      <c r="P29" s="4"/>
      <c r="Q29" s="4"/>
      <c r="R29" s="4"/>
    </row>
    <row r="30" spans="1:18" x14ac:dyDescent="0.25">
      <c r="A30" s="15" t="s">
        <v>5</v>
      </c>
      <c r="B30" s="15" t="str">
        <f>IF(B22=$J$2,"5",IF(B22=$J$3,"4,5",IF(B22=$J$4,"4",IF(B22=$J$5,"3,5",IF(B22=$J$6,"3")))))</f>
        <v>5</v>
      </c>
      <c r="C30" s="15" t="str">
        <f t="shared" ref="C30:F30" si="4">IF(C22=$J$2,"5",IF(C22=$J$3,"4,5",IF(C22=$J$4,"4",IF(C22=$J$5,"3,5",IF(C22=$J$6,"3")))))</f>
        <v>4,5</v>
      </c>
      <c r="D30" s="15" t="str">
        <f t="shared" si="4"/>
        <v>5</v>
      </c>
      <c r="E30" s="15" t="str">
        <f t="shared" si="4"/>
        <v>4</v>
      </c>
      <c r="F30" s="15" t="str">
        <f t="shared" si="4"/>
        <v>4,5</v>
      </c>
      <c r="I30" s="15" t="s">
        <v>13</v>
      </c>
      <c r="J30" s="15" t="str">
        <f>IF(J22=$J$2,"5",IF(J22=$J$3,"4,5",IF(J22=$J$4,"4",IF(J22=$J$5,"3,5",IF(J22=$J$6,"3")))))</f>
        <v>5</v>
      </c>
      <c r="K30" s="15" t="str">
        <f t="shared" ref="K30:N30" si="5">IF(K22=$J$2,"5",IF(K22=$J$3,"4,5",IF(K22=$J$4,"4",IF(K22=$J$5,"3,5",IF(K22=$J$6,"3")))))</f>
        <v>4</v>
      </c>
      <c r="L30" s="15" t="str">
        <f t="shared" si="5"/>
        <v>4</v>
      </c>
      <c r="M30" s="15" t="str">
        <f t="shared" si="5"/>
        <v>5</v>
      </c>
      <c r="N30" s="15" t="str">
        <f t="shared" si="5"/>
        <v>4</v>
      </c>
    </row>
    <row r="31" spans="1:18" x14ac:dyDescent="0.25">
      <c r="A31" s="3" t="s">
        <v>7</v>
      </c>
      <c r="B31" s="3" t="str">
        <f t="shared" ref="B31:F34" si="6">IF(B23=$J$2,"5",IF(B23=$J$3,"4,5",IF(B23=$J$4,"4",IF(B23=$J$5,"3,5",IF(B23=$J$6,"3")))))</f>
        <v>4,5</v>
      </c>
      <c r="C31" s="3" t="str">
        <f t="shared" si="6"/>
        <v>5</v>
      </c>
      <c r="D31" s="3" t="str">
        <f t="shared" si="6"/>
        <v>4</v>
      </c>
      <c r="E31" s="3" t="str">
        <f t="shared" si="6"/>
        <v>5</v>
      </c>
      <c r="F31" s="3" t="str">
        <f t="shared" si="6"/>
        <v>3</v>
      </c>
      <c r="I31" s="3" t="s">
        <v>14</v>
      </c>
      <c r="J31" s="3" t="str">
        <f t="shared" ref="J31:N31" si="7">IF(J23=$J$2,"5",IF(J23=$J$3,"4,5",IF(J23=$J$4,"4",IF(J23=$J$5,"3,5",IF(J23=$J$6,"3")))))</f>
        <v>4,5</v>
      </c>
      <c r="K31" s="3" t="str">
        <f t="shared" si="7"/>
        <v>3,5</v>
      </c>
      <c r="L31" s="3" t="str">
        <f t="shared" si="7"/>
        <v>5</v>
      </c>
      <c r="M31" s="3" t="str">
        <f t="shared" si="7"/>
        <v>4</v>
      </c>
      <c r="N31" s="3" t="str">
        <f t="shared" si="7"/>
        <v>5</v>
      </c>
    </row>
    <row r="32" spans="1:18" x14ac:dyDescent="0.25">
      <c r="A32" s="3" t="s">
        <v>9</v>
      </c>
      <c r="B32" s="3" t="str">
        <f t="shared" si="6"/>
        <v>4</v>
      </c>
      <c r="C32" s="3" t="str">
        <f t="shared" si="6"/>
        <v>4,5</v>
      </c>
      <c r="D32" s="3" t="str">
        <f t="shared" si="6"/>
        <v>5</v>
      </c>
      <c r="E32" s="3" t="str">
        <f t="shared" si="6"/>
        <v>4,5</v>
      </c>
      <c r="F32" s="3" t="str">
        <f t="shared" si="6"/>
        <v>5</v>
      </c>
      <c r="I32" s="15" t="s">
        <v>15</v>
      </c>
      <c r="J32" s="15" t="str">
        <f t="shared" ref="J32:N32" si="8">IF(J24=$J$2,"5",IF(J24=$J$3,"4,5",IF(J24=$J$4,"4",IF(J24=$J$5,"3,5",IF(J24=$J$6,"3")))))</f>
        <v>3</v>
      </c>
      <c r="K32" s="15" t="str">
        <f t="shared" si="8"/>
        <v>3</v>
      </c>
      <c r="L32" s="15" t="str">
        <f t="shared" si="8"/>
        <v>4</v>
      </c>
      <c r="M32" s="15" t="str">
        <f t="shared" si="8"/>
        <v>4</v>
      </c>
      <c r="N32" s="15" t="str">
        <f t="shared" si="8"/>
        <v>4</v>
      </c>
    </row>
    <row r="33" spans="1:14" x14ac:dyDescent="0.25">
      <c r="A33" s="15" t="s">
        <v>10</v>
      </c>
      <c r="B33" s="15" t="str">
        <f t="shared" si="6"/>
        <v>4,5</v>
      </c>
      <c r="C33" s="15" t="str">
        <f t="shared" si="6"/>
        <v>4</v>
      </c>
      <c r="D33" s="15" t="str">
        <f t="shared" si="6"/>
        <v>4</v>
      </c>
      <c r="E33" s="15" t="str">
        <f t="shared" si="6"/>
        <v>4,5</v>
      </c>
      <c r="F33" s="15" t="str">
        <f t="shared" si="6"/>
        <v>5</v>
      </c>
      <c r="I33" s="3" t="s">
        <v>16</v>
      </c>
      <c r="J33" s="3" t="str">
        <f t="shared" ref="J33:N33" si="9">IF(J25=$J$2,"5",IF(J25=$J$3,"4,5",IF(J25=$J$4,"4",IF(J25=$J$5,"3,5",IF(J25=$J$6,"3")))))</f>
        <v>5</v>
      </c>
      <c r="K33" s="3" t="str">
        <f t="shared" si="9"/>
        <v>4,5</v>
      </c>
      <c r="L33" s="3" t="str">
        <f t="shared" si="9"/>
        <v>4</v>
      </c>
      <c r="M33" s="3" t="str">
        <f t="shared" si="9"/>
        <v>5</v>
      </c>
      <c r="N33" s="3" t="str">
        <f t="shared" si="9"/>
        <v>4</v>
      </c>
    </row>
    <row r="34" spans="1:14" x14ac:dyDescent="0.25">
      <c r="A34" s="15" t="s">
        <v>11</v>
      </c>
      <c r="B34" s="15" t="str">
        <f t="shared" si="6"/>
        <v>4</v>
      </c>
      <c r="C34" s="15" t="str">
        <f t="shared" si="6"/>
        <v>3</v>
      </c>
      <c r="D34" s="15" t="str">
        <f t="shared" si="6"/>
        <v>5</v>
      </c>
      <c r="E34" s="15" t="str">
        <f t="shared" si="6"/>
        <v>3</v>
      </c>
      <c r="F34" s="15" t="str">
        <f t="shared" si="6"/>
        <v>3</v>
      </c>
    </row>
    <row r="36" spans="1:14" x14ac:dyDescent="0.25">
      <c r="A36" s="16" t="s">
        <v>4</v>
      </c>
      <c r="I36" s="16" t="s">
        <v>12</v>
      </c>
    </row>
    <row r="37" spans="1:14" x14ac:dyDescent="0.25">
      <c r="A37" s="3"/>
      <c r="B37" s="3" t="s">
        <v>21</v>
      </c>
      <c r="C37" s="3" t="s">
        <v>22</v>
      </c>
      <c r="D37" s="3" t="s">
        <v>23</v>
      </c>
      <c r="E37" s="3" t="s">
        <v>24</v>
      </c>
      <c r="F37" s="3" t="s">
        <v>25</v>
      </c>
      <c r="I37" s="3"/>
      <c r="J37" s="3" t="s">
        <v>21</v>
      </c>
      <c r="K37" s="3" t="s">
        <v>22</v>
      </c>
      <c r="L37" s="3" t="s">
        <v>23</v>
      </c>
      <c r="M37" s="3" t="s">
        <v>24</v>
      </c>
      <c r="N37" s="3" t="s">
        <v>25</v>
      </c>
    </row>
    <row r="38" spans="1:14" x14ac:dyDescent="0.25">
      <c r="A38" s="17" t="s">
        <v>18</v>
      </c>
      <c r="B38" s="3">
        <f>(B30+B33+B34)/3</f>
        <v>4.5</v>
      </c>
      <c r="C38" s="3">
        <f t="shared" ref="C38:F38" si="10">(C30+C33+C34)/3</f>
        <v>3.8333333333333335</v>
      </c>
      <c r="D38" s="3">
        <f>(D30+D33+D34)/3</f>
        <v>4.666666666666667</v>
      </c>
      <c r="E38" s="3">
        <f t="shared" si="10"/>
        <v>3.8333333333333335</v>
      </c>
      <c r="F38" s="3">
        <f t="shared" si="10"/>
        <v>4.166666666666667</v>
      </c>
      <c r="I38" s="17" t="s">
        <v>18</v>
      </c>
      <c r="J38" s="3">
        <f>(J30+J32)/2</f>
        <v>4</v>
      </c>
      <c r="K38" s="3">
        <f t="shared" ref="K38:N38" si="11">(K30+K32)/2</f>
        <v>3.5</v>
      </c>
      <c r="L38" s="3">
        <f t="shared" si="11"/>
        <v>4</v>
      </c>
      <c r="M38" s="3">
        <f t="shared" si="11"/>
        <v>4.5</v>
      </c>
      <c r="N38" s="3">
        <f t="shared" si="11"/>
        <v>4</v>
      </c>
    </row>
    <row r="39" spans="1:14" x14ac:dyDescent="0.25">
      <c r="A39" s="17" t="s">
        <v>19</v>
      </c>
      <c r="B39" s="3">
        <f>(B31+B32)/2</f>
        <v>4.25</v>
      </c>
      <c r="C39" s="3">
        <f t="shared" ref="C39:F39" si="12">(C31+C32)/2</f>
        <v>4.75</v>
      </c>
      <c r="D39" s="3">
        <f t="shared" si="12"/>
        <v>4.5</v>
      </c>
      <c r="E39" s="3">
        <f t="shared" si="12"/>
        <v>4.75</v>
      </c>
      <c r="F39" s="3">
        <f t="shared" si="12"/>
        <v>4</v>
      </c>
      <c r="I39" s="17" t="s">
        <v>19</v>
      </c>
      <c r="J39" s="3">
        <f>(J31+J33)/2</f>
        <v>4.75</v>
      </c>
      <c r="K39" s="3">
        <f t="shared" ref="K39:N39" si="13">(K31+K33)/2</f>
        <v>4</v>
      </c>
      <c r="L39" s="3">
        <f t="shared" si="13"/>
        <v>4.5</v>
      </c>
      <c r="M39" s="3">
        <f t="shared" si="13"/>
        <v>4.5</v>
      </c>
      <c r="N39" s="3">
        <f t="shared" si="13"/>
        <v>4.5</v>
      </c>
    </row>
    <row r="40" spans="1:14" x14ac:dyDescent="0.25">
      <c r="A40" s="17" t="s">
        <v>31</v>
      </c>
      <c r="B40" s="3">
        <f>($G$4*B38)+($H$4*B39)</f>
        <v>4.4000000000000004</v>
      </c>
      <c r="C40" s="3">
        <f t="shared" ref="C40:F40" si="14">($G$4*C38)+($H$4*C39)</f>
        <v>4.2</v>
      </c>
      <c r="D40" s="3">
        <f t="shared" si="14"/>
        <v>4.6000000000000005</v>
      </c>
      <c r="E40" s="3">
        <f t="shared" si="14"/>
        <v>4.2</v>
      </c>
      <c r="F40" s="3">
        <f t="shared" si="14"/>
        <v>4.0999999999999996</v>
      </c>
      <c r="I40" s="17" t="s">
        <v>31</v>
      </c>
      <c r="J40" s="3">
        <f>($G$4*J38)+($H$4*J39)</f>
        <v>4.3</v>
      </c>
      <c r="K40" s="3">
        <f t="shared" ref="K40" si="15">($G$4*K38)+($H$4*K39)</f>
        <v>3.7</v>
      </c>
      <c r="L40" s="3">
        <f t="shared" ref="L40" si="16">($G$4*L38)+($H$4*L39)</f>
        <v>4.2</v>
      </c>
      <c r="M40" s="3">
        <f t="shared" ref="M40" si="17">($G$4*M38)+($H$4*M39)</f>
        <v>4.5</v>
      </c>
      <c r="N40" s="3">
        <f>($G$4*N38)+($H$4*N39)</f>
        <v>4.2</v>
      </c>
    </row>
    <row r="43" spans="1:14" x14ac:dyDescent="0.25">
      <c r="A43" s="16" t="s">
        <v>32</v>
      </c>
    </row>
    <row r="44" spans="1:14" x14ac:dyDescent="0.25">
      <c r="B44" s="3" t="s">
        <v>21</v>
      </c>
      <c r="C44" s="3" t="s">
        <v>22</v>
      </c>
      <c r="D44" s="3" t="s">
        <v>23</v>
      </c>
      <c r="E44" s="3" t="s">
        <v>24</v>
      </c>
      <c r="F44" s="3" t="s">
        <v>25</v>
      </c>
    </row>
    <row r="45" spans="1:14" x14ac:dyDescent="0.25">
      <c r="A45" s="5" t="s">
        <v>33</v>
      </c>
      <c r="B45" s="5">
        <f>(B40*$G$2)+(J40*$H$2)</f>
        <v>4.34</v>
      </c>
      <c r="C45" s="5">
        <f>(C40*$G$2)+(K40*$H$2)</f>
        <v>3.9000000000000004</v>
      </c>
      <c r="D45" s="5">
        <f t="shared" ref="D45:F45" si="18">(D40*$G$2)+(L40*$H$2)</f>
        <v>4.3600000000000003</v>
      </c>
      <c r="E45" s="5">
        <f t="shared" si="18"/>
        <v>4.38</v>
      </c>
      <c r="F45" s="5">
        <f t="shared" si="18"/>
        <v>4.16</v>
      </c>
    </row>
  </sheetData>
  <dataConsolidate/>
  <mergeCells count="4">
    <mergeCell ref="A2:A6"/>
    <mergeCell ref="A7:A10"/>
    <mergeCell ref="A20:B20"/>
    <mergeCell ref="A28:C28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opLeftCell="A10" workbookViewId="0">
      <selection activeCell="S30" sqref="S30"/>
    </sheetView>
  </sheetViews>
  <sheetFormatPr defaultRowHeight="15" x14ac:dyDescent="0.25"/>
  <cols>
    <col min="6" max="6" width="9.140625" customWidth="1"/>
  </cols>
  <sheetData>
    <row r="1" spans="1:20" x14ac:dyDescent="0.25">
      <c r="A1" t="s">
        <v>38</v>
      </c>
    </row>
    <row r="2" spans="1:20" ht="15" customHeight="1" x14ac:dyDescent="0.25"/>
    <row r="3" spans="1:20" ht="15" customHeight="1" x14ac:dyDescent="0.25">
      <c r="A3" s="26" t="s">
        <v>37</v>
      </c>
      <c r="B3" t="s">
        <v>70</v>
      </c>
      <c r="F3" s="26" t="s">
        <v>6</v>
      </c>
      <c r="G3" s="26" t="s">
        <v>39</v>
      </c>
      <c r="H3" t="s">
        <v>73</v>
      </c>
      <c r="K3" s="26" t="s">
        <v>6</v>
      </c>
      <c r="L3" s="28" t="s">
        <v>34</v>
      </c>
      <c r="M3" t="s">
        <v>58</v>
      </c>
      <c r="O3" s="27" t="s">
        <v>86</v>
      </c>
      <c r="Q3" s="7" t="s">
        <v>0</v>
      </c>
      <c r="R3" s="7" t="s">
        <v>1</v>
      </c>
      <c r="S3" s="7" t="s">
        <v>2</v>
      </c>
      <c r="T3" s="7" t="s">
        <v>3</v>
      </c>
    </row>
    <row r="4" spans="1:20" ht="15" customHeight="1" x14ac:dyDescent="0.25">
      <c r="A4" s="26"/>
      <c r="B4" t="s">
        <v>51</v>
      </c>
      <c r="C4">
        <v>4</v>
      </c>
      <c r="F4" s="26"/>
      <c r="G4" s="26"/>
      <c r="H4" t="s">
        <v>40</v>
      </c>
      <c r="I4">
        <v>1</v>
      </c>
      <c r="K4" s="26"/>
      <c r="L4" s="28"/>
      <c r="M4" t="s">
        <v>59</v>
      </c>
      <c r="N4">
        <v>3</v>
      </c>
      <c r="O4" s="27"/>
      <c r="Q4" s="30" t="s">
        <v>37</v>
      </c>
      <c r="R4" s="7" t="s">
        <v>35</v>
      </c>
      <c r="S4" s="7">
        <v>3</v>
      </c>
      <c r="T4" s="7" t="s">
        <v>85</v>
      </c>
    </row>
    <row r="5" spans="1:20" ht="15" customHeight="1" x14ac:dyDescent="0.25">
      <c r="A5" s="26"/>
      <c r="B5" t="s">
        <v>47</v>
      </c>
      <c r="C5">
        <v>3</v>
      </c>
      <c r="F5" s="26"/>
      <c r="G5" s="26"/>
      <c r="H5" t="s">
        <v>41</v>
      </c>
      <c r="I5">
        <v>2</v>
      </c>
      <c r="K5" s="26"/>
      <c r="L5" s="28"/>
      <c r="M5" t="s">
        <v>60</v>
      </c>
      <c r="N5">
        <v>2</v>
      </c>
      <c r="O5" s="27"/>
      <c r="Q5" s="30"/>
      <c r="R5" s="7" t="s">
        <v>36</v>
      </c>
      <c r="S5" s="7">
        <v>4</v>
      </c>
      <c r="T5" s="7" t="s">
        <v>85</v>
      </c>
    </row>
    <row r="6" spans="1:20" ht="15" customHeight="1" x14ac:dyDescent="0.25">
      <c r="A6" s="26"/>
      <c r="B6" t="s">
        <v>49</v>
      </c>
      <c r="C6">
        <v>2</v>
      </c>
      <c r="F6" s="26"/>
      <c r="G6" s="26"/>
      <c r="H6" t="s">
        <v>42</v>
      </c>
      <c r="I6">
        <v>3</v>
      </c>
      <c r="K6" s="26"/>
      <c r="L6" s="28"/>
      <c r="M6" t="s">
        <v>61</v>
      </c>
      <c r="N6">
        <v>1</v>
      </c>
      <c r="O6" s="27"/>
      <c r="Q6" s="30"/>
      <c r="R6" s="7" t="s">
        <v>77</v>
      </c>
      <c r="S6" s="7">
        <v>1</v>
      </c>
      <c r="T6" s="7" t="s">
        <v>86</v>
      </c>
    </row>
    <row r="7" spans="1:20" ht="15" customHeight="1" x14ac:dyDescent="0.25">
      <c r="A7" s="26"/>
      <c r="B7" t="s">
        <v>50</v>
      </c>
      <c r="C7">
        <v>1</v>
      </c>
      <c r="F7" s="26"/>
      <c r="G7" s="26"/>
      <c r="H7" t="s">
        <v>43</v>
      </c>
      <c r="I7">
        <v>4</v>
      </c>
      <c r="K7" s="26"/>
      <c r="L7" s="28"/>
      <c r="Q7" s="29" t="s">
        <v>39</v>
      </c>
      <c r="R7" s="7" t="s">
        <v>78</v>
      </c>
      <c r="S7" s="7">
        <v>2</v>
      </c>
      <c r="T7" s="7" t="s">
        <v>85</v>
      </c>
    </row>
    <row r="8" spans="1:20" ht="15" customHeight="1" x14ac:dyDescent="0.25">
      <c r="A8" s="26"/>
      <c r="G8" s="26"/>
      <c r="L8" s="28"/>
      <c r="M8" t="s">
        <v>62</v>
      </c>
      <c r="Q8" s="29"/>
      <c r="R8" s="7" t="s">
        <v>79</v>
      </c>
      <c r="S8" s="7">
        <v>4</v>
      </c>
      <c r="T8" s="7" t="s">
        <v>86</v>
      </c>
    </row>
    <row r="9" spans="1:20" ht="15" customHeight="1" x14ac:dyDescent="0.25">
      <c r="A9" s="26"/>
      <c r="B9" t="s">
        <v>71</v>
      </c>
      <c r="F9" s="26" t="s">
        <v>6</v>
      </c>
      <c r="G9" s="26"/>
      <c r="H9" t="s">
        <v>74</v>
      </c>
      <c r="K9" s="26" t="s">
        <v>8</v>
      </c>
      <c r="L9" s="28"/>
      <c r="M9" t="s">
        <v>63</v>
      </c>
      <c r="N9">
        <v>1</v>
      </c>
      <c r="O9" s="26" t="s">
        <v>85</v>
      </c>
      <c r="Q9" s="29"/>
      <c r="R9" s="7" t="s">
        <v>80</v>
      </c>
      <c r="S9" s="7">
        <v>2</v>
      </c>
      <c r="T9" s="7" t="s">
        <v>85</v>
      </c>
    </row>
    <row r="10" spans="1:20" ht="15" customHeight="1" x14ac:dyDescent="0.25">
      <c r="A10" s="26"/>
      <c r="B10" t="s">
        <v>51</v>
      </c>
      <c r="C10">
        <v>4</v>
      </c>
      <c r="F10" s="26"/>
      <c r="G10" s="26"/>
      <c r="H10" t="s">
        <v>45</v>
      </c>
      <c r="I10">
        <v>5</v>
      </c>
      <c r="K10" s="26"/>
      <c r="L10" s="28"/>
      <c r="M10" t="s">
        <v>64</v>
      </c>
      <c r="N10">
        <v>2</v>
      </c>
      <c r="O10" s="26"/>
      <c r="Q10" s="29"/>
      <c r="R10" s="7" t="s">
        <v>81</v>
      </c>
      <c r="S10" s="7">
        <v>4</v>
      </c>
      <c r="T10" s="7" t="s">
        <v>85</v>
      </c>
    </row>
    <row r="11" spans="1:20" ht="15.75" x14ac:dyDescent="0.25">
      <c r="A11" s="26"/>
      <c r="B11" t="s">
        <v>47</v>
      </c>
      <c r="C11">
        <v>3</v>
      </c>
      <c r="F11" s="26"/>
      <c r="G11" s="26"/>
      <c r="H11" t="s">
        <v>44</v>
      </c>
      <c r="I11">
        <v>4</v>
      </c>
      <c r="K11" s="26"/>
      <c r="L11" s="28"/>
      <c r="M11" t="s">
        <v>65</v>
      </c>
      <c r="N11">
        <v>3</v>
      </c>
      <c r="O11" s="26"/>
      <c r="Q11" s="27" t="s">
        <v>34</v>
      </c>
      <c r="R11" s="7" t="s">
        <v>82</v>
      </c>
      <c r="S11" s="7">
        <v>3</v>
      </c>
      <c r="T11" s="7" t="s">
        <v>85</v>
      </c>
    </row>
    <row r="12" spans="1:20" ht="15.75" x14ac:dyDescent="0.25">
      <c r="A12" s="26"/>
      <c r="B12" t="s">
        <v>49</v>
      </c>
      <c r="C12">
        <v>2</v>
      </c>
      <c r="F12" s="26"/>
      <c r="G12" s="26"/>
      <c r="H12" t="s">
        <v>46</v>
      </c>
      <c r="I12">
        <v>3</v>
      </c>
      <c r="K12" s="26"/>
      <c r="L12" s="28"/>
      <c r="O12" s="26"/>
      <c r="Q12" s="27"/>
      <c r="R12" s="7" t="s">
        <v>83</v>
      </c>
      <c r="S12" s="7">
        <v>3</v>
      </c>
      <c r="T12" s="7" t="s">
        <v>86</v>
      </c>
    </row>
    <row r="13" spans="1:20" ht="15.75" x14ac:dyDescent="0.25">
      <c r="A13" s="26"/>
      <c r="B13" t="s">
        <v>50</v>
      </c>
      <c r="C13">
        <v>1</v>
      </c>
      <c r="F13" s="26"/>
      <c r="G13" s="26"/>
      <c r="H13" t="s">
        <v>47</v>
      </c>
      <c r="I13">
        <v>2</v>
      </c>
      <c r="K13" s="26"/>
      <c r="L13" s="28"/>
      <c r="M13" t="s">
        <v>66</v>
      </c>
      <c r="O13" s="27" t="s">
        <v>86</v>
      </c>
      <c r="Q13" s="27"/>
      <c r="R13" s="7" t="s">
        <v>84</v>
      </c>
      <c r="S13" s="1">
        <v>2</v>
      </c>
      <c r="T13" s="1" t="s">
        <v>85</v>
      </c>
    </row>
    <row r="14" spans="1:20" x14ac:dyDescent="0.25">
      <c r="A14" s="26"/>
      <c r="G14" s="26"/>
      <c r="H14" t="s">
        <v>48</v>
      </c>
      <c r="I14">
        <v>1</v>
      </c>
      <c r="K14" s="26"/>
      <c r="L14" s="28"/>
      <c r="M14" t="s">
        <v>67</v>
      </c>
      <c r="N14">
        <v>1</v>
      </c>
      <c r="O14" s="27"/>
    </row>
    <row r="15" spans="1:20" x14ac:dyDescent="0.25">
      <c r="A15" s="26"/>
      <c r="B15" t="s">
        <v>72</v>
      </c>
      <c r="F15" s="26" t="s">
        <v>8</v>
      </c>
      <c r="G15" s="26"/>
      <c r="L15" s="28"/>
      <c r="M15" t="s">
        <v>68</v>
      </c>
      <c r="N15">
        <v>2</v>
      </c>
      <c r="O15" s="27"/>
    </row>
    <row r="16" spans="1:20" ht="15" customHeight="1" x14ac:dyDescent="0.25">
      <c r="A16" s="26"/>
      <c r="B16" t="s">
        <v>51</v>
      </c>
      <c r="C16">
        <v>4</v>
      </c>
      <c r="F16" s="26"/>
      <c r="G16" s="26"/>
      <c r="H16" t="s">
        <v>75</v>
      </c>
      <c r="K16" s="26" t="s">
        <v>6</v>
      </c>
      <c r="L16" s="28"/>
      <c r="M16" t="s">
        <v>69</v>
      </c>
      <c r="N16">
        <v>3</v>
      </c>
      <c r="O16" s="27"/>
    </row>
    <row r="17" spans="1:19" x14ac:dyDescent="0.25">
      <c r="A17" s="26"/>
      <c r="B17" t="s">
        <v>47</v>
      </c>
      <c r="C17">
        <v>3</v>
      </c>
      <c r="F17" s="26"/>
      <c r="G17" s="26"/>
      <c r="H17" t="s">
        <v>52</v>
      </c>
      <c r="I17">
        <v>3</v>
      </c>
      <c r="K17" s="26"/>
    </row>
    <row r="18" spans="1:19" x14ac:dyDescent="0.25">
      <c r="A18" s="26"/>
      <c r="B18" t="s">
        <v>49</v>
      </c>
      <c r="C18">
        <v>2</v>
      </c>
      <c r="F18" s="26"/>
      <c r="G18" s="26"/>
      <c r="H18" t="s">
        <v>53</v>
      </c>
      <c r="I18">
        <v>2</v>
      </c>
      <c r="K18" s="26"/>
    </row>
    <row r="19" spans="1:19" x14ac:dyDescent="0.25">
      <c r="A19" s="26"/>
      <c r="B19" t="s">
        <v>50</v>
      </c>
      <c r="C19">
        <v>1</v>
      </c>
      <c r="F19" s="26"/>
      <c r="G19" s="26"/>
      <c r="H19" t="s">
        <v>54</v>
      </c>
      <c r="I19">
        <v>1</v>
      </c>
      <c r="K19" s="26"/>
    </row>
    <row r="20" spans="1:19" x14ac:dyDescent="0.25">
      <c r="G20" s="26"/>
      <c r="K20" s="21"/>
    </row>
    <row r="21" spans="1:19" x14ac:dyDescent="0.25">
      <c r="G21" s="26"/>
      <c r="H21" t="s">
        <v>76</v>
      </c>
      <c r="K21" s="26" t="s">
        <v>6</v>
      </c>
      <c r="O21" t="s">
        <v>88</v>
      </c>
      <c r="P21" s="18" t="s">
        <v>89</v>
      </c>
      <c r="Q21" s="31" t="s">
        <v>90</v>
      </c>
      <c r="R21" s="19" t="s">
        <v>91</v>
      </c>
      <c r="S21" s="22" t="s">
        <v>92</v>
      </c>
    </row>
    <row r="22" spans="1:19" x14ac:dyDescent="0.25">
      <c r="G22" s="26"/>
      <c r="H22" t="s">
        <v>55</v>
      </c>
      <c r="I22">
        <v>4</v>
      </c>
      <c r="K22" s="26"/>
      <c r="N22" t="s">
        <v>35</v>
      </c>
      <c r="O22">
        <v>2</v>
      </c>
      <c r="P22" s="18">
        <v>4</v>
      </c>
      <c r="Q22" s="31">
        <v>1</v>
      </c>
      <c r="R22" s="19">
        <v>2</v>
      </c>
      <c r="S22" s="22">
        <v>4</v>
      </c>
    </row>
    <row r="23" spans="1:19" x14ac:dyDescent="0.25">
      <c r="G23" s="26"/>
      <c r="H23" t="s">
        <v>56</v>
      </c>
      <c r="I23">
        <v>3</v>
      </c>
      <c r="K23" s="26"/>
      <c r="N23" t="s">
        <v>36</v>
      </c>
      <c r="O23">
        <v>3</v>
      </c>
      <c r="P23" s="18">
        <v>3</v>
      </c>
      <c r="Q23" s="31">
        <v>1</v>
      </c>
      <c r="R23" s="19">
        <v>3</v>
      </c>
      <c r="S23" s="22">
        <v>2</v>
      </c>
    </row>
    <row r="24" spans="1:19" x14ac:dyDescent="0.25">
      <c r="G24" s="26"/>
      <c r="H24" t="s">
        <v>57</v>
      </c>
      <c r="I24">
        <v>2</v>
      </c>
      <c r="K24" s="26"/>
      <c r="N24" t="s">
        <v>77</v>
      </c>
      <c r="O24">
        <v>1</v>
      </c>
      <c r="P24" s="18">
        <v>2</v>
      </c>
      <c r="Q24" s="31">
        <v>3</v>
      </c>
      <c r="R24" s="19">
        <v>3</v>
      </c>
      <c r="S24" s="22">
        <v>1</v>
      </c>
    </row>
    <row r="25" spans="1:19" x14ac:dyDescent="0.25">
      <c r="G25" s="26"/>
      <c r="H25" t="s">
        <v>123</v>
      </c>
      <c r="I25">
        <v>1</v>
      </c>
      <c r="K25" s="26"/>
      <c r="P25" s="18"/>
      <c r="Q25" s="31"/>
      <c r="R25" s="19"/>
      <c r="S25" s="22"/>
    </row>
    <row r="26" spans="1:19" x14ac:dyDescent="0.25">
      <c r="O26" t="s">
        <v>88</v>
      </c>
      <c r="P26" s="18" t="s">
        <v>89</v>
      </c>
      <c r="Q26" s="31" t="s">
        <v>90</v>
      </c>
      <c r="R26" s="19" t="s">
        <v>91</v>
      </c>
      <c r="S26" s="22" t="s">
        <v>92</v>
      </c>
    </row>
    <row r="27" spans="1:19" x14ac:dyDescent="0.25">
      <c r="N27" t="s">
        <v>78</v>
      </c>
      <c r="O27">
        <v>3</v>
      </c>
      <c r="P27" s="18">
        <v>3</v>
      </c>
      <c r="Q27" s="31">
        <v>1</v>
      </c>
      <c r="R27" s="19">
        <v>2</v>
      </c>
      <c r="S27" s="22">
        <v>4</v>
      </c>
    </row>
    <row r="28" spans="1:19" x14ac:dyDescent="0.25">
      <c r="N28" t="s">
        <v>79</v>
      </c>
      <c r="O28">
        <v>5</v>
      </c>
      <c r="P28" s="18">
        <v>1</v>
      </c>
      <c r="Q28" s="31">
        <v>2</v>
      </c>
      <c r="R28" s="19">
        <v>2</v>
      </c>
      <c r="S28" s="22">
        <v>3</v>
      </c>
    </row>
    <row r="29" spans="1:19" x14ac:dyDescent="0.25">
      <c r="N29" t="s">
        <v>80</v>
      </c>
      <c r="O29">
        <v>1</v>
      </c>
      <c r="P29" s="18">
        <v>1</v>
      </c>
      <c r="Q29" s="31">
        <v>2</v>
      </c>
      <c r="R29" s="19">
        <v>3</v>
      </c>
      <c r="S29" s="22">
        <v>3</v>
      </c>
    </row>
    <row r="30" spans="1:19" x14ac:dyDescent="0.25">
      <c r="N30" t="s">
        <v>81</v>
      </c>
      <c r="O30">
        <v>2</v>
      </c>
      <c r="P30" s="18">
        <v>4</v>
      </c>
      <c r="Q30" s="31">
        <v>3</v>
      </c>
      <c r="R30" s="19">
        <v>1</v>
      </c>
      <c r="S30" s="22">
        <v>1</v>
      </c>
    </row>
    <row r="31" spans="1:19" x14ac:dyDescent="0.25">
      <c r="P31" s="18"/>
      <c r="Q31" s="31"/>
      <c r="R31" s="19"/>
      <c r="S31" s="22"/>
    </row>
    <row r="32" spans="1:19" x14ac:dyDescent="0.25">
      <c r="O32" t="s">
        <v>88</v>
      </c>
      <c r="P32" s="18" t="s">
        <v>89</v>
      </c>
      <c r="Q32" s="31" t="s">
        <v>90</v>
      </c>
      <c r="R32" s="19" t="s">
        <v>91</v>
      </c>
      <c r="S32" s="22" t="s">
        <v>92</v>
      </c>
    </row>
    <row r="33" spans="14:19" x14ac:dyDescent="0.25">
      <c r="N33" t="s">
        <v>82</v>
      </c>
      <c r="O33">
        <v>2</v>
      </c>
      <c r="P33" s="18">
        <v>3</v>
      </c>
      <c r="Q33" s="31">
        <v>1</v>
      </c>
      <c r="R33" s="19">
        <v>2</v>
      </c>
      <c r="S33" s="22">
        <v>2</v>
      </c>
    </row>
    <row r="34" spans="14:19" x14ac:dyDescent="0.25">
      <c r="N34" t="s">
        <v>83</v>
      </c>
      <c r="O34">
        <v>1</v>
      </c>
      <c r="P34" s="18">
        <v>1</v>
      </c>
      <c r="Q34" s="31">
        <v>2</v>
      </c>
      <c r="R34" s="19">
        <v>3</v>
      </c>
      <c r="S34" s="22">
        <v>1</v>
      </c>
    </row>
    <row r="35" spans="14:19" x14ac:dyDescent="0.25">
      <c r="N35" t="s">
        <v>84</v>
      </c>
      <c r="O35">
        <v>2</v>
      </c>
      <c r="P35" s="18">
        <v>3</v>
      </c>
      <c r="Q35" s="31">
        <v>1</v>
      </c>
      <c r="R35" s="19">
        <v>1</v>
      </c>
      <c r="S35" s="22">
        <v>1</v>
      </c>
    </row>
  </sheetData>
  <mergeCells count="16">
    <mergeCell ref="Q4:Q6"/>
    <mergeCell ref="Q7:Q10"/>
    <mergeCell ref="Q11:Q13"/>
    <mergeCell ref="K3:K7"/>
    <mergeCell ref="K16:K19"/>
    <mergeCell ref="K21:K25"/>
    <mergeCell ref="K9:K14"/>
    <mergeCell ref="O9:O12"/>
    <mergeCell ref="O13:O16"/>
    <mergeCell ref="O3:O6"/>
    <mergeCell ref="L3:L16"/>
    <mergeCell ref="A3:A19"/>
    <mergeCell ref="G3:G25"/>
    <mergeCell ref="F3:F7"/>
    <mergeCell ref="F9:F13"/>
    <mergeCell ref="F15:F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tabSelected="1" topLeftCell="A37" zoomScale="80" zoomScaleNormal="80" workbookViewId="0">
      <selection activeCell="N34" sqref="N34"/>
    </sheetView>
  </sheetViews>
  <sheetFormatPr defaultRowHeight="15" x14ac:dyDescent="0.25"/>
  <cols>
    <col min="4" max="4" width="10.140625" customWidth="1"/>
  </cols>
  <sheetData>
    <row r="1" spans="1:21" ht="15.75" x14ac:dyDescent="0.25">
      <c r="A1" s="7" t="s">
        <v>0</v>
      </c>
      <c r="B1" s="7" t="s">
        <v>1</v>
      </c>
      <c r="C1" s="7" t="s">
        <v>2</v>
      </c>
      <c r="D1" s="7" t="s">
        <v>3</v>
      </c>
      <c r="G1" s="1" t="s">
        <v>94</v>
      </c>
      <c r="H1" s="1" t="s">
        <v>95</v>
      </c>
      <c r="K1" s="1" t="s">
        <v>94</v>
      </c>
      <c r="L1" s="1" t="s">
        <v>95</v>
      </c>
      <c r="O1" s="1" t="s">
        <v>94</v>
      </c>
      <c r="P1" s="1" t="s">
        <v>95</v>
      </c>
    </row>
    <row r="2" spans="1:21" ht="15.75" x14ac:dyDescent="0.25">
      <c r="A2" s="30" t="s">
        <v>37</v>
      </c>
      <c r="B2" s="7" t="s">
        <v>35</v>
      </c>
      <c r="C2" s="7">
        <v>3</v>
      </c>
      <c r="D2" s="7" t="s">
        <v>85</v>
      </c>
      <c r="F2" s="1" t="s">
        <v>35</v>
      </c>
      <c r="G2">
        <v>1</v>
      </c>
      <c r="H2">
        <v>4</v>
      </c>
      <c r="J2" t="s">
        <v>78</v>
      </c>
      <c r="K2">
        <v>1</v>
      </c>
      <c r="L2">
        <v>4</v>
      </c>
      <c r="N2" t="s">
        <v>82</v>
      </c>
      <c r="O2">
        <v>1</v>
      </c>
      <c r="P2">
        <v>3</v>
      </c>
    </row>
    <row r="3" spans="1:21" ht="15.75" x14ac:dyDescent="0.25">
      <c r="A3" s="30"/>
      <c r="B3" s="7" t="s">
        <v>36</v>
      </c>
      <c r="C3" s="7">
        <v>4</v>
      </c>
      <c r="D3" s="7" t="s">
        <v>85</v>
      </c>
      <c r="F3" t="s">
        <v>36</v>
      </c>
      <c r="G3">
        <v>1</v>
      </c>
      <c r="H3">
        <v>4</v>
      </c>
      <c r="J3" t="s">
        <v>79</v>
      </c>
      <c r="K3">
        <v>1</v>
      </c>
      <c r="L3">
        <v>5</v>
      </c>
      <c r="N3" t="s">
        <v>83</v>
      </c>
      <c r="O3">
        <v>1</v>
      </c>
      <c r="P3">
        <v>3</v>
      </c>
    </row>
    <row r="4" spans="1:21" ht="15.75" x14ac:dyDescent="0.25">
      <c r="A4" s="30"/>
      <c r="B4" s="7" t="s">
        <v>77</v>
      </c>
      <c r="C4" s="7">
        <v>1</v>
      </c>
      <c r="D4" s="7" t="s">
        <v>86</v>
      </c>
      <c r="F4" t="s">
        <v>77</v>
      </c>
      <c r="G4">
        <v>1</v>
      </c>
      <c r="H4">
        <v>4</v>
      </c>
      <c r="J4" t="s">
        <v>80</v>
      </c>
      <c r="K4">
        <v>1</v>
      </c>
      <c r="L4">
        <v>3</v>
      </c>
      <c r="N4" t="s">
        <v>84</v>
      </c>
      <c r="O4">
        <v>1</v>
      </c>
      <c r="P4">
        <v>3</v>
      </c>
    </row>
    <row r="5" spans="1:21" ht="15.75" x14ac:dyDescent="0.25">
      <c r="A5" s="29" t="s">
        <v>39</v>
      </c>
      <c r="B5" s="7" t="s">
        <v>78</v>
      </c>
      <c r="C5" s="7">
        <v>2</v>
      </c>
      <c r="D5" s="7" t="s">
        <v>85</v>
      </c>
      <c r="J5" t="s">
        <v>81</v>
      </c>
      <c r="K5">
        <v>1</v>
      </c>
      <c r="L5">
        <v>4</v>
      </c>
    </row>
    <row r="6" spans="1:21" ht="15.75" x14ac:dyDescent="0.25">
      <c r="A6" s="29"/>
      <c r="B6" s="7" t="s">
        <v>79</v>
      </c>
      <c r="C6" s="7">
        <v>4</v>
      </c>
      <c r="D6" s="7" t="s">
        <v>86</v>
      </c>
    </row>
    <row r="7" spans="1:21" ht="15.75" x14ac:dyDescent="0.25">
      <c r="A7" s="29"/>
      <c r="B7" s="7" t="s">
        <v>80</v>
      </c>
      <c r="C7" s="7">
        <v>2</v>
      </c>
      <c r="D7" s="7" t="s">
        <v>85</v>
      </c>
    </row>
    <row r="8" spans="1:21" ht="15.75" x14ac:dyDescent="0.25">
      <c r="A8" s="29"/>
      <c r="B8" s="7" t="s">
        <v>81</v>
      </c>
      <c r="C8" s="7">
        <v>4</v>
      </c>
      <c r="D8" s="7" t="s">
        <v>85</v>
      </c>
      <c r="H8" t="s">
        <v>96</v>
      </c>
      <c r="L8" t="s">
        <v>96</v>
      </c>
      <c r="P8" t="s">
        <v>96</v>
      </c>
    </row>
    <row r="9" spans="1:21" ht="15.75" x14ac:dyDescent="0.25">
      <c r="A9" s="27" t="s">
        <v>34</v>
      </c>
      <c r="B9" s="7" t="s">
        <v>82</v>
      </c>
      <c r="C9" s="7">
        <v>3</v>
      </c>
      <c r="D9" s="7" t="s">
        <v>85</v>
      </c>
      <c r="F9" s="20" t="s">
        <v>37</v>
      </c>
      <c r="G9" s="7" t="s">
        <v>35</v>
      </c>
      <c r="H9">
        <f>(C2-G2)/(H2-G2)</f>
        <v>0.66666666666666663</v>
      </c>
      <c r="J9" s="29" t="s">
        <v>39</v>
      </c>
      <c r="K9" s="7" t="s">
        <v>78</v>
      </c>
      <c r="L9">
        <f>(C5-K2)/(L2-K2)</f>
        <v>0.33333333333333331</v>
      </c>
      <c r="N9" s="27" t="s">
        <v>34</v>
      </c>
      <c r="O9" s="7" t="s">
        <v>82</v>
      </c>
      <c r="P9">
        <f>(C9-O2)/(P2-O2)</f>
        <v>1</v>
      </c>
    </row>
    <row r="10" spans="1:21" ht="15.75" x14ac:dyDescent="0.25">
      <c r="A10" s="27"/>
      <c r="B10" s="7" t="s">
        <v>83</v>
      </c>
      <c r="C10" s="7">
        <v>3</v>
      </c>
      <c r="D10" s="7" t="s">
        <v>86</v>
      </c>
      <c r="F10" s="20"/>
      <c r="G10" s="7" t="s">
        <v>36</v>
      </c>
      <c r="H10">
        <f>(C3-G3)/(H3-G3)</f>
        <v>1</v>
      </c>
      <c r="J10" s="29"/>
      <c r="K10" s="7" t="s">
        <v>79</v>
      </c>
      <c r="L10">
        <f t="shared" ref="L10:L12" si="0">(C6-K3)/(L3-K3)</f>
        <v>0.75</v>
      </c>
      <c r="N10" s="27"/>
      <c r="O10" s="7" t="s">
        <v>83</v>
      </c>
      <c r="P10">
        <f t="shared" ref="P10:P11" si="1">(C10-O3)/(P3-O3)</f>
        <v>1</v>
      </c>
    </row>
    <row r="11" spans="1:21" ht="15.75" x14ac:dyDescent="0.25">
      <c r="A11" s="27"/>
      <c r="B11" s="7" t="s">
        <v>84</v>
      </c>
      <c r="C11" s="1">
        <v>2</v>
      </c>
      <c r="D11" s="1" t="s">
        <v>85</v>
      </c>
      <c r="F11" s="20"/>
      <c r="G11" s="7" t="s">
        <v>77</v>
      </c>
      <c r="H11">
        <f>(C4-G4)/(H4-G4)</f>
        <v>0</v>
      </c>
      <c r="J11" s="29"/>
      <c r="K11" s="7" t="s">
        <v>80</v>
      </c>
      <c r="L11">
        <f t="shared" si="0"/>
        <v>0.5</v>
      </c>
      <c r="N11" s="27"/>
      <c r="O11" s="7" t="s">
        <v>84</v>
      </c>
      <c r="P11">
        <f t="shared" si="1"/>
        <v>0.5</v>
      </c>
    </row>
    <row r="12" spans="1:21" ht="15.75" x14ac:dyDescent="0.25">
      <c r="J12" s="29"/>
      <c r="K12" s="7" t="s">
        <v>81</v>
      </c>
      <c r="L12">
        <f t="shared" si="0"/>
        <v>1</v>
      </c>
    </row>
    <row r="14" spans="1:21" x14ac:dyDescent="0.25">
      <c r="A14" t="s">
        <v>87</v>
      </c>
    </row>
    <row r="15" spans="1:21" x14ac:dyDescent="0.25">
      <c r="A15" t="s">
        <v>37</v>
      </c>
      <c r="I15" t="s">
        <v>117</v>
      </c>
      <c r="P15" t="s">
        <v>34</v>
      </c>
    </row>
    <row r="16" spans="1:21" x14ac:dyDescent="0.25">
      <c r="C16" t="s">
        <v>88</v>
      </c>
      <c r="D16" t="s">
        <v>89</v>
      </c>
      <c r="E16" t="s">
        <v>90</v>
      </c>
      <c r="F16" t="s">
        <v>91</v>
      </c>
      <c r="G16" t="s">
        <v>92</v>
      </c>
      <c r="J16" t="s">
        <v>88</v>
      </c>
      <c r="K16" t="s">
        <v>89</v>
      </c>
      <c r="L16" t="s">
        <v>90</v>
      </c>
      <c r="M16" t="s">
        <v>91</v>
      </c>
      <c r="N16" t="s">
        <v>92</v>
      </c>
      <c r="Q16" t="s">
        <v>88</v>
      </c>
      <c r="R16" t="s">
        <v>89</v>
      </c>
      <c r="S16" t="s">
        <v>90</v>
      </c>
      <c r="T16" t="s">
        <v>91</v>
      </c>
      <c r="U16" t="s">
        <v>92</v>
      </c>
    </row>
    <row r="17" spans="1:21" x14ac:dyDescent="0.25">
      <c r="B17" t="s">
        <v>35</v>
      </c>
      <c r="C17">
        <v>2</v>
      </c>
      <c r="D17">
        <v>4</v>
      </c>
      <c r="E17">
        <v>1</v>
      </c>
      <c r="F17">
        <v>2</v>
      </c>
      <c r="G17">
        <v>4</v>
      </c>
      <c r="I17" t="s">
        <v>78</v>
      </c>
      <c r="J17">
        <v>3</v>
      </c>
      <c r="K17">
        <v>3</v>
      </c>
      <c r="L17">
        <v>1</v>
      </c>
      <c r="M17">
        <v>2</v>
      </c>
      <c r="N17">
        <v>4</v>
      </c>
      <c r="P17" t="s">
        <v>82</v>
      </c>
      <c r="Q17">
        <v>2</v>
      </c>
      <c r="R17">
        <v>3</v>
      </c>
      <c r="S17">
        <v>1</v>
      </c>
      <c r="T17">
        <v>2</v>
      </c>
      <c r="U17">
        <v>2</v>
      </c>
    </row>
    <row r="18" spans="1:21" x14ac:dyDescent="0.25">
      <c r="B18" t="s">
        <v>36</v>
      </c>
      <c r="C18">
        <v>3</v>
      </c>
      <c r="D18">
        <v>3</v>
      </c>
      <c r="E18">
        <v>1</v>
      </c>
      <c r="F18">
        <v>3</v>
      </c>
      <c r="G18">
        <v>2</v>
      </c>
      <c r="I18" t="s">
        <v>79</v>
      </c>
      <c r="J18">
        <v>5</v>
      </c>
      <c r="K18">
        <v>1</v>
      </c>
      <c r="L18">
        <v>2</v>
      </c>
      <c r="M18">
        <v>2</v>
      </c>
      <c r="N18">
        <v>3</v>
      </c>
      <c r="P18" t="s">
        <v>83</v>
      </c>
      <c r="Q18">
        <v>1</v>
      </c>
      <c r="R18">
        <v>1</v>
      </c>
      <c r="S18">
        <v>2</v>
      </c>
      <c r="T18">
        <v>3</v>
      </c>
      <c r="U18">
        <v>1</v>
      </c>
    </row>
    <row r="19" spans="1:21" x14ac:dyDescent="0.25">
      <c r="B19" t="s">
        <v>77</v>
      </c>
      <c r="C19">
        <v>1</v>
      </c>
      <c r="D19">
        <v>2</v>
      </c>
      <c r="E19">
        <v>3</v>
      </c>
      <c r="F19">
        <v>3</v>
      </c>
      <c r="G19">
        <v>1</v>
      </c>
      <c r="I19" t="s">
        <v>80</v>
      </c>
      <c r="J19">
        <v>1</v>
      </c>
      <c r="K19">
        <v>1</v>
      </c>
      <c r="L19">
        <v>2</v>
      </c>
      <c r="M19">
        <v>3</v>
      </c>
      <c r="N19">
        <v>3</v>
      </c>
      <c r="P19" t="s">
        <v>84</v>
      </c>
      <c r="Q19">
        <v>2</v>
      </c>
      <c r="R19">
        <v>3</v>
      </c>
      <c r="S19">
        <v>1</v>
      </c>
      <c r="T19">
        <v>1</v>
      </c>
      <c r="U19">
        <v>1</v>
      </c>
    </row>
    <row r="20" spans="1:21" x14ac:dyDescent="0.25">
      <c r="I20" t="s">
        <v>81</v>
      </c>
      <c r="J20">
        <v>2</v>
      </c>
      <c r="K20">
        <v>4</v>
      </c>
      <c r="L20">
        <v>3</v>
      </c>
      <c r="M20">
        <v>1</v>
      </c>
      <c r="N20">
        <v>1</v>
      </c>
    </row>
    <row r="22" spans="1:21" x14ac:dyDescent="0.25">
      <c r="A22" t="s">
        <v>93</v>
      </c>
    </row>
    <row r="23" spans="1:21" x14ac:dyDescent="0.25">
      <c r="C23" t="s">
        <v>88</v>
      </c>
      <c r="D23" t="s">
        <v>89</v>
      </c>
      <c r="E23" t="s">
        <v>90</v>
      </c>
      <c r="F23" t="s">
        <v>91</v>
      </c>
      <c r="G23" t="s">
        <v>92</v>
      </c>
      <c r="J23" t="s">
        <v>88</v>
      </c>
      <c r="K23" t="s">
        <v>89</v>
      </c>
      <c r="L23" t="s">
        <v>90</v>
      </c>
      <c r="M23" t="s">
        <v>91</v>
      </c>
      <c r="N23" t="s">
        <v>92</v>
      </c>
      <c r="Q23" t="s">
        <v>88</v>
      </c>
      <c r="R23" t="s">
        <v>89</v>
      </c>
      <c r="S23" t="s">
        <v>90</v>
      </c>
      <c r="T23" t="s">
        <v>91</v>
      </c>
      <c r="U23" t="s">
        <v>92</v>
      </c>
    </row>
    <row r="24" spans="1:21" x14ac:dyDescent="0.25">
      <c r="B24" t="s">
        <v>35</v>
      </c>
      <c r="C24">
        <f>(C17-$G2)/($H2-$G2)</f>
        <v>0.33333333333333331</v>
      </c>
      <c r="D24">
        <f t="shared" ref="D24:G24" si="2">(D17-$G2)/($H2-$G2)</f>
        <v>1</v>
      </c>
      <c r="E24">
        <f t="shared" si="2"/>
        <v>0</v>
      </c>
      <c r="F24">
        <f t="shared" si="2"/>
        <v>0.33333333333333331</v>
      </c>
      <c r="G24">
        <f t="shared" si="2"/>
        <v>1</v>
      </c>
      <c r="I24" t="s">
        <v>78</v>
      </c>
      <c r="J24">
        <f>(J17-$K2)/($L2-$K2)</f>
        <v>0.66666666666666663</v>
      </c>
      <c r="K24">
        <f>(K17-$K2)/($L2-$K2)</f>
        <v>0.66666666666666663</v>
      </c>
      <c r="L24">
        <f t="shared" ref="L24:N24" si="3">(L17-$K2)/($L2-$K2)</f>
        <v>0</v>
      </c>
      <c r="M24">
        <f t="shared" si="3"/>
        <v>0.33333333333333331</v>
      </c>
      <c r="N24">
        <f t="shared" si="3"/>
        <v>1</v>
      </c>
      <c r="P24" t="s">
        <v>82</v>
      </c>
      <c r="Q24">
        <f t="shared" ref="Q24:U26" si="4">(Q17-$O2)/($P2-$O2)</f>
        <v>0.5</v>
      </c>
      <c r="R24">
        <f t="shared" si="4"/>
        <v>1</v>
      </c>
      <c r="S24">
        <f t="shared" si="4"/>
        <v>0</v>
      </c>
      <c r="T24">
        <f t="shared" si="4"/>
        <v>0.5</v>
      </c>
      <c r="U24">
        <f t="shared" si="4"/>
        <v>0.5</v>
      </c>
    </row>
    <row r="25" spans="1:21" x14ac:dyDescent="0.25">
      <c r="B25" t="s">
        <v>36</v>
      </c>
      <c r="C25">
        <f t="shared" ref="C25:G25" si="5">(C18-$G3)/($H3-$G3)</f>
        <v>0.66666666666666663</v>
      </c>
      <c r="D25">
        <f t="shared" si="5"/>
        <v>0.66666666666666663</v>
      </c>
      <c r="E25">
        <f t="shared" si="5"/>
        <v>0</v>
      </c>
      <c r="F25">
        <f t="shared" si="5"/>
        <v>0.66666666666666663</v>
      </c>
      <c r="G25">
        <f t="shared" si="5"/>
        <v>0.33333333333333331</v>
      </c>
      <c r="I25" t="s">
        <v>79</v>
      </c>
      <c r="J25">
        <f t="shared" ref="J25:N25" si="6">(J18-$K3)/($L3-$K3)</f>
        <v>1</v>
      </c>
      <c r="K25">
        <f t="shared" si="6"/>
        <v>0</v>
      </c>
      <c r="L25">
        <f t="shared" si="6"/>
        <v>0.25</v>
      </c>
      <c r="M25">
        <f t="shared" si="6"/>
        <v>0.25</v>
      </c>
      <c r="N25">
        <f t="shared" si="6"/>
        <v>0.5</v>
      </c>
      <c r="P25" t="s">
        <v>83</v>
      </c>
      <c r="Q25">
        <f t="shared" si="4"/>
        <v>0</v>
      </c>
      <c r="R25">
        <f t="shared" si="4"/>
        <v>0</v>
      </c>
      <c r="S25">
        <f t="shared" si="4"/>
        <v>0.5</v>
      </c>
      <c r="T25">
        <f t="shared" si="4"/>
        <v>1</v>
      </c>
      <c r="U25">
        <f t="shared" si="4"/>
        <v>0</v>
      </c>
    </row>
    <row r="26" spans="1:21" x14ac:dyDescent="0.25">
      <c r="B26" t="s">
        <v>77</v>
      </c>
      <c r="C26">
        <f t="shared" ref="C26:G26" si="7">(C19-$G4)/($H4-$G4)</f>
        <v>0</v>
      </c>
      <c r="D26">
        <f t="shared" si="7"/>
        <v>0.33333333333333331</v>
      </c>
      <c r="E26">
        <f t="shared" si="7"/>
        <v>0.66666666666666663</v>
      </c>
      <c r="F26">
        <f t="shared" si="7"/>
        <v>0.66666666666666663</v>
      </c>
      <c r="G26">
        <f t="shared" si="7"/>
        <v>0</v>
      </c>
      <c r="I26" t="s">
        <v>80</v>
      </c>
      <c r="J26">
        <f t="shared" ref="J26:N26" si="8">(J19-$K4)/($L4-$K4)</f>
        <v>0</v>
      </c>
      <c r="K26">
        <f t="shared" si="8"/>
        <v>0</v>
      </c>
      <c r="L26">
        <f t="shared" si="8"/>
        <v>0.5</v>
      </c>
      <c r="M26">
        <f>(M19-$K4)/($L4-$K4)</f>
        <v>1</v>
      </c>
      <c r="N26">
        <f t="shared" si="8"/>
        <v>1</v>
      </c>
      <c r="P26" t="s">
        <v>84</v>
      </c>
      <c r="Q26">
        <f t="shared" si="4"/>
        <v>0.5</v>
      </c>
      <c r="R26">
        <f t="shared" si="4"/>
        <v>1</v>
      </c>
      <c r="S26">
        <f t="shared" si="4"/>
        <v>0</v>
      </c>
      <c r="T26">
        <f t="shared" si="4"/>
        <v>0</v>
      </c>
      <c r="U26">
        <f t="shared" si="4"/>
        <v>0</v>
      </c>
    </row>
    <row r="27" spans="1:21" x14ac:dyDescent="0.25">
      <c r="I27" t="s">
        <v>81</v>
      </c>
      <c r="J27">
        <f t="shared" ref="J27:N27" si="9">(J20-$K5)/($L5-$K5)</f>
        <v>0.33333333333333331</v>
      </c>
      <c r="K27">
        <f t="shared" si="9"/>
        <v>1</v>
      </c>
      <c r="L27">
        <f t="shared" si="9"/>
        <v>0.66666666666666663</v>
      </c>
      <c r="M27">
        <f>(M20-$K5)/($L5-$K5)</f>
        <v>0</v>
      </c>
      <c r="N27">
        <f t="shared" si="9"/>
        <v>0</v>
      </c>
    </row>
    <row r="29" spans="1:21" x14ac:dyDescent="0.25">
      <c r="A29" t="s">
        <v>93</v>
      </c>
    </row>
    <row r="30" spans="1:21" x14ac:dyDescent="0.25">
      <c r="C30" t="s">
        <v>88</v>
      </c>
      <c r="D30" t="s">
        <v>89</v>
      </c>
      <c r="E30" t="s">
        <v>90</v>
      </c>
      <c r="F30" t="s">
        <v>91</v>
      </c>
      <c r="G30" t="s">
        <v>92</v>
      </c>
      <c r="J30" t="s">
        <v>88</v>
      </c>
      <c r="K30" t="s">
        <v>89</v>
      </c>
      <c r="L30" t="s">
        <v>90</v>
      </c>
      <c r="M30" t="s">
        <v>91</v>
      </c>
      <c r="N30" t="s">
        <v>92</v>
      </c>
      <c r="Q30" t="s">
        <v>88</v>
      </c>
      <c r="R30" t="s">
        <v>89</v>
      </c>
      <c r="S30" t="s">
        <v>90</v>
      </c>
      <c r="T30" t="s">
        <v>91</v>
      </c>
      <c r="U30" t="s">
        <v>92</v>
      </c>
    </row>
    <row r="31" spans="1:21" x14ac:dyDescent="0.25">
      <c r="B31" t="s">
        <v>35</v>
      </c>
      <c r="C31">
        <f>C24-$H9</f>
        <v>-0.33333333333333331</v>
      </c>
      <c r="D31">
        <f t="shared" ref="D31:G31" si="10">D24-$H9</f>
        <v>0.33333333333333337</v>
      </c>
      <c r="E31">
        <f t="shared" si="10"/>
        <v>-0.66666666666666663</v>
      </c>
      <c r="F31">
        <f t="shared" si="10"/>
        <v>-0.33333333333333331</v>
      </c>
      <c r="G31">
        <f t="shared" si="10"/>
        <v>0.33333333333333337</v>
      </c>
      <c r="I31" t="s">
        <v>78</v>
      </c>
      <c r="J31">
        <f>J24-$L9</f>
        <v>0.33333333333333331</v>
      </c>
      <c r="K31">
        <f t="shared" ref="K31:N31" si="11">K24-$L9</f>
        <v>0.33333333333333331</v>
      </c>
      <c r="L31">
        <f t="shared" si="11"/>
        <v>-0.33333333333333331</v>
      </c>
      <c r="M31">
        <f t="shared" si="11"/>
        <v>0</v>
      </c>
      <c r="N31">
        <f>N24-$L9</f>
        <v>0.66666666666666674</v>
      </c>
      <c r="P31" t="s">
        <v>82</v>
      </c>
      <c r="Q31">
        <f>Q24-$P9</f>
        <v>-0.5</v>
      </c>
      <c r="R31">
        <f t="shared" ref="R31:U31" si="12">R24-$P9</f>
        <v>0</v>
      </c>
      <c r="S31">
        <f t="shared" si="12"/>
        <v>-1</v>
      </c>
      <c r="T31">
        <f t="shared" si="12"/>
        <v>-0.5</v>
      </c>
      <c r="U31">
        <f t="shared" si="12"/>
        <v>-0.5</v>
      </c>
    </row>
    <row r="32" spans="1:21" x14ac:dyDescent="0.25">
      <c r="B32" t="s">
        <v>36</v>
      </c>
      <c r="C32">
        <f t="shared" ref="C32:G33" si="13">C25-$H10</f>
        <v>-0.33333333333333337</v>
      </c>
      <c r="D32">
        <f t="shared" si="13"/>
        <v>-0.33333333333333337</v>
      </c>
      <c r="E32">
        <f t="shared" si="13"/>
        <v>-1</v>
      </c>
      <c r="F32">
        <f t="shared" si="13"/>
        <v>-0.33333333333333337</v>
      </c>
      <c r="G32">
        <f t="shared" si="13"/>
        <v>-0.66666666666666674</v>
      </c>
      <c r="I32" t="s">
        <v>79</v>
      </c>
      <c r="J32">
        <f t="shared" ref="J32:N34" si="14">J25-$L10</f>
        <v>0.25</v>
      </c>
      <c r="K32">
        <f t="shared" si="14"/>
        <v>-0.75</v>
      </c>
      <c r="L32">
        <f t="shared" si="14"/>
        <v>-0.5</v>
      </c>
      <c r="M32">
        <f t="shared" si="14"/>
        <v>-0.5</v>
      </c>
      <c r="N32">
        <f t="shared" si="14"/>
        <v>-0.25</v>
      </c>
      <c r="P32" t="s">
        <v>83</v>
      </c>
      <c r="Q32">
        <f t="shared" ref="Q32:U33" si="15">Q25-$P10</f>
        <v>-1</v>
      </c>
      <c r="R32">
        <f t="shared" si="15"/>
        <v>-1</v>
      </c>
      <c r="S32">
        <f t="shared" si="15"/>
        <v>-0.5</v>
      </c>
      <c r="T32">
        <f t="shared" si="15"/>
        <v>0</v>
      </c>
      <c r="U32">
        <f t="shared" si="15"/>
        <v>-1</v>
      </c>
    </row>
    <row r="33" spans="1:21" x14ac:dyDescent="0.25">
      <c r="B33" t="s">
        <v>77</v>
      </c>
      <c r="C33">
        <f t="shared" si="13"/>
        <v>0</v>
      </c>
      <c r="D33">
        <f t="shared" si="13"/>
        <v>0.33333333333333331</v>
      </c>
      <c r="E33">
        <f t="shared" si="13"/>
        <v>0.66666666666666663</v>
      </c>
      <c r="F33">
        <f t="shared" si="13"/>
        <v>0.66666666666666663</v>
      </c>
      <c r="G33">
        <f>G26-$H11</f>
        <v>0</v>
      </c>
      <c r="I33" t="s">
        <v>80</v>
      </c>
      <c r="J33">
        <f t="shared" si="14"/>
        <v>-0.5</v>
      </c>
      <c r="K33">
        <f t="shared" si="14"/>
        <v>-0.5</v>
      </c>
      <c r="L33">
        <f t="shared" si="14"/>
        <v>0</v>
      </c>
      <c r="M33">
        <f t="shared" si="14"/>
        <v>0.5</v>
      </c>
      <c r="N33">
        <f t="shared" si="14"/>
        <v>0.5</v>
      </c>
      <c r="P33" t="s">
        <v>84</v>
      </c>
      <c r="Q33">
        <f t="shared" si="15"/>
        <v>0</v>
      </c>
      <c r="R33">
        <f t="shared" si="15"/>
        <v>0.5</v>
      </c>
      <c r="S33">
        <f t="shared" si="15"/>
        <v>-0.5</v>
      </c>
      <c r="T33">
        <f t="shared" si="15"/>
        <v>-0.5</v>
      </c>
      <c r="U33">
        <f t="shared" si="15"/>
        <v>-0.5</v>
      </c>
    </row>
    <row r="34" spans="1:21" x14ac:dyDescent="0.25">
      <c r="I34" t="s">
        <v>81</v>
      </c>
      <c r="J34">
        <f t="shared" si="14"/>
        <v>-0.66666666666666674</v>
      </c>
      <c r="K34">
        <f t="shared" si="14"/>
        <v>0</v>
      </c>
      <c r="L34">
        <f t="shared" si="14"/>
        <v>-0.33333333333333337</v>
      </c>
      <c r="M34">
        <f t="shared" si="14"/>
        <v>-1</v>
      </c>
      <c r="N34">
        <f>N27-$L12</f>
        <v>-1</v>
      </c>
    </row>
    <row r="36" spans="1:21" x14ac:dyDescent="0.25">
      <c r="A36" t="s">
        <v>98</v>
      </c>
      <c r="B36" t="s">
        <v>99</v>
      </c>
    </row>
    <row r="37" spans="1:21" x14ac:dyDescent="0.25">
      <c r="A37">
        <v>0</v>
      </c>
      <c r="B37">
        <v>11</v>
      </c>
      <c r="F37" t="s">
        <v>88</v>
      </c>
      <c r="G37" t="s">
        <v>89</v>
      </c>
      <c r="H37" t="s">
        <v>90</v>
      </c>
      <c r="I37" t="s">
        <v>91</v>
      </c>
      <c r="J37" t="s">
        <v>92</v>
      </c>
      <c r="L37" t="s">
        <v>118</v>
      </c>
      <c r="Q37" t="s">
        <v>88</v>
      </c>
      <c r="R37" t="s">
        <v>89</v>
      </c>
      <c r="S37" t="s">
        <v>90</v>
      </c>
      <c r="T37" t="s">
        <v>91</v>
      </c>
      <c r="U37" t="s">
        <v>92</v>
      </c>
    </row>
    <row r="38" spans="1:21" x14ac:dyDescent="0.25">
      <c r="A38">
        <v>0.1</v>
      </c>
      <c r="B38">
        <v>10.5</v>
      </c>
      <c r="E38" s="19" t="s">
        <v>35</v>
      </c>
      <c r="F38" s="19">
        <v>8</v>
      </c>
      <c r="G38" s="19">
        <v>8.5</v>
      </c>
      <c r="H38" s="19">
        <v>4</v>
      </c>
      <c r="I38" s="19">
        <v>8</v>
      </c>
      <c r="J38" s="19">
        <v>8.5</v>
      </c>
      <c r="L38" t="s">
        <v>85</v>
      </c>
      <c r="M38" s="2">
        <v>0.55000000000000004</v>
      </c>
      <c r="O38" s="27" t="s">
        <v>37</v>
      </c>
      <c r="P38" s="19" t="s">
        <v>85</v>
      </c>
      <c r="Q38" s="19">
        <f>SUM(F38:F39)/2</f>
        <v>8</v>
      </c>
      <c r="R38" s="19">
        <f t="shared" ref="R38:U38" si="16">SUM(G38:G39)/2</f>
        <v>8.25</v>
      </c>
      <c r="S38" s="19">
        <f t="shared" si="16"/>
        <v>2.5</v>
      </c>
      <c r="T38" s="19">
        <f t="shared" si="16"/>
        <v>8</v>
      </c>
      <c r="U38" s="19">
        <f t="shared" si="16"/>
        <v>6.25</v>
      </c>
    </row>
    <row r="39" spans="1:21" x14ac:dyDescent="0.25">
      <c r="A39">
        <v>-0.1</v>
      </c>
      <c r="B39">
        <v>10</v>
      </c>
      <c r="E39" s="19" t="s">
        <v>36</v>
      </c>
      <c r="F39" s="19">
        <v>8</v>
      </c>
      <c r="G39" s="19">
        <v>8</v>
      </c>
      <c r="H39" s="19">
        <v>1</v>
      </c>
      <c r="I39" s="19">
        <v>8</v>
      </c>
      <c r="J39" s="19">
        <v>4</v>
      </c>
      <c r="L39" t="s">
        <v>86</v>
      </c>
      <c r="M39" s="2">
        <v>0.45</v>
      </c>
      <c r="O39" s="27"/>
      <c r="P39" s="18" t="s">
        <v>86</v>
      </c>
      <c r="Q39">
        <v>11</v>
      </c>
      <c r="R39">
        <v>8.5</v>
      </c>
      <c r="S39">
        <v>4.5</v>
      </c>
      <c r="T39">
        <v>4.5</v>
      </c>
      <c r="U39">
        <v>11</v>
      </c>
    </row>
    <row r="40" spans="1:21" x14ac:dyDescent="0.25">
      <c r="A40">
        <v>0.2</v>
      </c>
      <c r="B40">
        <v>9.5</v>
      </c>
      <c r="E40" t="s">
        <v>77</v>
      </c>
      <c r="F40">
        <v>11</v>
      </c>
      <c r="G40">
        <v>8.5</v>
      </c>
      <c r="H40">
        <v>4.5</v>
      </c>
      <c r="I40">
        <v>4.5</v>
      </c>
      <c r="J40">
        <v>11</v>
      </c>
      <c r="O40" s="27"/>
      <c r="P40" t="s">
        <v>31</v>
      </c>
      <c r="Q40">
        <f>(Q38*$M$38)+(Q39*$M$39)</f>
        <v>9.3500000000000014</v>
      </c>
      <c r="R40">
        <f t="shared" ref="R40:T40" si="17">(R38*$M$38)+(R39*$M$39)</f>
        <v>8.3625000000000007</v>
      </c>
      <c r="S40">
        <f t="shared" si="17"/>
        <v>3.4</v>
      </c>
      <c r="T40">
        <f t="shared" si="17"/>
        <v>6.4250000000000007</v>
      </c>
      <c r="U40">
        <f>(U38*$M$38)+(U39*$M$39)</f>
        <v>8.3875000000000011</v>
      </c>
    </row>
    <row r="41" spans="1:21" x14ac:dyDescent="0.25">
      <c r="A41">
        <v>-0.2</v>
      </c>
      <c r="B41">
        <v>9</v>
      </c>
    </row>
    <row r="42" spans="1:21" x14ac:dyDescent="0.25">
      <c r="A42">
        <v>0.3</v>
      </c>
      <c r="B42">
        <v>8.5</v>
      </c>
      <c r="F42" t="s">
        <v>88</v>
      </c>
      <c r="G42" t="s">
        <v>89</v>
      </c>
      <c r="H42" t="s">
        <v>90</v>
      </c>
      <c r="I42" t="s">
        <v>91</v>
      </c>
      <c r="J42" t="s">
        <v>92</v>
      </c>
      <c r="Q42" t="s">
        <v>88</v>
      </c>
      <c r="R42" t="s">
        <v>89</v>
      </c>
      <c r="S42" t="s">
        <v>90</v>
      </c>
      <c r="T42" t="s">
        <v>91</v>
      </c>
      <c r="U42" t="s">
        <v>92</v>
      </c>
    </row>
    <row r="43" spans="1:21" x14ac:dyDescent="0.25">
      <c r="A43">
        <v>-0.3</v>
      </c>
      <c r="B43">
        <v>8</v>
      </c>
      <c r="E43" s="19" t="s">
        <v>78</v>
      </c>
      <c r="F43" s="19">
        <v>8.5</v>
      </c>
      <c r="G43" s="19">
        <v>8.5</v>
      </c>
      <c r="H43" s="19">
        <v>8</v>
      </c>
      <c r="I43" s="19">
        <v>11</v>
      </c>
      <c r="J43" s="19">
        <v>4.5</v>
      </c>
      <c r="O43" s="27" t="s">
        <v>117</v>
      </c>
      <c r="P43" s="19" t="s">
        <v>85</v>
      </c>
      <c r="Q43" s="19">
        <f>(F43+F45+F46)/3</f>
        <v>6.166666666666667</v>
      </c>
      <c r="R43" s="19">
        <f t="shared" ref="R43:U43" si="18">(G43+G45+G46)/3</f>
        <v>8.5</v>
      </c>
      <c r="S43" s="19">
        <f t="shared" si="18"/>
        <v>9</v>
      </c>
      <c r="T43" s="19">
        <f t="shared" si="18"/>
        <v>6.166666666666667</v>
      </c>
      <c r="U43" s="19">
        <f>(J43+J45+J46)/3</f>
        <v>4</v>
      </c>
    </row>
    <row r="44" spans="1:21" x14ac:dyDescent="0.25">
      <c r="A44">
        <v>0.4</v>
      </c>
      <c r="B44">
        <v>7.5</v>
      </c>
      <c r="E44" s="18" t="s">
        <v>79</v>
      </c>
      <c r="F44" s="18">
        <v>8.5</v>
      </c>
      <c r="G44" s="18">
        <v>3</v>
      </c>
      <c r="H44" s="18">
        <v>6</v>
      </c>
      <c r="I44" s="18">
        <v>6</v>
      </c>
      <c r="J44" s="18">
        <v>8</v>
      </c>
      <c r="O44" s="27"/>
      <c r="P44" s="18" t="s">
        <v>86</v>
      </c>
      <c r="Q44" s="18">
        <v>8.5</v>
      </c>
      <c r="R44" s="18">
        <v>3</v>
      </c>
      <c r="S44" s="18">
        <v>6</v>
      </c>
      <c r="T44" s="18">
        <v>6</v>
      </c>
      <c r="U44" s="18">
        <v>8</v>
      </c>
    </row>
    <row r="45" spans="1:21" x14ac:dyDescent="0.25">
      <c r="A45">
        <v>-0.4</v>
      </c>
      <c r="B45">
        <v>7</v>
      </c>
      <c r="E45" s="19" t="s">
        <v>80</v>
      </c>
      <c r="F45" s="19">
        <v>6</v>
      </c>
      <c r="G45" s="19">
        <v>6</v>
      </c>
      <c r="H45" s="19">
        <v>11</v>
      </c>
      <c r="I45" s="19">
        <v>6.5</v>
      </c>
      <c r="J45" s="19">
        <v>6.5</v>
      </c>
      <c r="O45" s="27"/>
      <c r="P45" t="s">
        <v>31</v>
      </c>
      <c r="Q45">
        <f>(Q43*$M$38)+(Q44*$M$39)</f>
        <v>7.2166666666666668</v>
      </c>
      <c r="R45">
        <f t="shared" ref="R45" si="19">(R43*$M$38)+(R44*$M$39)</f>
        <v>6.0250000000000004</v>
      </c>
      <c r="S45">
        <f t="shared" ref="S45" si="20">(S43*$M$38)+(S44*$M$39)</f>
        <v>7.65</v>
      </c>
      <c r="T45">
        <f t="shared" ref="T45" si="21">(T43*$M$38)+(T44*$M$39)</f>
        <v>6.0916666666666668</v>
      </c>
      <c r="U45">
        <f>(U43*$M$38)+(U44*$M$39)</f>
        <v>5.8000000000000007</v>
      </c>
    </row>
    <row r="46" spans="1:21" x14ac:dyDescent="0.25">
      <c r="A46">
        <v>0.5</v>
      </c>
      <c r="B46">
        <v>6.5</v>
      </c>
      <c r="E46" s="19" t="s">
        <v>81</v>
      </c>
      <c r="F46" s="19">
        <v>4</v>
      </c>
      <c r="G46" s="19">
        <v>11</v>
      </c>
      <c r="H46" s="19">
        <v>8</v>
      </c>
      <c r="I46" s="19">
        <v>1</v>
      </c>
      <c r="J46" s="19">
        <v>1</v>
      </c>
    </row>
    <row r="47" spans="1:21" x14ac:dyDescent="0.25">
      <c r="A47">
        <v>-0.5</v>
      </c>
      <c r="B47">
        <v>6</v>
      </c>
    </row>
    <row r="48" spans="1:21" x14ac:dyDescent="0.25">
      <c r="A48">
        <v>0.6</v>
      </c>
      <c r="B48">
        <v>5.5</v>
      </c>
      <c r="Q48" t="s">
        <v>88</v>
      </c>
      <c r="R48" t="s">
        <v>89</v>
      </c>
      <c r="S48" t="s">
        <v>90</v>
      </c>
      <c r="T48" t="s">
        <v>91</v>
      </c>
      <c r="U48" t="s">
        <v>92</v>
      </c>
    </row>
    <row r="49" spans="1:21" x14ac:dyDescent="0.25">
      <c r="A49">
        <v>-0.6</v>
      </c>
      <c r="B49">
        <v>5</v>
      </c>
      <c r="F49" t="s">
        <v>88</v>
      </c>
      <c r="G49" t="s">
        <v>89</v>
      </c>
      <c r="H49" t="s">
        <v>90</v>
      </c>
      <c r="I49" t="s">
        <v>91</v>
      </c>
      <c r="J49" t="s">
        <v>92</v>
      </c>
      <c r="O49" s="27" t="s">
        <v>34</v>
      </c>
      <c r="P49" s="19" t="s">
        <v>85</v>
      </c>
      <c r="Q49" s="19">
        <v>1</v>
      </c>
      <c r="R49" s="19">
        <v>1</v>
      </c>
      <c r="S49" s="19">
        <v>6</v>
      </c>
      <c r="T49" s="19">
        <v>11</v>
      </c>
      <c r="U49" s="19">
        <v>1</v>
      </c>
    </row>
    <row r="50" spans="1:21" x14ac:dyDescent="0.25">
      <c r="A50">
        <v>0.7</v>
      </c>
      <c r="B50">
        <v>4.5</v>
      </c>
      <c r="E50" t="s">
        <v>82</v>
      </c>
      <c r="F50">
        <v>6</v>
      </c>
      <c r="G50">
        <v>11</v>
      </c>
      <c r="H50">
        <v>1</v>
      </c>
      <c r="I50">
        <v>6</v>
      </c>
      <c r="J50">
        <v>6</v>
      </c>
      <c r="O50" s="27"/>
      <c r="P50" s="18" t="s">
        <v>86</v>
      </c>
      <c r="Q50">
        <f>(F50+F52)/2</f>
        <v>8.5</v>
      </c>
      <c r="R50">
        <f t="shared" ref="R50:U50" si="22">(G50+G52)/2</f>
        <v>8.75</v>
      </c>
      <c r="S50">
        <f t="shared" si="22"/>
        <v>3.5</v>
      </c>
      <c r="T50">
        <f t="shared" si="22"/>
        <v>6</v>
      </c>
      <c r="U50">
        <f t="shared" si="22"/>
        <v>6</v>
      </c>
    </row>
    <row r="51" spans="1:21" x14ac:dyDescent="0.25">
      <c r="A51">
        <v>-0.7</v>
      </c>
      <c r="B51">
        <v>4</v>
      </c>
      <c r="E51" s="19" t="s">
        <v>83</v>
      </c>
      <c r="F51" s="19">
        <v>1</v>
      </c>
      <c r="G51" s="19">
        <v>1</v>
      </c>
      <c r="H51" s="19">
        <v>6</v>
      </c>
      <c r="I51" s="19">
        <v>11</v>
      </c>
      <c r="J51" s="19">
        <v>1</v>
      </c>
      <c r="O51" s="27"/>
      <c r="P51" t="s">
        <v>31</v>
      </c>
      <c r="Q51">
        <f>(Q49*$M$38)+(Q50*$M$39)</f>
        <v>4.375</v>
      </c>
      <c r="R51">
        <f t="shared" ref="R51" si="23">(R49*$M$38)+(R50*$M$39)</f>
        <v>4.4874999999999998</v>
      </c>
      <c r="S51">
        <f t="shared" ref="S51" si="24">(S49*$M$38)+(S50*$M$39)</f>
        <v>4.875</v>
      </c>
      <c r="T51">
        <f t="shared" ref="T51" si="25">(T49*$M$38)+(T50*$M$39)</f>
        <v>8.75</v>
      </c>
      <c r="U51">
        <f>(U49*$M$38)+(U50*$M$39)</f>
        <v>3.25</v>
      </c>
    </row>
    <row r="52" spans="1:21" x14ac:dyDescent="0.25">
      <c r="A52">
        <v>0.8</v>
      </c>
      <c r="B52">
        <v>3.5</v>
      </c>
      <c r="E52" t="s">
        <v>84</v>
      </c>
      <c r="F52">
        <v>11</v>
      </c>
      <c r="G52">
        <v>6.5</v>
      </c>
      <c r="H52">
        <v>6</v>
      </c>
      <c r="I52">
        <v>6</v>
      </c>
      <c r="J52">
        <v>6</v>
      </c>
    </row>
    <row r="53" spans="1:21" x14ac:dyDescent="0.25">
      <c r="A53">
        <v>-0.8</v>
      </c>
      <c r="B53">
        <v>3</v>
      </c>
    </row>
    <row r="54" spans="1:21" x14ac:dyDescent="0.25">
      <c r="A54">
        <v>0.9</v>
      </c>
      <c r="B54">
        <v>2.5</v>
      </c>
    </row>
    <row r="55" spans="1:21" x14ac:dyDescent="0.25">
      <c r="A55">
        <v>-0.9</v>
      </c>
      <c r="B55">
        <v>2</v>
      </c>
      <c r="L55" t="s">
        <v>119</v>
      </c>
      <c r="P55" s="22" t="s">
        <v>88</v>
      </c>
      <c r="Q55" s="22" t="s">
        <v>89</v>
      </c>
      <c r="R55" s="22" t="s">
        <v>90</v>
      </c>
      <c r="S55" s="22" t="s">
        <v>91</v>
      </c>
      <c r="T55" s="22" t="s">
        <v>92</v>
      </c>
    </row>
    <row r="56" spans="1:21" x14ac:dyDescent="0.25">
      <c r="A56">
        <v>1</v>
      </c>
      <c r="B56">
        <v>1.5</v>
      </c>
      <c r="L56" t="s">
        <v>120</v>
      </c>
      <c r="M56" s="2">
        <v>0.4</v>
      </c>
      <c r="P56" s="22">
        <f>(Q40*$M$56)+(Q45*$M$57)+(Q51*$M$58)</f>
        <v>7.359583333333334</v>
      </c>
      <c r="Q56" s="22">
        <f t="shared" ref="Q56:T56" si="26">(R40*$M$56)+(R45*$M$57)+(R51*$M$58)</f>
        <v>6.5756250000000014</v>
      </c>
      <c r="R56" s="22">
        <f t="shared" si="26"/>
        <v>5.2562499999999996</v>
      </c>
      <c r="S56" s="22">
        <f t="shared" si="26"/>
        <v>6.8895833333333334</v>
      </c>
      <c r="T56" s="22">
        <f t="shared" si="26"/>
        <v>6.1975000000000007</v>
      </c>
    </row>
    <row r="57" spans="1:21" x14ac:dyDescent="0.25">
      <c r="A57">
        <v>-1</v>
      </c>
      <c r="B57">
        <v>1</v>
      </c>
      <c r="L57" t="s">
        <v>121</v>
      </c>
      <c r="M57" s="2">
        <v>0.35</v>
      </c>
    </row>
    <row r="58" spans="1:21" x14ac:dyDescent="0.25">
      <c r="L58" t="s">
        <v>122</v>
      </c>
      <c r="M58" s="2">
        <v>0.25</v>
      </c>
    </row>
  </sheetData>
  <mergeCells count="8">
    <mergeCell ref="O38:O40"/>
    <mergeCell ref="O43:O45"/>
    <mergeCell ref="O49:O51"/>
    <mergeCell ref="A5:A8"/>
    <mergeCell ref="A2:A4"/>
    <mergeCell ref="A9:A11"/>
    <mergeCell ref="J9:J12"/>
    <mergeCell ref="N9:N1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7" workbookViewId="0">
      <selection activeCell="B1" sqref="B1:C22"/>
    </sheetView>
  </sheetViews>
  <sheetFormatPr defaultRowHeight="15" x14ac:dyDescent="0.25"/>
  <sheetData>
    <row r="1" spans="1:7" x14ac:dyDescent="0.25">
      <c r="A1" t="s">
        <v>97</v>
      </c>
      <c r="B1" t="s">
        <v>98</v>
      </c>
      <c r="C1" t="s">
        <v>99</v>
      </c>
      <c r="D1" t="s">
        <v>100</v>
      </c>
    </row>
    <row r="2" spans="1:7" x14ac:dyDescent="0.25">
      <c r="A2">
        <v>1</v>
      </c>
      <c r="B2">
        <v>0</v>
      </c>
      <c r="C2">
        <v>11</v>
      </c>
      <c r="D2" t="s">
        <v>101</v>
      </c>
      <c r="E2" t="s">
        <v>102</v>
      </c>
      <c r="F2" t="s">
        <v>103</v>
      </c>
    </row>
    <row r="3" spans="1:7" x14ac:dyDescent="0.25">
      <c r="A3">
        <v>2</v>
      </c>
      <c r="B3">
        <v>0.1</v>
      </c>
      <c r="C3">
        <v>10.5</v>
      </c>
      <c r="D3" t="s">
        <v>104</v>
      </c>
      <c r="E3" t="s">
        <v>105</v>
      </c>
      <c r="F3" t="s">
        <v>106</v>
      </c>
      <c r="G3" t="s">
        <v>107</v>
      </c>
    </row>
    <row r="4" spans="1:7" x14ac:dyDescent="0.25">
      <c r="A4">
        <v>3</v>
      </c>
      <c r="B4">
        <v>-0.1</v>
      </c>
      <c r="C4">
        <v>10</v>
      </c>
      <c r="D4" t="s">
        <v>104</v>
      </c>
      <c r="E4" t="s">
        <v>105</v>
      </c>
      <c r="F4" t="s">
        <v>108</v>
      </c>
      <c r="G4" t="s">
        <v>107</v>
      </c>
    </row>
    <row r="5" spans="1:7" x14ac:dyDescent="0.25">
      <c r="A5">
        <v>4</v>
      </c>
      <c r="B5">
        <v>0.2</v>
      </c>
      <c r="C5">
        <v>9.5</v>
      </c>
      <c r="D5" t="s">
        <v>104</v>
      </c>
      <c r="E5" t="s">
        <v>105</v>
      </c>
      <c r="F5" t="s">
        <v>106</v>
      </c>
      <c r="G5" t="s">
        <v>109</v>
      </c>
    </row>
    <row r="6" spans="1:7" x14ac:dyDescent="0.25">
      <c r="A6">
        <v>5</v>
      </c>
      <c r="B6">
        <v>-0.2</v>
      </c>
      <c r="C6">
        <v>9</v>
      </c>
      <c r="D6" t="s">
        <v>104</v>
      </c>
      <c r="E6" t="s">
        <v>105</v>
      </c>
      <c r="F6" t="s">
        <v>108</v>
      </c>
      <c r="G6" t="s">
        <v>109</v>
      </c>
    </row>
    <row r="7" spans="1:7" x14ac:dyDescent="0.25">
      <c r="A7">
        <v>6</v>
      </c>
      <c r="B7">
        <v>0.3</v>
      </c>
      <c r="C7">
        <v>8.5</v>
      </c>
      <c r="D7" t="s">
        <v>104</v>
      </c>
      <c r="E7" t="s">
        <v>105</v>
      </c>
      <c r="F7" t="s">
        <v>106</v>
      </c>
      <c r="G7" t="s">
        <v>110</v>
      </c>
    </row>
    <row r="8" spans="1:7" x14ac:dyDescent="0.25">
      <c r="A8">
        <v>7</v>
      </c>
      <c r="B8">
        <v>-0.3</v>
      </c>
      <c r="C8">
        <v>8</v>
      </c>
      <c r="D8" t="s">
        <v>104</v>
      </c>
      <c r="E8" t="s">
        <v>105</v>
      </c>
      <c r="F8" t="s">
        <v>108</v>
      </c>
      <c r="G8" t="s">
        <v>110</v>
      </c>
    </row>
    <row r="9" spans="1:7" x14ac:dyDescent="0.25">
      <c r="A9">
        <v>8</v>
      </c>
      <c r="B9">
        <v>0.4</v>
      </c>
      <c r="C9">
        <v>7.5</v>
      </c>
      <c r="D9" t="s">
        <v>104</v>
      </c>
      <c r="E9" t="s">
        <v>105</v>
      </c>
      <c r="F9" t="s">
        <v>106</v>
      </c>
      <c r="G9" t="s">
        <v>111</v>
      </c>
    </row>
    <row r="10" spans="1:7" x14ac:dyDescent="0.25">
      <c r="A10">
        <v>9</v>
      </c>
      <c r="B10">
        <v>-0.4</v>
      </c>
      <c r="C10">
        <v>7</v>
      </c>
      <c r="D10" t="s">
        <v>104</v>
      </c>
      <c r="E10" t="s">
        <v>105</v>
      </c>
      <c r="F10" t="s">
        <v>108</v>
      </c>
      <c r="G10" t="s">
        <v>111</v>
      </c>
    </row>
    <row r="11" spans="1:7" x14ac:dyDescent="0.25">
      <c r="A11">
        <v>10</v>
      </c>
      <c r="B11">
        <v>0.5</v>
      </c>
      <c r="C11">
        <v>6.5</v>
      </c>
      <c r="D11" t="s">
        <v>104</v>
      </c>
      <c r="E11" t="s">
        <v>105</v>
      </c>
      <c r="F11" t="s">
        <v>106</v>
      </c>
      <c r="G11" t="s">
        <v>112</v>
      </c>
    </row>
    <row r="12" spans="1:7" x14ac:dyDescent="0.25">
      <c r="A12">
        <v>11</v>
      </c>
      <c r="B12">
        <v>-0.5</v>
      </c>
      <c r="C12">
        <v>6</v>
      </c>
      <c r="D12" t="s">
        <v>104</v>
      </c>
      <c r="E12" t="s">
        <v>105</v>
      </c>
      <c r="F12" t="s">
        <v>108</v>
      </c>
      <c r="G12" t="s">
        <v>112</v>
      </c>
    </row>
    <row r="13" spans="1:7" x14ac:dyDescent="0.25">
      <c r="A13">
        <v>12</v>
      </c>
      <c r="B13">
        <v>0.6</v>
      </c>
      <c r="C13">
        <v>5.5</v>
      </c>
      <c r="D13" t="s">
        <v>104</v>
      </c>
      <c r="E13" t="s">
        <v>105</v>
      </c>
      <c r="F13" t="s">
        <v>106</v>
      </c>
      <c r="G13" t="s">
        <v>113</v>
      </c>
    </row>
    <row r="14" spans="1:7" x14ac:dyDescent="0.25">
      <c r="A14">
        <v>13</v>
      </c>
      <c r="B14">
        <v>-0.6</v>
      </c>
      <c r="C14">
        <v>5</v>
      </c>
      <c r="D14" t="s">
        <v>104</v>
      </c>
      <c r="E14" t="s">
        <v>105</v>
      </c>
      <c r="F14" t="s">
        <v>108</v>
      </c>
      <c r="G14" t="s">
        <v>113</v>
      </c>
    </row>
    <row r="15" spans="1:7" x14ac:dyDescent="0.25">
      <c r="A15">
        <v>14</v>
      </c>
      <c r="B15">
        <v>0.7</v>
      </c>
      <c r="C15">
        <v>4.5</v>
      </c>
      <c r="D15" t="s">
        <v>104</v>
      </c>
      <c r="E15" t="s">
        <v>105</v>
      </c>
      <c r="F15" t="s">
        <v>106</v>
      </c>
      <c r="G15" t="s">
        <v>114</v>
      </c>
    </row>
    <row r="16" spans="1:7" x14ac:dyDescent="0.25">
      <c r="A16">
        <v>15</v>
      </c>
      <c r="B16">
        <v>-0.7</v>
      </c>
      <c r="C16">
        <v>4</v>
      </c>
      <c r="D16" t="s">
        <v>104</v>
      </c>
      <c r="E16" t="s">
        <v>105</v>
      </c>
      <c r="F16" t="s">
        <v>108</v>
      </c>
      <c r="G16" t="s">
        <v>114</v>
      </c>
    </row>
    <row r="17" spans="1:7" x14ac:dyDescent="0.25">
      <c r="A17">
        <v>16</v>
      </c>
      <c r="B17">
        <v>0.8</v>
      </c>
      <c r="C17">
        <v>3.5</v>
      </c>
      <c r="D17" t="s">
        <v>104</v>
      </c>
      <c r="E17" t="s">
        <v>105</v>
      </c>
      <c r="F17" t="s">
        <v>106</v>
      </c>
      <c r="G17" t="s">
        <v>115</v>
      </c>
    </row>
    <row r="18" spans="1:7" x14ac:dyDescent="0.25">
      <c r="A18">
        <v>17</v>
      </c>
      <c r="B18">
        <v>-0.8</v>
      </c>
      <c r="C18">
        <v>3</v>
      </c>
      <c r="D18" t="s">
        <v>104</v>
      </c>
      <c r="E18" t="s">
        <v>105</v>
      </c>
      <c r="F18" t="s">
        <v>108</v>
      </c>
      <c r="G18" t="s">
        <v>115</v>
      </c>
    </row>
    <row r="19" spans="1:7" x14ac:dyDescent="0.25">
      <c r="A19">
        <v>18</v>
      </c>
      <c r="B19">
        <v>0.9</v>
      </c>
      <c r="C19">
        <v>2.5</v>
      </c>
      <c r="D19" t="s">
        <v>104</v>
      </c>
      <c r="E19" t="s">
        <v>105</v>
      </c>
      <c r="F19" t="s">
        <v>106</v>
      </c>
      <c r="G19" t="s">
        <v>116</v>
      </c>
    </row>
    <row r="20" spans="1:7" x14ac:dyDescent="0.25">
      <c r="A20">
        <v>19</v>
      </c>
      <c r="B20">
        <v>-0.9</v>
      </c>
      <c r="C20">
        <v>2</v>
      </c>
      <c r="D20" t="s">
        <v>104</v>
      </c>
      <c r="E20" t="s">
        <v>105</v>
      </c>
      <c r="F20" t="s">
        <v>108</v>
      </c>
      <c r="G20" t="s">
        <v>116</v>
      </c>
    </row>
    <row r="21" spans="1:7" x14ac:dyDescent="0.25">
      <c r="A21">
        <v>20</v>
      </c>
      <c r="B21">
        <v>1</v>
      </c>
      <c r="C21">
        <v>1.5</v>
      </c>
      <c r="D21" t="s">
        <v>104</v>
      </c>
      <c r="E21" t="s">
        <v>105</v>
      </c>
      <c r="F21" t="s">
        <v>106</v>
      </c>
      <c r="G21">
        <v>1</v>
      </c>
    </row>
    <row r="22" spans="1:7" x14ac:dyDescent="0.25">
      <c r="A22">
        <v>21</v>
      </c>
      <c r="B22">
        <v>-1</v>
      </c>
      <c r="C22">
        <v>1</v>
      </c>
      <c r="D22" t="s">
        <v>104</v>
      </c>
      <c r="E22" t="s">
        <v>105</v>
      </c>
      <c r="F22" t="s">
        <v>108</v>
      </c>
      <c r="G2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hitungan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hape</dc:creator>
  <cp:lastModifiedBy>hape</cp:lastModifiedBy>
  <dcterms:created xsi:type="dcterms:W3CDTF">2019-12-10T03:52:04Z</dcterms:created>
  <dcterms:modified xsi:type="dcterms:W3CDTF">2019-12-16T16:01:32Z</dcterms:modified>
</cp:coreProperties>
</file>