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<sst xmlns="http://schemas.openxmlformats.org/spreadsheetml/2006/main" count="50" uniqueCount="33">
  <si>
    <t xml:space="preserve">Formal run for Kerr Amendment Value with Conductivity for  Estimation for Erho component one point</t>
  </si>
  <si>
    <t xml:space="preserve">Single Core Run on Intel(R) Core(TM) i5-4670 CPU @ 3.40GHz with GNU/Linux on board</t>
  </si>
  <si>
    <t xml:space="preserve">Model</t>
  </si>
  <si>
    <t xml:space="preserve">Integration</t>
  </si>
  <si>
    <t xml:space="preserve">Time, m</t>
  </si>
  <si>
    <t xml:space="preserve">Real Time, y</t>
  </si>
  <si>
    <t xml:space="preserve">Comments</t>
  </si>
  <si>
    <t xml:space="preserve">method</t>
  </si>
  <si>
    <t xml:space="preserve">points</t>
  </si>
  <si>
    <t xml:space="preserve">relative error, %</t>
  </si>
  <si>
    <t xml:space="preserve">real</t>
  </si>
  <si>
    <t xml:space="preserve">user</t>
  </si>
  <si>
    <t xml:space="preserve">sys</t>
  </si>
  <si>
    <t xml:space="preserve">One formula evolutionary approach for infty bound integrals</t>
  </si>
  <si>
    <t xml:space="preserve">Simpson</t>
  </si>
  <si>
    <t xml:space="preserve">[0;infty] [0;infty] [0;infty] [0;infty]</t>
  </si>
  <si>
    <t xml:space="preserve">One formula evolutionary approach  for real bound integrals</t>
  </si>
  <si>
    <t xml:space="preserve">[0;infty] [0,2R] [z',z'+2R] [0;infty]</t>
  </si>
  <si>
    <t xml:space="preserve">One formula evolutionary approach for infty bound integrals (no conductivity)</t>
  </si>
  <si>
    <t xml:space="preserve">Simpson Multi</t>
  </si>
  <si>
    <t xml:space="preserve">remote</t>
  </si>
  <si>
    <t xml:space="preserve">One formula evolutionary approach for real bound integrals (no conductivity)</t>
  </si>
  <si>
    <t xml:space="preserve">кратный интеграл
[0;infty] [0,2R] [0,2R] [0;infty]</t>
  </si>
  <si>
    <t xml:space="preserve">One formula evolutionary approach for real bound integrals (no conductivity) review 1</t>
  </si>
  <si>
    <t xml:space="preserve">one scicul for func_frid update and int_summation
[0;infty] [0,2R] [0,2R] [0;infty]</t>
  </si>
  <si>
    <t xml:space="preserve">One formula evolutionary approach for real bound integrals (no conductivity) review 2</t>
  </si>
  <si>
    <t xml:space="preserve">extirnal var declaration and arg_grid update by +=
[0;infty] [0,2R] [0,2R] [0;infty]</t>
  </si>
  <si>
    <t xml:space="preserve">less number of points
[0;infty] [0,2R] [0,2R] [0;infty]</t>
  </si>
  <si>
    <t xml:space="preserve">less number of points
[0;2R] [0,2R] [0,2R] [0;infty]</t>
  </si>
  <si>
    <t xml:space="preserve">Uniform Monte-Carlo</t>
  </si>
  <si>
    <t xml:space="preserve">Simpson + Simpson MultiDim + Alatitilas derivative</t>
  </si>
  <si>
    <t xml:space="preserve">less number of points
[0;vt-z+z’] [0;z] [0,2R] [0,50] </t>
  </si>
  <si>
    <t xml:space="preserve">Gauss-Laguerre Quad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</si>
</sst>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G17" activeCellId="0" sqref="G17"/>
    </sheetView>
  </sheetViews>
  <sheetFormatPr defaultRowHeight="16"/>
  <cols>
    <col collapsed="false" hidden="false" max="1" min="1" style="0" width="29.7813953488372"/>
    <col collapsed="false" hidden="false" max="2" min="2" style="0" width="25.8418604651163"/>
    <col collapsed="false" hidden="false" max="3" min="3" style="0" width="16"/>
    <col collapsed="false" hidden="false" max="4" min="4" style="0" width="14.8883720930233"/>
    <col collapsed="false" hidden="false" max="5" min="5" style="0" width="12.9209302325581"/>
    <col collapsed="false" hidden="false" max="7" min="6" style="0" width="12.4279069767442"/>
    <col collapsed="false" hidden="false" max="8" min="8" style="0" width="10.8279069767442"/>
    <col collapsed="false" hidden="false" max="9" min="9" style="0" width="44.9162790697674"/>
    <col collapsed="false" hidden="false" max="1025" min="10" style="0" width="10.8279069767442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</row>
    <row r="3" customFormat="false" ht="16" hidden="false" customHeight="false" outlineLevel="0" collapsed="false">
      <c r="A3" s="3"/>
      <c r="B3" s="3"/>
      <c r="C3" s="3"/>
      <c r="D3" s="3"/>
      <c r="E3" s="3"/>
      <c r="F3" s="3"/>
      <c r="G3" s="3"/>
      <c r="H3" s="3"/>
    </row>
    <row r="4" customFormat="false" ht="16" hidden="false" customHeight="true" outlineLevel="0" collapsed="false">
      <c r="A4" s="4" t="s">
        <v>2</v>
      </c>
      <c r="B4" s="1" t="s">
        <v>3</v>
      </c>
      <c r="C4" s="1"/>
      <c r="D4" s="1"/>
      <c r="E4" s="1" t="s">
        <v>4</v>
      </c>
      <c r="F4" s="1"/>
      <c r="G4" s="1"/>
      <c r="H4" s="1" t="s">
        <v>5</v>
      </c>
      <c r="I4" s="1" t="s">
        <v>6</v>
      </c>
    </row>
    <row r="5" customFormat="false" ht="16" hidden="false" customHeight="false" outlineLevel="0" collapsed="false">
      <c r="A5" s="4"/>
      <c r="B5" s="5" t="s">
        <v>7</v>
      </c>
      <c r="C5" s="5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1"/>
      <c r="I5" s="1"/>
    </row>
    <row r="6" customFormat="false" ht="32" hidden="false" customHeight="false" outlineLevel="0" collapsed="false">
      <c r="A6" s="7" t="s">
        <v>13</v>
      </c>
      <c r="B6" s="8" t="s">
        <v>14</v>
      </c>
      <c r="C6" s="9" t="n">
        <f aca="false">10000 * 10000 * 10000 * 10000</f>
        <v>10000000000000000</v>
      </c>
      <c r="D6" s="10"/>
      <c r="E6" s="9" t="n">
        <f aca="false">373.8 * 10000 * 10000</f>
        <v>37380000000</v>
      </c>
      <c r="F6" s="0" t="n">
        <f aca="false">373.1 * 10000 * 10000</f>
        <v>37310000000</v>
      </c>
      <c r="G6" s="0" t="n">
        <f aca="false">2 * 10000 * 10000</f>
        <v>200000000</v>
      </c>
      <c r="H6" s="0" t="n">
        <f aca="false">E6/60/24/365</f>
        <v>71118.7214611872</v>
      </c>
      <c r="I6" s="0" t="s">
        <v>15</v>
      </c>
    </row>
    <row r="7" customFormat="false" ht="32" hidden="false" customHeight="false" outlineLevel="0" collapsed="false">
      <c r="A7" s="7" t="s">
        <v>16</v>
      </c>
      <c r="B7" s="8" t="s">
        <v>14</v>
      </c>
      <c r="C7" s="9" t="n">
        <f aca="false">10000 * 100 * 10000</f>
        <v>10000000000</v>
      </c>
      <c r="D7" s="10"/>
      <c r="E7" s="0" t="n">
        <f aca="false">394*20*10000</f>
        <v>78800000</v>
      </c>
      <c r="F7" s="0" t="n">
        <f aca="false">394*20*1000</f>
        <v>7880000</v>
      </c>
      <c r="G7" s="0" t="n">
        <f aca="false">0.032*20*1000</f>
        <v>640</v>
      </c>
      <c r="H7" s="0" t="n">
        <f aca="false">E7/60/24/365</f>
        <v>149.923896499239</v>
      </c>
      <c r="I7" s="0" t="s">
        <v>17</v>
      </c>
    </row>
    <row r="8" customFormat="false" ht="48" hidden="false" customHeight="false" outlineLevel="0" collapsed="false">
      <c r="A8" s="7" t="s">
        <v>18</v>
      </c>
      <c r="B8" s="8" t="s">
        <v>19</v>
      </c>
      <c r="C8" s="9" t="n">
        <f aca="false">10000 * 10000 * 10000 * 10000</f>
        <v>10000000000000000</v>
      </c>
      <c r="D8" s="10"/>
      <c r="E8" s="9" t="n">
        <f aca="false">E6/149</f>
        <v>250872483.221476</v>
      </c>
      <c r="F8" s="0" t="n">
        <f aca="false">F6/149</f>
        <v>250402684.563758</v>
      </c>
      <c r="G8" s="0" t="n">
        <f aca="false">G6/500</f>
        <v>400000</v>
      </c>
      <c r="H8" s="0" t="n">
        <f aca="false">E8/60/24/365</f>
        <v>477.306855444209</v>
      </c>
      <c r="I8" s="0" t="s">
        <v>15</v>
      </c>
      <c r="J8" s="0" t="s">
        <v>20</v>
      </c>
    </row>
    <row r="9" customFormat="false" ht="48" hidden="false" customHeight="false" outlineLevel="0" collapsed="false">
      <c r="A9" s="7" t="s">
        <v>21</v>
      </c>
      <c r="B9" s="8" t="s">
        <v>19</v>
      </c>
      <c r="C9" s="9" t="n">
        <f aca="false">10000 * 10000 * 20 * 20</f>
        <v>40000000000</v>
      </c>
      <c r="D9" s="10"/>
      <c r="E9" s="0" t="n">
        <f aca="false">10000 * 53.3</f>
        <v>533000</v>
      </c>
      <c r="F9" s="0" t="n">
        <f aca="false">10000 * 53.3</f>
        <v>533000</v>
      </c>
      <c r="G9" s="0" t="n">
        <f aca="false">0.012*10000</f>
        <v>120</v>
      </c>
      <c r="H9" s="0" t="n">
        <f aca="false">E9/60/24/365</f>
        <v>1.01407914764079</v>
      </c>
      <c r="I9" s="11" t="s">
        <v>22</v>
      </c>
    </row>
    <row r="10" customFormat="false" ht="48" hidden="false" customHeight="false" outlineLevel="0" collapsed="false">
      <c r="A10" s="7" t="s">
        <v>23</v>
      </c>
      <c r="B10" s="8" t="s">
        <v>19</v>
      </c>
      <c r="C10" s="9" t="n">
        <f aca="false">10000 * 10000 * 20 * 20</f>
        <v>40000000000</v>
      </c>
      <c r="D10" s="10"/>
      <c r="E10" s="0" t="n">
        <f aca="false">50*10000</f>
        <v>500000</v>
      </c>
      <c r="F10" s="0" t="n">
        <f aca="false">50*10000</f>
        <v>500000</v>
      </c>
      <c r="G10" s="0" t="n">
        <v>0</v>
      </c>
      <c r="H10" s="0" t="n">
        <f aca="false">E10/60/24/365</f>
        <v>0.951293759512938</v>
      </c>
      <c r="I10" s="11" t="s">
        <v>24</v>
      </c>
    </row>
    <row r="11" customFormat="false" ht="48" hidden="false" customHeight="false" outlineLevel="0" collapsed="false">
      <c r="A11" s="7" t="s">
        <v>25</v>
      </c>
      <c r="B11" s="8" t="s">
        <v>19</v>
      </c>
      <c r="C11" s="9" t="n">
        <f aca="false">10000 * 10000 * 20 * 20</f>
        <v>40000000000</v>
      </c>
      <c r="D11" s="10"/>
      <c r="E11" s="0" t="n">
        <f aca="false">53.34*10000</f>
        <v>533400</v>
      </c>
      <c r="F11" s="0" t="n">
        <f aca="false">53.34*10000</f>
        <v>533400</v>
      </c>
      <c r="G11" s="0" t="n">
        <v>0</v>
      </c>
      <c r="H11" s="0" t="n">
        <f aca="false">E11/60/24/365</f>
        <v>1.0148401826484</v>
      </c>
      <c r="I11" s="11" t="s">
        <v>26</v>
      </c>
    </row>
    <row r="12" customFormat="false" ht="48" hidden="false" customHeight="false" outlineLevel="0" collapsed="false">
      <c r="A12" s="7" t="s">
        <v>25</v>
      </c>
      <c r="B12" s="8" t="s">
        <v>19</v>
      </c>
      <c r="C12" s="9" t="n">
        <f aca="false">2000 * 2000 * 20 * 20</f>
        <v>1600000000</v>
      </c>
      <c r="D12" s="10" t="n">
        <v>10</v>
      </c>
      <c r="E12" s="0" t="n">
        <f aca="false">11*2000</f>
        <v>22000</v>
      </c>
      <c r="F12" s="0" t="n">
        <f aca="false">11*2000</f>
        <v>22000</v>
      </c>
      <c r="G12" s="0" t="n">
        <v>0</v>
      </c>
      <c r="H12" s="0" t="n">
        <f aca="false">E12/60/24/365</f>
        <v>0.0418569254185693</v>
      </c>
      <c r="I12" s="11" t="s">
        <v>27</v>
      </c>
    </row>
    <row r="13" customFormat="false" ht="48" hidden="false" customHeight="false" outlineLevel="0" collapsed="false">
      <c r="A13" s="7" t="s">
        <v>25</v>
      </c>
      <c r="B13" s="8" t="s">
        <v>19</v>
      </c>
      <c r="C13" s="0" t="n">
        <f aca="false">3*20+2000</f>
        <v>2060</v>
      </c>
      <c r="E13" s="0" t="n">
        <v>384</v>
      </c>
      <c r="F13" s="0" t="n">
        <v>384</v>
      </c>
      <c r="G13" s="0" t="n">
        <v>2</v>
      </c>
      <c r="H13" s="0" t="n">
        <f aca="false">E13/60/24/365</f>
        <v>0.000730593607305936</v>
      </c>
      <c r="I13" s="11" t="s">
        <v>28</v>
      </c>
    </row>
    <row r="14" customFormat="false" ht="48" hidden="false" customHeight="false" outlineLevel="0" collapsed="false">
      <c r="A14" s="7" t="s">
        <v>25</v>
      </c>
      <c r="B14" s="8" t="s">
        <v>19</v>
      </c>
      <c r="C14" s="0" t="n">
        <f aca="false">3*40+4000</f>
        <v>4120</v>
      </c>
      <c r="E14" s="0" t="n">
        <f aca="false">336*10</f>
        <v>3360</v>
      </c>
      <c r="F14" s="0" t="n">
        <f aca="false">336*10</f>
        <v>3360</v>
      </c>
      <c r="G14" s="0" t="n">
        <v>2</v>
      </c>
      <c r="H14" s="0" t="n">
        <f aca="false">E14/60/24/365</f>
        <v>0.00639269406392694</v>
      </c>
      <c r="I14" s="11" t="s">
        <v>28</v>
      </c>
    </row>
    <row r="15" customFormat="false" ht="25.35" hidden="false" customHeight="false" outlineLevel="0" collapsed="false">
      <c r="A15" s="7" t="s">
        <v>13</v>
      </c>
      <c r="B15" s="8" t="s">
        <v>29</v>
      </c>
      <c r="C15" s="9"/>
      <c r="D15" s="10" t="n">
        <v>5549.82</v>
      </c>
      <c r="E15" s="0" t="n">
        <f aca="false">5*60 + 53</f>
        <v>353</v>
      </c>
      <c r="F15" s="0" t="n">
        <f aca="false">5*60 + 53</f>
        <v>353</v>
      </c>
      <c r="G15" s="0" t="n">
        <v>1</v>
      </c>
      <c r="H15" s="0" t="n">
        <f aca="false">E15/60/24/365</f>
        <v>0.000671613394216134</v>
      </c>
      <c r="I15" s="0" t="s">
        <v>15</v>
      </c>
    </row>
    <row r="16" customFormat="false" ht="37.3" hidden="false" customHeight="false" outlineLevel="0" collapsed="false">
      <c r="A16" s="7" t="s">
        <v>25</v>
      </c>
      <c r="B16" s="7" t="s">
        <v>30</v>
      </c>
      <c r="C16" s="9" t="n">
        <f aca="false">150*500*100*200</f>
        <v>1500000000</v>
      </c>
      <c r="E16" s="12" t="n">
        <f aca="false">2980</f>
        <v>2980</v>
      </c>
      <c r="F16" s="0" t="n">
        <v>11899</v>
      </c>
      <c r="G16" s="0" t="n">
        <v>5</v>
      </c>
      <c r="H16" s="0" t="n">
        <f aca="false">E16/60/24/365</f>
        <v>0.00566971080669711</v>
      </c>
      <c r="I16" s="11" t="s">
        <v>31</v>
      </c>
    </row>
    <row r="17" customFormat="false" ht="32" hidden="false" customHeight="false" outlineLevel="0" collapsed="false">
      <c r="A17" s="7" t="s">
        <v>13</v>
      </c>
      <c r="B17" s="8" t="s">
        <v>32</v>
      </c>
      <c r="C17" s="9"/>
      <c r="H17" s="0" t="n">
        <f aca="false">E17/60/24/365</f>
        <v>0</v>
      </c>
      <c r="I17" s="0" t="s">
        <v>15</v>
      </c>
    </row>
    <row r="18" customFormat="false" ht="15" hidden="false" customHeight="false" outlineLevel="0" collapsed="false"/>
  </sheetData>
  <mergeCells count="8">
    <mergeCell ref="A1:I1"/>
    <mergeCell ref="A2:I2"/>
    <mergeCell ref="A3:H3"/>
    <mergeCell ref="A4:A5"/>
    <mergeCell ref="B4:D4"/>
    <mergeCell ref="E4:G4"/>
    <mergeCell ref="H4:H5"/>
    <mergeCell ref="I4:I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2017-11-22T13:47:14Z</dcterms:created>
  <dc:creator>пользователь Microsoft Office</dc:creator>
  <dc:description/>
  <dc:language>en-US</dc:language>
  <cp:lastModifiedBy/>
  <dcterms:modified xsi:type="dcterms:W3CDTF">2018-02-20T18:09:44Z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