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utz\Documents\2 UW\1 Data-driven Marketing (DDM)\1 Class\1 Lectures\0 CURRENT Version\1 MBA\2 Lecture Materials\2 Stats review\"/>
    </mc:Choice>
  </mc:AlternateContent>
  <xr:revisionPtr revIDLastSave="0" documentId="13_ncr:1_{75F3D270-23DA-4B47-9A22-1CB0D1CD60B1}" xr6:coauthVersionLast="45" xr6:coauthVersionMax="45" xr10:uidLastSave="{00000000-0000-0000-0000-000000000000}"/>
  <bookViews>
    <workbookView xWindow="-108" yWindow="-108" windowWidth="30936" windowHeight="18816" tabRatio="846" xr2:uid="{00000000-000D-0000-FFFF-FFFF00000000}"/>
  </bookViews>
  <sheets>
    <sheet name="Mean,Median,Variance" sheetId="1" r:id="rId1"/>
    <sheet name="Mode" sheetId="2" r:id="rId2"/>
    <sheet name="Histogram" sheetId="3" r:id="rId3"/>
    <sheet name="Scatter Plot" sheetId="7" r:id="rId4"/>
    <sheet name="Pivot Table (or Cross Tab)" sheetId="8" r:id="rId5"/>
    <sheet name="Mean Comparison" sheetId="10" r:id="rId6"/>
    <sheet name="Correlation" sheetId="9" r:id="rId7"/>
    <sheet name="Regression" sheetId="12" r:id="rId8"/>
    <sheet name="Mean t-test" sheetId="14" r:id="rId9"/>
    <sheet name="Dummy Regression" sheetId="17" r:id="rId10"/>
  </sheet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31" i="17"/>
  <c r="H14" i="9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6" i="8"/>
  <c r="D12" i="2"/>
  <c r="C21" i="1"/>
  <c r="C19" i="1"/>
  <c r="C17" i="1"/>
  <c r="C15" i="1"/>
</calcChain>
</file>

<file path=xl/sharedStrings.xml><?xml version="1.0" encoding="utf-8"?>
<sst xmlns="http://schemas.openxmlformats.org/spreadsheetml/2006/main" count="279" uniqueCount="101">
  <si>
    <t>Mean</t>
  </si>
  <si>
    <t>Median</t>
  </si>
  <si>
    <t>use Excel function "=median(…)"</t>
  </si>
  <si>
    <t>use Excel function "=average(…)"</t>
  </si>
  <si>
    <t>Data</t>
  </si>
  <si>
    <t>How to…</t>
  </si>
  <si>
    <t>Variance</t>
  </si>
  <si>
    <t>Standard Deviation</t>
  </si>
  <si>
    <t>use Excel function "=var(…)"</t>
  </si>
  <si>
    <t>use Excel function "=stdev(…)"</t>
  </si>
  <si>
    <t>or remember that var = stdev^2</t>
  </si>
  <si>
    <t>male</t>
  </si>
  <si>
    <t>female</t>
  </si>
  <si>
    <t>Coded Data*</t>
  </si>
  <si>
    <t>* Need to code as numeric values</t>
  </si>
  <si>
    <t>Mode</t>
  </si>
  <si>
    <t>use Excel function "=mode(…)"</t>
  </si>
  <si>
    <t>Value</t>
  </si>
  <si>
    <t>Data Analysis</t>
  </si>
  <si>
    <t>Histogram</t>
  </si>
  <si>
    <t>Bin</t>
  </si>
  <si>
    <t>More</t>
  </si>
  <si>
    <t>Frequency</t>
  </si>
  <si>
    <t>Insert</t>
  </si>
  <si>
    <t>Column</t>
  </si>
  <si>
    <t>1) If equal Bin size</t>
  </si>
  <si>
    <t>Only use the Value data!</t>
  </si>
  <si>
    <t>2) With raw data</t>
  </si>
  <si>
    <t>Bin 2 is (1,5]</t>
  </si>
  <si>
    <t>Bin 3 is (5,10]</t>
  </si>
  <si>
    <t>Bin 4is (10,20]</t>
  </si>
  <si>
    <t>Bin 5 is (20,…)</t>
  </si>
  <si>
    <t>Bin 1 is (...,1]</t>
  </si>
  <si>
    <t>This is generated by the Histogram function</t>
  </si>
  <si>
    <t>price</t>
  </si>
  <si>
    <t>sales1</t>
  </si>
  <si>
    <t>Scatter</t>
  </si>
  <si>
    <t>Response</t>
  </si>
  <si>
    <t>Gender</t>
  </si>
  <si>
    <t>Row Labels</t>
  </si>
  <si>
    <t>Grand Total</t>
  </si>
  <si>
    <t>yes</t>
  </si>
  <si>
    <t>no</t>
  </si>
  <si>
    <t>Sum of yes</t>
  </si>
  <si>
    <t>Values</t>
  </si>
  <si>
    <t>Sum of no</t>
  </si>
  <si>
    <t>PivotTable</t>
  </si>
  <si>
    <t>Location</t>
  </si>
  <si>
    <t>Order</t>
  </si>
  <si>
    <t>urban</t>
  </si>
  <si>
    <t>rural</t>
  </si>
  <si>
    <t>Average of Order</t>
  </si>
  <si>
    <t>Values - pick "Average"</t>
  </si>
  <si>
    <t>1) use Excel function "=correl(..)"</t>
  </si>
  <si>
    <t xml:space="preserve">2) Data </t>
  </si>
  <si>
    <t>Correlation</t>
  </si>
  <si>
    <t>You will get …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</si>
  <si>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</si>
  <si>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</si>
  <si>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</si>
  <si>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</si>
  <si>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</si>
  <si>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</si>
  <si>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</si>
  <si>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</si>
  <si>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</si>
  <si>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</si>
  <si>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</si>
  <si>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</si>
  <si>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</si>
  <si>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</si>
  <si>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</si>
  <si>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</si>
  <si>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</si>
  <si>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</si>
  <si>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</si>
  <si>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</si>
  <si>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</si>
  <si>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</si>
  <si>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</si>
  <si>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</si>
  <si>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t-test (either with equal means or not, depending on what you want to show)</t>
  </si>
  <si>
    <t>t-Test: Two-Sample Assuming Equal Variances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</si>
  <si>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</si>
  <si>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</si>
  <si>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</si>
  <si>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</si>
  <si>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</si>
  <si>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</si>
  <si>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</si>
  <si>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Source</t>
  </si>
  <si>
    <t>OR</t>
  </si>
  <si>
    <t>Urban Dummy</t>
  </si>
  <si>
    <t>Rural Dummy</t>
  </si>
  <si>
    <t xml:space="preserve">Need to use Intercept </t>
  </si>
  <si>
    <t>for BASE level.</t>
  </si>
  <si>
    <t xml:space="preserve">Can NOT use Intercept </t>
  </si>
  <si>
    <t>as it is not identified</t>
  </si>
  <si>
    <t>Results</t>
  </si>
  <si>
    <t>NOTE: If you omitt the Bin Range</t>
  </si>
  <si>
    <t>Excel will make Bins for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</si>
</sst>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4" fontId="0" fillId="0" borderId="0" xfId="0" applyNumberFormat="1" applyFill="1" applyBorder="1" applyAlignment="1"/>
    <xf numFmtId="4" fontId="0" fillId="0" borderId="2" xfId="0" applyNumberFormat="1" applyFill="1" applyBorder="1" applyAlignment="1"/>
    <xf numFmtId="0" fontId="0" fillId="5" borderId="0" xfId="0" applyFill="1"/>
    <xf numFmtId="0" fontId="0" fillId="3" borderId="0" xfId="0" applyFill="1" applyBorder="1" applyAlignment="1"/>
    <xf numFmtId="4" fontId="0" fillId="3" borderId="0" xfId="0" applyNumberFormat="1" applyFill="1" applyBorder="1" applyAlignment="1"/>
    <xf numFmtId="0" fontId="0" fillId="4" borderId="0" xfId="0" applyFill="1" applyBorder="1" applyAlignment="1"/>
    <xf numFmtId="4" fontId="0" fillId="4" borderId="0" xfId="0" applyNumberFormat="1" applyFill="1" applyBorder="1" applyAlignment="1"/>
    <xf numFmtId="0" fontId="0" fillId="3" borderId="2" xfId="0" applyFill="1" applyBorder="1" applyAlignment="1"/>
    <xf numFmtId="4" fontId="0" fillId="3" borderId="2" xfId="0" applyNumberFormat="1" applyFill="1" applyBorder="1" applyAlignment="1"/>
    <xf numFmtId="0" fontId="4" fillId="6" borderId="0" xfId="0" applyFont="1" applyFill="1" applyBorder="1" applyAlignment="1"/>
    <xf numFmtId="4" fontId="4" fillId="6" borderId="0" xfId="0" applyNumberFormat="1" applyFont="1" applyFill="1" applyBorder="1" applyAlignment="1"/>
    <xf numFmtId="0" fontId="0" fillId="7" borderId="0" xfId="0" applyFill="1" applyBorder="1" applyAlignment="1"/>
    <xf numFmtId="4" fontId="0" fillId="7" borderId="0" xfId="0" applyNumberFormat="1" applyFill="1" applyBorder="1" applyAlignment="1"/>
    <xf numFmtId="0" fontId="0" fillId="8" borderId="0" xfId="0" applyFill="1" applyBorder="1" applyAlignment="1"/>
    <xf numFmtId="4" fontId="0" fillId="8" borderId="0" xfId="0" applyNumberFormat="1" applyFill="1" applyBorder="1" applyAlignment="1"/>
    <xf numFmtId="0" fontId="0" fillId="8" borderId="2" xfId="0" applyFill="1" applyBorder="1" applyAlignment="1"/>
    <xf numFmtId="4" fontId="0" fillId="8" borderId="2" xfId="0" applyNumberFormat="1" applyFill="1" applyBorder="1" applyAlignment="1"/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2" fontId="0" fillId="0" borderId="2" xfId="0" applyNumberFormat="1" applyFill="1" applyBorder="1" applyAlignment="1"/>
    <xf numFmtId="2" fontId="3" fillId="0" borderId="3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0" fillId="0" borderId="0" xfId="0" applyFill="1"/>
    <xf numFmtId="0" fontId="0" fillId="0" borderId="0" xfId="0" quotePrefix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Fill="1" applyBorder="1" applyAlignment="1"/>
    <xf numFmtId="0" fontId="5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2174103237103"/>
          <c:y val="6.0659813356663754E-2"/>
          <c:w val="0.73970734908136448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Histogram!$E$5:$E$14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35</c:v>
                </c:pt>
                <c:pt idx="6">
                  <c:v>18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42B6-9E54-8D3C464F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18816"/>
        <c:axId val="136844928"/>
      </c:barChart>
      <c:catAx>
        <c:axId val="820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44928"/>
        <c:crosses val="autoZero"/>
        <c:auto val="1"/>
        <c:lblAlgn val="ctr"/>
        <c:lblOffset val="100"/>
        <c:noMultiLvlLbl val="0"/>
      </c:catAx>
      <c:valAx>
        <c:axId val="1368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351706036746"/>
          <c:y val="0.14399314668999727"/>
          <c:w val="0.78381014873140809"/>
          <c:h val="0.61633639545056851"/>
        </c:manualLayout>
      </c:layout>
      <c:scatterChart>
        <c:scatterStyle val="lineMarker"/>
        <c:varyColors val="0"/>
        <c:ser>
          <c:idx val="0"/>
          <c:order val="0"/>
          <c:tx>
            <c:v>sales1</c:v>
          </c:tx>
          <c:spPr>
            <a:ln w="28575">
              <a:noFill/>
            </a:ln>
          </c:spPr>
          <c:xVal>
            <c:numRef>
              <c:f>'Scatter Plot'!$C$5:$C$10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'Scatter Plot'!$D$5:$D$10</c:f>
              <c:numCache>
                <c:formatCode>General</c:formatCode>
                <c:ptCount val="6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B-4DB6-9329-8E11512E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6656"/>
        <c:axId val="161756224"/>
      </c:scatterChart>
      <c:valAx>
        <c:axId val="13684665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756224"/>
        <c:crosses val="autoZero"/>
        <c:crossBetween val="midCat"/>
      </c:valAx>
      <c:valAx>
        <c:axId val="161756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846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85122025371828591"/>
          <c:y val="5.5171697287839022E-2"/>
          <c:w val="0.11978149606299213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104775</xdr:rowOff>
    </xdr:from>
    <xdr:to>
      <xdr:col>13</xdr:col>
      <xdr:colOff>400050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414338</xdr:colOff>
      <xdr:row>25</xdr:row>
      <xdr:rowOff>80964</xdr:rowOff>
    </xdr:from>
    <xdr:to>
      <xdr:col>13</xdr:col>
      <xdr:colOff>109538</xdr:colOff>
      <xdr:row>32</xdr:row>
      <xdr:rowOff>104778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7203281" y="5369721"/>
          <a:ext cx="1357314" cy="304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152400</xdr:rowOff>
    </xdr:from>
    <xdr:to>
      <xdr:col>13</xdr:col>
      <xdr:colOff>457200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jr2" refreshedDate="39700.370696874998" createdVersion="3" refreshedVersion="3" minRefreshableVersion="3" recordCount="21" xr:uid="{00000000-000A-0000-FFFF-FFFF08000000}">
  <cacheSource type="worksheet">
    <worksheetSource ref="E5:G26" sheet="Pivot Table (or Cross Tab)"/>
  </cacheSource>
  <cacheFields count="3">
    <cacheField name="Gender" numFmtId="0">
      <sharedItems count="2">
        <s v="male"/>
        <s v="female"/>
      </sharedItems>
    </cacheField>
    <cacheField name="yes" numFmtId="0">
      <sharedItems containsSemiMixedTypes="0" containsString="0" containsNumber="1" containsInteger="1" minValue="0" maxValue="1" count="2">
        <n v="0"/>
        <n v="1"/>
      </sharedItems>
    </cacheField>
    <cacheField name="no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jr2" refreshedDate="39700.377208333332" createdVersion="3" refreshedVersion="3" minRefreshableVersion="3" recordCount="21" xr:uid="{00000000-000A-0000-FFFF-FFFF09000000}">
  <cacheSource type="worksheet">
    <worksheetSource ref="D5:E26" sheet="Mean Comparison"/>
  </cacheSource>
  <cacheFields count="2">
    <cacheField name="Location" numFmtId="0">
      <sharedItems count="2">
        <s v="urban"/>
        <s v="rural"/>
      </sharedItems>
    </cacheField>
    <cacheField name="Order" numFmtId="0">
      <sharedItems containsSemiMixedTypes="0" containsString="0" containsNumber="1" containsInteger="1" minValue="26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0"/>
  </r>
  <r>
    <x v="0"/>
    <x v="0"/>
    <x v="0"/>
  </r>
  <r>
    <x v="1"/>
    <x v="0"/>
    <x v="0"/>
  </r>
  <r>
    <x v="1"/>
    <x v="1"/>
    <x v="1"/>
  </r>
  <r>
    <x v="1"/>
    <x v="1"/>
    <x v="1"/>
  </r>
  <r>
    <x v="1"/>
    <x v="1"/>
    <x v="1"/>
  </r>
  <r>
    <x v="1"/>
    <x v="0"/>
    <x v="0"/>
  </r>
  <r>
    <x v="1"/>
    <x v="1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1"/>
    <x v="1"/>
  </r>
  <r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35"/>
  </r>
  <r>
    <x v="0"/>
    <n v="36"/>
  </r>
  <r>
    <x v="0"/>
    <n v="40"/>
  </r>
  <r>
    <x v="0"/>
    <n v="32"/>
  </r>
  <r>
    <x v="0"/>
    <n v="34"/>
  </r>
  <r>
    <x v="0"/>
    <n v="37"/>
  </r>
  <r>
    <x v="0"/>
    <n v="35"/>
  </r>
  <r>
    <x v="0"/>
    <n v="33"/>
  </r>
  <r>
    <x v="0"/>
    <n v="32"/>
  </r>
  <r>
    <x v="0"/>
    <n v="31"/>
  </r>
  <r>
    <x v="1"/>
    <n v="30"/>
  </r>
  <r>
    <x v="1"/>
    <n v="32"/>
  </r>
  <r>
    <x v="1"/>
    <n v="29"/>
  </r>
  <r>
    <x v="1"/>
    <n v="26"/>
  </r>
  <r>
    <x v="1"/>
    <n v="36"/>
  </r>
  <r>
    <x v="1"/>
    <n v="27"/>
  </r>
  <r>
    <x v="1"/>
    <n v="28"/>
  </r>
  <r>
    <x v="1"/>
    <n v="29"/>
  </r>
  <r>
    <x v="1"/>
    <n v="30"/>
  </r>
  <r>
    <x v="1"/>
    <n v="31"/>
  </r>
  <r>
    <x v="1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5:L9" firstHeaderRow="1" firstDataRow="2" firstDataCol="1"/>
  <pivotFields count="3"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s" fld="1" baseField="0" baseItem="0"/>
    <dataField name="Sum of no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5:I8" firstHeaderRow="1" firstDataRow="1" firstDataCol="1"/>
  <pivotFields count="2">
    <pivotField axis="axisRow" showAll="0" sortType="descending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Order" fld="1" subtotal="average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5:I8" firstHeaderRow="1" firstDataRow="1" firstDataCol="1"/>
  <pivotFields count="2">
    <pivotField axis="axisRow" showAll="0" sortType="descending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Order" fld="1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3"/>
  <sheetViews>
    <sheetView tabSelected="1" workbookViewId="0">
      <selection activeCell="J47" sqref="J47"/>
    </sheetView>
  </sheetViews>
  <sheetFormatPr defaultRowHeight="14.4" x14ac:dyDescent="0.3"/>
  <cols>
    <col min="2" max="2" width="18.109375" bestFit="1" customWidth="1"/>
  </cols>
  <sheetData>
    <row r="4" spans="2:8" x14ac:dyDescent="0.3">
      <c r="C4" s="2" t="s">
        <v>4</v>
      </c>
    </row>
    <row r="5" spans="2:8" x14ac:dyDescent="0.3">
      <c r="C5">
        <v>100</v>
      </c>
    </row>
    <row r="6" spans="2:8" x14ac:dyDescent="0.3">
      <c r="C6">
        <v>70</v>
      </c>
      <c r="G6">
        <f>AVERAGE(C5:C10)</f>
        <v>105.66666666666667</v>
      </c>
    </row>
    <row r="7" spans="2:8" x14ac:dyDescent="0.3">
      <c r="C7">
        <v>89</v>
      </c>
    </row>
    <row r="8" spans="2:8" x14ac:dyDescent="0.3">
      <c r="C8">
        <v>112</v>
      </c>
    </row>
    <row r="9" spans="2:8" x14ac:dyDescent="0.3">
      <c r="C9">
        <v>140</v>
      </c>
    </row>
    <row r="10" spans="2:8" x14ac:dyDescent="0.3">
      <c r="C10">
        <v>123</v>
      </c>
    </row>
    <row r="13" spans="2:8" x14ac:dyDescent="0.3">
      <c r="E13" s="7" t="s">
        <v>5</v>
      </c>
      <c r="F13" s="5"/>
      <c r="G13" s="5"/>
      <c r="H13" s="5"/>
    </row>
    <row r="15" spans="2:8" x14ac:dyDescent="0.3">
      <c r="B15" s="3" t="s">
        <v>0</v>
      </c>
      <c r="C15" s="4">
        <f>AVERAGE(C5:C10)</f>
        <v>105.66666666666667</v>
      </c>
      <c r="E15" t="s">
        <v>3</v>
      </c>
    </row>
    <row r="17" spans="2:5" x14ac:dyDescent="0.3">
      <c r="B17" s="3" t="s">
        <v>1</v>
      </c>
      <c r="C17">
        <f>MEDIAN(C5:C10)</f>
        <v>106</v>
      </c>
      <c r="E17" t="s">
        <v>2</v>
      </c>
    </row>
    <row r="19" spans="2:5" x14ac:dyDescent="0.3">
      <c r="B19" s="3" t="s">
        <v>6</v>
      </c>
      <c r="C19" s="4">
        <f>VAR(C5:C10)</f>
        <v>620.26666666666574</v>
      </c>
      <c r="E19" t="s">
        <v>8</v>
      </c>
    </row>
    <row r="20" spans="2:5" x14ac:dyDescent="0.3">
      <c r="C20" s="4"/>
    </row>
    <row r="21" spans="2:5" x14ac:dyDescent="0.3">
      <c r="B21" s="3" t="s">
        <v>7</v>
      </c>
      <c r="C21" s="4">
        <f>STDEV(C5:C10)</f>
        <v>24.90515341584279</v>
      </c>
      <c r="E21" t="s">
        <v>9</v>
      </c>
    </row>
    <row r="23" spans="2:5" x14ac:dyDescent="0.3">
      <c r="E23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N51"/>
  <sheetViews>
    <sheetView workbookViewId="0">
      <selection activeCell="C40" sqref="C40"/>
    </sheetView>
  </sheetViews>
  <sheetFormatPr defaultRowHeight="14.4" x14ac:dyDescent="0.3"/>
  <cols>
    <col min="1" max="1" width="4.33203125" customWidth="1"/>
    <col min="2" max="3" width="13.33203125" customWidth="1"/>
    <col min="4" max="5" width="13.88671875" style="1" bestFit="1" customWidth="1"/>
    <col min="6" max="6" width="17.33203125" customWidth="1"/>
    <col min="7" max="7" width="11.88671875" bestFit="1" customWidth="1"/>
    <col min="8" max="8" width="14.6640625" bestFit="1" customWidth="1"/>
    <col min="9" max="9" width="8.5546875" bestFit="1" customWidth="1"/>
    <col min="10" max="10" width="8.33203125" bestFit="1" customWidth="1"/>
    <col min="11" max="11" width="13.5546875" bestFit="1" customWidth="1"/>
    <col min="12" max="12" width="11.109375" bestFit="1" customWidth="1"/>
    <col min="13" max="13" width="12.5546875" bestFit="1" customWidth="1"/>
    <col min="14" max="14" width="12.6640625" bestFit="1" customWidth="1"/>
  </cols>
  <sheetData>
    <row r="4" spans="2:14" x14ac:dyDescent="0.3">
      <c r="B4" s="13" t="s">
        <v>48</v>
      </c>
      <c r="C4" s="13" t="s">
        <v>90</v>
      </c>
      <c r="D4" s="42" t="s">
        <v>92</v>
      </c>
      <c r="F4" s="45" t="s">
        <v>94</v>
      </c>
      <c r="G4" s="46"/>
      <c r="H4" s="47"/>
    </row>
    <row r="5" spans="2:14" x14ac:dyDescent="0.3">
      <c r="B5">
        <v>32</v>
      </c>
      <c r="C5" s="43" t="s">
        <v>50</v>
      </c>
      <c r="D5" s="1">
        <v>0</v>
      </c>
      <c r="F5" s="45" t="s">
        <v>95</v>
      </c>
      <c r="G5" s="48"/>
      <c r="H5" s="47"/>
    </row>
    <row r="6" spans="2:14" x14ac:dyDescent="0.3">
      <c r="B6">
        <v>29</v>
      </c>
      <c r="C6" s="43" t="s">
        <v>50</v>
      </c>
      <c r="D6" s="1">
        <v>0</v>
      </c>
      <c r="F6" s="1"/>
      <c r="G6" s="1"/>
    </row>
    <row r="7" spans="2:14" x14ac:dyDescent="0.3">
      <c r="B7">
        <v>26</v>
      </c>
      <c r="C7" s="43" t="s">
        <v>50</v>
      </c>
      <c r="D7" s="1">
        <v>0</v>
      </c>
      <c r="F7" t="s">
        <v>98</v>
      </c>
    </row>
    <row r="8" spans="2:14" ht="15" thickBot="1" x14ac:dyDescent="0.35">
      <c r="B8">
        <v>36</v>
      </c>
      <c r="C8" s="43" t="s">
        <v>50</v>
      </c>
      <c r="D8" s="1">
        <v>0</v>
      </c>
    </row>
    <row r="9" spans="2:14" x14ac:dyDescent="0.3">
      <c r="B9">
        <v>27</v>
      </c>
      <c r="C9" s="43" t="s">
        <v>50</v>
      </c>
      <c r="D9" s="1">
        <v>0</v>
      </c>
      <c r="F9" s="20"/>
      <c r="G9" s="50" t="s">
        <v>74</v>
      </c>
      <c r="H9" s="50" t="s">
        <v>63</v>
      </c>
      <c r="I9" s="50" t="s">
        <v>75</v>
      </c>
      <c r="J9" s="50" t="s">
        <v>76</v>
      </c>
      <c r="K9" s="50" t="s">
        <v>77</v>
      </c>
      <c r="L9" s="50" t="s">
        <v>78</v>
      </c>
      <c r="M9" s="50" t="s">
        <v>79</v>
      </c>
      <c r="N9" s="50" t="s">
        <v>80</v>
      </c>
    </row>
    <row r="10" spans="2:14" x14ac:dyDescent="0.3">
      <c r="B10">
        <v>28</v>
      </c>
      <c r="C10" s="43" t="s">
        <v>50</v>
      </c>
      <c r="D10" s="1">
        <v>0</v>
      </c>
      <c r="F10" s="30" t="s">
        <v>68</v>
      </c>
      <c r="G10" s="23">
        <v>30.400000000000002</v>
      </c>
      <c r="H10" s="23">
        <v>1.003439062501112</v>
      </c>
      <c r="I10" s="23">
        <v>30.295810813091915</v>
      </c>
      <c r="J10" s="23">
        <v>1.5073988298947192E-17</v>
      </c>
      <c r="K10" s="23">
        <v>28.299777909621355</v>
      </c>
      <c r="L10" s="23">
        <v>32.500222090378649</v>
      </c>
      <c r="M10" s="23">
        <v>28.299777909621355</v>
      </c>
      <c r="N10" s="23">
        <v>32.500222090378649</v>
      </c>
    </row>
    <row r="11" spans="2:14" ht="15" thickBot="1" x14ac:dyDescent="0.35">
      <c r="B11">
        <v>29</v>
      </c>
      <c r="C11" s="43" t="s">
        <v>50</v>
      </c>
      <c r="D11" s="1">
        <v>0</v>
      </c>
      <c r="F11" s="19" t="s">
        <v>92</v>
      </c>
      <c r="G11" s="49">
        <v>3.6909090909090927</v>
      </c>
      <c r="H11" s="49">
        <v>1.3864503071190413</v>
      </c>
      <c r="I11" s="49">
        <v>2.6621286547071241</v>
      </c>
      <c r="J11" s="49">
        <v>1.5394689934577436E-2</v>
      </c>
      <c r="K11" s="49">
        <v>0.78903525418027565</v>
      </c>
      <c r="L11" s="49">
        <v>6.5927829276379093</v>
      </c>
      <c r="M11" s="49">
        <v>0.78903525418027565</v>
      </c>
      <c r="N11" s="49">
        <v>6.5927829276379093</v>
      </c>
    </row>
    <row r="12" spans="2:14" x14ac:dyDescent="0.3">
      <c r="B12">
        <v>30</v>
      </c>
      <c r="C12" s="43" t="s">
        <v>50</v>
      </c>
      <c r="D12" s="1">
        <v>0</v>
      </c>
      <c r="F12" s="18"/>
      <c r="G12" s="23"/>
      <c r="H12" s="4"/>
      <c r="I12" s="4"/>
      <c r="J12" s="4"/>
      <c r="K12" s="4"/>
      <c r="L12" s="4"/>
      <c r="M12" s="4"/>
      <c r="N12" s="4"/>
    </row>
    <row r="13" spans="2:14" x14ac:dyDescent="0.3">
      <c r="B13">
        <v>31</v>
      </c>
      <c r="C13" s="43" t="s">
        <v>50</v>
      </c>
      <c r="D13" s="1">
        <v>0</v>
      </c>
      <c r="F13" s="18"/>
      <c r="G13" s="23"/>
      <c r="H13" s="56"/>
      <c r="I13" s="56"/>
      <c r="J13" s="56"/>
      <c r="K13" s="56"/>
      <c r="L13" s="56"/>
      <c r="M13" s="4"/>
      <c r="N13" s="4"/>
    </row>
    <row r="14" spans="2:14" x14ac:dyDescent="0.3">
      <c r="B14">
        <v>36</v>
      </c>
      <c r="C14" s="43" t="s">
        <v>50</v>
      </c>
      <c r="D14" s="1">
        <v>0</v>
      </c>
      <c r="F14" s="18"/>
      <c r="G14" s="23"/>
      <c r="H14" s="56"/>
      <c r="I14" s="56"/>
      <c r="J14" s="56"/>
      <c r="K14" s="56"/>
      <c r="L14" s="56"/>
      <c r="M14" s="4"/>
      <c r="N14" s="4"/>
    </row>
    <row r="15" spans="2:14" x14ac:dyDescent="0.3">
      <c r="B15">
        <v>35</v>
      </c>
      <c r="C15" s="43" t="s">
        <v>49</v>
      </c>
      <c r="D15" s="1">
        <v>1</v>
      </c>
      <c r="F15" s="57"/>
      <c r="G15" s="56"/>
      <c r="H15" s="56"/>
      <c r="I15" s="56"/>
      <c r="J15" s="56"/>
      <c r="K15" s="56"/>
      <c r="L15" s="56"/>
      <c r="M15" s="4"/>
      <c r="N15" s="4"/>
    </row>
    <row r="16" spans="2:14" x14ac:dyDescent="0.3">
      <c r="B16">
        <v>36</v>
      </c>
      <c r="C16" s="43" t="s">
        <v>49</v>
      </c>
      <c r="D16" s="1">
        <v>1</v>
      </c>
      <c r="F16" s="57"/>
      <c r="G16" s="56"/>
      <c r="H16" s="56"/>
      <c r="I16" s="56"/>
      <c r="J16" s="56"/>
      <c r="K16" s="56"/>
      <c r="L16" s="56"/>
      <c r="M16" s="4"/>
      <c r="N16" s="4"/>
    </row>
    <row r="17" spans="1:14" x14ac:dyDescent="0.3">
      <c r="B17">
        <v>40</v>
      </c>
      <c r="C17" s="43" t="s">
        <v>49</v>
      </c>
      <c r="D17" s="1">
        <v>1</v>
      </c>
      <c r="F17" s="58"/>
      <c r="G17" s="59"/>
      <c r="H17" s="59"/>
      <c r="I17" s="59"/>
      <c r="J17" s="59"/>
      <c r="K17" s="59"/>
      <c r="L17" s="56"/>
      <c r="M17" s="4"/>
      <c r="N17" s="4"/>
    </row>
    <row r="18" spans="1:14" x14ac:dyDescent="0.3">
      <c r="B18">
        <v>32</v>
      </c>
      <c r="C18" s="43" t="s">
        <v>49</v>
      </c>
      <c r="D18" s="1">
        <v>1</v>
      </c>
      <c r="F18" s="18"/>
      <c r="G18" s="23"/>
      <c r="H18" s="23"/>
      <c r="I18" s="23"/>
      <c r="J18" s="23"/>
      <c r="K18" s="23"/>
      <c r="L18" s="56"/>
      <c r="M18" s="4"/>
      <c r="N18" s="4"/>
    </row>
    <row r="19" spans="1:14" x14ac:dyDescent="0.3">
      <c r="B19">
        <v>34</v>
      </c>
      <c r="C19" s="43" t="s">
        <v>49</v>
      </c>
      <c r="D19" s="1">
        <v>1</v>
      </c>
      <c r="F19" s="18"/>
      <c r="G19" s="23"/>
      <c r="H19" s="23"/>
      <c r="I19" s="23"/>
      <c r="J19" s="23"/>
      <c r="K19" s="23"/>
      <c r="L19" s="56"/>
      <c r="M19" s="4"/>
      <c r="N19" s="4"/>
    </row>
    <row r="20" spans="1:14" x14ac:dyDescent="0.3">
      <c r="B20">
        <v>37</v>
      </c>
      <c r="C20" s="43" t="s">
        <v>49</v>
      </c>
      <c r="D20" s="1">
        <v>1</v>
      </c>
      <c r="F20" s="18"/>
      <c r="G20" s="23"/>
      <c r="H20" s="23"/>
      <c r="I20" s="23"/>
      <c r="J20" s="23"/>
      <c r="K20" s="23"/>
      <c r="L20" s="56"/>
      <c r="M20" s="4"/>
      <c r="N20" s="4"/>
    </row>
    <row r="21" spans="1:14" x14ac:dyDescent="0.3">
      <c r="B21">
        <v>35</v>
      </c>
      <c r="C21" s="43" t="s">
        <v>49</v>
      </c>
      <c r="D21" s="1">
        <v>1</v>
      </c>
      <c r="F21" s="57"/>
      <c r="G21" s="56"/>
      <c r="H21" s="56"/>
      <c r="I21" s="56"/>
      <c r="J21" s="56"/>
      <c r="K21" s="56"/>
      <c r="L21" s="56"/>
      <c r="M21" s="4"/>
      <c r="N21" s="4"/>
    </row>
    <row r="22" spans="1:14" x14ac:dyDescent="0.3">
      <c r="B22">
        <v>33</v>
      </c>
      <c r="C22" s="43" t="s">
        <v>49</v>
      </c>
      <c r="D22" s="1">
        <v>1</v>
      </c>
      <c r="F22" s="57"/>
      <c r="G22" s="57"/>
      <c r="H22" s="57"/>
      <c r="I22" s="57"/>
      <c r="J22" s="57"/>
      <c r="K22" s="57"/>
      <c r="L22" s="57"/>
    </row>
    <row r="23" spans="1:14" x14ac:dyDescent="0.3">
      <c r="B23">
        <v>32</v>
      </c>
      <c r="C23" s="43" t="s">
        <v>49</v>
      </c>
      <c r="D23" s="1">
        <v>1</v>
      </c>
    </row>
    <row r="24" spans="1:14" x14ac:dyDescent="0.3">
      <c r="B24">
        <v>31</v>
      </c>
      <c r="C24" s="43" t="s">
        <v>49</v>
      </c>
      <c r="D24" s="1">
        <v>1</v>
      </c>
    </row>
    <row r="25" spans="1:14" x14ac:dyDescent="0.3">
      <c r="B25">
        <v>30</v>
      </c>
      <c r="C25" s="43" t="s">
        <v>49</v>
      </c>
      <c r="D25" s="1">
        <v>1</v>
      </c>
    </row>
    <row r="28" spans="1:14" x14ac:dyDescent="0.3">
      <c r="A28" s="44" t="s">
        <v>91</v>
      </c>
    </row>
    <row r="30" spans="1:14" x14ac:dyDescent="0.3">
      <c r="B30" s="13" t="s">
        <v>48</v>
      </c>
      <c r="C30" s="13" t="s">
        <v>90</v>
      </c>
      <c r="D30" s="42" t="s">
        <v>93</v>
      </c>
      <c r="E30" s="42" t="s">
        <v>92</v>
      </c>
      <c r="F30" s="51" t="s">
        <v>96</v>
      </c>
      <c r="G30" s="52"/>
      <c r="H30" s="54"/>
    </row>
    <row r="31" spans="1:14" x14ac:dyDescent="0.3">
      <c r="B31">
        <v>32</v>
      </c>
      <c r="C31" s="43" t="s">
        <v>50</v>
      </c>
      <c r="D31" s="43">
        <f>1-E31</f>
        <v>1</v>
      </c>
      <c r="E31" s="55">
        <v>0</v>
      </c>
      <c r="F31" s="51" t="s">
        <v>97</v>
      </c>
      <c r="G31" s="53"/>
      <c r="H31" s="54"/>
    </row>
    <row r="32" spans="1:14" x14ac:dyDescent="0.3">
      <c r="B32">
        <v>29</v>
      </c>
      <c r="C32" s="43" t="s">
        <v>50</v>
      </c>
      <c r="D32" s="43">
        <f t="shared" ref="D32:D51" si="0">1-E32</f>
        <v>1</v>
      </c>
      <c r="E32" s="1">
        <v>0</v>
      </c>
    </row>
    <row r="33" spans="2:14" x14ac:dyDescent="0.3">
      <c r="B33">
        <v>26</v>
      </c>
      <c r="C33" s="43" t="s">
        <v>50</v>
      </c>
      <c r="D33" s="43">
        <f t="shared" si="0"/>
        <v>1</v>
      </c>
      <c r="E33" s="1">
        <v>0</v>
      </c>
      <c r="F33" t="s">
        <v>98</v>
      </c>
      <c r="G33" s="60"/>
      <c r="H33" s="60"/>
      <c r="I33" s="60"/>
      <c r="J33" s="60"/>
      <c r="K33" s="60"/>
      <c r="L33" s="60"/>
      <c r="M33" s="60"/>
    </row>
    <row r="34" spans="2:14" ht="15" thickBot="1" x14ac:dyDescent="0.35">
      <c r="B34">
        <v>36</v>
      </c>
      <c r="C34" s="43" t="s">
        <v>50</v>
      </c>
      <c r="D34" s="43">
        <f t="shared" si="0"/>
        <v>1</v>
      </c>
      <c r="E34" s="1">
        <v>0</v>
      </c>
      <c r="F34" s="60"/>
      <c r="G34" s="60"/>
      <c r="H34" s="60"/>
      <c r="I34" s="60"/>
      <c r="J34" s="60"/>
      <c r="K34" s="60"/>
      <c r="L34" s="60"/>
      <c r="M34" s="60"/>
    </row>
    <row r="35" spans="2:14" x14ac:dyDescent="0.3">
      <c r="B35">
        <v>27</v>
      </c>
      <c r="C35" s="43" t="s">
        <v>50</v>
      </c>
      <c r="D35" s="43">
        <f t="shared" si="0"/>
        <v>1</v>
      </c>
      <c r="E35" s="1">
        <v>0</v>
      </c>
      <c r="F35" s="50"/>
      <c r="G35" s="50" t="s">
        <v>74</v>
      </c>
      <c r="H35" s="50" t="s">
        <v>63</v>
      </c>
      <c r="I35" s="50" t="s">
        <v>75</v>
      </c>
      <c r="J35" s="50" t="s">
        <v>76</v>
      </c>
      <c r="K35" s="50" t="s">
        <v>77</v>
      </c>
      <c r="L35" s="50" t="s">
        <v>78</v>
      </c>
      <c r="M35" s="50" t="s">
        <v>79</v>
      </c>
      <c r="N35" s="50" t="s">
        <v>80</v>
      </c>
    </row>
    <row r="36" spans="2:14" x14ac:dyDescent="0.3">
      <c r="B36">
        <v>28</v>
      </c>
      <c r="C36" s="43" t="s">
        <v>50</v>
      </c>
      <c r="D36" s="43">
        <f t="shared" si="0"/>
        <v>1</v>
      </c>
      <c r="E36" s="1">
        <v>0</v>
      </c>
      <c r="F36" s="23" t="s">
        <v>93</v>
      </c>
      <c r="G36" s="23">
        <v>30.399999999999991</v>
      </c>
      <c r="H36" s="23">
        <v>1.0034390625011116</v>
      </c>
      <c r="I36" s="23">
        <v>30.295810813091915</v>
      </c>
      <c r="J36" s="23">
        <v>1.5073988298947192E-17</v>
      </c>
      <c r="K36" s="23">
        <v>28.299777909621348</v>
      </c>
      <c r="L36" s="23">
        <v>32.500222090378635</v>
      </c>
      <c r="M36" s="23">
        <v>28.299777909621348</v>
      </c>
      <c r="N36" s="23">
        <v>32.500222090378635</v>
      </c>
    </row>
    <row r="37" spans="2:14" ht="15" thickBot="1" x14ac:dyDescent="0.35">
      <c r="B37">
        <v>29</v>
      </c>
      <c r="C37" s="43" t="s">
        <v>50</v>
      </c>
      <c r="D37" s="43">
        <f t="shared" si="0"/>
        <v>1</v>
      </c>
      <c r="E37" s="1">
        <v>0</v>
      </c>
      <c r="F37" s="49" t="s">
        <v>92</v>
      </c>
      <c r="G37" s="49">
        <v>34.090909090909086</v>
      </c>
      <c r="H37" s="49">
        <v>0.95674160668248009</v>
      </c>
      <c r="I37" s="49">
        <v>35.632305371478481</v>
      </c>
      <c r="J37" s="49">
        <v>7.2712497006302292E-19</v>
      </c>
      <c r="K37" s="49">
        <v>32.088425898625871</v>
      </c>
      <c r="L37" s="49">
        <v>36.093392283192301</v>
      </c>
      <c r="M37" s="49">
        <v>32.088425898625871</v>
      </c>
      <c r="N37" s="49">
        <v>36.093392283192301</v>
      </c>
    </row>
    <row r="38" spans="2:14" x14ac:dyDescent="0.3">
      <c r="B38">
        <v>30</v>
      </c>
      <c r="C38" s="43" t="s">
        <v>50</v>
      </c>
      <c r="D38" s="43">
        <f t="shared" si="0"/>
        <v>1</v>
      </c>
      <c r="E38" s="1">
        <v>0</v>
      </c>
      <c r="F38" s="23"/>
      <c r="G38" s="23"/>
      <c r="H38" s="61"/>
      <c r="I38" s="61"/>
      <c r="J38" s="61"/>
      <c r="K38" s="61"/>
      <c r="L38" s="61"/>
      <c r="M38" s="61"/>
      <c r="N38" s="4"/>
    </row>
    <row r="39" spans="2:14" x14ac:dyDescent="0.3">
      <c r="B39">
        <v>31</v>
      </c>
      <c r="C39" s="43" t="s">
        <v>50</v>
      </c>
      <c r="D39" s="43">
        <f t="shared" si="0"/>
        <v>1</v>
      </c>
      <c r="E39" s="1">
        <v>0</v>
      </c>
      <c r="F39" s="23"/>
      <c r="G39" s="23"/>
      <c r="H39" s="61"/>
      <c r="I39" s="61"/>
      <c r="J39" s="61"/>
      <c r="K39" s="61"/>
      <c r="L39" s="61"/>
      <c r="M39" s="61"/>
      <c r="N39" s="4"/>
    </row>
    <row r="40" spans="2:14" x14ac:dyDescent="0.3">
      <c r="B40">
        <v>36</v>
      </c>
      <c r="C40" s="43" t="s">
        <v>50</v>
      </c>
      <c r="D40" s="43">
        <f t="shared" si="0"/>
        <v>1</v>
      </c>
      <c r="E40" s="1">
        <v>0</v>
      </c>
      <c r="F40" s="23"/>
      <c r="G40" s="23"/>
      <c r="H40" s="61"/>
      <c r="I40" s="61"/>
      <c r="J40" s="61"/>
      <c r="K40" s="61"/>
      <c r="L40" s="61"/>
      <c r="M40" s="61"/>
      <c r="N40" s="4"/>
    </row>
    <row r="41" spans="2:14" x14ac:dyDescent="0.3">
      <c r="B41">
        <v>35</v>
      </c>
      <c r="C41" s="43" t="s">
        <v>49</v>
      </c>
      <c r="D41" s="43">
        <f t="shared" si="0"/>
        <v>0</v>
      </c>
      <c r="E41" s="1">
        <v>1</v>
      </c>
      <c r="F41" s="61"/>
      <c r="G41" s="61"/>
      <c r="H41" s="61"/>
      <c r="I41" s="61"/>
      <c r="J41" s="61"/>
      <c r="K41" s="61"/>
      <c r="L41" s="61"/>
      <c r="M41" s="61"/>
      <c r="N41" s="4"/>
    </row>
    <row r="42" spans="2:14" x14ac:dyDescent="0.3">
      <c r="B42">
        <v>36</v>
      </c>
      <c r="C42" s="43" t="s">
        <v>49</v>
      </c>
      <c r="D42" s="43">
        <f t="shared" si="0"/>
        <v>0</v>
      </c>
      <c r="E42" s="1">
        <v>1</v>
      </c>
      <c r="F42" s="61"/>
      <c r="G42" s="61"/>
      <c r="H42" s="61"/>
      <c r="I42" s="61"/>
      <c r="J42" s="61"/>
      <c r="K42" s="61"/>
      <c r="L42" s="61"/>
      <c r="M42" s="61"/>
      <c r="N42" s="4"/>
    </row>
    <row r="43" spans="2:14" x14ac:dyDescent="0.3">
      <c r="B43">
        <v>40</v>
      </c>
      <c r="C43" s="43" t="s">
        <v>49</v>
      </c>
      <c r="D43" s="43">
        <f t="shared" si="0"/>
        <v>0</v>
      </c>
      <c r="E43" s="1">
        <v>1</v>
      </c>
      <c r="F43" s="59"/>
      <c r="G43" s="59"/>
      <c r="H43" s="59"/>
      <c r="I43" s="59"/>
      <c r="J43" s="59"/>
      <c r="K43" s="59"/>
      <c r="L43" s="61"/>
      <c r="M43" s="61"/>
      <c r="N43" s="4"/>
    </row>
    <row r="44" spans="2:14" x14ac:dyDescent="0.3">
      <c r="B44">
        <v>32</v>
      </c>
      <c r="C44" s="43" t="s">
        <v>49</v>
      </c>
      <c r="D44" s="43">
        <f t="shared" si="0"/>
        <v>0</v>
      </c>
      <c r="E44" s="1">
        <v>1</v>
      </c>
      <c r="F44" s="23"/>
      <c r="G44" s="23"/>
      <c r="H44" s="23"/>
      <c r="I44" s="23"/>
      <c r="J44" s="23"/>
      <c r="K44" s="23"/>
      <c r="L44" s="61"/>
      <c r="M44" s="61"/>
      <c r="N44" s="4"/>
    </row>
    <row r="45" spans="2:14" x14ac:dyDescent="0.3">
      <c r="B45">
        <v>34</v>
      </c>
      <c r="C45" s="43" t="s">
        <v>49</v>
      </c>
      <c r="D45" s="43">
        <f t="shared" si="0"/>
        <v>0</v>
      </c>
      <c r="E45" s="1">
        <v>1</v>
      </c>
      <c r="F45" s="23"/>
      <c r="G45" s="23"/>
      <c r="H45" s="23"/>
      <c r="I45" s="23"/>
      <c r="J45" s="23"/>
      <c r="K45" s="23"/>
      <c r="L45" s="61"/>
      <c r="M45" s="61"/>
      <c r="N45" s="4"/>
    </row>
    <row r="46" spans="2:14" x14ac:dyDescent="0.3">
      <c r="B46">
        <v>37</v>
      </c>
      <c r="C46" s="43" t="s">
        <v>49</v>
      </c>
      <c r="D46" s="43">
        <f t="shared" si="0"/>
        <v>0</v>
      </c>
      <c r="E46" s="1">
        <v>1</v>
      </c>
      <c r="F46" s="23"/>
      <c r="G46" s="23"/>
      <c r="H46" s="23"/>
      <c r="I46" s="23"/>
      <c r="J46" s="23"/>
      <c r="K46" s="23"/>
      <c r="L46" s="61"/>
      <c r="M46" s="61"/>
      <c r="N46" s="4"/>
    </row>
    <row r="47" spans="2:14" x14ac:dyDescent="0.3">
      <c r="B47">
        <v>35</v>
      </c>
      <c r="C47" s="43" t="s">
        <v>49</v>
      </c>
      <c r="D47" s="43">
        <f t="shared" si="0"/>
        <v>0</v>
      </c>
      <c r="E47" s="1">
        <v>1</v>
      </c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>
        <v>33</v>
      </c>
      <c r="C48" s="43" t="s">
        <v>49</v>
      </c>
      <c r="D48" s="43">
        <f t="shared" si="0"/>
        <v>0</v>
      </c>
      <c r="E48" s="1">
        <v>1</v>
      </c>
    </row>
    <row r="49" spans="2:5" x14ac:dyDescent="0.3">
      <c r="B49">
        <v>32</v>
      </c>
      <c r="C49" s="43" t="s">
        <v>49</v>
      </c>
      <c r="D49" s="43">
        <f t="shared" si="0"/>
        <v>0</v>
      </c>
      <c r="E49" s="1">
        <v>1</v>
      </c>
    </row>
    <row r="50" spans="2:5" x14ac:dyDescent="0.3">
      <c r="B50">
        <v>31</v>
      </c>
      <c r="C50" s="43" t="s">
        <v>49</v>
      </c>
      <c r="D50" s="43">
        <f t="shared" si="0"/>
        <v>0</v>
      </c>
      <c r="E50" s="1">
        <v>1</v>
      </c>
    </row>
    <row r="51" spans="2:5" x14ac:dyDescent="0.3">
      <c r="B51">
        <v>30</v>
      </c>
      <c r="C51" s="43" t="s">
        <v>49</v>
      </c>
      <c r="D51" s="43">
        <f t="shared" si="0"/>
        <v>0</v>
      </c>
      <c r="E5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J12"/>
  <sheetViews>
    <sheetView workbookViewId="0">
      <selection activeCell="G26" sqref="G26"/>
    </sheetView>
  </sheetViews>
  <sheetFormatPr defaultRowHeight="14.4" x14ac:dyDescent="0.3"/>
  <cols>
    <col min="5" max="5" width="12.5546875" customWidth="1"/>
  </cols>
  <sheetData>
    <row r="3" spans="3:10" x14ac:dyDescent="0.3">
      <c r="D3" s="2" t="s">
        <v>4</v>
      </c>
      <c r="E3" s="6" t="s">
        <v>13</v>
      </c>
      <c r="F3" s="1"/>
      <c r="G3" s="8" t="s">
        <v>14</v>
      </c>
    </row>
    <row r="4" spans="3:10" x14ac:dyDescent="0.3">
      <c r="D4" t="s">
        <v>11</v>
      </c>
      <c r="E4">
        <v>0</v>
      </c>
    </row>
    <row r="5" spans="3:10" x14ac:dyDescent="0.3">
      <c r="D5" t="s">
        <v>11</v>
      </c>
      <c r="E5">
        <v>0</v>
      </c>
    </row>
    <row r="6" spans="3:10" x14ac:dyDescent="0.3">
      <c r="D6" t="s">
        <v>12</v>
      </c>
      <c r="E6">
        <v>1</v>
      </c>
    </row>
    <row r="7" spans="3:10" x14ac:dyDescent="0.3">
      <c r="D7" t="s">
        <v>12</v>
      </c>
      <c r="E7">
        <v>1</v>
      </c>
    </row>
    <row r="8" spans="3:10" x14ac:dyDescent="0.3">
      <c r="D8" t="s">
        <v>11</v>
      </c>
      <c r="E8">
        <v>0</v>
      </c>
    </row>
    <row r="9" spans="3:10" x14ac:dyDescent="0.3">
      <c r="D9" t="s">
        <v>11</v>
      </c>
      <c r="E9">
        <v>0</v>
      </c>
    </row>
    <row r="10" spans="3:10" x14ac:dyDescent="0.3">
      <c r="G10" s="7" t="s">
        <v>5</v>
      </c>
      <c r="H10" s="5"/>
      <c r="I10" s="5"/>
      <c r="J10" s="5"/>
    </row>
    <row r="12" spans="3:10" x14ac:dyDescent="0.3">
      <c r="C12" s="3" t="s">
        <v>15</v>
      </c>
      <c r="D12">
        <f>MODE(E4:E9)</f>
        <v>0</v>
      </c>
      <c r="G1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S76"/>
  <sheetViews>
    <sheetView workbookViewId="0">
      <selection activeCell="D34" sqref="D34"/>
    </sheetView>
  </sheetViews>
  <sheetFormatPr defaultRowHeight="14.4" x14ac:dyDescent="0.3"/>
  <cols>
    <col min="16" max="16" width="12.33203125" customWidth="1"/>
  </cols>
  <sheetData>
    <row r="3" spans="2:19" ht="15" thickBot="1" x14ac:dyDescent="0.35">
      <c r="D3" s="64" t="s">
        <v>4</v>
      </c>
      <c r="E3" s="64"/>
    </row>
    <row r="4" spans="2:19" x14ac:dyDescent="0.3">
      <c r="D4" s="10" t="s">
        <v>20</v>
      </c>
      <c r="E4" s="10" t="s">
        <v>17</v>
      </c>
      <c r="R4" s="20"/>
      <c r="S4" s="20"/>
    </row>
    <row r="5" spans="2:19" x14ac:dyDescent="0.3">
      <c r="D5">
        <v>1</v>
      </c>
      <c r="E5">
        <v>12</v>
      </c>
      <c r="R5" s="18"/>
      <c r="S5" s="18"/>
    </row>
    <row r="6" spans="2:19" x14ac:dyDescent="0.3">
      <c r="D6">
        <v>2</v>
      </c>
      <c r="E6">
        <v>14</v>
      </c>
      <c r="R6" s="62"/>
      <c r="S6" s="18"/>
    </row>
    <row r="7" spans="2:19" x14ac:dyDescent="0.3">
      <c r="D7">
        <v>3</v>
      </c>
      <c r="E7">
        <v>8</v>
      </c>
      <c r="R7" s="62"/>
      <c r="S7" s="18"/>
    </row>
    <row r="8" spans="2:19" x14ac:dyDescent="0.3">
      <c r="D8">
        <v>4</v>
      </c>
      <c r="E8">
        <v>12</v>
      </c>
      <c r="R8" s="62"/>
      <c r="S8" s="18"/>
    </row>
    <row r="9" spans="2:19" x14ac:dyDescent="0.3">
      <c r="D9">
        <v>5</v>
      </c>
      <c r="E9">
        <v>20</v>
      </c>
      <c r="R9" s="62"/>
      <c r="S9" s="18"/>
    </row>
    <row r="10" spans="2:19" x14ac:dyDescent="0.3">
      <c r="D10">
        <v>6</v>
      </c>
      <c r="E10">
        <v>35</v>
      </c>
      <c r="R10" s="62"/>
      <c r="S10" s="18"/>
    </row>
    <row r="11" spans="2:19" x14ac:dyDescent="0.3">
      <c r="D11">
        <v>7</v>
      </c>
      <c r="E11">
        <v>18</v>
      </c>
      <c r="R11" s="62"/>
      <c r="S11" s="18"/>
    </row>
    <row r="12" spans="2:19" ht="15" thickBot="1" x14ac:dyDescent="0.35">
      <c r="D12">
        <v>8</v>
      </c>
      <c r="E12">
        <v>5</v>
      </c>
      <c r="R12" s="19"/>
      <c r="S12" s="19"/>
    </row>
    <row r="13" spans="2:19" x14ac:dyDescent="0.3">
      <c r="D13">
        <v>9</v>
      </c>
      <c r="E13">
        <v>3</v>
      </c>
    </row>
    <row r="14" spans="2:19" x14ac:dyDescent="0.3">
      <c r="D14">
        <v>10</v>
      </c>
      <c r="E14">
        <v>2</v>
      </c>
    </row>
    <row r="16" spans="2:19" x14ac:dyDescent="0.3">
      <c r="B16" s="7" t="s">
        <v>5</v>
      </c>
      <c r="C16" s="5"/>
      <c r="D16" s="5"/>
      <c r="E16" s="5"/>
    </row>
    <row r="18" spans="2:16" x14ac:dyDescent="0.3">
      <c r="B18" s="14" t="s">
        <v>25</v>
      </c>
      <c r="C18" s="14"/>
    </row>
    <row r="19" spans="2:16" x14ac:dyDescent="0.3">
      <c r="B19" t="s">
        <v>23</v>
      </c>
    </row>
    <row r="20" spans="2:16" x14ac:dyDescent="0.3">
      <c r="B20" t="s">
        <v>24</v>
      </c>
    </row>
    <row r="21" spans="2:16" x14ac:dyDescent="0.3">
      <c r="B21" t="s">
        <v>26</v>
      </c>
    </row>
    <row r="26" spans="2:16" x14ac:dyDescent="0.3">
      <c r="F26" s="9" t="s">
        <v>4</v>
      </c>
      <c r="I26" s="13" t="s">
        <v>20</v>
      </c>
      <c r="O26" s="13" t="s">
        <v>20</v>
      </c>
      <c r="P26" s="13" t="s">
        <v>22</v>
      </c>
    </row>
    <row r="27" spans="2:16" x14ac:dyDescent="0.3">
      <c r="B27" s="14" t="s">
        <v>27</v>
      </c>
      <c r="C27" s="14"/>
      <c r="F27">
        <v>12</v>
      </c>
      <c r="I27">
        <v>1</v>
      </c>
      <c r="K27" t="s">
        <v>32</v>
      </c>
      <c r="O27" s="15">
        <v>1</v>
      </c>
      <c r="P27" s="1">
        <v>0</v>
      </c>
    </row>
    <row r="28" spans="2:16" x14ac:dyDescent="0.3">
      <c r="B28" t="s">
        <v>4</v>
      </c>
      <c r="F28">
        <v>12</v>
      </c>
      <c r="I28">
        <v>5</v>
      </c>
      <c r="K28" t="s">
        <v>28</v>
      </c>
      <c r="O28" s="15">
        <v>5</v>
      </c>
      <c r="P28" s="1">
        <v>12</v>
      </c>
    </row>
    <row r="29" spans="2:16" x14ac:dyDescent="0.3">
      <c r="B29" t="s">
        <v>18</v>
      </c>
      <c r="F29">
        <v>12</v>
      </c>
      <c r="I29">
        <v>10</v>
      </c>
      <c r="K29" t="s">
        <v>29</v>
      </c>
      <c r="O29" s="15">
        <v>10</v>
      </c>
      <c r="P29" s="1">
        <v>13</v>
      </c>
    </row>
    <row r="30" spans="2:16" x14ac:dyDescent="0.3">
      <c r="B30" t="s">
        <v>19</v>
      </c>
      <c r="F30">
        <v>12</v>
      </c>
      <c r="I30">
        <v>20</v>
      </c>
      <c r="K30" t="s">
        <v>30</v>
      </c>
      <c r="O30" s="15">
        <v>20</v>
      </c>
      <c r="P30" s="1">
        <v>25</v>
      </c>
    </row>
    <row r="31" spans="2:16" x14ac:dyDescent="0.3">
      <c r="F31">
        <v>12</v>
      </c>
      <c r="K31" t="s">
        <v>31</v>
      </c>
      <c r="O31" s="1" t="s">
        <v>21</v>
      </c>
      <c r="P31" s="1">
        <v>0</v>
      </c>
    </row>
    <row r="32" spans="2:16" x14ac:dyDescent="0.3">
      <c r="F32">
        <v>12</v>
      </c>
    </row>
    <row r="33" spans="2:15" x14ac:dyDescent="0.3">
      <c r="B33" s="63" t="s">
        <v>99</v>
      </c>
      <c r="C33" s="63"/>
      <c r="D33" s="63"/>
      <c r="E33" s="63"/>
      <c r="F33">
        <v>12</v>
      </c>
    </row>
    <row r="34" spans="2:15" x14ac:dyDescent="0.3">
      <c r="B34" s="63" t="s">
        <v>100</v>
      </c>
      <c r="C34" s="63"/>
      <c r="D34" s="63"/>
      <c r="E34" s="63"/>
      <c r="F34">
        <v>12</v>
      </c>
      <c r="O34" s="16" t="s">
        <v>33</v>
      </c>
    </row>
    <row r="35" spans="2:15" x14ac:dyDescent="0.3">
      <c r="B35" s="3"/>
      <c r="C35" s="3"/>
      <c r="D35" s="3"/>
      <c r="E35" s="3"/>
      <c r="F35">
        <v>12</v>
      </c>
    </row>
    <row r="36" spans="2:15" x14ac:dyDescent="0.3">
      <c r="F36">
        <v>12</v>
      </c>
    </row>
    <row r="37" spans="2:15" x14ac:dyDescent="0.3">
      <c r="F37">
        <v>12</v>
      </c>
    </row>
    <row r="38" spans="2:15" x14ac:dyDescent="0.3">
      <c r="F38">
        <v>14</v>
      </c>
    </row>
    <row r="39" spans="2:15" x14ac:dyDescent="0.3">
      <c r="F39">
        <v>14</v>
      </c>
    </row>
    <row r="40" spans="2:15" x14ac:dyDescent="0.3">
      <c r="F40">
        <v>14</v>
      </c>
    </row>
    <row r="41" spans="2:15" x14ac:dyDescent="0.3">
      <c r="F41">
        <v>14</v>
      </c>
    </row>
    <row r="42" spans="2:15" x14ac:dyDescent="0.3">
      <c r="F42">
        <v>14</v>
      </c>
    </row>
    <row r="43" spans="2:15" x14ac:dyDescent="0.3">
      <c r="F43">
        <v>14</v>
      </c>
    </row>
    <row r="44" spans="2:15" x14ac:dyDescent="0.3">
      <c r="F44">
        <v>14</v>
      </c>
    </row>
    <row r="45" spans="2:15" x14ac:dyDescent="0.3">
      <c r="F45">
        <v>14</v>
      </c>
    </row>
    <row r="46" spans="2:15" x14ac:dyDescent="0.3">
      <c r="F46">
        <v>14</v>
      </c>
    </row>
    <row r="47" spans="2:15" x14ac:dyDescent="0.3">
      <c r="F47">
        <v>14</v>
      </c>
    </row>
    <row r="48" spans="2:15" x14ac:dyDescent="0.3">
      <c r="F48">
        <v>14</v>
      </c>
    </row>
    <row r="49" spans="6:6" x14ac:dyDescent="0.3">
      <c r="F49">
        <v>14</v>
      </c>
    </row>
    <row r="50" spans="6:6" x14ac:dyDescent="0.3">
      <c r="F50">
        <v>14</v>
      </c>
    </row>
    <row r="51" spans="6:6" x14ac:dyDescent="0.3">
      <c r="F51">
        <v>14</v>
      </c>
    </row>
    <row r="52" spans="6:6" x14ac:dyDescent="0.3">
      <c r="F52">
        <v>10</v>
      </c>
    </row>
    <row r="53" spans="6:6" x14ac:dyDescent="0.3">
      <c r="F53">
        <v>10</v>
      </c>
    </row>
    <row r="54" spans="6:6" x14ac:dyDescent="0.3">
      <c r="F54">
        <v>10</v>
      </c>
    </row>
    <row r="55" spans="6:6" x14ac:dyDescent="0.3">
      <c r="F55">
        <v>10</v>
      </c>
    </row>
    <row r="56" spans="6:6" x14ac:dyDescent="0.3">
      <c r="F56">
        <v>10</v>
      </c>
    </row>
    <row r="57" spans="6:6" x14ac:dyDescent="0.3">
      <c r="F57">
        <v>3</v>
      </c>
    </row>
    <row r="58" spans="6:6" x14ac:dyDescent="0.3">
      <c r="F58">
        <v>3</v>
      </c>
    </row>
    <row r="59" spans="6:6" x14ac:dyDescent="0.3">
      <c r="F59">
        <v>3</v>
      </c>
    </row>
    <row r="60" spans="6:6" x14ac:dyDescent="0.3">
      <c r="F60">
        <v>3</v>
      </c>
    </row>
    <row r="61" spans="6:6" x14ac:dyDescent="0.3">
      <c r="F61">
        <v>3</v>
      </c>
    </row>
    <row r="62" spans="6:6" x14ac:dyDescent="0.3">
      <c r="F62">
        <v>5</v>
      </c>
    </row>
    <row r="63" spans="6:6" x14ac:dyDescent="0.3">
      <c r="F63">
        <v>5</v>
      </c>
    </row>
    <row r="64" spans="6:6" x14ac:dyDescent="0.3">
      <c r="F64">
        <v>5</v>
      </c>
    </row>
    <row r="65" spans="6:6" x14ac:dyDescent="0.3">
      <c r="F65">
        <v>5</v>
      </c>
    </row>
    <row r="66" spans="6:6" x14ac:dyDescent="0.3">
      <c r="F66">
        <v>5</v>
      </c>
    </row>
    <row r="67" spans="6:6" x14ac:dyDescent="0.3">
      <c r="F67">
        <v>5</v>
      </c>
    </row>
    <row r="68" spans="6:6" x14ac:dyDescent="0.3">
      <c r="F68">
        <v>5</v>
      </c>
    </row>
    <row r="69" spans="6:6" x14ac:dyDescent="0.3">
      <c r="F69">
        <v>7</v>
      </c>
    </row>
    <row r="70" spans="6:6" x14ac:dyDescent="0.3">
      <c r="F70">
        <v>7</v>
      </c>
    </row>
    <row r="71" spans="6:6" x14ac:dyDescent="0.3">
      <c r="F71">
        <v>7</v>
      </c>
    </row>
    <row r="72" spans="6:6" x14ac:dyDescent="0.3">
      <c r="F72">
        <v>7</v>
      </c>
    </row>
    <row r="73" spans="6:6" x14ac:dyDescent="0.3">
      <c r="F73">
        <v>7</v>
      </c>
    </row>
    <row r="74" spans="6:6" x14ac:dyDescent="0.3">
      <c r="F74">
        <v>7</v>
      </c>
    </row>
    <row r="75" spans="6:6" x14ac:dyDescent="0.3">
      <c r="F75">
        <v>7</v>
      </c>
    </row>
    <row r="76" spans="6:6" x14ac:dyDescent="0.3">
      <c r="F76">
        <v>7</v>
      </c>
    </row>
  </sheetData>
  <mergeCells count="1">
    <mergeCell ref="D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16"/>
  <sheetViews>
    <sheetView workbookViewId="0">
      <selection activeCell="F1" sqref="F1"/>
    </sheetView>
  </sheetViews>
  <sheetFormatPr defaultRowHeight="14.4" x14ac:dyDescent="0.3"/>
  <sheetData>
    <row r="4" spans="2:5" x14ac:dyDescent="0.3">
      <c r="C4" s="12" t="s">
        <v>34</v>
      </c>
      <c r="D4" s="12" t="s">
        <v>35</v>
      </c>
    </row>
    <row r="5" spans="2:5" x14ac:dyDescent="0.3">
      <c r="C5">
        <v>10</v>
      </c>
      <c r="D5">
        <v>1000</v>
      </c>
    </row>
    <row r="6" spans="2:5" x14ac:dyDescent="0.3">
      <c r="C6">
        <v>20</v>
      </c>
      <c r="D6">
        <v>950</v>
      </c>
    </row>
    <row r="7" spans="2:5" x14ac:dyDescent="0.3">
      <c r="C7">
        <v>30</v>
      </c>
      <c r="D7">
        <v>900</v>
      </c>
    </row>
    <row r="8" spans="2:5" x14ac:dyDescent="0.3">
      <c r="C8">
        <v>40</v>
      </c>
      <c r="D8">
        <v>800</v>
      </c>
    </row>
    <row r="9" spans="2:5" x14ac:dyDescent="0.3">
      <c r="C9">
        <v>50</v>
      </c>
      <c r="D9">
        <v>700</v>
      </c>
    </row>
    <row r="10" spans="2:5" x14ac:dyDescent="0.3">
      <c r="C10">
        <v>60</v>
      </c>
      <c r="D10">
        <v>600</v>
      </c>
    </row>
    <row r="13" spans="2:5" x14ac:dyDescent="0.3">
      <c r="B13" s="7" t="s">
        <v>5</v>
      </c>
      <c r="C13" s="5"/>
      <c r="D13" s="5"/>
      <c r="E13" s="5"/>
    </row>
    <row r="15" spans="2:5" x14ac:dyDescent="0.3">
      <c r="B15" t="s">
        <v>23</v>
      </c>
    </row>
    <row r="16" spans="2:5" x14ac:dyDescent="0.3">
      <c r="B16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4:O35"/>
  <sheetViews>
    <sheetView workbookViewId="0">
      <selection activeCell="F24" sqref="F24"/>
    </sheetView>
  </sheetViews>
  <sheetFormatPr defaultRowHeight="14.4" x14ac:dyDescent="0.3"/>
  <cols>
    <col min="6" max="6" width="13.109375" customWidth="1"/>
    <col min="7" max="7" width="16.33203125" bestFit="1" customWidth="1"/>
    <col min="10" max="10" width="13.109375" bestFit="1" customWidth="1"/>
    <col min="11" max="11" width="10.5546875" customWidth="1"/>
    <col min="12" max="12" width="9.88671875" customWidth="1"/>
    <col min="13" max="13" width="9.33203125" customWidth="1"/>
    <col min="14" max="14" width="8.5546875" customWidth="1"/>
    <col min="15" max="15" width="13.109375" bestFit="1" customWidth="1"/>
    <col min="16" max="16" width="16.33203125" customWidth="1"/>
    <col min="17" max="17" width="7.6640625" customWidth="1"/>
    <col min="18" max="18" width="3.88671875" customWidth="1"/>
    <col min="19" max="19" width="7.6640625" customWidth="1"/>
    <col min="20" max="20" width="11.33203125" bestFit="1" customWidth="1"/>
  </cols>
  <sheetData>
    <row r="4" spans="5:13" x14ac:dyDescent="0.3">
      <c r="F4" s="64" t="s">
        <v>37</v>
      </c>
      <c r="G4" s="64"/>
    </row>
    <row r="5" spans="5:13" x14ac:dyDescent="0.3">
      <c r="E5" s="12" t="s">
        <v>38</v>
      </c>
      <c r="F5" s="10" t="s">
        <v>41</v>
      </c>
      <c r="G5" s="10" t="s">
        <v>42</v>
      </c>
      <c r="K5" s="17" t="s">
        <v>44</v>
      </c>
    </row>
    <row r="6" spans="5:13" x14ac:dyDescent="0.3">
      <c r="E6" t="s">
        <v>11</v>
      </c>
      <c r="F6">
        <v>0</v>
      </c>
      <c r="G6">
        <f>1-F6</f>
        <v>1</v>
      </c>
      <c r="J6" s="17" t="s">
        <v>39</v>
      </c>
      <c r="K6" t="s">
        <v>43</v>
      </c>
      <c r="L6" t="s">
        <v>45</v>
      </c>
    </row>
    <row r="7" spans="5:13" x14ac:dyDescent="0.3">
      <c r="E7" t="s">
        <v>11</v>
      </c>
      <c r="F7">
        <v>0</v>
      </c>
      <c r="G7">
        <f t="shared" ref="G7:G26" si="0">1-F7</f>
        <v>1</v>
      </c>
      <c r="J7" s="8" t="s">
        <v>12</v>
      </c>
      <c r="K7" s="11">
        <v>7</v>
      </c>
      <c r="L7" s="11">
        <v>5</v>
      </c>
    </row>
    <row r="8" spans="5:13" x14ac:dyDescent="0.3">
      <c r="E8" t="s">
        <v>11</v>
      </c>
      <c r="F8">
        <v>0</v>
      </c>
      <c r="G8">
        <f t="shared" si="0"/>
        <v>1</v>
      </c>
      <c r="J8" s="8" t="s">
        <v>11</v>
      </c>
      <c r="K8" s="11">
        <v>4</v>
      </c>
      <c r="L8" s="11">
        <v>5</v>
      </c>
    </row>
    <row r="9" spans="5:13" x14ac:dyDescent="0.3">
      <c r="E9" t="s">
        <v>11</v>
      </c>
      <c r="F9">
        <v>1</v>
      </c>
      <c r="G9">
        <f t="shared" si="0"/>
        <v>0</v>
      </c>
      <c r="J9" s="8" t="s">
        <v>40</v>
      </c>
      <c r="K9" s="11">
        <v>11</v>
      </c>
      <c r="L9" s="11">
        <v>10</v>
      </c>
    </row>
    <row r="10" spans="5:13" x14ac:dyDescent="0.3">
      <c r="E10" t="s">
        <v>11</v>
      </c>
      <c r="F10">
        <v>1</v>
      </c>
      <c r="G10">
        <f t="shared" si="0"/>
        <v>0</v>
      </c>
    </row>
    <row r="11" spans="5:13" x14ac:dyDescent="0.3">
      <c r="E11" t="s">
        <v>11</v>
      </c>
      <c r="F11">
        <v>1</v>
      </c>
      <c r="G11">
        <f t="shared" si="0"/>
        <v>0</v>
      </c>
    </row>
    <row r="12" spans="5:13" x14ac:dyDescent="0.3">
      <c r="E12" t="s">
        <v>11</v>
      </c>
      <c r="F12">
        <v>1</v>
      </c>
      <c r="G12">
        <f t="shared" si="0"/>
        <v>0</v>
      </c>
      <c r="J12" s="7" t="s">
        <v>5</v>
      </c>
      <c r="K12" s="5"/>
      <c r="L12" s="5"/>
      <c r="M12" s="5"/>
    </row>
    <row r="13" spans="5:13" x14ac:dyDescent="0.3">
      <c r="E13" t="s">
        <v>11</v>
      </c>
      <c r="F13">
        <v>0</v>
      </c>
      <c r="G13">
        <f t="shared" si="0"/>
        <v>1</v>
      </c>
    </row>
    <row r="14" spans="5:13" x14ac:dyDescent="0.3">
      <c r="E14" t="s">
        <v>11</v>
      </c>
      <c r="F14">
        <v>0</v>
      </c>
      <c r="G14">
        <f t="shared" si="0"/>
        <v>1</v>
      </c>
      <c r="J14" t="s">
        <v>23</v>
      </c>
    </row>
    <row r="15" spans="5:13" x14ac:dyDescent="0.3">
      <c r="E15" t="s">
        <v>12</v>
      </c>
      <c r="F15">
        <v>0</v>
      </c>
      <c r="G15">
        <f t="shared" si="0"/>
        <v>1</v>
      </c>
      <c r="J15" t="s">
        <v>46</v>
      </c>
    </row>
    <row r="16" spans="5:13" x14ac:dyDescent="0.3">
      <c r="E16" t="s">
        <v>12</v>
      </c>
      <c r="F16">
        <v>1</v>
      </c>
      <c r="G16">
        <f t="shared" si="0"/>
        <v>0</v>
      </c>
    </row>
    <row r="17" spans="5:14" x14ac:dyDescent="0.3">
      <c r="E17" t="s">
        <v>12</v>
      </c>
      <c r="F17">
        <v>1</v>
      </c>
      <c r="G17">
        <f t="shared" si="0"/>
        <v>0</v>
      </c>
    </row>
    <row r="18" spans="5:14" x14ac:dyDescent="0.3">
      <c r="E18" t="s">
        <v>12</v>
      </c>
      <c r="F18">
        <v>1</v>
      </c>
      <c r="G18">
        <f t="shared" si="0"/>
        <v>0</v>
      </c>
    </row>
    <row r="19" spans="5:14" x14ac:dyDescent="0.3">
      <c r="E19" t="s">
        <v>12</v>
      </c>
      <c r="F19">
        <v>0</v>
      </c>
      <c r="G19">
        <f t="shared" si="0"/>
        <v>1</v>
      </c>
    </row>
    <row r="20" spans="5:14" x14ac:dyDescent="0.3">
      <c r="E20" t="s">
        <v>12</v>
      </c>
      <c r="F20">
        <v>1</v>
      </c>
      <c r="G20">
        <f t="shared" si="0"/>
        <v>0</v>
      </c>
    </row>
    <row r="21" spans="5:14" x14ac:dyDescent="0.3">
      <c r="E21" t="s">
        <v>12</v>
      </c>
      <c r="F21">
        <v>1</v>
      </c>
      <c r="G21">
        <f t="shared" si="0"/>
        <v>0</v>
      </c>
    </row>
    <row r="22" spans="5:14" x14ac:dyDescent="0.3">
      <c r="E22" t="s">
        <v>12</v>
      </c>
      <c r="F22">
        <v>0</v>
      </c>
      <c r="G22">
        <f t="shared" si="0"/>
        <v>1</v>
      </c>
    </row>
    <row r="23" spans="5:14" x14ac:dyDescent="0.3">
      <c r="E23" t="s">
        <v>12</v>
      </c>
      <c r="F23">
        <v>0</v>
      </c>
      <c r="G23">
        <f t="shared" si="0"/>
        <v>1</v>
      </c>
    </row>
    <row r="24" spans="5:14" x14ac:dyDescent="0.3">
      <c r="E24" t="s">
        <v>12</v>
      </c>
      <c r="F24">
        <v>0</v>
      </c>
      <c r="G24">
        <f t="shared" si="0"/>
        <v>1</v>
      </c>
    </row>
    <row r="25" spans="5:14" x14ac:dyDescent="0.3">
      <c r="E25" t="s">
        <v>12</v>
      </c>
      <c r="F25">
        <v>1</v>
      </c>
      <c r="G25">
        <f t="shared" si="0"/>
        <v>0</v>
      </c>
    </row>
    <row r="26" spans="5:14" x14ac:dyDescent="0.3">
      <c r="E26" t="s">
        <v>12</v>
      </c>
      <c r="F26">
        <v>1</v>
      </c>
      <c r="G26">
        <f t="shared" si="0"/>
        <v>0</v>
      </c>
      <c r="M26" s="11"/>
      <c r="N26" s="11"/>
    </row>
    <row r="27" spans="5:14" x14ac:dyDescent="0.3">
      <c r="M27" s="11"/>
      <c r="N27" s="11"/>
    </row>
    <row r="28" spans="5:14" x14ac:dyDescent="0.3">
      <c r="M28" s="11"/>
      <c r="N28" s="11"/>
    </row>
    <row r="35" spans="15:15" x14ac:dyDescent="0.3">
      <c r="O35" s="11"/>
    </row>
  </sheetData>
  <mergeCells count="1"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K26"/>
  <sheetViews>
    <sheetView topLeftCell="A3" workbookViewId="0">
      <selection activeCell="H5" sqref="H5"/>
    </sheetView>
  </sheetViews>
  <sheetFormatPr defaultRowHeight="14.4" x14ac:dyDescent="0.3"/>
  <cols>
    <col min="8" max="8" width="13.109375" bestFit="1" customWidth="1"/>
    <col min="9" max="9" width="16.33203125" customWidth="1"/>
    <col min="10" max="10" width="16.33203125" bestFit="1" customWidth="1"/>
  </cols>
  <sheetData>
    <row r="4" spans="4:11" x14ac:dyDescent="0.3">
      <c r="E4" s="65"/>
      <c r="F4" s="65"/>
    </row>
    <row r="5" spans="4:11" x14ac:dyDescent="0.3">
      <c r="D5" s="12" t="s">
        <v>47</v>
      </c>
      <c r="E5" s="12" t="s">
        <v>48</v>
      </c>
      <c r="H5" s="17" t="s">
        <v>39</v>
      </c>
      <c r="I5" t="s">
        <v>51</v>
      </c>
    </row>
    <row r="6" spans="4:11" x14ac:dyDescent="0.3">
      <c r="D6" t="s">
        <v>49</v>
      </c>
      <c r="E6">
        <v>35</v>
      </c>
      <c r="H6" s="8" t="s">
        <v>49</v>
      </c>
      <c r="I6" s="4">
        <v>34.5</v>
      </c>
    </row>
    <row r="7" spans="4:11" x14ac:dyDescent="0.3">
      <c r="D7" t="s">
        <v>49</v>
      </c>
      <c r="E7">
        <v>36</v>
      </c>
      <c r="H7" s="8" t="s">
        <v>50</v>
      </c>
      <c r="I7" s="4">
        <v>30.363636363636363</v>
      </c>
    </row>
    <row r="8" spans="4:11" x14ac:dyDescent="0.3">
      <c r="D8" t="s">
        <v>49</v>
      </c>
      <c r="E8">
        <v>40</v>
      </c>
      <c r="H8" s="8" t="s">
        <v>40</v>
      </c>
      <c r="I8" s="4">
        <v>32.333333333333336</v>
      </c>
    </row>
    <row r="9" spans="4:11" x14ac:dyDescent="0.3">
      <c r="D9" t="s">
        <v>49</v>
      </c>
      <c r="E9">
        <v>32</v>
      </c>
    </row>
    <row r="10" spans="4:11" x14ac:dyDescent="0.3">
      <c r="D10" t="s">
        <v>49</v>
      </c>
      <c r="E10">
        <v>34</v>
      </c>
    </row>
    <row r="11" spans="4:11" x14ac:dyDescent="0.3">
      <c r="D11" t="s">
        <v>49</v>
      </c>
      <c r="E11">
        <v>37</v>
      </c>
      <c r="H11" s="7" t="s">
        <v>5</v>
      </c>
      <c r="I11" s="5"/>
      <c r="J11" s="5"/>
      <c r="K11" s="5"/>
    </row>
    <row r="12" spans="4:11" x14ac:dyDescent="0.3">
      <c r="D12" t="s">
        <v>49</v>
      </c>
      <c r="E12">
        <v>35</v>
      </c>
    </row>
    <row r="13" spans="4:11" x14ac:dyDescent="0.3">
      <c r="D13" t="s">
        <v>49</v>
      </c>
      <c r="E13">
        <v>33</v>
      </c>
      <c r="H13" t="s">
        <v>23</v>
      </c>
    </row>
    <row r="14" spans="4:11" x14ac:dyDescent="0.3">
      <c r="D14" t="s">
        <v>49</v>
      </c>
      <c r="E14">
        <v>32</v>
      </c>
      <c r="H14" t="s">
        <v>46</v>
      </c>
    </row>
    <row r="15" spans="4:11" x14ac:dyDescent="0.3">
      <c r="D15" t="s">
        <v>49</v>
      </c>
      <c r="E15">
        <v>31</v>
      </c>
      <c r="H15" t="s">
        <v>52</v>
      </c>
    </row>
    <row r="16" spans="4:11" x14ac:dyDescent="0.3">
      <c r="D16" t="s">
        <v>50</v>
      </c>
      <c r="E16">
        <v>30</v>
      </c>
    </row>
    <row r="17" spans="4:5" x14ac:dyDescent="0.3">
      <c r="D17" t="s">
        <v>50</v>
      </c>
      <c r="E17">
        <v>32</v>
      </c>
    </row>
    <row r="18" spans="4:5" x14ac:dyDescent="0.3">
      <c r="D18" t="s">
        <v>50</v>
      </c>
      <c r="E18">
        <v>29</v>
      </c>
    </row>
    <row r="19" spans="4:5" x14ac:dyDescent="0.3">
      <c r="D19" t="s">
        <v>50</v>
      </c>
      <c r="E19">
        <v>26</v>
      </c>
    </row>
    <row r="20" spans="4:5" x14ac:dyDescent="0.3">
      <c r="D20" t="s">
        <v>50</v>
      </c>
      <c r="E20">
        <v>36</v>
      </c>
    </row>
    <row r="21" spans="4:5" x14ac:dyDescent="0.3">
      <c r="D21" t="s">
        <v>50</v>
      </c>
      <c r="E21">
        <v>27</v>
      </c>
    </row>
    <row r="22" spans="4:5" x14ac:dyDescent="0.3">
      <c r="D22" t="s">
        <v>50</v>
      </c>
      <c r="E22">
        <v>28</v>
      </c>
    </row>
    <row r="23" spans="4:5" x14ac:dyDescent="0.3">
      <c r="D23" t="s">
        <v>50</v>
      </c>
      <c r="E23">
        <v>29</v>
      </c>
    </row>
    <row r="24" spans="4:5" x14ac:dyDescent="0.3">
      <c r="D24" t="s">
        <v>50</v>
      </c>
      <c r="E24">
        <v>30</v>
      </c>
    </row>
    <row r="25" spans="4:5" x14ac:dyDescent="0.3">
      <c r="D25" t="s">
        <v>50</v>
      </c>
      <c r="E25">
        <v>31</v>
      </c>
    </row>
    <row r="26" spans="4:5" x14ac:dyDescent="0.3">
      <c r="D26" t="s">
        <v>50</v>
      </c>
      <c r="E26">
        <v>36</v>
      </c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18"/>
  <sheetViews>
    <sheetView workbookViewId="0">
      <selection activeCell="H14" sqref="H14"/>
    </sheetView>
  </sheetViews>
  <sheetFormatPr defaultRowHeight="14.4" x14ac:dyDescent="0.3"/>
  <sheetData>
    <row r="3" spans="2:10" x14ac:dyDescent="0.3">
      <c r="C3" s="12" t="s">
        <v>34</v>
      </c>
      <c r="D3" s="12" t="s">
        <v>35</v>
      </c>
    </row>
    <row r="4" spans="2:10" x14ac:dyDescent="0.3">
      <c r="C4">
        <v>10</v>
      </c>
      <c r="D4">
        <v>1000</v>
      </c>
    </row>
    <row r="5" spans="2:10" x14ac:dyDescent="0.3">
      <c r="C5">
        <v>20</v>
      </c>
      <c r="D5">
        <v>950</v>
      </c>
    </row>
    <row r="6" spans="2:10" x14ac:dyDescent="0.3">
      <c r="C6">
        <v>30</v>
      </c>
      <c r="D6">
        <v>900</v>
      </c>
    </row>
    <row r="7" spans="2:10" x14ac:dyDescent="0.3">
      <c r="C7">
        <v>40</v>
      </c>
      <c r="D7">
        <v>800</v>
      </c>
    </row>
    <row r="8" spans="2:10" x14ac:dyDescent="0.3">
      <c r="C8">
        <v>50</v>
      </c>
      <c r="D8">
        <v>700</v>
      </c>
    </row>
    <row r="9" spans="2:10" x14ac:dyDescent="0.3">
      <c r="C9">
        <v>60</v>
      </c>
      <c r="D9">
        <v>600</v>
      </c>
    </row>
    <row r="12" spans="2:10" x14ac:dyDescent="0.3">
      <c r="B12" s="7" t="s">
        <v>5</v>
      </c>
      <c r="C12" s="5"/>
      <c r="D12" s="5"/>
      <c r="E12" s="5"/>
      <c r="H12" s="5" t="s">
        <v>56</v>
      </c>
      <c r="I12" s="5"/>
      <c r="J12" s="5"/>
    </row>
    <row r="14" spans="2:10" x14ac:dyDescent="0.3">
      <c r="B14" t="s">
        <v>53</v>
      </c>
      <c r="H14">
        <f>CORREL(C3:C9,D3:D9)</f>
        <v>-0.98850536525749677</v>
      </c>
    </row>
    <row r="15" spans="2:10" ht="15" thickBot="1" x14ac:dyDescent="0.35"/>
    <row r="16" spans="2:10" x14ac:dyDescent="0.3">
      <c r="B16" t="s">
        <v>54</v>
      </c>
      <c r="H16" s="20"/>
      <c r="I16" s="20" t="s">
        <v>34</v>
      </c>
      <c r="J16" s="20" t="s">
        <v>35</v>
      </c>
    </row>
    <row r="17" spans="2:10" x14ac:dyDescent="0.3">
      <c r="B17" t="s">
        <v>18</v>
      </c>
      <c r="H17" s="18" t="s">
        <v>34</v>
      </c>
      <c r="I17" s="18">
        <v>1</v>
      </c>
      <c r="J17" s="18"/>
    </row>
    <row r="18" spans="2:10" ht="15" thickBot="1" x14ac:dyDescent="0.35">
      <c r="B18" t="s">
        <v>55</v>
      </c>
      <c r="H18" s="19" t="s">
        <v>35</v>
      </c>
      <c r="I18" s="19">
        <v>-0.98850536525749677</v>
      </c>
      <c r="J18" s="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P30"/>
  <sheetViews>
    <sheetView workbookViewId="0">
      <selection activeCell="G14" sqref="G14"/>
    </sheetView>
  </sheetViews>
  <sheetFormatPr defaultRowHeight="14.4" x14ac:dyDescent="0.3"/>
  <cols>
    <col min="8" max="8" width="18" bestFit="1" customWidth="1"/>
    <col min="9" max="9" width="11.6640625" bestFit="1" customWidth="1"/>
    <col min="10" max="10" width="14.5546875" bestFit="1" customWidth="1"/>
    <col min="11" max="11" width="8.5546875" bestFit="1" customWidth="1"/>
    <col min="12" max="12" width="8.109375" bestFit="1" customWidth="1"/>
    <col min="13" max="13" width="13.44140625" bestFit="1" customWidth="1"/>
    <col min="14" max="14" width="11" bestFit="1" customWidth="1"/>
    <col min="15" max="15" width="12.44140625" bestFit="1" customWidth="1"/>
    <col min="16" max="16" width="12.5546875" bestFit="1" customWidth="1"/>
  </cols>
  <sheetData>
    <row r="3" spans="2:16" x14ac:dyDescent="0.3">
      <c r="C3" s="12" t="s">
        <v>34</v>
      </c>
      <c r="D3" s="12" t="s">
        <v>35</v>
      </c>
    </row>
    <row r="4" spans="2:16" x14ac:dyDescent="0.3">
      <c r="C4">
        <v>10</v>
      </c>
      <c r="D4">
        <v>1000</v>
      </c>
    </row>
    <row r="5" spans="2:16" x14ac:dyDescent="0.3">
      <c r="C5">
        <v>20</v>
      </c>
      <c r="D5">
        <v>950</v>
      </c>
    </row>
    <row r="6" spans="2:16" x14ac:dyDescent="0.3">
      <c r="C6">
        <v>30</v>
      </c>
      <c r="D6">
        <v>900</v>
      </c>
    </row>
    <row r="7" spans="2:16" x14ac:dyDescent="0.3">
      <c r="C7">
        <v>40</v>
      </c>
      <c r="D7">
        <v>800</v>
      </c>
    </row>
    <row r="8" spans="2:16" x14ac:dyDescent="0.3">
      <c r="C8">
        <v>50</v>
      </c>
      <c r="D8">
        <v>700</v>
      </c>
    </row>
    <row r="9" spans="2:16" x14ac:dyDescent="0.3">
      <c r="C9">
        <v>60</v>
      </c>
      <c r="D9">
        <v>600</v>
      </c>
    </row>
    <row r="12" spans="2:16" x14ac:dyDescent="0.3">
      <c r="B12" s="7" t="s">
        <v>5</v>
      </c>
      <c r="C12" s="5"/>
      <c r="D12" s="5"/>
      <c r="E12" s="5"/>
      <c r="H12" s="5" t="s">
        <v>56</v>
      </c>
      <c r="I12" s="5"/>
      <c r="J12" s="5"/>
      <c r="K12" s="5"/>
      <c r="L12" s="5"/>
      <c r="M12" s="5"/>
      <c r="N12" s="5"/>
      <c r="O12" s="5"/>
      <c r="P12" s="5"/>
    </row>
    <row r="13" spans="2:16" x14ac:dyDescent="0.3">
      <c r="H13" t="s">
        <v>58</v>
      </c>
    </row>
    <row r="14" spans="2:16" ht="15" thickBot="1" x14ac:dyDescent="0.35">
      <c r="B14" t="s">
        <v>4</v>
      </c>
    </row>
    <row r="15" spans="2:16" x14ac:dyDescent="0.3">
      <c r="B15" t="s">
        <v>18</v>
      </c>
      <c r="H15" s="21" t="s">
        <v>59</v>
      </c>
      <c r="I15" s="21"/>
    </row>
    <row r="16" spans="2:16" x14ac:dyDescent="0.3">
      <c r="B16" t="s">
        <v>57</v>
      </c>
      <c r="H16" s="18" t="s">
        <v>60</v>
      </c>
      <c r="I16" s="23">
        <v>0.98850536525749677</v>
      </c>
    </row>
    <row r="17" spans="8:16" x14ac:dyDescent="0.3">
      <c r="H17" s="18" t="s">
        <v>61</v>
      </c>
      <c r="I17" s="23">
        <v>0.9771428571428572</v>
      </c>
    </row>
    <row r="18" spans="8:16" x14ac:dyDescent="0.3">
      <c r="H18" s="18" t="s">
        <v>62</v>
      </c>
      <c r="I18" s="23">
        <v>0.97142857142857153</v>
      </c>
    </row>
    <row r="19" spans="8:16" x14ac:dyDescent="0.3">
      <c r="H19" s="18" t="s">
        <v>63</v>
      </c>
      <c r="I19" s="23">
        <v>26.049403612586392</v>
      </c>
    </row>
    <row r="20" spans="8:16" ht="15" thickBot="1" x14ac:dyDescent="0.35">
      <c r="H20" s="19" t="s">
        <v>64</v>
      </c>
      <c r="I20" s="19">
        <v>6</v>
      </c>
    </row>
    <row r="22" spans="8:16" ht="15" thickBot="1" x14ac:dyDescent="0.35">
      <c r="H22" t="s">
        <v>65</v>
      </c>
    </row>
    <row r="23" spans="8:16" x14ac:dyDescent="0.3">
      <c r="H23" s="20"/>
      <c r="I23" s="20" t="s">
        <v>69</v>
      </c>
      <c r="J23" s="20" t="s">
        <v>70</v>
      </c>
      <c r="K23" s="20" t="s">
        <v>71</v>
      </c>
      <c r="L23" s="20" t="s">
        <v>72</v>
      </c>
      <c r="M23" s="20" t="s">
        <v>73</v>
      </c>
    </row>
    <row r="24" spans="8:16" x14ac:dyDescent="0.3">
      <c r="H24" s="18" t="s">
        <v>57</v>
      </c>
      <c r="I24" s="18">
        <v>1</v>
      </c>
      <c r="J24" s="24">
        <v>116035.71428571429</v>
      </c>
      <c r="K24" s="24">
        <v>116035.71428571429</v>
      </c>
      <c r="L24" s="18">
        <v>170.99999999999991</v>
      </c>
      <c r="M24" s="22">
        <v>1.9743056811538087E-4</v>
      </c>
    </row>
    <row r="25" spans="8:16" x14ac:dyDescent="0.3">
      <c r="H25" s="18" t="s">
        <v>66</v>
      </c>
      <c r="I25" s="18">
        <v>4</v>
      </c>
      <c r="J25" s="24">
        <v>2714.2857142857156</v>
      </c>
      <c r="K25" s="24">
        <v>678.5714285714289</v>
      </c>
      <c r="L25" s="18"/>
      <c r="M25" s="18"/>
    </row>
    <row r="26" spans="8:16" ht="15" thickBot="1" x14ac:dyDescent="0.35">
      <c r="H26" s="19" t="s">
        <v>67</v>
      </c>
      <c r="I26" s="19">
        <v>5</v>
      </c>
      <c r="J26" s="19">
        <v>118750</v>
      </c>
      <c r="K26" s="19"/>
      <c r="L26" s="19"/>
      <c r="M26" s="19"/>
    </row>
    <row r="27" spans="8:16" ht="15" thickBot="1" x14ac:dyDescent="0.35"/>
    <row r="28" spans="8:16" x14ac:dyDescent="0.3">
      <c r="H28" s="20"/>
      <c r="I28" s="20" t="s">
        <v>74</v>
      </c>
      <c r="J28" s="20" t="s">
        <v>63</v>
      </c>
      <c r="K28" s="20" t="s">
        <v>75</v>
      </c>
      <c r="L28" s="20" t="s">
        <v>76</v>
      </c>
      <c r="M28" s="20" t="s">
        <v>77</v>
      </c>
      <c r="N28" s="20" t="s">
        <v>78</v>
      </c>
      <c r="O28" s="20" t="s">
        <v>79</v>
      </c>
      <c r="P28" s="20" t="s">
        <v>80</v>
      </c>
    </row>
    <row r="29" spans="8:16" x14ac:dyDescent="0.3">
      <c r="H29" s="18" t="s">
        <v>68</v>
      </c>
      <c r="I29" s="25">
        <v>1110</v>
      </c>
      <c r="J29" s="25">
        <v>24.250675002878545</v>
      </c>
      <c r="K29" s="25">
        <v>45.771921807052522</v>
      </c>
      <c r="L29" s="25">
        <v>1.3626175114544721E-6</v>
      </c>
      <c r="M29" s="25">
        <v>1042.6693320942497</v>
      </c>
      <c r="N29" s="25">
        <v>1177.3306679057503</v>
      </c>
      <c r="O29" s="25">
        <v>1042.6693320942497</v>
      </c>
      <c r="P29" s="25">
        <v>1177.3306679057503</v>
      </c>
    </row>
    <row r="30" spans="8:16" ht="15" thickBot="1" x14ac:dyDescent="0.35">
      <c r="H30" s="19" t="s">
        <v>34</v>
      </c>
      <c r="I30" s="26">
        <v>-8.1428571428571423</v>
      </c>
      <c r="J30" s="26">
        <v>0.62269984907723919</v>
      </c>
      <c r="K30" s="26">
        <v>-13.076696830622017</v>
      </c>
      <c r="L30" s="26">
        <v>1.9743056811538087E-4</v>
      </c>
      <c r="M30" s="26">
        <v>-9.8717490907391579</v>
      </c>
      <c r="N30" s="26">
        <v>-6.4139651949751268</v>
      </c>
      <c r="O30" s="26">
        <v>-9.8717490907391579</v>
      </c>
      <c r="P30" s="26">
        <v>-6.4139651949751268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4:K47"/>
  <sheetViews>
    <sheetView workbookViewId="0">
      <selection activeCell="K59" sqref="K59"/>
    </sheetView>
  </sheetViews>
  <sheetFormatPr defaultRowHeight="14.4" x14ac:dyDescent="0.3"/>
  <cols>
    <col min="8" max="8" width="30.44140625" customWidth="1"/>
    <col min="9" max="9" width="16.33203125" customWidth="1"/>
    <col min="10" max="10" width="16.33203125" bestFit="1" customWidth="1"/>
  </cols>
  <sheetData>
    <row r="4" spans="4:11" x14ac:dyDescent="0.3">
      <c r="E4" s="65"/>
      <c r="F4" s="65"/>
    </row>
    <row r="5" spans="4:11" x14ac:dyDescent="0.3">
      <c r="D5" s="12" t="s">
        <v>50</v>
      </c>
      <c r="E5" s="12" t="s">
        <v>49</v>
      </c>
      <c r="H5" s="17" t="s">
        <v>39</v>
      </c>
      <c r="I5" t="s">
        <v>51</v>
      </c>
    </row>
    <row r="6" spans="4:11" x14ac:dyDescent="0.3">
      <c r="D6">
        <v>32</v>
      </c>
      <c r="E6">
        <v>35</v>
      </c>
      <c r="H6" s="8" t="s">
        <v>49</v>
      </c>
      <c r="I6" s="4">
        <v>34.5</v>
      </c>
    </row>
    <row r="7" spans="4:11" x14ac:dyDescent="0.3">
      <c r="D7">
        <v>29</v>
      </c>
      <c r="E7">
        <v>36</v>
      </c>
      <c r="H7" s="8" t="s">
        <v>50</v>
      </c>
      <c r="I7" s="4">
        <v>30.363636363636363</v>
      </c>
    </row>
    <row r="8" spans="4:11" x14ac:dyDescent="0.3">
      <c r="D8">
        <v>26</v>
      </c>
      <c r="E8">
        <v>40</v>
      </c>
      <c r="H8" s="8" t="s">
        <v>40</v>
      </c>
      <c r="I8" s="4">
        <v>32.333333333333336</v>
      </c>
    </row>
    <row r="9" spans="4:11" x14ac:dyDescent="0.3">
      <c r="D9">
        <v>36</v>
      </c>
      <c r="E9">
        <v>32</v>
      </c>
    </row>
    <row r="10" spans="4:11" x14ac:dyDescent="0.3">
      <c r="D10">
        <v>27</v>
      </c>
      <c r="E10">
        <v>34</v>
      </c>
    </row>
    <row r="11" spans="4:11" x14ac:dyDescent="0.3">
      <c r="D11">
        <v>28</v>
      </c>
      <c r="E11">
        <v>37</v>
      </c>
      <c r="H11" s="7" t="s">
        <v>5</v>
      </c>
      <c r="I11" s="5"/>
      <c r="J11" s="5"/>
      <c r="K11" s="5"/>
    </row>
    <row r="12" spans="4:11" x14ac:dyDescent="0.3">
      <c r="D12">
        <v>29</v>
      </c>
      <c r="E12">
        <v>35</v>
      </c>
    </row>
    <row r="13" spans="4:11" x14ac:dyDescent="0.3">
      <c r="D13">
        <v>30</v>
      </c>
      <c r="E13">
        <v>33</v>
      </c>
      <c r="H13" t="s">
        <v>4</v>
      </c>
    </row>
    <row r="14" spans="4:11" x14ac:dyDescent="0.3">
      <c r="D14">
        <v>31</v>
      </c>
      <c r="E14">
        <v>32</v>
      </c>
      <c r="H14" t="s">
        <v>18</v>
      </c>
    </row>
    <row r="15" spans="4:11" x14ac:dyDescent="0.3">
      <c r="D15">
        <v>36</v>
      </c>
      <c r="E15">
        <v>31</v>
      </c>
      <c r="H15" t="s">
        <v>81</v>
      </c>
    </row>
    <row r="16" spans="4:11" x14ac:dyDescent="0.3">
      <c r="E16">
        <v>30</v>
      </c>
    </row>
    <row r="19" spans="8:10" x14ac:dyDescent="0.3">
      <c r="H19" s="14" t="s">
        <v>82</v>
      </c>
      <c r="I19" s="14"/>
      <c r="J19" s="14"/>
    </row>
    <row r="20" spans="8:10" ht="15" thickBot="1" x14ac:dyDescent="0.35"/>
    <row r="21" spans="8:10" x14ac:dyDescent="0.3">
      <c r="H21" s="20"/>
      <c r="I21" s="20" t="s">
        <v>50</v>
      </c>
      <c r="J21" s="20" t="s">
        <v>49</v>
      </c>
    </row>
    <row r="22" spans="8:10" x14ac:dyDescent="0.3">
      <c r="H22" s="18" t="s">
        <v>0</v>
      </c>
      <c r="I22" s="25">
        <v>30.4</v>
      </c>
      <c r="J22" s="23">
        <v>34.090909090909093</v>
      </c>
    </row>
    <row r="23" spans="8:10" x14ac:dyDescent="0.3">
      <c r="H23" s="18" t="s">
        <v>6</v>
      </c>
      <c r="I23" s="25">
        <v>11.822222222222182</v>
      </c>
      <c r="J23" s="23">
        <v>8.4909090909090086</v>
      </c>
    </row>
    <row r="24" spans="8:10" x14ac:dyDescent="0.3">
      <c r="H24" s="18" t="s">
        <v>64</v>
      </c>
      <c r="I24" s="25">
        <v>10</v>
      </c>
      <c r="J24" s="23">
        <v>11</v>
      </c>
    </row>
    <row r="25" spans="8:10" x14ac:dyDescent="0.3">
      <c r="H25" s="18" t="s">
        <v>83</v>
      </c>
      <c r="I25" s="25">
        <v>10.068899521531039</v>
      </c>
      <c r="J25" s="18"/>
    </row>
    <row r="26" spans="8:10" x14ac:dyDescent="0.3">
      <c r="H26" s="18" t="s">
        <v>84</v>
      </c>
      <c r="I26" s="25">
        <v>0</v>
      </c>
      <c r="J26" s="18"/>
    </row>
    <row r="27" spans="8:10" x14ac:dyDescent="0.3">
      <c r="H27" s="18" t="s">
        <v>69</v>
      </c>
      <c r="I27" s="25">
        <v>19</v>
      </c>
      <c r="J27" s="18"/>
    </row>
    <row r="28" spans="8:10" x14ac:dyDescent="0.3">
      <c r="H28" s="34" t="s">
        <v>75</v>
      </c>
      <c r="I28" s="35">
        <v>-2.6621286547071348</v>
      </c>
      <c r="J28" s="18"/>
    </row>
    <row r="29" spans="8:10" x14ac:dyDescent="0.3">
      <c r="H29" s="30" t="s">
        <v>85</v>
      </c>
      <c r="I29" s="31">
        <v>7.6973449672885471E-3</v>
      </c>
      <c r="J29" s="18"/>
    </row>
    <row r="30" spans="8:10" x14ac:dyDescent="0.3">
      <c r="H30" s="30" t="s">
        <v>86</v>
      </c>
      <c r="I30" s="31">
        <v>1.7291327924721895</v>
      </c>
      <c r="J30" s="18"/>
    </row>
    <row r="31" spans="8:10" x14ac:dyDescent="0.3">
      <c r="H31" s="28" t="s">
        <v>87</v>
      </c>
      <c r="I31" s="29">
        <v>1.5394689934577094E-2</v>
      </c>
      <c r="J31" s="18"/>
    </row>
    <row r="32" spans="8:10" ht="15" thickBot="1" x14ac:dyDescent="0.35">
      <c r="H32" s="32" t="s">
        <v>88</v>
      </c>
      <c r="I32" s="33">
        <v>2.0930240498548649</v>
      </c>
      <c r="J32" s="19"/>
    </row>
    <row r="35" spans="8:10" x14ac:dyDescent="0.3">
      <c r="H35" s="27" t="s">
        <v>89</v>
      </c>
      <c r="I35" s="27"/>
      <c r="J35" s="27"/>
    </row>
    <row r="36" spans="8:10" ht="15" thickBot="1" x14ac:dyDescent="0.35"/>
    <row r="37" spans="8:10" x14ac:dyDescent="0.3">
      <c r="H37" s="20"/>
      <c r="I37" s="20" t="s">
        <v>50</v>
      </c>
      <c r="J37" s="20" t="s">
        <v>49</v>
      </c>
    </row>
    <row r="38" spans="8:10" x14ac:dyDescent="0.3">
      <c r="H38" s="18" t="s">
        <v>0</v>
      </c>
      <c r="I38" s="25">
        <v>30.4</v>
      </c>
      <c r="J38" s="23">
        <v>34.090909090909093</v>
      </c>
    </row>
    <row r="39" spans="8:10" x14ac:dyDescent="0.3">
      <c r="H39" s="18" t="s">
        <v>6</v>
      </c>
      <c r="I39" s="25">
        <v>11.822222222222182</v>
      </c>
      <c r="J39" s="23">
        <v>8.4909090909090086</v>
      </c>
    </row>
    <row r="40" spans="8:10" x14ac:dyDescent="0.3">
      <c r="H40" s="18" t="s">
        <v>64</v>
      </c>
      <c r="I40" s="25">
        <v>10</v>
      </c>
      <c r="J40" s="18">
        <v>11</v>
      </c>
    </row>
    <row r="41" spans="8:10" x14ac:dyDescent="0.3">
      <c r="H41" s="18" t="s">
        <v>84</v>
      </c>
      <c r="I41" s="25">
        <v>0</v>
      </c>
      <c r="J41" s="18"/>
    </row>
    <row r="42" spans="8:10" x14ac:dyDescent="0.3">
      <c r="H42" s="18" t="s">
        <v>69</v>
      </c>
      <c r="I42" s="25">
        <v>18</v>
      </c>
      <c r="J42" s="18"/>
    </row>
    <row r="43" spans="8:10" x14ac:dyDescent="0.3">
      <c r="H43" s="34" t="s">
        <v>75</v>
      </c>
      <c r="I43" s="35">
        <v>-2.6403250422325839</v>
      </c>
      <c r="J43" s="18"/>
    </row>
    <row r="44" spans="8:10" x14ac:dyDescent="0.3">
      <c r="H44" s="36" t="s">
        <v>85</v>
      </c>
      <c r="I44" s="37">
        <v>8.3125957573163319E-3</v>
      </c>
      <c r="J44" s="18"/>
    </row>
    <row r="45" spans="8:10" x14ac:dyDescent="0.3">
      <c r="H45" s="36" t="s">
        <v>86</v>
      </c>
      <c r="I45" s="37">
        <v>1.7340635923093939</v>
      </c>
      <c r="J45" s="18"/>
    </row>
    <row r="46" spans="8:10" x14ac:dyDescent="0.3">
      <c r="H46" s="38" t="s">
        <v>87</v>
      </c>
      <c r="I46" s="39">
        <v>1.6625191514632664E-2</v>
      </c>
      <c r="J46" s="18"/>
    </row>
    <row r="47" spans="8:10" ht="15" thickBot="1" x14ac:dyDescent="0.35">
      <c r="H47" s="40" t="s">
        <v>88</v>
      </c>
      <c r="I47" s="41">
        <v>2.1009220368611805</v>
      </c>
      <c r="J47" s="19"/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Mean,Median,Variance</vt:lpstr>
      <vt:lpstr>Mode</vt:lpstr>
      <vt:lpstr>Histogram</vt:lpstr>
      <vt:lpstr>Scatter Plot</vt:lpstr>
      <vt:lpstr>Pivot Table (or Cross Tab)</vt:lpstr>
      <vt:lpstr>Mean Comparison</vt:lpstr>
      <vt:lpstr>Correlation</vt:lpstr>
      <vt:lpstr>Regression</vt:lpstr>
      <vt:lpstr>Mean t-test</vt:lpstr>
      <vt:lpstr>Dummy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ojr2</dc:creator>
  <cp:lastModifiedBy>Oliver J Rutz</cp:lastModifiedBy>
  <dcterms:created xsi:type="dcterms:W3CDTF">2008-09-09T12:19:56Z</dcterms:created>
  <dcterms:modified xsi:type="dcterms:W3CDTF">2020-10-04T22:58:49Z</dcterms:modified>
</cp:coreProperties>
</file>